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ay222\Desktop\20241008-dlca\methods\dlca-v18\global\raw_data\"/>
    </mc:Choice>
  </mc:AlternateContent>
  <xr:revisionPtr revIDLastSave="0" documentId="13_ncr:1_{6C05CB53-F684-4C2B-B796-4349289E0E22}" xr6:coauthVersionLast="47" xr6:coauthVersionMax="47" xr10:uidLastSave="{00000000-0000-0000-0000-000000000000}"/>
  <bookViews>
    <workbookView xWindow="-108" yWindow="-108" windowWidth="23256" windowHeight="12456" xr2:uid="{00000000-000D-0000-FFFF-FFFF00000000}"/>
  </bookViews>
  <sheets>
    <sheet name="ssp1-pop" sheetId="8" r:id="rId1"/>
    <sheet name="ssp2-pop" sheetId="7" r:id="rId2"/>
    <sheet name="ssp3-pop" sheetId="6" r:id="rId3"/>
    <sheet name="ssp1-us" sheetId="4" r:id="rId4"/>
    <sheet name="ssp2-us" sheetId="3" r:id="rId5"/>
    <sheet name="ssp3-us" sheetId="1" r:id="rId6"/>
    <sheet name="ssp1-up" sheetId="9" r:id="rId7"/>
    <sheet name="ssp2-up" sheetId="10" r:id="rId8"/>
    <sheet name="ssp3-up" sheetId="11" r:id="rId9"/>
    <sheet name="ssp1-up-g" sheetId="15" r:id="rId10"/>
    <sheet name="ssp2-up-g" sheetId="16" r:id="rId11"/>
    <sheet name="ssp3-up-g" sheetId="17" r:id="rId12"/>
    <sheet name="un-class" sheetId="18" r:id="rId13"/>
    <sheet name="un-class-eco" sheetId="20" r:id="rId14"/>
    <sheet name="un-ssp1-up-g" sheetId="14" r:id="rId15"/>
    <sheet name="un-ssp2-up-g" sheetId="21" r:id="rId16"/>
    <sheet name="un-ssp3-up-g" sheetId="22" r:id="rId17"/>
    <sheet name="NOTES" sheetId="19" r:id="rId18"/>
  </sheets>
  <definedNames>
    <definedName name="_xlnm._FilterDatabase" localSheetId="13" hidden="1">'un-class-eco'!$A$1:$E$219</definedName>
    <definedName name="_xlnm._FilterDatabase" localSheetId="14" hidden="1">'un-ssp1-up-g'!$A$1:$AE$295</definedName>
    <definedName name="_xlnm._FilterDatabase" localSheetId="15" hidden="1">'un-ssp2-up-g'!$A$1:$AE$295</definedName>
    <definedName name="_xlnm._FilterDatabase" localSheetId="16" hidden="1">'un-ssp3-up-g'!$A$1:$AE$295</definedName>
    <definedName name="_Key1" hidden="1">#REF!</definedName>
    <definedName name="_Order1" hidden="1">255</definedName>
    <definedName name="_Sort"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95" i="22" l="1"/>
  <c r="L294" i="22"/>
  <c r="L293" i="22"/>
  <c r="L292" i="22"/>
  <c r="L291" i="22"/>
  <c r="L290" i="22"/>
  <c r="L289" i="22"/>
  <c r="L288" i="22"/>
  <c r="L287" i="22"/>
  <c r="L286" i="22"/>
  <c r="L285" i="22"/>
  <c r="L284" i="22"/>
  <c r="L283" i="22"/>
  <c r="L282" i="22"/>
  <c r="L281" i="22"/>
  <c r="L280" i="22"/>
  <c r="L279" i="22"/>
  <c r="L278" i="22"/>
  <c r="L277" i="22"/>
  <c r="L276" i="22"/>
  <c r="L275" i="22"/>
  <c r="L274" i="22"/>
  <c r="L273" i="22"/>
  <c r="L272" i="22"/>
  <c r="L271" i="22"/>
  <c r="L270" i="22"/>
  <c r="L269" i="22"/>
  <c r="L268" i="22"/>
  <c r="L267" i="22"/>
  <c r="L266" i="22"/>
  <c r="L265" i="22"/>
  <c r="L264" i="22"/>
  <c r="L263" i="22"/>
  <c r="L262" i="22"/>
  <c r="L261" i="22"/>
  <c r="L260" i="22"/>
  <c r="L259" i="22"/>
  <c r="L258" i="22"/>
  <c r="L257" i="22"/>
  <c r="L256" i="22"/>
  <c r="L255" i="22"/>
  <c r="L254" i="22"/>
  <c r="L253" i="22"/>
  <c r="L252" i="22"/>
  <c r="L251" i="22"/>
  <c r="L250" i="22"/>
  <c r="L249" i="22"/>
  <c r="L248" i="22"/>
  <c r="L247" i="22"/>
  <c r="L246" i="22"/>
  <c r="L245" i="22"/>
  <c r="L244" i="22"/>
  <c r="L243" i="22"/>
  <c r="L242" i="22"/>
  <c r="L241" i="22"/>
  <c r="L240" i="22"/>
  <c r="L239" i="22"/>
  <c r="L238" i="22"/>
  <c r="L237" i="22"/>
  <c r="L236" i="22"/>
  <c r="L235" i="22"/>
  <c r="L234" i="22"/>
  <c r="L233" i="22"/>
  <c r="L232" i="22"/>
  <c r="L231" i="22"/>
  <c r="L230" i="22"/>
  <c r="L229" i="22"/>
  <c r="L228" i="22"/>
  <c r="L227" i="22"/>
  <c r="L226" i="22"/>
  <c r="L225" i="22"/>
  <c r="L224" i="22"/>
  <c r="L223" i="22"/>
  <c r="L222" i="22"/>
  <c r="L221" i="22"/>
  <c r="L220" i="22"/>
  <c r="L219" i="22"/>
  <c r="L218" i="22"/>
  <c r="L217" i="22"/>
  <c r="L216" i="22"/>
  <c r="L215" i="22"/>
  <c r="L214" i="22"/>
  <c r="L213" i="22"/>
  <c r="L212" i="22"/>
  <c r="L211" i="22"/>
  <c r="L210" i="22"/>
  <c r="L209" i="22"/>
  <c r="L208" i="22"/>
  <c r="L207" i="22"/>
  <c r="L206" i="22"/>
  <c r="L205" i="22"/>
  <c r="L204" i="22"/>
  <c r="L203" i="22"/>
  <c r="L202" i="22"/>
  <c r="L201" i="22"/>
  <c r="L200" i="22"/>
  <c r="L199" i="22"/>
  <c r="L198" i="22"/>
  <c r="L197" i="22"/>
  <c r="L196" i="22"/>
  <c r="L195" i="22"/>
  <c r="L194" i="22"/>
  <c r="L193" i="22"/>
  <c r="L192" i="22"/>
  <c r="L191" i="22"/>
  <c r="L190" i="22"/>
  <c r="L189" i="22"/>
  <c r="L188" i="22"/>
  <c r="L187" i="22"/>
  <c r="L186" i="22"/>
  <c r="L185" i="22"/>
  <c r="L184" i="22"/>
  <c r="L183" i="22"/>
  <c r="L182" i="22"/>
  <c r="L181" i="22"/>
  <c r="L180" i="22"/>
  <c r="L179" i="22"/>
  <c r="L178" i="22"/>
  <c r="L177" i="22"/>
  <c r="L176" i="22"/>
  <c r="L175" i="22"/>
  <c r="L174" i="22"/>
  <c r="L173" i="22"/>
  <c r="L172" i="22"/>
  <c r="L171" i="22"/>
  <c r="L170" i="22"/>
  <c r="L169" i="22"/>
  <c r="L168" i="22"/>
  <c r="L167" i="22"/>
  <c r="L166" i="22"/>
  <c r="L165" i="22"/>
  <c r="L164" i="22"/>
  <c r="L163" i="22"/>
  <c r="L162" i="22"/>
  <c r="L161" i="22"/>
  <c r="L160" i="22"/>
  <c r="L159" i="22"/>
  <c r="L158" i="22"/>
  <c r="L157" i="22"/>
  <c r="L156" i="22"/>
  <c r="L155" i="22"/>
  <c r="L154" i="22"/>
  <c r="L153" i="22"/>
  <c r="L152" i="22"/>
  <c r="L151" i="22"/>
  <c r="L150" i="22"/>
  <c r="L149" i="22"/>
  <c r="L148" i="22"/>
  <c r="L147" i="22"/>
  <c r="L146" i="22"/>
  <c r="L145" i="22"/>
  <c r="L144" i="22"/>
  <c r="L143" i="22"/>
  <c r="L142" i="22"/>
  <c r="L141" i="22"/>
  <c r="L140" i="22"/>
  <c r="L139" i="22"/>
  <c r="L138" i="22"/>
  <c r="L137" i="22"/>
  <c r="L136" i="22"/>
  <c r="L135" i="22"/>
  <c r="L134" i="22"/>
  <c r="L133" i="22"/>
  <c r="L132" i="22"/>
  <c r="L131" i="22"/>
  <c r="L130" i="22"/>
  <c r="L129" i="22"/>
  <c r="L128" i="22"/>
  <c r="L127" i="22"/>
  <c r="L126" i="22"/>
  <c r="L125" i="22"/>
  <c r="L124" i="22"/>
  <c r="L123" i="22"/>
  <c r="L122" i="22"/>
  <c r="L121" i="22"/>
  <c r="L120" i="22"/>
  <c r="L119" i="22"/>
  <c r="L118" i="22"/>
  <c r="L117" i="22"/>
  <c r="L116" i="22"/>
  <c r="L115" i="22"/>
  <c r="L114" i="22"/>
  <c r="L113" i="22"/>
  <c r="L112" i="22"/>
  <c r="L111" i="22"/>
  <c r="L110" i="22"/>
  <c r="L109" i="22"/>
  <c r="L108" i="22"/>
  <c r="L107" i="22"/>
  <c r="L106" i="22"/>
  <c r="L105" i="22"/>
  <c r="L104" i="22"/>
  <c r="L103" i="22"/>
  <c r="L102" i="22"/>
  <c r="L101" i="22"/>
  <c r="L100" i="22"/>
  <c r="L99" i="22"/>
  <c r="L98" i="22"/>
  <c r="L97" i="22"/>
  <c r="L96" i="22"/>
  <c r="L95" i="22"/>
  <c r="L94" i="22"/>
  <c r="L93" i="22"/>
  <c r="L92" i="22"/>
  <c r="L91" i="22"/>
  <c r="L90" i="22"/>
  <c r="L89" i="22"/>
  <c r="L88" i="22"/>
  <c r="L87" i="22"/>
  <c r="L86" i="22"/>
  <c r="L85" i="22"/>
  <c r="L84" i="22"/>
  <c r="L83" i="22"/>
  <c r="L82" i="22"/>
  <c r="L81" i="22"/>
  <c r="L80" i="22"/>
  <c r="L79" i="22"/>
  <c r="L78" i="22"/>
  <c r="L77" i="22"/>
  <c r="L76" i="22"/>
  <c r="L75" i="22"/>
  <c r="L74" i="22"/>
  <c r="L73" i="22"/>
  <c r="L72" i="22"/>
  <c r="L71" i="22"/>
  <c r="L70" i="22"/>
  <c r="L69" i="22"/>
  <c r="L68" i="22"/>
  <c r="L67" i="22"/>
  <c r="L66" i="22"/>
  <c r="L65" i="22"/>
  <c r="L64" i="22"/>
  <c r="L63" i="22"/>
  <c r="L62" i="22"/>
  <c r="L61" i="22"/>
  <c r="L60" i="22"/>
  <c r="L59" i="22"/>
  <c r="L58" i="22"/>
  <c r="L57" i="22"/>
  <c r="L56" i="22"/>
  <c r="L55" i="22"/>
  <c r="L54" i="22"/>
  <c r="L53" i="22"/>
  <c r="L52" i="22"/>
  <c r="L51" i="22"/>
  <c r="L50" i="22"/>
  <c r="L49" i="22"/>
  <c r="L48" i="22"/>
  <c r="L47" i="22"/>
  <c r="L46" i="22"/>
  <c r="L45" i="22"/>
  <c r="L44" i="22"/>
  <c r="L43" i="22"/>
  <c r="L42" i="22"/>
  <c r="L41" i="22"/>
  <c r="L40" i="22"/>
  <c r="L39" i="22"/>
  <c r="L38" i="22"/>
  <c r="L37" i="22"/>
  <c r="L36" i="22"/>
  <c r="L35" i="22"/>
  <c r="L34" i="22"/>
  <c r="L33" i="22"/>
  <c r="L32" i="22"/>
  <c r="L31" i="22"/>
  <c r="L30" i="22"/>
  <c r="L29" i="22"/>
  <c r="L28" i="22"/>
  <c r="L27" i="22"/>
  <c r="L26" i="22"/>
  <c r="L25" i="22"/>
  <c r="L24" i="22"/>
  <c r="L23" i="22"/>
  <c r="L22" i="22"/>
  <c r="L21" i="22"/>
  <c r="L20" i="22"/>
  <c r="L19" i="22"/>
  <c r="L18" i="22"/>
  <c r="L17" i="22"/>
  <c r="L16" i="22"/>
  <c r="L15" i="22"/>
  <c r="L14" i="22"/>
  <c r="L13" i="22"/>
  <c r="L12" i="22"/>
  <c r="L11" i="22"/>
  <c r="L10" i="22"/>
  <c r="L9" i="22"/>
  <c r="L8" i="22"/>
  <c r="L7" i="22"/>
  <c r="L6" i="22"/>
  <c r="L5" i="22"/>
  <c r="L4" i="22"/>
  <c r="L3" i="22"/>
  <c r="L2" i="22"/>
  <c r="L295" i="21"/>
  <c r="L294" i="21"/>
  <c r="L293" i="21"/>
  <c r="L292" i="21"/>
  <c r="L291" i="21"/>
  <c r="L290" i="21"/>
  <c r="L289" i="21"/>
  <c r="L288" i="21"/>
  <c r="L287" i="21"/>
  <c r="L286" i="21"/>
  <c r="L285" i="21"/>
  <c r="L284" i="21"/>
  <c r="L283" i="21"/>
  <c r="L282" i="21"/>
  <c r="L281" i="21"/>
  <c r="L280" i="21"/>
  <c r="L279" i="21"/>
  <c r="L278" i="21"/>
  <c r="L277" i="21"/>
  <c r="L276" i="21"/>
  <c r="L275" i="21"/>
  <c r="L274" i="21"/>
  <c r="L273" i="21"/>
  <c r="L272" i="21"/>
  <c r="L271" i="21"/>
  <c r="L270" i="21"/>
  <c r="L269" i="21"/>
  <c r="L268" i="21"/>
  <c r="L267" i="21"/>
  <c r="L266" i="21"/>
  <c r="L265" i="21"/>
  <c r="L264" i="21"/>
  <c r="L263" i="21"/>
  <c r="L262" i="21"/>
  <c r="L261" i="21"/>
  <c r="L260" i="21"/>
  <c r="L259" i="21"/>
  <c r="L258" i="21"/>
  <c r="L257" i="21"/>
  <c r="L256" i="21"/>
  <c r="L255" i="21"/>
  <c r="L254" i="21"/>
  <c r="L253" i="21"/>
  <c r="L252" i="21"/>
  <c r="L251" i="21"/>
  <c r="L250" i="21"/>
  <c r="L249" i="21"/>
  <c r="L248" i="21"/>
  <c r="L247" i="21"/>
  <c r="L246" i="21"/>
  <c r="L245" i="21"/>
  <c r="L244" i="21"/>
  <c r="L243" i="21"/>
  <c r="L242" i="21"/>
  <c r="L241" i="21"/>
  <c r="L240" i="21"/>
  <c r="L239" i="21"/>
  <c r="L238" i="21"/>
  <c r="L237" i="21"/>
  <c r="L236" i="21"/>
  <c r="L235" i="21"/>
  <c r="L234" i="21"/>
  <c r="L233" i="21"/>
  <c r="L232" i="21"/>
  <c r="L231" i="21"/>
  <c r="L230" i="21"/>
  <c r="L229" i="21"/>
  <c r="L228" i="21"/>
  <c r="L227" i="21"/>
  <c r="L226" i="21"/>
  <c r="L225" i="21"/>
  <c r="L224" i="21"/>
  <c r="L223" i="21"/>
  <c r="L222" i="21"/>
  <c r="L221" i="21"/>
  <c r="L220" i="21"/>
  <c r="L219" i="21"/>
  <c r="L218" i="21"/>
  <c r="L217" i="21"/>
  <c r="L216" i="21"/>
  <c r="L215" i="21"/>
  <c r="L214" i="21"/>
  <c r="L213" i="21"/>
  <c r="L212" i="21"/>
  <c r="L211" i="21"/>
  <c r="L210" i="21"/>
  <c r="L209" i="21"/>
  <c r="L208" i="21"/>
  <c r="L207" i="21"/>
  <c r="L206" i="21"/>
  <c r="L205" i="21"/>
  <c r="L204" i="21"/>
  <c r="L203" i="21"/>
  <c r="L202" i="21"/>
  <c r="L201" i="21"/>
  <c r="L200" i="21"/>
  <c r="L199" i="21"/>
  <c r="L198" i="21"/>
  <c r="L197" i="21"/>
  <c r="L196" i="21"/>
  <c r="L195" i="21"/>
  <c r="L194" i="21"/>
  <c r="L193" i="21"/>
  <c r="L192" i="21"/>
  <c r="L191" i="21"/>
  <c r="L190" i="21"/>
  <c r="L189" i="21"/>
  <c r="L188" i="21"/>
  <c r="L187" i="21"/>
  <c r="L186" i="21"/>
  <c r="L185" i="21"/>
  <c r="L184" i="21"/>
  <c r="L183" i="21"/>
  <c r="L182" i="21"/>
  <c r="L181" i="21"/>
  <c r="L180" i="21"/>
  <c r="L179" i="21"/>
  <c r="L178" i="21"/>
  <c r="L177" i="21"/>
  <c r="L176" i="21"/>
  <c r="L175" i="21"/>
  <c r="L174" i="21"/>
  <c r="L173" i="21"/>
  <c r="L172" i="21"/>
  <c r="L171" i="21"/>
  <c r="L170" i="21"/>
  <c r="L169" i="21"/>
  <c r="L168" i="21"/>
  <c r="L167" i="21"/>
  <c r="L166" i="21"/>
  <c r="L165" i="21"/>
  <c r="L164" i="21"/>
  <c r="L163" i="21"/>
  <c r="L162" i="21"/>
  <c r="L161" i="21"/>
  <c r="L160" i="21"/>
  <c r="L159" i="21"/>
  <c r="L158" i="21"/>
  <c r="L157" i="21"/>
  <c r="L156" i="21"/>
  <c r="L155" i="21"/>
  <c r="L154" i="21"/>
  <c r="L153" i="21"/>
  <c r="L152" i="21"/>
  <c r="L151" i="21"/>
  <c r="L150" i="21"/>
  <c r="L149" i="21"/>
  <c r="L148" i="21"/>
  <c r="L147" i="21"/>
  <c r="L146" i="21"/>
  <c r="L145" i="21"/>
  <c r="L144" i="21"/>
  <c r="L143" i="21"/>
  <c r="L142" i="21"/>
  <c r="L141" i="21"/>
  <c r="L140" i="21"/>
  <c r="L139" i="21"/>
  <c r="L138" i="21"/>
  <c r="L137" i="21"/>
  <c r="L136" i="21"/>
  <c r="L135" i="21"/>
  <c r="L134" i="21"/>
  <c r="L133" i="21"/>
  <c r="L132" i="21"/>
  <c r="L131" i="21"/>
  <c r="L130" i="21"/>
  <c r="L129" i="21"/>
  <c r="L128" i="21"/>
  <c r="L127" i="21"/>
  <c r="L126" i="21"/>
  <c r="L125" i="21"/>
  <c r="L124" i="21"/>
  <c r="L123" i="21"/>
  <c r="L122" i="21"/>
  <c r="L121" i="21"/>
  <c r="L120" i="21"/>
  <c r="L119" i="21"/>
  <c r="L118" i="21"/>
  <c r="L117" i="21"/>
  <c r="L116" i="21"/>
  <c r="L115" i="21"/>
  <c r="L114" i="21"/>
  <c r="L113" i="21"/>
  <c r="L112" i="21"/>
  <c r="L111" i="21"/>
  <c r="L110" i="21"/>
  <c r="L109" i="21"/>
  <c r="L108" i="21"/>
  <c r="L107" i="21"/>
  <c r="L106" i="21"/>
  <c r="L105" i="21"/>
  <c r="L104" i="21"/>
  <c r="L103" i="21"/>
  <c r="L102" i="21"/>
  <c r="L101" i="21"/>
  <c r="L100" i="21"/>
  <c r="L99" i="21"/>
  <c r="L98" i="21"/>
  <c r="L97" i="21"/>
  <c r="L96" i="21"/>
  <c r="L95" i="21"/>
  <c r="L94" i="21"/>
  <c r="L93" i="21"/>
  <c r="L92" i="21"/>
  <c r="L91" i="21"/>
  <c r="L90" i="21"/>
  <c r="L89" i="21"/>
  <c r="L88" i="21"/>
  <c r="L87" i="21"/>
  <c r="L86" i="21"/>
  <c r="L85" i="21"/>
  <c r="L84" i="21"/>
  <c r="L83" i="21"/>
  <c r="L82" i="21"/>
  <c r="L81" i="21"/>
  <c r="L80" i="21"/>
  <c r="L79" i="21"/>
  <c r="L78" i="21"/>
  <c r="L77" i="21"/>
  <c r="L76" i="21"/>
  <c r="L75" i="21"/>
  <c r="L74" i="21"/>
  <c r="L73" i="21"/>
  <c r="L72" i="21"/>
  <c r="L71" i="21"/>
  <c r="L70" i="21"/>
  <c r="L69" i="21"/>
  <c r="L68" i="21"/>
  <c r="L67" i="21"/>
  <c r="L66" i="21"/>
  <c r="L65" i="21"/>
  <c r="L64" i="21"/>
  <c r="L63" i="21"/>
  <c r="L62" i="21"/>
  <c r="L61" i="21"/>
  <c r="L60" i="21"/>
  <c r="L59" i="21"/>
  <c r="L58" i="21"/>
  <c r="L57" i="21"/>
  <c r="L56" i="21"/>
  <c r="L55" i="21"/>
  <c r="L54" i="21"/>
  <c r="L53" i="21"/>
  <c r="L52" i="21"/>
  <c r="L51" i="21"/>
  <c r="L50" i="21"/>
  <c r="L49" i="21"/>
  <c r="L48" i="21"/>
  <c r="L47" i="21"/>
  <c r="L46" i="21"/>
  <c r="L45" i="21"/>
  <c r="L44" i="21"/>
  <c r="L43" i="21"/>
  <c r="L42" i="21"/>
  <c r="L41" i="21"/>
  <c r="L40" i="21"/>
  <c r="L39" i="21"/>
  <c r="L38" i="21"/>
  <c r="L37" i="21"/>
  <c r="L36" i="21"/>
  <c r="L35" i="21"/>
  <c r="L34" i="21"/>
  <c r="L33" i="21"/>
  <c r="L32" i="21"/>
  <c r="L31" i="21"/>
  <c r="L30" i="21"/>
  <c r="L29" i="21"/>
  <c r="L28" i="21"/>
  <c r="L27" i="21"/>
  <c r="L26" i="21"/>
  <c r="L25" i="21"/>
  <c r="L24" i="21"/>
  <c r="L23" i="21"/>
  <c r="L22" i="21"/>
  <c r="L21" i="21"/>
  <c r="L20" i="21"/>
  <c r="L19" i="21"/>
  <c r="L18" i="21"/>
  <c r="L17" i="21"/>
  <c r="L16" i="21"/>
  <c r="L15" i="21"/>
  <c r="L14" i="21"/>
  <c r="L13" i="21"/>
  <c r="L12" i="21"/>
  <c r="L11" i="21"/>
  <c r="L10" i="21"/>
  <c r="L9" i="21"/>
  <c r="L8" i="21"/>
  <c r="L7" i="21"/>
  <c r="L6" i="21"/>
  <c r="L5" i="21"/>
  <c r="L4" i="21"/>
  <c r="L3" i="21"/>
  <c r="L2" i="21"/>
  <c r="L2" i="14"/>
  <c r="L3" i="14"/>
  <c r="L4" i="14"/>
  <c r="L5" i="14"/>
  <c r="L6" i="14"/>
  <c r="L7" i="14"/>
  <c r="L8" i="14"/>
  <c r="L9" i="14"/>
  <c r="L10" i="14"/>
  <c r="L11" i="14"/>
  <c r="L12" i="14"/>
  <c r="L13" i="14"/>
  <c r="L14" i="14"/>
  <c r="L15" i="14"/>
  <c r="L16" i="14"/>
  <c r="L17" i="14"/>
  <c r="L18" i="14"/>
  <c r="L19" i="14"/>
  <c r="L20" i="14"/>
  <c r="L21" i="14"/>
  <c r="L22" i="14"/>
  <c r="L23" i="14"/>
  <c r="L24" i="14"/>
  <c r="L25" i="14"/>
  <c r="L26" i="14"/>
  <c r="L27" i="14"/>
  <c r="L28" i="14"/>
  <c r="L29" i="14"/>
  <c r="L30" i="14"/>
  <c r="L31" i="14"/>
  <c r="L32" i="14"/>
  <c r="L33" i="14"/>
  <c r="L54" i="14"/>
  <c r="L64" i="14"/>
  <c r="L72" i="14"/>
  <c r="L78" i="14"/>
  <c r="L96" i="14"/>
  <c r="L97" i="14"/>
  <c r="L103" i="14"/>
  <c r="L112" i="14"/>
  <c r="L122" i="14"/>
  <c r="L134" i="14"/>
  <c r="L153" i="14"/>
  <c r="L154" i="14"/>
  <c r="L165" i="14"/>
  <c r="L180" i="14"/>
  <c r="L198" i="14"/>
  <c r="L208" i="14"/>
  <c r="L209" i="14"/>
  <c r="L238" i="14"/>
  <c r="L247" i="14"/>
  <c r="L262" i="14"/>
  <c r="L268" i="14"/>
  <c r="L269" i="14"/>
  <c r="L272" i="14"/>
  <c r="L278" i="14"/>
  <c r="L286" i="14"/>
  <c r="L34" i="14"/>
  <c r="L35" i="14"/>
  <c r="L36" i="14"/>
  <c r="L37" i="14"/>
  <c r="L38" i="14"/>
  <c r="L39" i="14"/>
  <c r="L40" i="14"/>
  <c r="L41" i="14"/>
  <c r="L42" i="14"/>
  <c r="L43" i="14"/>
  <c r="L44" i="14"/>
  <c r="L45" i="14"/>
  <c r="L46" i="14"/>
  <c r="L47" i="14"/>
  <c r="L48" i="14"/>
  <c r="L49" i="14"/>
  <c r="L50" i="14"/>
  <c r="L51" i="14"/>
  <c r="L52" i="14"/>
  <c r="L53" i="14"/>
  <c r="L55" i="14"/>
  <c r="L56" i="14"/>
  <c r="L57" i="14"/>
  <c r="L58" i="14"/>
  <c r="L59" i="14"/>
  <c r="L60" i="14"/>
  <c r="L61" i="14"/>
  <c r="L62" i="14"/>
  <c r="L63" i="14"/>
  <c r="L65" i="14"/>
  <c r="L66" i="14"/>
  <c r="L67" i="14"/>
  <c r="L68" i="14"/>
  <c r="L69" i="14"/>
  <c r="L70" i="14"/>
  <c r="L71" i="14"/>
  <c r="L73" i="14"/>
  <c r="L74" i="14"/>
  <c r="L75" i="14"/>
  <c r="L76" i="14"/>
  <c r="L77" i="14"/>
  <c r="L79" i="14"/>
  <c r="L80" i="14"/>
  <c r="L81" i="14"/>
  <c r="L82" i="14"/>
  <c r="L83" i="14"/>
  <c r="L84" i="14"/>
  <c r="L85" i="14"/>
  <c r="L86" i="14"/>
  <c r="L87" i="14"/>
  <c r="L88" i="14"/>
  <c r="L89" i="14"/>
  <c r="L90" i="14"/>
  <c r="L91" i="14"/>
  <c r="L92" i="14"/>
  <c r="L93" i="14"/>
  <c r="L94" i="14"/>
  <c r="L95" i="14"/>
  <c r="L98" i="14"/>
  <c r="L99" i="14"/>
  <c r="L100" i="14"/>
  <c r="L101" i="14"/>
  <c r="L102" i="14"/>
  <c r="L104" i="14"/>
  <c r="L105" i="14"/>
  <c r="L106" i="14"/>
  <c r="L107" i="14"/>
  <c r="L108" i="14"/>
  <c r="L109" i="14"/>
  <c r="L110" i="14"/>
  <c r="L111" i="14"/>
  <c r="L113" i="14"/>
  <c r="L114" i="14"/>
  <c r="L115" i="14"/>
  <c r="L116" i="14"/>
  <c r="L117" i="14"/>
  <c r="L118" i="14"/>
  <c r="L119" i="14"/>
  <c r="L120" i="14"/>
  <c r="L121" i="14"/>
  <c r="L123" i="14"/>
  <c r="L124" i="14"/>
  <c r="L125" i="14"/>
  <c r="L126" i="14"/>
  <c r="L127" i="14"/>
  <c r="L128" i="14"/>
  <c r="L129" i="14"/>
  <c r="L130" i="14"/>
  <c r="L131" i="14"/>
  <c r="L132" i="14"/>
  <c r="L133" i="14"/>
  <c r="L135" i="14"/>
  <c r="L136" i="14"/>
  <c r="L137" i="14"/>
  <c r="L138" i="14"/>
  <c r="L139" i="14"/>
  <c r="L140" i="14"/>
  <c r="L141" i="14"/>
  <c r="L142" i="14"/>
  <c r="L143" i="14"/>
  <c r="L144" i="14"/>
  <c r="L145" i="14"/>
  <c r="L146" i="14"/>
  <c r="L147" i="14"/>
  <c r="L148" i="14"/>
  <c r="L149" i="14"/>
  <c r="L150" i="14"/>
  <c r="L151" i="14"/>
  <c r="L152" i="14"/>
  <c r="L155" i="14"/>
  <c r="L156" i="14"/>
  <c r="L157" i="14"/>
  <c r="L158" i="14"/>
  <c r="L159" i="14"/>
  <c r="L160" i="14"/>
  <c r="L161" i="14"/>
  <c r="L162" i="14"/>
  <c r="L163" i="14"/>
  <c r="L164" i="14"/>
  <c r="L166" i="14"/>
  <c r="L167" i="14"/>
  <c r="L168" i="14"/>
  <c r="L169" i="14"/>
  <c r="L170" i="14"/>
  <c r="L171" i="14"/>
  <c r="L172" i="14"/>
  <c r="L173" i="14"/>
  <c r="L174" i="14"/>
  <c r="L175" i="14"/>
  <c r="L176" i="14"/>
  <c r="L177" i="14"/>
  <c r="L178" i="14"/>
  <c r="L179" i="14"/>
  <c r="L181" i="14"/>
  <c r="L182" i="14"/>
  <c r="L183" i="14"/>
  <c r="L184" i="14"/>
  <c r="L185" i="14"/>
  <c r="L186" i="14"/>
  <c r="L187" i="14"/>
  <c r="L188" i="14"/>
  <c r="L189" i="14"/>
  <c r="L190" i="14"/>
  <c r="L191" i="14"/>
  <c r="L192" i="14"/>
  <c r="L193" i="14"/>
  <c r="L194" i="14"/>
  <c r="L195" i="14"/>
  <c r="L196" i="14"/>
  <c r="L197" i="14"/>
  <c r="L199" i="14"/>
  <c r="L200" i="14"/>
  <c r="L201" i="14"/>
  <c r="L202" i="14"/>
  <c r="L203" i="14"/>
  <c r="L204" i="14"/>
  <c r="L205" i="14"/>
  <c r="L206" i="14"/>
  <c r="L207" i="14"/>
  <c r="L210" i="14"/>
  <c r="L211" i="14"/>
  <c r="L212" i="14"/>
  <c r="L213" i="14"/>
  <c r="L214" i="14"/>
  <c r="L215" i="14"/>
  <c r="L216" i="14"/>
  <c r="L217" i="14"/>
  <c r="L218" i="14"/>
  <c r="L219" i="14"/>
  <c r="L220" i="14"/>
  <c r="L221" i="14"/>
  <c r="L222" i="14"/>
  <c r="L223" i="14"/>
  <c r="L224" i="14"/>
  <c r="L225" i="14"/>
  <c r="L226" i="14"/>
  <c r="L227" i="14"/>
  <c r="L228" i="14"/>
  <c r="L229" i="14"/>
  <c r="L230" i="14"/>
  <c r="L231" i="14"/>
  <c r="L232" i="14"/>
  <c r="L233" i="14"/>
  <c r="L234" i="14"/>
  <c r="L235" i="14"/>
  <c r="L236" i="14"/>
  <c r="L237" i="14"/>
  <c r="L239" i="14"/>
  <c r="L240" i="14"/>
  <c r="L241" i="14"/>
  <c r="L242" i="14"/>
  <c r="L243" i="14"/>
  <c r="L244" i="14"/>
  <c r="L245" i="14"/>
  <c r="L246" i="14"/>
  <c r="L248" i="14"/>
  <c r="L249" i="14"/>
  <c r="L250" i="14"/>
  <c r="L251" i="14"/>
  <c r="L252" i="14"/>
  <c r="L253" i="14"/>
  <c r="L254" i="14"/>
  <c r="L255" i="14"/>
  <c r="L256" i="14"/>
  <c r="L257" i="14"/>
  <c r="L258" i="14"/>
  <c r="L259" i="14"/>
  <c r="L260" i="14"/>
  <c r="L261" i="14"/>
  <c r="L263" i="14"/>
  <c r="L264" i="14"/>
  <c r="L265" i="14"/>
  <c r="L266" i="14"/>
  <c r="L267" i="14"/>
  <c r="L270" i="14"/>
  <c r="L271" i="14"/>
  <c r="L273" i="14"/>
  <c r="L274" i="14"/>
  <c r="L275" i="14"/>
  <c r="L276" i="14"/>
  <c r="L277" i="14"/>
  <c r="L279" i="14"/>
  <c r="L280" i="14"/>
  <c r="L281" i="14"/>
  <c r="L282" i="14"/>
  <c r="L283" i="14"/>
  <c r="L284" i="14"/>
  <c r="L285" i="14"/>
  <c r="L287" i="14"/>
  <c r="L288" i="14"/>
  <c r="L289" i="14"/>
  <c r="L290" i="14"/>
  <c r="L291" i="14"/>
  <c r="L292" i="14"/>
  <c r="L293" i="14"/>
  <c r="L294" i="14"/>
  <c r="L295" i="14"/>
  <c r="AE293" i="22"/>
  <c r="AD293" i="22"/>
  <c r="AC293" i="22"/>
  <c r="AB293" i="22"/>
  <c r="AA293" i="22"/>
  <c r="Z293" i="22"/>
  <c r="Y293" i="22"/>
  <c r="X293" i="22"/>
  <c r="W293" i="22"/>
  <c r="V293" i="22"/>
  <c r="U293" i="22"/>
  <c r="T293" i="22"/>
  <c r="S293" i="22"/>
  <c r="R293" i="22"/>
  <c r="Q293" i="22"/>
  <c r="P293" i="22"/>
  <c r="O293" i="22"/>
  <c r="N293" i="22"/>
  <c r="AE291" i="22"/>
  <c r="AD291" i="22"/>
  <c r="AD286" i="22" s="1"/>
  <c r="AC291" i="22"/>
  <c r="AB291" i="22"/>
  <c r="AA291" i="22"/>
  <c r="Z291" i="22"/>
  <c r="Y291" i="22"/>
  <c r="X291" i="22"/>
  <c r="W291" i="22"/>
  <c r="V291" i="22"/>
  <c r="V286" i="22" s="1"/>
  <c r="U291" i="22"/>
  <c r="T291" i="22"/>
  <c r="S291" i="22"/>
  <c r="R291" i="22"/>
  <c r="Q291" i="22"/>
  <c r="P291" i="22"/>
  <c r="O291" i="22"/>
  <c r="N291" i="22"/>
  <c r="N286" i="22" s="1"/>
  <c r="AE289" i="22"/>
  <c r="AD289" i="22"/>
  <c r="AC289" i="22"/>
  <c r="AB289" i="22"/>
  <c r="AA289" i="22"/>
  <c r="Z289" i="22"/>
  <c r="Y289" i="22"/>
  <c r="X289" i="22"/>
  <c r="W289" i="22"/>
  <c r="V289" i="22"/>
  <c r="U289" i="22"/>
  <c r="T289" i="22"/>
  <c r="S289" i="22"/>
  <c r="R289" i="22"/>
  <c r="Q289" i="22"/>
  <c r="P289" i="22"/>
  <c r="O289" i="22"/>
  <c r="N289" i="22"/>
  <c r="AE282" i="22"/>
  <c r="AD282" i="22"/>
  <c r="AC282" i="22"/>
  <c r="AB282" i="22"/>
  <c r="AA282" i="22"/>
  <c r="Z282" i="22"/>
  <c r="Z278" i="22" s="1"/>
  <c r="Y282" i="22"/>
  <c r="X282" i="22"/>
  <c r="W282" i="22"/>
  <c r="V282" i="22"/>
  <c r="U282" i="22"/>
  <c r="T282" i="22"/>
  <c r="S282" i="22"/>
  <c r="R282" i="22"/>
  <c r="R278" i="22" s="1"/>
  <c r="Q282" i="22"/>
  <c r="P282" i="22"/>
  <c r="O282" i="22"/>
  <c r="N282" i="22"/>
  <c r="AE279" i="22"/>
  <c r="AD279" i="22"/>
  <c r="AC279" i="22"/>
  <c r="AB279" i="22"/>
  <c r="AB278" i="22" s="1"/>
  <c r="AA279" i="22"/>
  <c r="Z279" i="22"/>
  <c r="Y279" i="22"/>
  <c r="X279" i="22"/>
  <c r="X278" i="22" s="1"/>
  <c r="W279" i="22"/>
  <c r="V279" i="22"/>
  <c r="U279" i="22"/>
  <c r="T279" i="22"/>
  <c r="T278" i="22" s="1"/>
  <c r="S279" i="22"/>
  <c r="R279" i="22"/>
  <c r="Q279" i="22"/>
  <c r="P279" i="22"/>
  <c r="O279" i="22"/>
  <c r="N279" i="22"/>
  <c r="AE277" i="22"/>
  <c r="AD277" i="22"/>
  <c r="AC277" i="22"/>
  <c r="AB277" i="22"/>
  <c r="AA277" i="22"/>
  <c r="Z277" i="22"/>
  <c r="Y277" i="22"/>
  <c r="X277" i="22"/>
  <c r="W277" i="22"/>
  <c r="V277" i="22"/>
  <c r="U277" i="22"/>
  <c r="T277" i="22"/>
  <c r="S277" i="22"/>
  <c r="R277" i="22"/>
  <c r="Q277" i="22"/>
  <c r="P277" i="22"/>
  <c r="O277" i="22"/>
  <c r="N277" i="22"/>
  <c r="AE276" i="22"/>
  <c r="AD276" i="22"/>
  <c r="AC276" i="22"/>
  <c r="AB276" i="22"/>
  <c r="AA276" i="22"/>
  <c r="Z276" i="22"/>
  <c r="Y276" i="22"/>
  <c r="X276" i="22"/>
  <c r="W276" i="22"/>
  <c r="V276" i="22"/>
  <c r="U276" i="22"/>
  <c r="T276" i="22"/>
  <c r="S276" i="22"/>
  <c r="R276" i="22"/>
  <c r="Q276" i="22"/>
  <c r="P276" i="22"/>
  <c r="O276" i="22"/>
  <c r="N276" i="22"/>
  <c r="AE275" i="22"/>
  <c r="AD275" i="22"/>
  <c r="AC275" i="22"/>
  <c r="AB275" i="22"/>
  <c r="AA275" i="22"/>
  <c r="Z275" i="22"/>
  <c r="Y275" i="22"/>
  <c r="X275" i="22"/>
  <c r="W275" i="22"/>
  <c r="V275" i="22"/>
  <c r="U275" i="22"/>
  <c r="T275" i="22"/>
  <c r="S275" i="22"/>
  <c r="R275" i="22"/>
  <c r="Q275" i="22"/>
  <c r="P275" i="22"/>
  <c r="O275" i="22"/>
  <c r="N275" i="22"/>
  <c r="AE274" i="22"/>
  <c r="AD274" i="22"/>
  <c r="AC274" i="22"/>
  <c r="AB274" i="22"/>
  <c r="AA274" i="22"/>
  <c r="Z274" i="22"/>
  <c r="Y274" i="22"/>
  <c r="X274" i="22"/>
  <c r="W274" i="22"/>
  <c r="V274" i="22"/>
  <c r="U274" i="22"/>
  <c r="T274" i="22"/>
  <c r="S274" i="22"/>
  <c r="R274" i="22"/>
  <c r="Q274" i="22"/>
  <c r="P274" i="22"/>
  <c r="O274" i="22"/>
  <c r="N274" i="22"/>
  <c r="AE273" i="22"/>
  <c r="AD273" i="22"/>
  <c r="AC273" i="22"/>
  <c r="AB273" i="22"/>
  <c r="AA273" i="22"/>
  <c r="Z273" i="22"/>
  <c r="Y273" i="22"/>
  <c r="X273" i="22"/>
  <c r="W273" i="22"/>
  <c r="V273" i="22"/>
  <c r="U273" i="22"/>
  <c r="T273" i="22"/>
  <c r="S273" i="22"/>
  <c r="R273" i="22"/>
  <c r="Q273" i="22"/>
  <c r="P273" i="22"/>
  <c r="O273" i="22"/>
  <c r="N273" i="22"/>
  <c r="AE271" i="22"/>
  <c r="AD271" i="22"/>
  <c r="AC271" i="22"/>
  <c r="AB271" i="22"/>
  <c r="AB269" i="22" s="1"/>
  <c r="AA271" i="22"/>
  <c r="Z271" i="22"/>
  <c r="Y271" i="22"/>
  <c r="X271" i="22"/>
  <c r="X269" i="22" s="1"/>
  <c r="X9" i="22" s="1"/>
  <c r="W271" i="22"/>
  <c r="V271" i="22"/>
  <c r="U271" i="22"/>
  <c r="T271" i="22"/>
  <c r="T269" i="22" s="1"/>
  <c r="S271" i="22"/>
  <c r="R271" i="22"/>
  <c r="Q271" i="22"/>
  <c r="P271" i="22"/>
  <c r="P269" i="22" s="1"/>
  <c r="O271" i="22"/>
  <c r="N271" i="22"/>
  <c r="AE270" i="22"/>
  <c r="AD270" i="22"/>
  <c r="AD269" i="22" s="1"/>
  <c r="AD9" i="22" s="1"/>
  <c r="AC270" i="22"/>
  <c r="AB270" i="22"/>
  <c r="AA270" i="22"/>
  <c r="Z270" i="22"/>
  <c r="Z269" i="22" s="1"/>
  <c r="Z9" i="22" s="1"/>
  <c r="Y270" i="22"/>
  <c r="X270" i="22"/>
  <c r="W270" i="22"/>
  <c r="V270" i="22"/>
  <c r="V269" i="22" s="1"/>
  <c r="V9" i="22" s="1"/>
  <c r="U270" i="22"/>
  <c r="T270" i="22"/>
  <c r="S270" i="22"/>
  <c r="R270" i="22"/>
  <c r="R269" i="22" s="1"/>
  <c r="R9" i="22" s="1"/>
  <c r="Q270" i="22"/>
  <c r="P270" i="22"/>
  <c r="O270" i="22"/>
  <c r="N270" i="22"/>
  <c r="N269" i="22" s="1"/>
  <c r="N9" i="22" s="1"/>
  <c r="AE267" i="22"/>
  <c r="AD267" i="22"/>
  <c r="AC267" i="22"/>
  <c r="AB267" i="22"/>
  <c r="AB262" i="22" s="1"/>
  <c r="AA267" i="22"/>
  <c r="Z267" i="22"/>
  <c r="Y267" i="22"/>
  <c r="X267" i="22"/>
  <c r="X262" i="22" s="1"/>
  <c r="W267" i="22"/>
  <c r="V267" i="22"/>
  <c r="U267" i="22"/>
  <c r="T267" i="22"/>
  <c r="T262" i="22" s="1"/>
  <c r="S267" i="22"/>
  <c r="R267" i="22"/>
  <c r="Q267" i="22"/>
  <c r="P267" i="22"/>
  <c r="P262" i="22" s="1"/>
  <c r="O267" i="22"/>
  <c r="N267" i="22"/>
  <c r="AE264" i="22"/>
  <c r="AD264" i="22"/>
  <c r="AD262" i="22" s="1"/>
  <c r="AC264" i="22"/>
  <c r="AB264" i="22"/>
  <c r="AA264" i="22"/>
  <c r="Z264" i="22"/>
  <c r="Z262" i="22" s="1"/>
  <c r="Y264" i="22"/>
  <c r="X264" i="22"/>
  <c r="W264" i="22"/>
  <c r="V264" i="22"/>
  <c r="V262" i="22" s="1"/>
  <c r="U264" i="22"/>
  <c r="T264" i="22"/>
  <c r="S264" i="22"/>
  <c r="R264" i="22"/>
  <c r="R262" i="22" s="1"/>
  <c r="Q264" i="22"/>
  <c r="P264" i="22"/>
  <c r="O264" i="22"/>
  <c r="N264" i="22"/>
  <c r="N262" i="22" s="1"/>
  <c r="AE261" i="22"/>
  <c r="AD261" i="22"/>
  <c r="AC261" i="22"/>
  <c r="AB261" i="22"/>
  <c r="AA261" i="22"/>
  <c r="Z261" i="22"/>
  <c r="Y261" i="22"/>
  <c r="X261" i="22"/>
  <c r="W261" i="22"/>
  <c r="V261" i="22"/>
  <c r="U261" i="22"/>
  <c r="T261" i="22"/>
  <c r="S261" i="22"/>
  <c r="R261" i="22"/>
  <c r="Q261" i="22"/>
  <c r="P261" i="22"/>
  <c r="O261" i="22"/>
  <c r="N261" i="22"/>
  <c r="AE260" i="22"/>
  <c r="AD260" i="22"/>
  <c r="AC260" i="22"/>
  <c r="AB260" i="22"/>
  <c r="AA260" i="22"/>
  <c r="Z260" i="22"/>
  <c r="Y260" i="22"/>
  <c r="X260" i="22"/>
  <c r="W260" i="22"/>
  <c r="V260" i="22"/>
  <c r="U260" i="22"/>
  <c r="T260" i="22"/>
  <c r="S260" i="22"/>
  <c r="R260" i="22"/>
  <c r="Q260" i="22"/>
  <c r="P260" i="22"/>
  <c r="O260" i="22"/>
  <c r="N260" i="22"/>
  <c r="AE259" i="22"/>
  <c r="AD259" i="22"/>
  <c r="AC259" i="22"/>
  <c r="AB259" i="22"/>
  <c r="AA259" i="22"/>
  <c r="Z259" i="22"/>
  <c r="Y259" i="22"/>
  <c r="X259" i="22"/>
  <c r="W259" i="22"/>
  <c r="V259" i="22"/>
  <c r="U259" i="22"/>
  <c r="T259" i="22"/>
  <c r="S259" i="22"/>
  <c r="R259" i="22"/>
  <c r="Q259" i="22"/>
  <c r="P259" i="22"/>
  <c r="O259" i="22"/>
  <c r="N259" i="22"/>
  <c r="AE258" i="22"/>
  <c r="AD258" i="22"/>
  <c r="AC258" i="22"/>
  <c r="AB258" i="22"/>
  <c r="AA258" i="22"/>
  <c r="Z258" i="22"/>
  <c r="Y258" i="22"/>
  <c r="X258" i="22"/>
  <c r="W258" i="22"/>
  <c r="V258" i="22"/>
  <c r="U258" i="22"/>
  <c r="T258" i="22"/>
  <c r="S258" i="22"/>
  <c r="R258" i="22"/>
  <c r="Q258" i="22"/>
  <c r="P258" i="22"/>
  <c r="O258" i="22"/>
  <c r="N258" i="22"/>
  <c r="AE257" i="22"/>
  <c r="AD257" i="22"/>
  <c r="AC257" i="22"/>
  <c r="AB257" i="22"/>
  <c r="AB21" i="22" s="1"/>
  <c r="AA257" i="22"/>
  <c r="Z257" i="22"/>
  <c r="Y257" i="22"/>
  <c r="X257" i="22"/>
  <c r="X21" i="22" s="1"/>
  <c r="W257" i="22"/>
  <c r="V257" i="22"/>
  <c r="U257" i="22"/>
  <c r="T257" i="22"/>
  <c r="T21" i="22" s="1"/>
  <c r="S257" i="22"/>
  <c r="R257" i="22"/>
  <c r="Q257" i="22"/>
  <c r="P257" i="22"/>
  <c r="O257" i="22"/>
  <c r="N257" i="22"/>
  <c r="AE256" i="22"/>
  <c r="AD256" i="22"/>
  <c r="AC256" i="22"/>
  <c r="AB256" i="22"/>
  <c r="AA256" i="22"/>
  <c r="Z256" i="22"/>
  <c r="Y256" i="22"/>
  <c r="X256" i="22"/>
  <c r="W256" i="22"/>
  <c r="V256" i="22"/>
  <c r="U256" i="22"/>
  <c r="T256" i="22"/>
  <c r="S256" i="22"/>
  <c r="R256" i="22"/>
  <c r="Q256" i="22"/>
  <c r="P256" i="22"/>
  <c r="O256" i="22"/>
  <c r="N256" i="22"/>
  <c r="AE255" i="22"/>
  <c r="AD255" i="22"/>
  <c r="AC255" i="22"/>
  <c r="AB255" i="22"/>
  <c r="AA255" i="22"/>
  <c r="Z255" i="22"/>
  <c r="Y255" i="22"/>
  <c r="X255" i="22"/>
  <c r="W255" i="22"/>
  <c r="V255" i="22"/>
  <c r="U255" i="22"/>
  <c r="T255" i="22"/>
  <c r="S255" i="22"/>
  <c r="R255" i="22"/>
  <c r="Q255" i="22"/>
  <c r="P255" i="22"/>
  <c r="O255" i="22"/>
  <c r="N255" i="22"/>
  <c r="AE253" i="22"/>
  <c r="AD253" i="22"/>
  <c r="AC253" i="22"/>
  <c r="AB253" i="22"/>
  <c r="AA253" i="22"/>
  <c r="Z253" i="22"/>
  <c r="Y253" i="22"/>
  <c r="X253" i="22"/>
  <c r="W253" i="22"/>
  <c r="V253" i="22"/>
  <c r="U253" i="22"/>
  <c r="T253" i="22"/>
  <c r="S253" i="22"/>
  <c r="R253" i="22"/>
  <c r="Q253" i="22"/>
  <c r="P253" i="22"/>
  <c r="O253" i="22"/>
  <c r="N253" i="22"/>
  <c r="AE252" i="22"/>
  <c r="AD252" i="22"/>
  <c r="AC252" i="22"/>
  <c r="AB252" i="22"/>
  <c r="AA252" i="22"/>
  <c r="Z252" i="22"/>
  <c r="Y252" i="22"/>
  <c r="X252" i="22"/>
  <c r="W252" i="22"/>
  <c r="V252" i="22"/>
  <c r="U252" i="22"/>
  <c r="T252" i="22"/>
  <c r="S252" i="22"/>
  <c r="R252" i="22"/>
  <c r="Q252" i="22"/>
  <c r="P252" i="22"/>
  <c r="O252" i="22"/>
  <c r="N252" i="22"/>
  <c r="AE251" i="22"/>
  <c r="AD251" i="22"/>
  <c r="AC251" i="22"/>
  <c r="AB251" i="22"/>
  <c r="AA251" i="22"/>
  <c r="Z251" i="22"/>
  <c r="Y251" i="22"/>
  <c r="X251" i="22"/>
  <c r="W251" i="22"/>
  <c r="V251" i="22"/>
  <c r="U251" i="22"/>
  <c r="T251" i="22"/>
  <c r="S251" i="22"/>
  <c r="R251" i="22"/>
  <c r="Q251" i="22"/>
  <c r="P251" i="22"/>
  <c r="O251" i="22"/>
  <c r="N251" i="22"/>
  <c r="AE250" i="22"/>
  <c r="AD250" i="22"/>
  <c r="AC250" i="22"/>
  <c r="AB250" i="22"/>
  <c r="AA250" i="22"/>
  <c r="Z250" i="22"/>
  <c r="Y250" i="22"/>
  <c r="X250" i="22"/>
  <c r="W250" i="22"/>
  <c r="V250" i="22"/>
  <c r="U250" i="22"/>
  <c r="T250" i="22"/>
  <c r="S250" i="22"/>
  <c r="R250" i="22"/>
  <c r="Q250" i="22"/>
  <c r="P250" i="22"/>
  <c r="O250" i="22"/>
  <c r="N250" i="22"/>
  <c r="AE249" i="22"/>
  <c r="AD249" i="22"/>
  <c r="AD21" i="22" s="1"/>
  <c r="AC249" i="22"/>
  <c r="AB249" i="22"/>
  <c r="AA249" i="22"/>
  <c r="Z249" i="22"/>
  <c r="Y249" i="22"/>
  <c r="X249" i="22"/>
  <c r="W249" i="22"/>
  <c r="V249" i="22"/>
  <c r="V21" i="22" s="1"/>
  <c r="U249" i="22"/>
  <c r="T249" i="22"/>
  <c r="S249" i="22"/>
  <c r="R249" i="22"/>
  <c r="R21" i="22" s="1"/>
  <c r="Q249" i="22"/>
  <c r="P249" i="22"/>
  <c r="O249" i="22"/>
  <c r="N249" i="22"/>
  <c r="N21" i="22" s="1"/>
  <c r="AE248" i="22"/>
  <c r="AD248" i="22"/>
  <c r="AC248" i="22"/>
  <c r="AB248" i="22"/>
  <c r="AA248" i="22"/>
  <c r="Z248" i="22"/>
  <c r="Y248" i="22"/>
  <c r="X248" i="22"/>
  <c r="W248" i="22"/>
  <c r="V248" i="22"/>
  <c r="U248" i="22"/>
  <c r="T248" i="22"/>
  <c r="S248" i="22"/>
  <c r="R248" i="22"/>
  <c r="Q248" i="22"/>
  <c r="P248" i="22"/>
  <c r="O248" i="22"/>
  <c r="N248" i="22"/>
  <c r="AE246" i="22"/>
  <c r="AD246" i="22"/>
  <c r="AC246" i="22"/>
  <c r="AB246" i="22"/>
  <c r="AA246" i="22"/>
  <c r="Z246" i="22"/>
  <c r="Y246" i="22"/>
  <c r="X246" i="22"/>
  <c r="W246" i="22"/>
  <c r="V246" i="22"/>
  <c r="U246" i="22"/>
  <c r="T246" i="22"/>
  <c r="S246" i="22"/>
  <c r="R246" i="22"/>
  <c r="Q246" i="22"/>
  <c r="P246" i="22"/>
  <c r="O246" i="22"/>
  <c r="N246" i="22"/>
  <c r="AE245" i="22"/>
  <c r="AD245" i="22"/>
  <c r="AC245" i="22"/>
  <c r="AB245" i="22"/>
  <c r="AA245" i="22"/>
  <c r="Z245" i="22"/>
  <c r="Y245" i="22"/>
  <c r="X245" i="22"/>
  <c r="W245" i="22"/>
  <c r="V245" i="22"/>
  <c r="U245" i="22"/>
  <c r="T245" i="22"/>
  <c r="S245" i="22"/>
  <c r="R245" i="22"/>
  <c r="Q245" i="22"/>
  <c r="P245" i="22"/>
  <c r="O245" i="22"/>
  <c r="N245" i="22"/>
  <c r="AE244" i="22"/>
  <c r="AD244" i="22"/>
  <c r="AC244" i="22"/>
  <c r="AB244" i="22"/>
  <c r="AA244" i="22"/>
  <c r="Z244" i="22"/>
  <c r="Y244" i="22"/>
  <c r="X244" i="22"/>
  <c r="W244" i="22"/>
  <c r="V244" i="22"/>
  <c r="U244" i="22"/>
  <c r="T244" i="22"/>
  <c r="S244" i="22"/>
  <c r="R244" i="22"/>
  <c r="Q244" i="22"/>
  <c r="P244" i="22"/>
  <c r="O244" i="22"/>
  <c r="N244" i="22"/>
  <c r="AE243" i="22"/>
  <c r="AD243" i="22"/>
  <c r="AC243" i="22"/>
  <c r="AB243" i="22"/>
  <c r="AA243" i="22"/>
  <c r="Z243" i="22"/>
  <c r="Y243" i="22"/>
  <c r="X243" i="22"/>
  <c r="W243" i="22"/>
  <c r="V243" i="22"/>
  <c r="U243" i="22"/>
  <c r="T243" i="22"/>
  <c r="S243" i="22"/>
  <c r="R243" i="22"/>
  <c r="Q243" i="22"/>
  <c r="P243" i="22"/>
  <c r="O243" i="22"/>
  <c r="N243" i="22"/>
  <c r="AE242" i="22"/>
  <c r="AD242" i="22"/>
  <c r="AC242" i="22"/>
  <c r="AB242" i="22"/>
  <c r="AA242" i="22"/>
  <c r="Z242" i="22"/>
  <c r="Y242" i="22"/>
  <c r="X242" i="22"/>
  <c r="W242" i="22"/>
  <c r="V242" i="22"/>
  <c r="U242" i="22"/>
  <c r="T242" i="22"/>
  <c r="S242" i="22"/>
  <c r="R242" i="22"/>
  <c r="Q242" i="22"/>
  <c r="P242" i="22"/>
  <c r="O242" i="22"/>
  <c r="N242" i="22"/>
  <c r="AE241" i="22"/>
  <c r="AD241" i="22"/>
  <c r="AC241" i="22"/>
  <c r="AB241" i="22"/>
  <c r="AA241" i="22"/>
  <c r="Z241" i="22"/>
  <c r="Y241" i="22"/>
  <c r="X241" i="22"/>
  <c r="W241" i="22"/>
  <c r="V241" i="22"/>
  <c r="U241" i="22"/>
  <c r="T241" i="22"/>
  <c r="S241" i="22"/>
  <c r="R241" i="22"/>
  <c r="Q241" i="22"/>
  <c r="P241" i="22"/>
  <c r="O241" i="22"/>
  <c r="N241" i="22"/>
  <c r="AE240" i="22"/>
  <c r="AD240" i="22"/>
  <c r="AC240" i="22"/>
  <c r="AB240" i="22"/>
  <c r="AA240" i="22"/>
  <c r="Z240" i="22"/>
  <c r="Y240" i="22"/>
  <c r="X240" i="22"/>
  <c r="W240" i="22"/>
  <c r="V240" i="22"/>
  <c r="U240" i="22"/>
  <c r="T240" i="22"/>
  <c r="S240" i="22"/>
  <c r="R240" i="22"/>
  <c r="Q240" i="22"/>
  <c r="P240" i="22"/>
  <c r="O240" i="22"/>
  <c r="N240" i="22"/>
  <c r="AE239" i="22"/>
  <c r="AD239" i="22"/>
  <c r="AC239" i="22"/>
  <c r="AB239" i="22"/>
  <c r="AA239" i="22"/>
  <c r="Z239" i="22"/>
  <c r="Y239" i="22"/>
  <c r="X239" i="22"/>
  <c r="W239" i="22"/>
  <c r="V239" i="22"/>
  <c r="U239" i="22"/>
  <c r="T239" i="22"/>
  <c r="S239" i="22"/>
  <c r="R239" i="22"/>
  <c r="Q239" i="22"/>
  <c r="P239" i="22"/>
  <c r="O239" i="22"/>
  <c r="N239" i="22"/>
  <c r="AE237" i="22"/>
  <c r="AD237" i="22"/>
  <c r="AC237" i="22"/>
  <c r="AB237" i="22"/>
  <c r="AA237" i="22"/>
  <c r="Z237" i="22"/>
  <c r="Y237" i="22"/>
  <c r="X237" i="22"/>
  <c r="W237" i="22"/>
  <c r="V237" i="22"/>
  <c r="U237" i="22"/>
  <c r="T237" i="22"/>
  <c r="S237" i="22"/>
  <c r="R237" i="22"/>
  <c r="Q237" i="22"/>
  <c r="P237" i="22"/>
  <c r="O237" i="22"/>
  <c r="N237" i="22"/>
  <c r="AE235" i="22"/>
  <c r="AD235" i="22"/>
  <c r="AC235" i="22"/>
  <c r="AB235" i="22"/>
  <c r="AA235" i="22"/>
  <c r="Z235" i="22"/>
  <c r="Y235" i="22"/>
  <c r="X235" i="22"/>
  <c r="W235" i="22"/>
  <c r="V235" i="22"/>
  <c r="U235" i="22"/>
  <c r="T235" i="22"/>
  <c r="S235" i="22"/>
  <c r="R235" i="22"/>
  <c r="Q235" i="22"/>
  <c r="P235" i="22"/>
  <c r="O235" i="22"/>
  <c r="N235" i="22"/>
  <c r="AE233" i="22"/>
  <c r="AD233" i="22"/>
  <c r="AC233" i="22"/>
  <c r="AB233" i="22"/>
  <c r="AA233" i="22"/>
  <c r="Z233" i="22"/>
  <c r="Y233" i="22"/>
  <c r="X233" i="22"/>
  <c r="W233" i="22"/>
  <c r="V233" i="22"/>
  <c r="U233" i="22"/>
  <c r="T233" i="22"/>
  <c r="S233" i="22"/>
  <c r="R233" i="22"/>
  <c r="Q233" i="22"/>
  <c r="P233" i="22"/>
  <c r="O233" i="22"/>
  <c r="N233" i="22"/>
  <c r="AE231" i="22"/>
  <c r="AD231" i="22"/>
  <c r="AC231" i="22"/>
  <c r="AB231" i="22"/>
  <c r="AA231" i="22"/>
  <c r="Z231" i="22"/>
  <c r="Y231" i="22"/>
  <c r="X231" i="22"/>
  <c r="W231" i="22"/>
  <c r="V231" i="22"/>
  <c r="U231" i="22"/>
  <c r="T231" i="22"/>
  <c r="S231" i="22"/>
  <c r="R231" i="22"/>
  <c r="Q231" i="22"/>
  <c r="P231" i="22"/>
  <c r="O231" i="22"/>
  <c r="N231" i="22"/>
  <c r="AE228" i="22"/>
  <c r="AD228" i="22"/>
  <c r="AC228" i="22"/>
  <c r="AB228" i="22"/>
  <c r="AA228" i="22"/>
  <c r="Z228" i="22"/>
  <c r="Y228" i="22"/>
  <c r="X228" i="22"/>
  <c r="W228" i="22"/>
  <c r="V228" i="22"/>
  <c r="U228" i="22"/>
  <c r="T228" i="22"/>
  <c r="S228" i="22"/>
  <c r="R228" i="22"/>
  <c r="Q228" i="22"/>
  <c r="P228" i="22"/>
  <c r="O228" i="22"/>
  <c r="N228" i="22"/>
  <c r="AE226" i="22"/>
  <c r="AD226" i="22"/>
  <c r="AC226" i="22"/>
  <c r="AB226" i="22"/>
  <c r="AA226" i="22"/>
  <c r="Z226" i="22"/>
  <c r="Y226" i="22"/>
  <c r="X226" i="22"/>
  <c r="W226" i="22"/>
  <c r="V226" i="22"/>
  <c r="U226" i="22"/>
  <c r="T226" i="22"/>
  <c r="S226" i="22"/>
  <c r="R226" i="22"/>
  <c r="Q226" i="22"/>
  <c r="P226" i="22"/>
  <c r="O226" i="22"/>
  <c r="N226" i="22"/>
  <c r="AE225" i="22"/>
  <c r="AD225" i="22"/>
  <c r="AC225" i="22"/>
  <c r="AB225" i="22"/>
  <c r="AA225" i="22"/>
  <c r="Z225" i="22"/>
  <c r="Y225" i="22"/>
  <c r="X225" i="22"/>
  <c r="W225" i="22"/>
  <c r="V225" i="22"/>
  <c r="U225" i="22"/>
  <c r="T225" i="22"/>
  <c r="S225" i="22"/>
  <c r="R225" i="22"/>
  <c r="Q225" i="22"/>
  <c r="P225" i="22"/>
  <c r="O225" i="22"/>
  <c r="N225" i="22"/>
  <c r="AE224" i="22"/>
  <c r="AD224" i="22"/>
  <c r="AC224" i="22"/>
  <c r="AB224" i="22"/>
  <c r="AA224" i="22"/>
  <c r="Z224" i="22"/>
  <c r="Y224" i="22"/>
  <c r="X224" i="22"/>
  <c r="W224" i="22"/>
  <c r="V224" i="22"/>
  <c r="U224" i="22"/>
  <c r="T224" i="22"/>
  <c r="S224" i="22"/>
  <c r="R224" i="22"/>
  <c r="Q224" i="22"/>
  <c r="P224" i="22"/>
  <c r="O224" i="22"/>
  <c r="N224" i="22"/>
  <c r="AE223" i="22"/>
  <c r="AD223" i="22"/>
  <c r="AC223" i="22"/>
  <c r="AB223" i="22"/>
  <c r="AA223" i="22"/>
  <c r="Z223" i="22"/>
  <c r="Y223" i="22"/>
  <c r="X223" i="22"/>
  <c r="W223" i="22"/>
  <c r="V223" i="22"/>
  <c r="U223" i="22"/>
  <c r="T223" i="22"/>
  <c r="S223" i="22"/>
  <c r="R223" i="22"/>
  <c r="Q223" i="22"/>
  <c r="P223" i="22"/>
  <c r="O223" i="22"/>
  <c r="N223" i="22"/>
  <c r="AE222" i="22"/>
  <c r="AD222" i="22"/>
  <c r="AC222" i="22"/>
  <c r="AB222" i="22"/>
  <c r="AA222" i="22"/>
  <c r="Z222" i="22"/>
  <c r="Y222" i="22"/>
  <c r="X222" i="22"/>
  <c r="W222" i="22"/>
  <c r="V222" i="22"/>
  <c r="U222" i="22"/>
  <c r="T222" i="22"/>
  <c r="S222" i="22"/>
  <c r="R222" i="22"/>
  <c r="Q222" i="22"/>
  <c r="P222" i="22"/>
  <c r="O222" i="22"/>
  <c r="N222" i="22"/>
  <c r="AE221" i="22"/>
  <c r="AD221" i="22"/>
  <c r="AC221" i="22"/>
  <c r="AB221" i="22"/>
  <c r="AA221" i="22"/>
  <c r="Z221" i="22"/>
  <c r="Y221" i="22"/>
  <c r="X221" i="22"/>
  <c r="W221" i="22"/>
  <c r="V221" i="22"/>
  <c r="U221" i="22"/>
  <c r="T221" i="22"/>
  <c r="S221" i="22"/>
  <c r="R221" i="22"/>
  <c r="Q221" i="22"/>
  <c r="P221" i="22"/>
  <c r="O221" i="22"/>
  <c r="N221" i="22"/>
  <c r="AE218" i="22"/>
  <c r="AD218" i="22"/>
  <c r="AC218" i="22"/>
  <c r="AB218" i="22"/>
  <c r="AA218" i="22"/>
  <c r="Z218" i="22"/>
  <c r="Y218" i="22"/>
  <c r="X218" i="22"/>
  <c r="W218" i="22"/>
  <c r="V218" i="22"/>
  <c r="U218" i="22"/>
  <c r="T218" i="22"/>
  <c r="S218" i="22"/>
  <c r="R218" i="22"/>
  <c r="Q218" i="22"/>
  <c r="P218" i="22"/>
  <c r="O218" i="22"/>
  <c r="N218" i="22"/>
  <c r="AE214" i="22"/>
  <c r="AD214" i="22"/>
  <c r="AC214" i="22"/>
  <c r="AB214" i="22"/>
  <c r="AA214" i="22"/>
  <c r="Z214" i="22"/>
  <c r="Y214" i="22"/>
  <c r="X214" i="22"/>
  <c r="W214" i="22"/>
  <c r="V214" i="22"/>
  <c r="U214" i="22"/>
  <c r="T214" i="22"/>
  <c r="S214" i="22"/>
  <c r="R214" i="22"/>
  <c r="Q214" i="22"/>
  <c r="P214" i="22"/>
  <c r="O214" i="22"/>
  <c r="N214" i="22"/>
  <c r="AE213" i="22"/>
  <c r="AD213" i="22"/>
  <c r="AC213" i="22"/>
  <c r="AB213" i="22"/>
  <c r="AA213" i="22"/>
  <c r="Z213" i="22"/>
  <c r="Y213" i="22"/>
  <c r="X213" i="22"/>
  <c r="W213" i="22"/>
  <c r="V213" i="22"/>
  <c r="U213" i="22"/>
  <c r="T213" i="22"/>
  <c r="S213" i="22"/>
  <c r="R213" i="22"/>
  <c r="Q213" i="22"/>
  <c r="P213" i="22"/>
  <c r="O213" i="22"/>
  <c r="N213" i="22"/>
  <c r="AE212" i="22"/>
  <c r="AD212" i="22"/>
  <c r="AC212" i="22"/>
  <c r="AB212" i="22"/>
  <c r="AA212" i="22"/>
  <c r="Z212" i="22"/>
  <c r="Y212" i="22"/>
  <c r="X212" i="22"/>
  <c r="W212" i="22"/>
  <c r="V212" i="22"/>
  <c r="U212" i="22"/>
  <c r="T212" i="22"/>
  <c r="S212" i="22"/>
  <c r="R212" i="22"/>
  <c r="Q212" i="22"/>
  <c r="P212" i="22"/>
  <c r="O212" i="22"/>
  <c r="N212" i="22"/>
  <c r="AE207" i="22"/>
  <c r="AD207" i="22"/>
  <c r="AC207" i="22"/>
  <c r="AB207" i="22"/>
  <c r="AA207" i="22"/>
  <c r="Z207" i="22"/>
  <c r="Y207" i="22"/>
  <c r="X207" i="22"/>
  <c r="W207" i="22"/>
  <c r="V207" i="22"/>
  <c r="U207" i="22"/>
  <c r="T207" i="22"/>
  <c r="S207" i="22"/>
  <c r="R207" i="22"/>
  <c r="Q207" i="22"/>
  <c r="P207" i="22"/>
  <c r="O207" i="22"/>
  <c r="N207" i="22"/>
  <c r="AE206" i="22"/>
  <c r="AD206" i="22"/>
  <c r="AC206" i="22"/>
  <c r="AB206" i="22"/>
  <c r="AA206" i="22"/>
  <c r="Z206" i="22"/>
  <c r="Y206" i="22"/>
  <c r="X206" i="22"/>
  <c r="W206" i="22"/>
  <c r="V206" i="22"/>
  <c r="U206" i="22"/>
  <c r="T206" i="22"/>
  <c r="S206" i="22"/>
  <c r="R206" i="22"/>
  <c r="Q206" i="22"/>
  <c r="P206" i="22"/>
  <c r="O206" i="22"/>
  <c r="N206" i="22"/>
  <c r="AE204" i="22"/>
  <c r="AD204" i="22"/>
  <c r="AC204" i="22"/>
  <c r="AB204" i="22"/>
  <c r="AA204" i="22"/>
  <c r="Z204" i="22"/>
  <c r="Y204" i="22"/>
  <c r="X204" i="22"/>
  <c r="W204" i="22"/>
  <c r="V204" i="22"/>
  <c r="U204" i="22"/>
  <c r="T204" i="22"/>
  <c r="S204" i="22"/>
  <c r="R204" i="22"/>
  <c r="Q204" i="22"/>
  <c r="P204" i="22"/>
  <c r="O204" i="22"/>
  <c r="N204" i="22"/>
  <c r="AE202" i="22"/>
  <c r="AD202" i="22"/>
  <c r="AC202" i="22"/>
  <c r="AB202" i="22"/>
  <c r="AA202" i="22"/>
  <c r="Z202" i="22"/>
  <c r="Y202" i="22"/>
  <c r="X202" i="22"/>
  <c r="W202" i="22"/>
  <c r="V202" i="22"/>
  <c r="U202" i="22"/>
  <c r="T202" i="22"/>
  <c r="S202" i="22"/>
  <c r="R202" i="22"/>
  <c r="Q202" i="22"/>
  <c r="P202" i="22"/>
  <c r="O202" i="22"/>
  <c r="N202" i="22"/>
  <c r="AE201" i="22"/>
  <c r="AD201" i="22"/>
  <c r="AC201" i="22"/>
  <c r="AB201" i="22"/>
  <c r="AA201" i="22"/>
  <c r="Z201" i="22"/>
  <c r="Y201" i="22"/>
  <c r="X201" i="22"/>
  <c r="W201" i="22"/>
  <c r="V201" i="22"/>
  <c r="U201" i="22"/>
  <c r="T201" i="22"/>
  <c r="S201" i="22"/>
  <c r="R201" i="22"/>
  <c r="Q201" i="22"/>
  <c r="P201" i="22"/>
  <c r="O201" i="22"/>
  <c r="N201" i="22"/>
  <c r="AE200" i="22"/>
  <c r="AD200" i="22"/>
  <c r="AC200" i="22"/>
  <c r="AB200" i="22"/>
  <c r="AA200" i="22"/>
  <c r="Z200" i="22"/>
  <c r="Y200" i="22"/>
  <c r="X200" i="22"/>
  <c r="W200" i="22"/>
  <c r="V200" i="22"/>
  <c r="U200" i="22"/>
  <c r="T200" i="22"/>
  <c r="S200" i="22"/>
  <c r="R200" i="22"/>
  <c r="Q200" i="22"/>
  <c r="P200" i="22"/>
  <c r="O200" i="22"/>
  <c r="N200" i="22"/>
  <c r="AE199" i="22"/>
  <c r="AD199" i="22"/>
  <c r="AC199" i="22"/>
  <c r="AB199" i="22"/>
  <c r="AA199" i="22"/>
  <c r="Z199" i="22"/>
  <c r="Y199" i="22"/>
  <c r="X199" i="22"/>
  <c r="W199" i="22"/>
  <c r="V199" i="22"/>
  <c r="U199" i="22"/>
  <c r="T199" i="22"/>
  <c r="S199" i="22"/>
  <c r="R199" i="22"/>
  <c r="Q199" i="22"/>
  <c r="P199" i="22"/>
  <c r="O199" i="22"/>
  <c r="N199" i="22"/>
  <c r="AE197" i="22"/>
  <c r="AD197" i="22"/>
  <c r="AC197" i="22"/>
  <c r="AB197" i="22"/>
  <c r="AA197" i="22"/>
  <c r="Z197" i="22"/>
  <c r="Y197" i="22"/>
  <c r="X197" i="22"/>
  <c r="W197" i="22"/>
  <c r="V197" i="22"/>
  <c r="U197" i="22"/>
  <c r="T197" i="22"/>
  <c r="S197" i="22"/>
  <c r="R197" i="22"/>
  <c r="Q197" i="22"/>
  <c r="P197" i="22"/>
  <c r="O197" i="22"/>
  <c r="N197" i="22"/>
  <c r="AE196" i="22"/>
  <c r="AD196" i="22"/>
  <c r="AC196" i="22"/>
  <c r="AB196" i="22"/>
  <c r="AA196" i="22"/>
  <c r="Z196" i="22"/>
  <c r="Y196" i="22"/>
  <c r="X196" i="22"/>
  <c r="W196" i="22"/>
  <c r="V196" i="22"/>
  <c r="U196" i="22"/>
  <c r="T196" i="22"/>
  <c r="S196" i="22"/>
  <c r="R196" i="22"/>
  <c r="Q196" i="22"/>
  <c r="P196" i="22"/>
  <c r="O196" i="22"/>
  <c r="N196" i="22"/>
  <c r="AE195" i="22"/>
  <c r="AD195" i="22"/>
  <c r="AC195" i="22"/>
  <c r="AB195" i="22"/>
  <c r="AA195" i="22"/>
  <c r="Z195" i="22"/>
  <c r="Y195" i="22"/>
  <c r="X195" i="22"/>
  <c r="W195" i="22"/>
  <c r="V195" i="22"/>
  <c r="U195" i="22"/>
  <c r="T195" i="22"/>
  <c r="S195" i="22"/>
  <c r="R195" i="22"/>
  <c r="Q195" i="22"/>
  <c r="P195" i="22"/>
  <c r="O195" i="22"/>
  <c r="N195" i="22"/>
  <c r="AE193" i="22"/>
  <c r="AD193" i="22"/>
  <c r="AC193" i="22"/>
  <c r="AB193" i="22"/>
  <c r="AA193" i="22"/>
  <c r="Z193" i="22"/>
  <c r="Y193" i="22"/>
  <c r="X193" i="22"/>
  <c r="W193" i="22"/>
  <c r="V193" i="22"/>
  <c r="U193" i="22"/>
  <c r="T193" i="22"/>
  <c r="S193" i="22"/>
  <c r="R193" i="22"/>
  <c r="Q193" i="22"/>
  <c r="P193" i="22"/>
  <c r="O193" i="22"/>
  <c r="N193" i="22"/>
  <c r="AE192" i="22"/>
  <c r="AD192" i="22"/>
  <c r="AC192" i="22"/>
  <c r="AB192" i="22"/>
  <c r="AA192" i="22"/>
  <c r="Z192" i="22"/>
  <c r="Y192" i="22"/>
  <c r="X192" i="22"/>
  <c r="W192" i="22"/>
  <c r="V192" i="22"/>
  <c r="U192" i="22"/>
  <c r="T192" i="22"/>
  <c r="S192" i="22"/>
  <c r="R192" i="22"/>
  <c r="Q192" i="22"/>
  <c r="P192" i="22"/>
  <c r="O192" i="22"/>
  <c r="N192" i="22"/>
  <c r="AE191" i="22"/>
  <c r="AD191" i="22"/>
  <c r="AC191" i="22"/>
  <c r="AB191" i="22"/>
  <c r="AA191" i="22"/>
  <c r="Z191" i="22"/>
  <c r="Y191" i="22"/>
  <c r="X191" i="22"/>
  <c r="W191" i="22"/>
  <c r="V191" i="22"/>
  <c r="U191" i="22"/>
  <c r="T191" i="22"/>
  <c r="S191" i="22"/>
  <c r="R191" i="22"/>
  <c r="Q191" i="22"/>
  <c r="P191" i="22"/>
  <c r="O191" i="22"/>
  <c r="N191" i="22"/>
  <c r="AE190" i="22"/>
  <c r="AD190" i="22"/>
  <c r="AC190" i="22"/>
  <c r="AB190" i="22"/>
  <c r="AA190" i="22"/>
  <c r="Z190" i="22"/>
  <c r="Y190" i="22"/>
  <c r="X190" i="22"/>
  <c r="W190" i="22"/>
  <c r="V190" i="22"/>
  <c r="U190" i="22"/>
  <c r="T190" i="22"/>
  <c r="S190" i="22"/>
  <c r="R190" i="22"/>
  <c r="Q190" i="22"/>
  <c r="P190" i="22"/>
  <c r="O190" i="22"/>
  <c r="N190" i="22"/>
  <c r="AE188" i="22"/>
  <c r="AD188" i="22"/>
  <c r="AC188" i="22"/>
  <c r="AB188" i="22"/>
  <c r="AA188" i="22"/>
  <c r="Z188" i="22"/>
  <c r="Y188" i="22"/>
  <c r="X188" i="22"/>
  <c r="W188" i="22"/>
  <c r="V188" i="22"/>
  <c r="U188" i="22"/>
  <c r="T188" i="22"/>
  <c r="S188" i="22"/>
  <c r="R188" i="22"/>
  <c r="Q188" i="22"/>
  <c r="P188" i="22"/>
  <c r="O188" i="22"/>
  <c r="N188" i="22"/>
  <c r="AE186" i="22"/>
  <c r="AD186" i="22"/>
  <c r="AC186" i="22"/>
  <c r="AB186" i="22"/>
  <c r="AA186" i="22"/>
  <c r="Z186" i="22"/>
  <c r="Y186" i="22"/>
  <c r="X186" i="22"/>
  <c r="W186" i="22"/>
  <c r="V186" i="22"/>
  <c r="U186" i="22"/>
  <c r="T186" i="22"/>
  <c r="S186" i="22"/>
  <c r="R186" i="22"/>
  <c r="Q186" i="22"/>
  <c r="P186" i="22"/>
  <c r="O186" i="22"/>
  <c r="N186" i="22"/>
  <c r="AE184" i="22"/>
  <c r="AD184" i="22"/>
  <c r="AC184" i="22"/>
  <c r="AB184" i="22"/>
  <c r="AA184" i="22"/>
  <c r="Z184" i="22"/>
  <c r="Y184" i="22"/>
  <c r="X184" i="22"/>
  <c r="W184" i="22"/>
  <c r="V184" i="22"/>
  <c r="U184" i="22"/>
  <c r="T184" i="22"/>
  <c r="S184" i="22"/>
  <c r="R184" i="22"/>
  <c r="Q184" i="22"/>
  <c r="P184" i="22"/>
  <c r="O184" i="22"/>
  <c r="N184" i="22"/>
  <c r="AE183" i="22"/>
  <c r="AD183" i="22"/>
  <c r="AC183" i="22"/>
  <c r="AB183" i="22"/>
  <c r="AA183" i="22"/>
  <c r="Z183" i="22"/>
  <c r="Y183" i="22"/>
  <c r="X183" i="22"/>
  <c r="W183" i="22"/>
  <c r="V183" i="22"/>
  <c r="U183" i="22"/>
  <c r="T183" i="22"/>
  <c r="S183" i="22"/>
  <c r="R183" i="22"/>
  <c r="Q183" i="22"/>
  <c r="P183" i="22"/>
  <c r="O183" i="22"/>
  <c r="N183" i="22"/>
  <c r="AE181" i="22"/>
  <c r="AD181" i="22"/>
  <c r="AC181" i="22"/>
  <c r="AB181" i="22"/>
  <c r="AA181" i="22"/>
  <c r="Z181" i="22"/>
  <c r="Y181" i="22"/>
  <c r="X181" i="22"/>
  <c r="W181" i="22"/>
  <c r="V181" i="22"/>
  <c r="U181" i="22"/>
  <c r="T181" i="22"/>
  <c r="S181" i="22"/>
  <c r="R181" i="22"/>
  <c r="Q181" i="22"/>
  <c r="P181" i="22"/>
  <c r="O181" i="22"/>
  <c r="N181" i="22"/>
  <c r="AE179" i="22"/>
  <c r="AD179" i="22"/>
  <c r="AC179" i="22"/>
  <c r="AB179" i="22"/>
  <c r="AA179" i="22"/>
  <c r="Z179" i="22"/>
  <c r="Y179" i="22"/>
  <c r="X179" i="22"/>
  <c r="W179" i="22"/>
  <c r="V179" i="22"/>
  <c r="U179" i="22"/>
  <c r="T179" i="22"/>
  <c r="S179" i="22"/>
  <c r="R179" i="22"/>
  <c r="Q179" i="22"/>
  <c r="P179" i="22"/>
  <c r="O179" i="22"/>
  <c r="N179" i="22"/>
  <c r="AE178" i="22"/>
  <c r="AD178" i="22"/>
  <c r="AC178" i="22"/>
  <c r="AB178" i="22"/>
  <c r="AA178" i="22"/>
  <c r="Z178" i="22"/>
  <c r="Y178" i="22"/>
  <c r="X178" i="22"/>
  <c r="W178" i="22"/>
  <c r="V178" i="22"/>
  <c r="U178" i="22"/>
  <c r="T178" i="22"/>
  <c r="S178" i="22"/>
  <c r="R178" i="22"/>
  <c r="Q178" i="22"/>
  <c r="P178" i="22"/>
  <c r="O178" i="22"/>
  <c r="N178" i="22"/>
  <c r="AE177" i="22"/>
  <c r="AD177" i="22"/>
  <c r="AC177" i="22"/>
  <c r="AB177" i="22"/>
  <c r="AA177" i="22"/>
  <c r="Z177" i="22"/>
  <c r="Y177" i="22"/>
  <c r="X177" i="22"/>
  <c r="W177" i="22"/>
  <c r="V177" i="22"/>
  <c r="U177" i="22"/>
  <c r="T177" i="22"/>
  <c r="S177" i="22"/>
  <c r="R177" i="22"/>
  <c r="Q177" i="22"/>
  <c r="P177" i="22"/>
  <c r="O177" i="22"/>
  <c r="N177" i="22"/>
  <c r="AE176" i="22"/>
  <c r="AD176" i="22"/>
  <c r="AC176" i="22"/>
  <c r="AB176" i="22"/>
  <c r="AA176" i="22"/>
  <c r="Z176" i="22"/>
  <c r="Y176" i="22"/>
  <c r="X176" i="22"/>
  <c r="W176" i="22"/>
  <c r="V176" i="22"/>
  <c r="U176" i="22"/>
  <c r="T176" i="22"/>
  <c r="S176" i="22"/>
  <c r="R176" i="22"/>
  <c r="Q176" i="22"/>
  <c r="P176" i="22"/>
  <c r="O176" i="22"/>
  <c r="N176" i="22"/>
  <c r="AE175" i="22"/>
  <c r="AD175" i="22"/>
  <c r="AC175" i="22"/>
  <c r="AB175" i="22"/>
  <c r="AA175" i="22"/>
  <c r="Z175" i="22"/>
  <c r="Y175" i="22"/>
  <c r="X175" i="22"/>
  <c r="W175" i="22"/>
  <c r="V175" i="22"/>
  <c r="U175" i="22"/>
  <c r="T175" i="22"/>
  <c r="S175" i="22"/>
  <c r="R175" i="22"/>
  <c r="Q175" i="22"/>
  <c r="P175" i="22"/>
  <c r="O175" i="22"/>
  <c r="N175" i="22"/>
  <c r="AE172" i="22"/>
  <c r="AD172" i="22"/>
  <c r="AC172" i="22"/>
  <c r="AB172" i="22"/>
  <c r="AA172" i="22"/>
  <c r="Z172" i="22"/>
  <c r="Y172" i="22"/>
  <c r="X172" i="22"/>
  <c r="W172" i="22"/>
  <c r="V172" i="22"/>
  <c r="U172" i="22"/>
  <c r="T172" i="22"/>
  <c r="S172" i="22"/>
  <c r="R172" i="22"/>
  <c r="Q172" i="22"/>
  <c r="P172" i="22"/>
  <c r="O172" i="22"/>
  <c r="N172" i="22"/>
  <c r="AE171" i="22"/>
  <c r="AD171" i="22"/>
  <c r="AC171" i="22"/>
  <c r="AB171" i="22"/>
  <c r="AA171" i="22"/>
  <c r="Z171" i="22"/>
  <c r="Y171" i="22"/>
  <c r="X171" i="22"/>
  <c r="W171" i="22"/>
  <c r="V171" i="22"/>
  <c r="U171" i="22"/>
  <c r="T171" i="22"/>
  <c r="S171" i="22"/>
  <c r="R171" i="22"/>
  <c r="Q171" i="22"/>
  <c r="P171" i="22"/>
  <c r="O171" i="22"/>
  <c r="N171" i="22"/>
  <c r="AE169" i="22"/>
  <c r="AD169" i="22"/>
  <c r="AC169" i="22"/>
  <c r="AB169" i="22"/>
  <c r="AA169" i="22"/>
  <c r="Z169" i="22"/>
  <c r="Y169" i="22"/>
  <c r="X169" i="22"/>
  <c r="W169" i="22"/>
  <c r="V169" i="22"/>
  <c r="U169" i="22"/>
  <c r="T169" i="22"/>
  <c r="S169" i="22"/>
  <c r="R169" i="22"/>
  <c r="Q169" i="22"/>
  <c r="P169" i="22"/>
  <c r="O169" i="22"/>
  <c r="N169" i="22"/>
  <c r="AE167" i="22"/>
  <c r="AD167" i="22"/>
  <c r="AC167" i="22"/>
  <c r="AB167" i="22"/>
  <c r="AA167" i="22"/>
  <c r="Z167" i="22"/>
  <c r="Y167" i="22"/>
  <c r="X167" i="22"/>
  <c r="W167" i="22"/>
  <c r="V167" i="22"/>
  <c r="U167" i="22"/>
  <c r="T167" i="22"/>
  <c r="S167" i="22"/>
  <c r="R167" i="22"/>
  <c r="Q167" i="22"/>
  <c r="P167" i="22"/>
  <c r="O167" i="22"/>
  <c r="N167" i="22"/>
  <c r="AE166" i="22"/>
  <c r="AD166" i="22"/>
  <c r="AC166" i="22"/>
  <c r="AB166" i="22"/>
  <c r="AA166" i="22"/>
  <c r="Z166" i="22"/>
  <c r="Y166" i="22"/>
  <c r="X166" i="22"/>
  <c r="W166" i="22"/>
  <c r="V166" i="22"/>
  <c r="U166" i="22"/>
  <c r="T166" i="22"/>
  <c r="S166" i="22"/>
  <c r="R166" i="22"/>
  <c r="Q166" i="22"/>
  <c r="P166" i="22"/>
  <c r="O166" i="22"/>
  <c r="N166" i="22"/>
  <c r="AE164" i="22"/>
  <c r="AD164" i="22"/>
  <c r="AC164" i="22"/>
  <c r="AB164" i="22"/>
  <c r="AA164" i="22"/>
  <c r="Z164" i="22"/>
  <c r="Y164" i="22"/>
  <c r="X164" i="22"/>
  <c r="W164" i="22"/>
  <c r="V164" i="22"/>
  <c r="U164" i="22"/>
  <c r="T164" i="22"/>
  <c r="S164" i="22"/>
  <c r="R164" i="22"/>
  <c r="Q164" i="22"/>
  <c r="P164" i="22"/>
  <c r="O164" i="22"/>
  <c r="N164" i="22"/>
  <c r="AE163" i="22"/>
  <c r="AD163" i="22"/>
  <c r="AC163" i="22"/>
  <c r="AB163" i="22"/>
  <c r="AA163" i="22"/>
  <c r="Z163" i="22"/>
  <c r="Y163" i="22"/>
  <c r="X163" i="22"/>
  <c r="W163" i="22"/>
  <c r="V163" i="22"/>
  <c r="U163" i="22"/>
  <c r="T163" i="22"/>
  <c r="S163" i="22"/>
  <c r="R163" i="22"/>
  <c r="Q163" i="22"/>
  <c r="P163" i="22"/>
  <c r="O163" i="22"/>
  <c r="N163" i="22"/>
  <c r="AE162" i="22"/>
  <c r="AD162" i="22"/>
  <c r="AC162" i="22"/>
  <c r="AB162" i="22"/>
  <c r="AA162" i="22"/>
  <c r="Z162" i="22"/>
  <c r="Y162" i="22"/>
  <c r="X162" i="22"/>
  <c r="W162" i="22"/>
  <c r="V162" i="22"/>
  <c r="U162" i="22"/>
  <c r="T162" i="22"/>
  <c r="S162" i="22"/>
  <c r="R162" i="22"/>
  <c r="Q162" i="22"/>
  <c r="P162" i="22"/>
  <c r="O162" i="22"/>
  <c r="N162" i="22"/>
  <c r="AE161" i="22"/>
  <c r="AD161" i="22"/>
  <c r="AC161" i="22"/>
  <c r="AB161" i="22"/>
  <c r="AA161" i="22"/>
  <c r="Z161" i="22"/>
  <c r="Y161" i="22"/>
  <c r="X161" i="22"/>
  <c r="W161" i="22"/>
  <c r="V161" i="22"/>
  <c r="U161" i="22"/>
  <c r="T161" i="22"/>
  <c r="S161" i="22"/>
  <c r="R161" i="22"/>
  <c r="Q161" i="22"/>
  <c r="P161" i="22"/>
  <c r="O161" i="22"/>
  <c r="N161" i="22"/>
  <c r="AE160" i="22"/>
  <c r="AD160" i="22"/>
  <c r="AC160" i="22"/>
  <c r="AB160" i="22"/>
  <c r="AA160" i="22"/>
  <c r="Z160" i="22"/>
  <c r="Y160" i="22"/>
  <c r="X160" i="22"/>
  <c r="W160" i="22"/>
  <c r="V160" i="22"/>
  <c r="U160" i="22"/>
  <c r="T160" i="22"/>
  <c r="S160" i="22"/>
  <c r="R160" i="22"/>
  <c r="Q160" i="22"/>
  <c r="P160" i="22"/>
  <c r="O160" i="22"/>
  <c r="N160" i="22"/>
  <c r="AE159" i="22"/>
  <c r="AD159" i="22"/>
  <c r="AC159" i="22"/>
  <c r="AB159" i="22"/>
  <c r="AA159" i="22"/>
  <c r="Z159" i="22"/>
  <c r="Y159" i="22"/>
  <c r="X159" i="22"/>
  <c r="W159" i="22"/>
  <c r="V159" i="22"/>
  <c r="U159" i="22"/>
  <c r="T159" i="22"/>
  <c r="S159" i="22"/>
  <c r="R159" i="22"/>
  <c r="Q159" i="22"/>
  <c r="P159" i="22"/>
  <c r="O159" i="22"/>
  <c r="N159" i="22"/>
  <c r="AE158" i="22"/>
  <c r="AD158" i="22"/>
  <c r="AC158" i="22"/>
  <c r="AB158" i="22"/>
  <c r="AA158" i="22"/>
  <c r="Z158" i="22"/>
  <c r="Y158" i="22"/>
  <c r="X158" i="22"/>
  <c r="W158" i="22"/>
  <c r="V158" i="22"/>
  <c r="U158" i="22"/>
  <c r="T158" i="22"/>
  <c r="S158" i="22"/>
  <c r="R158" i="22"/>
  <c r="Q158" i="22"/>
  <c r="P158" i="22"/>
  <c r="O158" i="22"/>
  <c r="N158" i="22"/>
  <c r="AE157" i="22"/>
  <c r="AD157" i="22"/>
  <c r="AC157" i="22"/>
  <c r="AB157" i="22"/>
  <c r="AA157" i="22"/>
  <c r="Z157" i="22"/>
  <c r="Y157" i="22"/>
  <c r="X157" i="22"/>
  <c r="W157" i="22"/>
  <c r="V157" i="22"/>
  <c r="U157" i="22"/>
  <c r="T157" i="22"/>
  <c r="S157" i="22"/>
  <c r="R157" i="22"/>
  <c r="Q157" i="22"/>
  <c r="P157" i="22"/>
  <c r="O157" i="22"/>
  <c r="N157" i="22"/>
  <c r="AE156" i="22"/>
  <c r="AD156" i="22"/>
  <c r="AC156" i="22"/>
  <c r="AB156" i="22"/>
  <c r="AA156" i="22"/>
  <c r="Z156" i="22"/>
  <c r="Y156" i="22"/>
  <c r="X156" i="22"/>
  <c r="W156" i="22"/>
  <c r="V156" i="22"/>
  <c r="U156" i="22"/>
  <c r="T156" i="22"/>
  <c r="S156" i="22"/>
  <c r="R156" i="22"/>
  <c r="Q156" i="22"/>
  <c r="P156" i="22"/>
  <c r="O156" i="22"/>
  <c r="N156" i="22"/>
  <c r="AE155" i="22"/>
  <c r="AD155" i="22"/>
  <c r="AC155" i="22"/>
  <c r="AB155" i="22"/>
  <c r="AA155" i="22"/>
  <c r="Z155" i="22"/>
  <c r="Y155" i="22"/>
  <c r="X155" i="22"/>
  <c r="W155" i="22"/>
  <c r="V155" i="22"/>
  <c r="U155" i="22"/>
  <c r="T155" i="22"/>
  <c r="S155" i="22"/>
  <c r="R155" i="22"/>
  <c r="Q155" i="22"/>
  <c r="P155" i="22"/>
  <c r="O155" i="22"/>
  <c r="N155" i="22"/>
  <c r="AE152" i="22"/>
  <c r="AD152" i="22"/>
  <c r="AC152" i="22"/>
  <c r="AB152" i="22"/>
  <c r="AA152" i="22"/>
  <c r="Z152" i="22"/>
  <c r="Y152" i="22"/>
  <c r="X152" i="22"/>
  <c r="W152" i="22"/>
  <c r="V152" i="22"/>
  <c r="U152" i="22"/>
  <c r="T152" i="22"/>
  <c r="S152" i="22"/>
  <c r="R152" i="22"/>
  <c r="Q152" i="22"/>
  <c r="P152" i="22"/>
  <c r="O152" i="22"/>
  <c r="N152" i="22"/>
  <c r="AE151" i="22"/>
  <c r="AD151" i="22"/>
  <c r="AC151" i="22"/>
  <c r="AB151" i="22"/>
  <c r="AA151" i="22"/>
  <c r="Z151" i="22"/>
  <c r="Y151" i="22"/>
  <c r="X151" i="22"/>
  <c r="W151" i="22"/>
  <c r="V151" i="22"/>
  <c r="U151" i="22"/>
  <c r="T151" i="22"/>
  <c r="S151" i="22"/>
  <c r="R151" i="22"/>
  <c r="Q151" i="22"/>
  <c r="P151" i="22"/>
  <c r="O151" i="22"/>
  <c r="N151" i="22"/>
  <c r="AE150" i="22"/>
  <c r="AD150" i="22"/>
  <c r="AC150" i="22"/>
  <c r="AB150" i="22"/>
  <c r="AA150" i="22"/>
  <c r="Z150" i="22"/>
  <c r="Y150" i="22"/>
  <c r="X150" i="22"/>
  <c r="W150" i="22"/>
  <c r="V150" i="22"/>
  <c r="U150" i="22"/>
  <c r="T150" i="22"/>
  <c r="S150" i="22"/>
  <c r="R150" i="22"/>
  <c r="Q150" i="22"/>
  <c r="P150" i="22"/>
  <c r="O150" i="22"/>
  <c r="N150" i="22"/>
  <c r="AE149" i="22"/>
  <c r="AD149" i="22"/>
  <c r="AC149" i="22"/>
  <c r="AB149" i="22"/>
  <c r="AA149" i="22"/>
  <c r="Z149" i="22"/>
  <c r="Y149" i="22"/>
  <c r="X149" i="22"/>
  <c r="W149" i="22"/>
  <c r="V149" i="22"/>
  <c r="U149" i="22"/>
  <c r="T149" i="22"/>
  <c r="S149" i="22"/>
  <c r="R149" i="22"/>
  <c r="Q149" i="22"/>
  <c r="P149" i="22"/>
  <c r="O149" i="22"/>
  <c r="N149" i="22"/>
  <c r="AE148" i="22"/>
  <c r="AD148" i="22"/>
  <c r="AC148" i="22"/>
  <c r="AB148" i="22"/>
  <c r="AA148" i="22"/>
  <c r="Z148" i="22"/>
  <c r="Y148" i="22"/>
  <c r="X148" i="22"/>
  <c r="W148" i="22"/>
  <c r="V148" i="22"/>
  <c r="U148" i="22"/>
  <c r="T148" i="22"/>
  <c r="S148" i="22"/>
  <c r="R148" i="22"/>
  <c r="Q148" i="22"/>
  <c r="P148" i="22"/>
  <c r="O148" i="22"/>
  <c r="N148" i="22"/>
  <c r="AE147" i="22"/>
  <c r="AD147" i="22"/>
  <c r="AC147" i="22"/>
  <c r="AB147" i="22"/>
  <c r="AA147" i="22"/>
  <c r="Z147" i="22"/>
  <c r="Y147" i="22"/>
  <c r="X147" i="22"/>
  <c r="W147" i="22"/>
  <c r="V147" i="22"/>
  <c r="U147" i="22"/>
  <c r="T147" i="22"/>
  <c r="S147" i="22"/>
  <c r="R147" i="22"/>
  <c r="Q147" i="22"/>
  <c r="P147" i="22"/>
  <c r="O147" i="22"/>
  <c r="N147" i="22"/>
  <c r="AE146" i="22"/>
  <c r="AD146" i="22"/>
  <c r="AC146" i="22"/>
  <c r="AB146" i="22"/>
  <c r="AA146" i="22"/>
  <c r="Z146" i="22"/>
  <c r="Y146" i="22"/>
  <c r="X146" i="22"/>
  <c r="W146" i="22"/>
  <c r="V146" i="22"/>
  <c r="U146" i="22"/>
  <c r="T146" i="22"/>
  <c r="S146" i="22"/>
  <c r="R146" i="22"/>
  <c r="Q146" i="22"/>
  <c r="P146" i="22"/>
  <c r="O146" i="22"/>
  <c r="N146" i="22"/>
  <c r="AE145" i="22"/>
  <c r="AD145" i="22"/>
  <c r="AC145" i="22"/>
  <c r="AB145" i="22"/>
  <c r="AA145" i="22"/>
  <c r="Z145" i="22"/>
  <c r="Y145" i="22"/>
  <c r="X145" i="22"/>
  <c r="W145" i="22"/>
  <c r="V145" i="22"/>
  <c r="U145" i="22"/>
  <c r="T145" i="22"/>
  <c r="S145" i="22"/>
  <c r="R145" i="22"/>
  <c r="Q145" i="22"/>
  <c r="P145" i="22"/>
  <c r="O145" i="22"/>
  <c r="N145" i="22"/>
  <c r="AE144" i="22"/>
  <c r="AD144" i="22"/>
  <c r="AC144" i="22"/>
  <c r="AB144" i="22"/>
  <c r="AA144" i="22"/>
  <c r="Z144" i="22"/>
  <c r="Y144" i="22"/>
  <c r="X144" i="22"/>
  <c r="W144" i="22"/>
  <c r="V144" i="22"/>
  <c r="U144" i="22"/>
  <c r="T144" i="22"/>
  <c r="S144" i="22"/>
  <c r="R144" i="22"/>
  <c r="Q144" i="22"/>
  <c r="P144" i="22"/>
  <c r="O144" i="22"/>
  <c r="N144" i="22"/>
  <c r="AE143" i="22"/>
  <c r="AD143" i="22"/>
  <c r="AC143" i="22"/>
  <c r="AB143" i="22"/>
  <c r="AA143" i="22"/>
  <c r="Z143" i="22"/>
  <c r="Y143" i="22"/>
  <c r="X143" i="22"/>
  <c r="W143" i="22"/>
  <c r="V143" i="22"/>
  <c r="U143" i="22"/>
  <c r="T143" i="22"/>
  <c r="S143" i="22"/>
  <c r="R143" i="22"/>
  <c r="Q143" i="22"/>
  <c r="P143" i="22"/>
  <c r="O143" i="22"/>
  <c r="N143" i="22"/>
  <c r="AE142" i="22"/>
  <c r="AD142" i="22"/>
  <c r="AC142" i="22"/>
  <c r="AB142" i="22"/>
  <c r="AA142" i="22"/>
  <c r="Z142" i="22"/>
  <c r="Y142" i="22"/>
  <c r="X142" i="22"/>
  <c r="W142" i="22"/>
  <c r="V142" i="22"/>
  <c r="U142" i="22"/>
  <c r="T142" i="22"/>
  <c r="S142" i="22"/>
  <c r="R142" i="22"/>
  <c r="Q142" i="22"/>
  <c r="P142" i="22"/>
  <c r="O142" i="22"/>
  <c r="N142" i="22"/>
  <c r="AE141" i="22"/>
  <c r="AD141" i="22"/>
  <c r="AC141" i="22"/>
  <c r="AB141" i="22"/>
  <c r="AA141" i="22"/>
  <c r="Z141" i="22"/>
  <c r="Y141" i="22"/>
  <c r="X141" i="22"/>
  <c r="W141" i="22"/>
  <c r="V141" i="22"/>
  <c r="U141" i="22"/>
  <c r="T141" i="22"/>
  <c r="S141" i="22"/>
  <c r="R141" i="22"/>
  <c r="Q141" i="22"/>
  <c r="P141" i="22"/>
  <c r="O141" i="22"/>
  <c r="N141" i="22"/>
  <c r="AE140" i="22"/>
  <c r="AD140" i="22"/>
  <c r="AC140" i="22"/>
  <c r="AB140" i="22"/>
  <c r="AA140" i="22"/>
  <c r="Z140" i="22"/>
  <c r="Y140" i="22"/>
  <c r="X140" i="22"/>
  <c r="W140" i="22"/>
  <c r="V140" i="22"/>
  <c r="U140" i="22"/>
  <c r="T140" i="22"/>
  <c r="S140" i="22"/>
  <c r="R140" i="22"/>
  <c r="Q140" i="22"/>
  <c r="P140" i="22"/>
  <c r="O140" i="22"/>
  <c r="N140" i="22"/>
  <c r="AE139" i="22"/>
  <c r="AD139" i="22"/>
  <c r="AC139" i="22"/>
  <c r="AB139" i="22"/>
  <c r="AA139" i="22"/>
  <c r="Z139" i="22"/>
  <c r="Y139" i="22"/>
  <c r="X139" i="22"/>
  <c r="W139" i="22"/>
  <c r="V139" i="22"/>
  <c r="U139" i="22"/>
  <c r="T139" i="22"/>
  <c r="S139" i="22"/>
  <c r="R139" i="22"/>
  <c r="Q139" i="22"/>
  <c r="P139" i="22"/>
  <c r="O139" i="22"/>
  <c r="N139" i="22"/>
  <c r="AE138" i="22"/>
  <c r="AD138" i="22"/>
  <c r="AC138" i="22"/>
  <c r="AB138" i="22"/>
  <c r="AA138" i="22"/>
  <c r="Z138" i="22"/>
  <c r="Y138" i="22"/>
  <c r="X138" i="22"/>
  <c r="W138" i="22"/>
  <c r="V138" i="22"/>
  <c r="U138" i="22"/>
  <c r="T138" i="22"/>
  <c r="S138" i="22"/>
  <c r="R138" i="22"/>
  <c r="Q138" i="22"/>
  <c r="P138" i="22"/>
  <c r="O138" i="22"/>
  <c r="N138" i="22"/>
  <c r="AE137" i="22"/>
  <c r="AD137" i="22"/>
  <c r="AC137" i="22"/>
  <c r="AB137" i="22"/>
  <c r="AA137" i="22"/>
  <c r="Z137" i="22"/>
  <c r="Y137" i="22"/>
  <c r="X137" i="22"/>
  <c r="W137" i="22"/>
  <c r="V137" i="22"/>
  <c r="U137" i="22"/>
  <c r="T137" i="22"/>
  <c r="S137" i="22"/>
  <c r="R137" i="22"/>
  <c r="Q137" i="22"/>
  <c r="P137" i="22"/>
  <c r="O137" i="22"/>
  <c r="N137" i="22"/>
  <c r="AE136" i="22"/>
  <c r="AD136" i="22"/>
  <c r="AC136" i="22"/>
  <c r="AB136" i="22"/>
  <c r="AA136" i="22"/>
  <c r="Z136" i="22"/>
  <c r="Y136" i="22"/>
  <c r="X136" i="22"/>
  <c r="W136" i="22"/>
  <c r="V136" i="22"/>
  <c r="U136" i="22"/>
  <c r="T136" i="22"/>
  <c r="S136" i="22"/>
  <c r="R136" i="22"/>
  <c r="Q136" i="22"/>
  <c r="P136" i="22"/>
  <c r="O136" i="22"/>
  <c r="N136" i="22"/>
  <c r="AE135" i="22"/>
  <c r="AD135" i="22"/>
  <c r="AC135" i="22"/>
  <c r="AB135" i="22"/>
  <c r="AA135" i="22"/>
  <c r="Z135" i="22"/>
  <c r="Y135" i="22"/>
  <c r="X135" i="22"/>
  <c r="W135" i="22"/>
  <c r="V135" i="22"/>
  <c r="U135" i="22"/>
  <c r="T135" i="22"/>
  <c r="S135" i="22"/>
  <c r="R135" i="22"/>
  <c r="Q135" i="22"/>
  <c r="P135" i="22"/>
  <c r="O135" i="22"/>
  <c r="N135" i="22"/>
  <c r="AE133" i="22"/>
  <c r="AD133" i="22"/>
  <c r="AC133" i="22"/>
  <c r="AB133" i="22"/>
  <c r="AA133" i="22"/>
  <c r="Z133" i="22"/>
  <c r="Y133" i="22"/>
  <c r="X133" i="22"/>
  <c r="W133" i="22"/>
  <c r="V133" i="22"/>
  <c r="U133" i="22"/>
  <c r="T133" i="22"/>
  <c r="S133" i="22"/>
  <c r="R133" i="22"/>
  <c r="Q133" i="22"/>
  <c r="P133" i="22"/>
  <c r="O133" i="22"/>
  <c r="N133" i="22"/>
  <c r="AE132" i="22"/>
  <c r="AD132" i="22"/>
  <c r="AC132" i="22"/>
  <c r="AB132" i="22"/>
  <c r="AA132" i="22"/>
  <c r="Z132" i="22"/>
  <c r="Y132" i="22"/>
  <c r="X132" i="22"/>
  <c r="W132" i="22"/>
  <c r="V132" i="22"/>
  <c r="U132" i="22"/>
  <c r="T132" i="22"/>
  <c r="S132" i="22"/>
  <c r="R132" i="22"/>
  <c r="Q132" i="22"/>
  <c r="P132" i="22"/>
  <c r="O132" i="22"/>
  <c r="N132" i="22"/>
  <c r="AE131" i="22"/>
  <c r="AD131" i="22"/>
  <c r="AC131" i="22"/>
  <c r="AB131" i="22"/>
  <c r="AA131" i="22"/>
  <c r="Z131" i="22"/>
  <c r="Y131" i="22"/>
  <c r="X131" i="22"/>
  <c r="W131" i="22"/>
  <c r="V131" i="22"/>
  <c r="U131" i="22"/>
  <c r="T131" i="22"/>
  <c r="S131" i="22"/>
  <c r="R131" i="22"/>
  <c r="Q131" i="22"/>
  <c r="P131" i="22"/>
  <c r="O131" i="22"/>
  <c r="N131" i="22"/>
  <c r="AE130" i="22"/>
  <c r="AD130" i="22"/>
  <c r="AC130" i="22"/>
  <c r="AB130" i="22"/>
  <c r="AA130" i="22"/>
  <c r="Z130" i="22"/>
  <c r="Y130" i="22"/>
  <c r="X130" i="22"/>
  <c r="W130" i="22"/>
  <c r="V130" i="22"/>
  <c r="U130" i="22"/>
  <c r="T130" i="22"/>
  <c r="S130" i="22"/>
  <c r="R130" i="22"/>
  <c r="Q130" i="22"/>
  <c r="P130" i="22"/>
  <c r="O130" i="22"/>
  <c r="N130" i="22"/>
  <c r="AE129" i="22"/>
  <c r="AD129" i="22"/>
  <c r="AC129" i="22"/>
  <c r="AB129" i="22"/>
  <c r="AA129" i="22"/>
  <c r="Z129" i="22"/>
  <c r="Y129" i="22"/>
  <c r="X129" i="22"/>
  <c r="W129" i="22"/>
  <c r="V129" i="22"/>
  <c r="U129" i="22"/>
  <c r="T129" i="22"/>
  <c r="S129" i="22"/>
  <c r="R129" i="22"/>
  <c r="Q129" i="22"/>
  <c r="P129" i="22"/>
  <c r="O129" i="22"/>
  <c r="N129" i="22"/>
  <c r="AE128" i="22"/>
  <c r="AD128" i="22"/>
  <c r="AC128" i="22"/>
  <c r="AB128" i="22"/>
  <c r="AA128" i="22"/>
  <c r="Z128" i="22"/>
  <c r="Y128" i="22"/>
  <c r="X128" i="22"/>
  <c r="W128" i="22"/>
  <c r="V128" i="22"/>
  <c r="U128" i="22"/>
  <c r="T128" i="22"/>
  <c r="S128" i="22"/>
  <c r="R128" i="22"/>
  <c r="Q128" i="22"/>
  <c r="P128" i="22"/>
  <c r="O128" i="22"/>
  <c r="N128" i="22"/>
  <c r="AE127" i="22"/>
  <c r="AD127" i="22"/>
  <c r="AC127" i="22"/>
  <c r="AB127" i="22"/>
  <c r="AA127" i="22"/>
  <c r="Z127" i="22"/>
  <c r="Y127" i="22"/>
  <c r="X127" i="22"/>
  <c r="W127" i="22"/>
  <c r="V127" i="22"/>
  <c r="U127" i="22"/>
  <c r="T127" i="22"/>
  <c r="S127" i="22"/>
  <c r="R127" i="22"/>
  <c r="Q127" i="22"/>
  <c r="P127" i="22"/>
  <c r="O127" i="22"/>
  <c r="N127" i="22"/>
  <c r="AE126" i="22"/>
  <c r="AD126" i="22"/>
  <c r="AC126" i="22"/>
  <c r="AB126" i="22"/>
  <c r="AA126" i="22"/>
  <c r="Z126" i="22"/>
  <c r="Y126" i="22"/>
  <c r="X126" i="22"/>
  <c r="W126" i="22"/>
  <c r="V126" i="22"/>
  <c r="U126" i="22"/>
  <c r="T126" i="22"/>
  <c r="S126" i="22"/>
  <c r="R126" i="22"/>
  <c r="Q126" i="22"/>
  <c r="P126" i="22"/>
  <c r="O126" i="22"/>
  <c r="N126" i="22"/>
  <c r="AE125" i="22"/>
  <c r="AD125" i="22"/>
  <c r="AC125" i="22"/>
  <c r="AB125" i="22"/>
  <c r="AA125" i="22"/>
  <c r="Z125" i="22"/>
  <c r="Y125" i="22"/>
  <c r="X125" i="22"/>
  <c r="W125" i="22"/>
  <c r="V125" i="22"/>
  <c r="U125" i="22"/>
  <c r="T125" i="22"/>
  <c r="S125" i="22"/>
  <c r="R125" i="22"/>
  <c r="Q125" i="22"/>
  <c r="P125" i="22"/>
  <c r="O125" i="22"/>
  <c r="N125" i="22"/>
  <c r="AE124" i="22"/>
  <c r="AD124" i="22"/>
  <c r="AC124" i="22"/>
  <c r="AB124" i="22"/>
  <c r="AA124" i="22"/>
  <c r="Z124" i="22"/>
  <c r="Y124" i="22"/>
  <c r="X124" i="22"/>
  <c r="W124" i="22"/>
  <c r="V124" i="22"/>
  <c r="U124" i="22"/>
  <c r="T124" i="22"/>
  <c r="S124" i="22"/>
  <c r="R124" i="22"/>
  <c r="Q124" i="22"/>
  <c r="P124" i="22"/>
  <c r="O124" i="22"/>
  <c r="N124" i="22"/>
  <c r="AE123" i="22"/>
  <c r="AD123" i="22"/>
  <c r="AC123" i="22"/>
  <c r="AB123" i="22"/>
  <c r="AA123" i="22"/>
  <c r="Z123" i="22"/>
  <c r="Y123" i="22"/>
  <c r="X123" i="22"/>
  <c r="W123" i="22"/>
  <c r="V123" i="22"/>
  <c r="U123" i="22"/>
  <c r="T123" i="22"/>
  <c r="S123" i="22"/>
  <c r="R123" i="22"/>
  <c r="Q123" i="22"/>
  <c r="P123" i="22"/>
  <c r="O123" i="22"/>
  <c r="N123" i="22"/>
  <c r="AE121" i="22"/>
  <c r="AD121" i="22"/>
  <c r="AC121" i="22"/>
  <c r="AB121" i="22"/>
  <c r="AA121" i="22"/>
  <c r="Z121" i="22"/>
  <c r="Y121" i="22"/>
  <c r="X121" i="22"/>
  <c r="W121" i="22"/>
  <c r="V121" i="22"/>
  <c r="U121" i="22"/>
  <c r="T121" i="22"/>
  <c r="S121" i="22"/>
  <c r="R121" i="22"/>
  <c r="Q121" i="22"/>
  <c r="P121" i="22"/>
  <c r="O121" i="22"/>
  <c r="N121" i="22"/>
  <c r="AE120" i="22"/>
  <c r="AD120" i="22"/>
  <c r="AC120" i="22"/>
  <c r="AB120" i="22"/>
  <c r="AA120" i="22"/>
  <c r="Z120" i="22"/>
  <c r="Y120" i="22"/>
  <c r="X120" i="22"/>
  <c r="W120" i="22"/>
  <c r="V120" i="22"/>
  <c r="U120" i="22"/>
  <c r="T120" i="22"/>
  <c r="S120" i="22"/>
  <c r="R120" i="22"/>
  <c r="Q120" i="22"/>
  <c r="P120" i="22"/>
  <c r="O120" i="22"/>
  <c r="N120" i="22"/>
  <c r="AE119" i="22"/>
  <c r="AD119" i="22"/>
  <c r="AC119" i="22"/>
  <c r="AB119" i="22"/>
  <c r="AA119" i="22"/>
  <c r="Z119" i="22"/>
  <c r="Y119" i="22"/>
  <c r="X119" i="22"/>
  <c r="W119" i="22"/>
  <c r="V119" i="22"/>
  <c r="U119" i="22"/>
  <c r="T119" i="22"/>
  <c r="S119" i="22"/>
  <c r="R119" i="22"/>
  <c r="Q119" i="22"/>
  <c r="P119" i="22"/>
  <c r="O119" i="22"/>
  <c r="N119" i="22"/>
  <c r="AE118" i="22"/>
  <c r="AD118" i="22"/>
  <c r="AC118" i="22"/>
  <c r="AB118" i="22"/>
  <c r="AA118" i="22"/>
  <c r="Z118" i="22"/>
  <c r="Y118" i="22"/>
  <c r="X118" i="22"/>
  <c r="W118" i="22"/>
  <c r="V118" i="22"/>
  <c r="U118" i="22"/>
  <c r="T118" i="22"/>
  <c r="S118" i="22"/>
  <c r="R118" i="22"/>
  <c r="Q118" i="22"/>
  <c r="P118" i="22"/>
  <c r="O118" i="22"/>
  <c r="N118" i="22"/>
  <c r="AE117" i="22"/>
  <c r="AD117" i="22"/>
  <c r="AC117" i="22"/>
  <c r="AB117" i="22"/>
  <c r="AA117" i="22"/>
  <c r="Z117" i="22"/>
  <c r="Y117" i="22"/>
  <c r="X117" i="22"/>
  <c r="W117" i="22"/>
  <c r="V117" i="22"/>
  <c r="U117" i="22"/>
  <c r="T117" i="22"/>
  <c r="S117" i="22"/>
  <c r="R117" i="22"/>
  <c r="Q117" i="22"/>
  <c r="P117" i="22"/>
  <c r="O117" i="22"/>
  <c r="N117" i="22"/>
  <c r="AE116" i="22"/>
  <c r="AD116" i="22"/>
  <c r="AC116" i="22"/>
  <c r="AB116" i="22"/>
  <c r="AA116" i="22"/>
  <c r="Z116" i="22"/>
  <c r="Y116" i="22"/>
  <c r="X116" i="22"/>
  <c r="W116" i="22"/>
  <c r="V116" i="22"/>
  <c r="U116" i="22"/>
  <c r="T116" i="22"/>
  <c r="S116" i="22"/>
  <c r="R116" i="22"/>
  <c r="Q116" i="22"/>
  <c r="P116" i="22"/>
  <c r="O116" i="22"/>
  <c r="N116" i="22"/>
  <c r="AE115" i="22"/>
  <c r="AD115" i="22"/>
  <c r="AC115" i="22"/>
  <c r="AB115" i="22"/>
  <c r="AA115" i="22"/>
  <c r="Z115" i="22"/>
  <c r="Y115" i="22"/>
  <c r="X115" i="22"/>
  <c r="W115" i="22"/>
  <c r="V115" i="22"/>
  <c r="U115" i="22"/>
  <c r="T115" i="22"/>
  <c r="S115" i="22"/>
  <c r="R115" i="22"/>
  <c r="Q115" i="22"/>
  <c r="P115" i="22"/>
  <c r="O115" i="22"/>
  <c r="N115" i="22"/>
  <c r="AE114" i="22"/>
  <c r="AD114" i="22"/>
  <c r="AC114" i="22"/>
  <c r="AB114" i="22"/>
  <c r="AA114" i="22"/>
  <c r="Z114" i="22"/>
  <c r="Y114" i="22"/>
  <c r="X114" i="22"/>
  <c r="W114" i="22"/>
  <c r="V114" i="22"/>
  <c r="U114" i="22"/>
  <c r="T114" i="22"/>
  <c r="S114" i="22"/>
  <c r="R114" i="22"/>
  <c r="Q114" i="22"/>
  <c r="P114" i="22"/>
  <c r="O114" i="22"/>
  <c r="N114" i="22"/>
  <c r="AE113" i="22"/>
  <c r="AD113" i="22"/>
  <c r="AC113" i="22"/>
  <c r="AB113" i="22"/>
  <c r="AA113" i="22"/>
  <c r="Z113" i="22"/>
  <c r="Y113" i="22"/>
  <c r="X113" i="22"/>
  <c r="W113" i="22"/>
  <c r="V113" i="22"/>
  <c r="U113" i="22"/>
  <c r="T113" i="22"/>
  <c r="S113" i="22"/>
  <c r="R113" i="22"/>
  <c r="Q113" i="22"/>
  <c r="P113" i="22"/>
  <c r="O113" i="22"/>
  <c r="N113" i="22"/>
  <c r="AE111" i="22"/>
  <c r="AD111" i="22"/>
  <c r="AC111" i="22"/>
  <c r="AB111" i="22"/>
  <c r="AA111" i="22"/>
  <c r="Z111" i="22"/>
  <c r="Y111" i="22"/>
  <c r="X111" i="22"/>
  <c r="W111" i="22"/>
  <c r="V111" i="22"/>
  <c r="U111" i="22"/>
  <c r="T111" i="22"/>
  <c r="S111" i="22"/>
  <c r="R111" i="22"/>
  <c r="Q111" i="22"/>
  <c r="P111" i="22"/>
  <c r="O111" i="22"/>
  <c r="N111" i="22"/>
  <c r="AE110" i="22"/>
  <c r="AD110" i="22"/>
  <c r="AC110" i="22"/>
  <c r="AB110" i="22"/>
  <c r="AA110" i="22"/>
  <c r="Z110" i="22"/>
  <c r="Y110" i="22"/>
  <c r="X110" i="22"/>
  <c r="W110" i="22"/>
  <c r="V110" i="22"/>
  <c r="U110" i="22"/>
  <c r="T110" i="22"/>
  <c r="S110" i="22"/>
  <c r="R110" i="22"/>
  <c r="Q110" i="22"/>
  <c r="P110" i="22"/>
  <c r="O110" i="22"/>
  <c r="N110" i="22"/>
  <c r="AE109" i="22"/>
  <c r="AD109" i="22"/>
  <c r="AC109" i="22"/>
  <c r="AB109" i="22"/>
  <c r="AA109" i="22"/>
  <c r="Z109" i="22"/>
  <c r="Y109" i="22"/>
  <c r="X109" i="22"/>
  <c r="W109" i="22"/>
  <c r="V109" i="22"/>
  <c r="U109" i="22"/>
  <c r="T109" i="22"/>
  <c r="S109" i="22"/>
  <c r="R109" i="22"/>
  <c r="Q109" i="22"/>
  <c r="P109" i="22"/>
  <c r="O109" i="22"/>
  <c r="N109" i="22"/>
  <c r="AE108" i="22"/>
  <c r="AD108" i="22"/>
  <c r="AC108" i="22"/>
  <c r="AB108" i="22"/>
  <c r="AA108" i="22"/>
  <c r="Z108" i="22"/>
  <c r="Y108" i="22"/>
  <c r="X108" i="22"/>
  <c r="W108" i="22"/>
  <c r="V108" i="22"/>
  <c r="U108" i="22"/>
  <c r="T108" i="22"/>
  <c r="S108" i="22"/>
  <c r="R108" i="22"/>
  <c r="Q108" i="22"/>
  <c r="P108" i="22"/>
  <c r="O108" i="22"/>
  <c r="N108" i="22"/>
  <c r="AE106" i="22"/>
  <c r="AD106" i="22"/>
  <c r="AC106" i="22"/>
  <c r="AB106" i="22"/>
  <c r="AA106" i="22"/>
  <c r="Z106" i="22"/>
  <c r="Y106" i="22"/>
  <c r="X106" i="22"/>
  <c r="W106" i="22"/>
  <c r="V106" i="22"/>
  <c r="U106" i="22"/>
  <c r="T106" i="22"/>
  <c r="S106" i="22"/>
  <c r="R106" i="22"/>
  <c r="Q106" i="22"/>
  <c r="P106" i="22"/>
  <c r="O106" i="22"/>
  <c r="N106" i="22"/>
  <c r="AE105" i="22"/>
  <c r="AD105" i="22"/>
  <c r="AC105" i="22"/>
  <c r="AB105" i="22"/>
  <c r="AA105" i="22"/>
  <c r="Z105" i="22"/>
  <c r="Y105" i="22"/>
  <c r="X105" i="22"/>
  <c r="W105" i="22"/>
  <c r="V105" i="22"/>
  <c r="U105" i="22"/>
  <c r="T105" i="22"/>
  <c r="S105" i="22"/>
  <c r="R105" i="22"/>
  <c r="Q105" i="22"/>
  <c r="P105" i="22"/>
  <c r="O105" i="22"/>
  <c r="N105" i="22"/>
  <c r="AE104" i="22"/>
  <c r="AD104" i="22"/>
  <c r="AC104" i="22"/>
  <c r="AB104" i="22"/>
  <c r="AA104" i="22"/>
  <c r="Z104" i="22"/>
  <c r="Y104" i="22"/>
  <c r="X104" i="22"/>
  <c r="W104" i="22"/>
  <c r="V104" i="22"/>
  <c r="U104" i="22"/>
  <c r="T104" i="22"/>
  <c r="S104" i="22"/>
  <c r="R104" i="22"/>
  <c r="Q104" i="22"/>
  <c r="P104" i="22"/>
  <c r="O104" i="22"/>
  <c r="N104" i="22"/>
  <c r="AE102" i="22"/>
  <c r="AD102" i="22"/>
  <c r="AC102" i="22"/>
  <c r="AB102" i="22"/>
  <c r="AA102" i="22"/>
  <c r="Z102" i="22"/>
  <c r="Y102" i="22"/>
  <c r="X102" i="22"/>
  <c r="W102" i="22"/>
  <c r="V102" i="22"/>
  <c r="U102" i="22"/>
  <c r="T102" i="22"/>
  <c r="S102" i="22"/>
  <c r="R102" i="22"/>
  <c r="Q102" i="22"/>
  <c r="P102" i="22"/>
  <c r="O102" i="22"/>
  <c r="N102" i="22"/>
  <c r="AE101" i="22"/>
  <c r="AD101" i="22"/>
  <c r="AC101" i="22"/>
  <c r="AB101" i="22"/>
  <c r="AA101" i="22"/>
  <c r="Z101" i="22"/>
  <c r="Y101" i="22"/>
  <c r="X101" i="22"/>
  <c r="W101" i="22"/>
  <c r="V101" i="22"/>
  <c r="U101" i="22"/>
  <c r="T101" i="22"/>
  <c r="S101" i="22"/>
  <c r="R101" i="22"/>
  <c r="Q101" i="22"/>
  <c r="P101" i="22"/>
  <c r="O101" i="22"/>
  <c r="N101" i="22"/>
  <c r="AE100" i="22"/>
  <c r="AD100" i="22"/>
  <c r="AC100" i="22"/>
  <c r="AB100" i="22"/>
  <c r="AA100" i="22"/>
  <c r="Z100" i="22"/>
  <c r="Y100" i="22"/>
  <c r="X100" i="22"/>
  <c r="W100" i="22"/>
  <c r="V100" i="22"/>
  <c r="U100" i="22"/>
  <c r="T100" i="22"/>
  <c r="S100" i="22"/>
  <c r="R100" i="22"/>
  <c r="Q100" i="22"/>
  <c r="P100" i="22"/>
  <c r="O100" i="22"/>
  <c r="N100" i="22"/>
  <c r="AE99" i="22"/>
  <c r="AD99" i="22"/>
  <c r="AC99" i="22"/>
  <c r="AB99" i="22"/>
  <c r="AA99" i="22"/>
  <c r="Z99" i="22"/>
  <c r="Y99" i="22"/>
  <c r="X99" i="22"/>
  <c r="W99" i="22"/>
  <c r="V99" i="22"/>
  <c r="U99" i="22"/>
  <c r="T99" i="22"/>
  <c r="S99" i="22"/>
  <c r="R99" i="22"/>
  <c r="Q99" i="22"/>
  <c r="P99" i="22"/>
  <c r="O99" i="22"/>
  <c r="N99" i="22"/>
  <c r="AE98" i="22"/>
  <c r="AD98" i="22"/>
  <c r="AC98" i="22"/>
  <c r="AB98" i="22"/>
  <c r="AA98" i="22"/>
  <c r="Z98" i="22"/>
  <c r="Y98" i="22"/>
  <c r="X98" i="22"/>
  <c r="W98" i="22"/>
  <c r="V98" i="22"/>
  <c r="U98" i="22"/>
  <c r="T98" i="22"/>
  <c r="S98" i="22"/>
  <c r="R98" i="22"/>
  <c r="Q98" i="22"/>
  <c r="P98" i="22"/>
  <c r="O98" i="22"/>
  <c r="N98" i="22"/>
  <c r="AE95" i="22"/>
  <c r="AD95" i="22"/>
  <c r="AC95" i="22"/>
  <c r="AB95" i="22"/>
  <c r="AA95" i="22"/>
  <c r="Z95" i="22"/>
  <c r="Y95" i="22"/>
  <c r="X95" i="22"/>
  <c r="W95" i="22"/>
  <c r="V95" i="22"/>
  <c r="U95" i="22"/>
  <c r="T95" i="22"/>
  <c r="S95" i="22"/>
  <c r="R95" i="22"/>
  <c r="Q95" i="22"/>
  <c r="P95" i="22"/>
  <c r="O95" i="22"/>
  <c r="N95" i="22"/>
  <c r="AE94" i="22"/>
  <c r="AD94" i="22"/>
  <c r="AC94" i="22"/>
  <c r="AB94" i="22"/>
  <c r="AA94" i="22"/>
  <c r="Z94" i="22"/>
  <c r="Y94" i="22"/>
  <c r="X94" i="22"/>
  <c r="W94" i="22"/>
  <c r="V94" i="22"/>
  <c r="U94" i="22"/>
  <c r="T94" i="22"/>
  <c r="S94" i="22"/>
  <c r="R94" i="22"/>
  <c r="Q94" i="22"/>
  <c r="P94" i="22"/>
  <c r="O94" i="22"/>
  <c r="N94" i="22"/>
  <c r="AE93" i="22"/>
  <c r="AD93" i="22"/>
  <c r="AC93" i="22"/>
  <c r="AB93" i="22"/>
  <c r="AA93" i="22"/>
  <c r="Z93" i="22"/>
  <c r="Y93" i="22"/>
  <c r="X93" i="22"/>
  <c r="W93" i="22"/>
  <c r="V93" i="22"/>
  <c r="U93" i="22"/>
  <c r="T93" i="22"/>
  <c r="S93" i="22"/>
  <c r="R93" i="22"/>
  <c r="Q93" i="22"/>
  <c r="P93" i="22"/>
  <c r="O93" i="22"/>
  <c r="N93" i="22"/>
  <c r="AE91" i="22"/>
  <c r="AD91" i="22"/>
  <c r="AC91" i="22"/>
  <c r="AB91" i="22"/>
  <c r="AA91" i="22"/>
  <c r="Z91" i="22"/>
  <c r="Y91" i="22"/>
  <c r="X91" i="22"/>
  <c r="W91" i="22"/>
  <c r="V91" i="22"/>
  <c r="U91" i="22"/>
  <c r="T91" i="22"/>
  <c r="S91" i="22"/>
  <c r="R91" i="22"/>
  <c r="Q91" i="22"/>
  <c r="P91" i="22"/>
  <c r="O91" i="22"/>
  <c r="N91" i="22"/>
  <c r="AE90" i="22"/>
  <c r="AD90" i="22"/>
  <c r="AC90" i="22"/>
  <c r="AB90" i="22"/>
  <c r="AA90" i="22"/>
  <c r="Z90" i="22"/>
  <c r="Y90" i="22"/>
  <c r="X90" i="22"/>
  <c r="W90" i="22"/>
  <c r="V90" i="22"/>
  <c r="U90" i="22"/>
  <c r="T90" i="22"/>
  <c r="S90" i="22"/>
  <c r="R90" i="22"/>
  <c r="Q90" i="22"/>
  <c r="P90" i="22"/>
  <c r="O90" i="22"/>
  <c r="N90" i="22"/>
  <c r="AE89" i="22"/>
  <c r="AD89" i="22"/>
  <c r="AC89" i="22"/>
  <c r="AB89" i="22"/>
  <c r="AA89" i="22"/>
  <c r="Z89" i="22"/>
  <c r="Y89" i="22"/>
  <c r="X89" i="22"/>
  <c r="W89" i="22"/>
  <c r="V89" i="22"/>
  <c r="U89" i="22"/>
  <c r="T89" i="22"/>
  <c r="S89" i="22"/>
  <c r="R89" i="22"/>
  <c r="Q89" i="22"/>
  <c r="P89" i="22"/>
  <c r="O89" i="22"/>
  <c r="N89" i="22"/>
  <c r="AE88" i="22"/>
  <c r="AD88" i="22"/>
  <c r="AC88" i="22"/>
  <c r="AB88" i="22"/>
  <c r="AA88" i="22"/>
  <c r="Z88" i="22"/>
  <c r="Y88" i="22"/>
  <c r="X88" i="22"/>
  <c r="W88" i="22"/>
  <c r="V88" i="22"/>
  <c r="U88" i="22"/>
  <c r="T88" i="22"/>
  <c r="S88" i="22"/>
  <c r="R88" i="22"/>
  <c r="Q88" i="22"/>
  <c r="P88" i="22"/>
  <c r="O88" i="22"/>
  <c r="N88" i="22"/>
  <c r="AE87" i="22"/>
  <c r="AD87" i="22"/>
  <c r="AC87" i="22"/>
  <c r="AB87" i="22"/>
  <c r="AA87" i="22"/>
  <c r="Z87" i="22"/>
  <c r="Y87" i="22"/>
  <c r="X87" i="22"/>
  <c r="W87" i="22"/>
  <c r="V87" i="22"/>
  <c r="U87" i="22"/>
  <c r="T87" i="22"/>
  <c r="S87" i="22"/>
  <c r="R87" i="22"/>
  <c r="Q87" i="22"/>
  <c r="P87" i="22"/>
  <c r="O87" i="22"/>
  <c r="N87" i="22"/>
  <c r="AE86" i="22"/>
  <c r="AD86" i="22"/>
  <c r="AC86" i="22"/>
  <c r="AB86" i="22"/>
  <c r="AA86" i="22"/>
  <c r="Z86" i="22"/>
  <c r="Y86" i="22"/>
  <c r="X86" i="22"/>
  <c r="W86" i="22"/>
  <c r="V86" i="22"/>
  <c r="U86" i="22"/>
  <c r="T86" i="22"/>
  <c r="S86" i="22"/>
  <c r="R86" i="22"/>
  <c r="Q86" i="22"/>
  <c r="P86" i="22"/>
  <c r="O86" i="22"/>
  <c r="N86" i="22"/>
  <c r="AE85" i="22"/>
  <c r="AD85" i="22"/>
  <c r="AC85" i="22"/>
  <c r="AB85" i="22"/>
  <c r="AA85" i="22"/>
  <c r="Z85" i="22"/>
  <c r="Y85" i="22"/>
  <c r="X85" i="22"/>
  <c r="W85" i="22"/>
  <c r="V85" i="22"/>
  <c r="U85" i="22"/>
  <c r="T85" i="22"/>
  <c r="S85" i="22"/>
  <c r="R85" i="22"/>
  <c r="Q85" i="22"/>
  <c r="P85" i="22"/>
  <c r="O85" i="22"/>
  <c r="N85" i="22"/>
  <c r="AE84" i="22"/>
  <c r="AD84" i="22"/>
  <c r="AC84" i="22"/>
  <c r="AB84" i="22"/>
  <c r="AA84" i="22"/>
  <c r="Z84" i="22"/>
  <c r="Y84" i="22"/>
  <c r="X84" i="22"/>
  <c r="W84" i="22"/>
  <c r="V84" i="22"/>
  <c r="U84" i="22"/>
  <c r="T84" i="22"/>
  <c r="S84" i="22"/>
  <c r="R84" i="22"/>
  <c r="Q84" i="22"/>
  <c r="P84" i="22"/>
  <c r="O84" i="22"/>
  <c r="N84" i="22"/>
  <c r="AE83" i="22"/>
  <c r="AD83" i="22"/>
  <c r="AC83" i="22"/>
  <c r="AB83" i="22"/>
  <c r="AA83" i="22"/>
  <c r="Z83" i="22"/>
  <c r="Y83" i="22"/>
  <c r="X83" i="22"/>
  <c r="W83" i="22"/>
  <c r="V83" i="22"/>
  <c r="U83" i="22"/>
  <c r="T83" i="22"/>
  <c r="S83" i="22"/>
  <c r="R83" i="22"/>
  <c r="Q83" i="22"/>
  <c r="P83" i="22"/>
  <c r="O83" i="22"/>
  <c r="N83" i="22"/>
  <c r="AE82" i="22"/>
  <c r="AD82" i="22"/>
  <c r="AC82" i="22"/>
  <c r="AB82" i="22"/>
  <c r="AA82" i="22"/>
  <c r="Z82" i="22"/>
  <c r="Y82" i="22"/>
  <c r="X82" i="22"/>
  <c r="W82" i="22"/>
  <c r="V82" i="22"/>
  <c r="U82" i="22"/>
  <c r="T82" i="22"/>
  <c r="S82" i="22"/>
  <c r="R82" i="22"/>
  <c r="Q82" i="22"/>
  <c r="P82" i="22"/>
  <c r="O82" i="22"/>
  <c r="N82" i="22"/>
  <c r="AE81" i="22"/>
  <c r="AD81" i="22"/>
  <c r="AC81" i="22"/>
  <c r="AB81" i="22"/>
  <c r="AA81" i="22"/>
  <c r="Z81" i="22"/>
  <c r="Y81" i="22"/>
  <c r="X81" i="22"/>
  <c r="W81" i="22"/>
  <c r="V81" i="22"/>
  <c r="U81" i="22"/>
  <c r="T81" i="22"/>
  <c r="S81" i="22"/>
  <c r="R81" i="22"/>
  <c r="Q81" i="22"/>
  <c r="P81" i="22"/>
  <c r="O81" i="22"/>
  <c r="N81" i="22"/>
  <c r="AE80" i="22"/>
  <c r="AD80" i="22"/>
  <c r="AC80" i="22"/>
  <c r="AB80" i="22"/>
  <c r="AA80" i="22"/>
  <c r="Z80" i="22"/>
  <c r="Y80" i="22"/>
  <c r="X80" i="22"/>
  <c r="W80" i="22"/>
  <c r="V80" i="22"/>
  <c r="U80" i="22"/>
  <c r="T80" i="22"/>
  <c r="S80" i="22"/>
  <c r="R80" i="22"/>
  <c r="Q80" i="22"/>
  <c r="P80" i="22"/>
  <c r="O80" i="22"/>
  <c r="N80" i="22"/>
  <c r="AE79" i="22"/>
  <c r="AD79" i="22"/>
  <c r="AC79" i="22"/>
  <c r="AB79" i="22"/>
  <c r="AA79" i="22"/>
  <c r="Z79" i="22"/>
  <c r="Y79" i="22"/>
  <c r="X79" i="22"/>
  <c r="W79" i="22"/>
  <c r="V79" i="22"/>
  <c r="U79" i="22"/>
  <c r="T79" i="22"/>
  <c r="S79" i="22"/>
  <c r="R79" i="22"/>
  <c r="Q79" i="22"/>
  <c r="P79" i="22"/>
  <c r="O79" i="22"/>
  <c r="N79" i="22"/>
  <c r="AE77" i="22"/>
  <c r="AD77" i="22"/>
  <c r="AC77" i="22"/>
  <c r="AB77" i="22"/>
  <c r="AA77" i="22"/>
  <c r="Z77" i="22"/>
  <c r="Y77" i="22"/>
  <c r="X77" i="22"/>
  <c r="W77" i="22"/>
  <c r="V77" i="22"/>
  <c r="U77" i="22"/>
  <c r="T77" i="22"/>
  <c r="S77" i="22"/>
  <c r="R77" i="22"/>
  <c r="Q77" i="22"/>
  <c r="P77" i="22"/>
  <c r="O77" i="22"/>
  <c r="N77" i="22"/>
  <c r="AE76" i="22"/>
  <c r="AD76" i="22"/>
  <c r="AC76" i="22"/>
  <c r="AB76" i="22"/>
  <c r="AA76" i="22"/>
  <c r="Z76" i="22"/>
  <c r="Y76" i="22"/>
  <c r="X76" i="22"/>
  <c r="W76" i="22"/>
  <c r="V76" i="22"/>
  <c r="U76" i="22"/>
  <c r="T76" i="22"/>
  <c r="S76" i="22"/>
  <c r="R76" i="22"/>
  <c r="Q76" i="22"/>
  <c r="P76" i="22"/>
  <c r="O76" i="22"/>
  <c r="N76" i="22"/>
  <c r="AE75" i="22"/>
  <c r="AD75" i="22"/>
  <c r="AC75" i="22"/>
  <c r="AB75" i="22"/>
  <c r="AA75" i="22"/>
  <c r="Z75" i="22"/>
  <c r="Y75" i="22"/>
  <c r="X75" i="22"/>
  <c r="W75" i="22"/>
  <c r="V75" i="22"/>
  <c r="U75" i="22"/>
  <c r="T75" i="22"/>
  <c r="S75" i="22"/>
  <c r="R75" i="22"/>
  <c r="Q75" i="22"/>
  <c r="P75" i="22"/>
  <c r="O75" i="22"/>
  <c r="N75" i="22"/>
  <c r="AE74" i="22"/>
  <c r="AD74" i="22"/>
  <c r="AC74" i="22"/>
  <c r="AB74" i="22"/>
  <c r="AA74" i="22"/>
  <c r="Z74" i="22"/>
  <c r="Y74" i="22"/>
  <c r="X74" i="22"/>
  <c r="X18" i="22" s="1"/>
  <c r="W74" i="22"/>
  <c r="V74" i="22"/>
  <c r="U74" i="22"/>
  <c r="T74" i="22"/>
  <c r="S74" i="22"/>
  <c r="R74" i="22"/>
  <c r="Q74" i="22"/>
  <c r="P74" i="22"/>
  <c r="P18" i="22" s="1"/>
  <c r="O74" i="22"/>
  <c r="N74" i="22"/>
  <c r="AE73" i="22"/>
  <c r="AD73" i="22"/>
  <c r="AC73" i="22"/>
  <c r="AB73" i="22"/>
  <c r="AA73" i="22"/>
  <c r="Z73" i="22"/>
  <c r="Y73" i="22"/>
  <c r="X73" i="22"/>
  <c r="W73" i="22"/>
  <c r="V73" i="22"/>
  <c r="U73" i="22"/>
  <c r="T73" i="22"/>
  <c r="S73" i="22"/>
  <c r="R73" i="22"/>
  <c r="Q73" i="22"/>
  <c r="P73" i="22"/>
  <c r="O73" i="22"/>
  <c r="N73" i="22"/>
  <c r="AE70" i="22"/>
  <c r="AD70" i="22"/>
  <c r="AC70" i="22"/>
  <c r="AB70" i="22"/>
  <c r="AA70" i="22"/>
  <c r="Z70" i="22"/>
  <c r="Y70" i="22"/>
  <c r="X70" i="22"/>
  <c r="W70" i="22"/>
  <c r="V70" i="22"/>
  <c r="U70" i="22"/>
  <c r="T70" i="22"/>
  <c r="S70" i="22"/>
  <c r="R70" i="22"/>
  <c r="Q70" i="22"/>
  <c r="P70" i="22"/>
  <c r="O70" i="22"/>
  <c r="N70" i="22"/>
  <c r="AE69" i="22"/>
  <c r="AD69" i="22"/>
  <c r="AC69" i="22"/>
  <c r="AB69" i="22"/>
  <c r="AA69" i="22"/>
  <c r="Z69" i="22"/>
  <c r="Y69" i="22"/>
  <c r="X69" i="22"/>
  <c r="W69" i="22"/>
  <c r="V69" i="22"/>
  <c r="U69" i="22"/>
  <c r="T69" i="22"/>
  <c r="S69" i="22"/>
  <c r="R69" i="22"/>
  <c r="Q69" i="22"/>
  <c r="P69" i="22"/>
  <c r="O69" i="22"/>
  <c r="N69" i="22"/>
  <c r="AE68" i="22"/>
  <c r="AD68" i="22"/>
  <c r="AC68" i="22"/>
  <c r="AB68" i="22"/>
  <c r="AA68" i="22"/>
  <c r="Z68" i="22"/>
  <c r="Y68" i="22"/>
  <c r="X68" i="22"/>
  <c r="W68" i="22"/>
  <c r="V68" i="22"/>
  <c r="U68" i="22"/>
  <c r="T68" i="22"/>
  <c r="S68" i="22"/>
  <c r="R68" i="22"/>
  <c r="Q68" i="22"/>
  <c r="P68" i="22"/>
  <c r="O68" i="22"/>
  <c r="N68" i="22"/>
  <c r="AE67" i="22"/>
  <c r="AD67" i="22"/>
  <c r="AC67" i="22"/>
  <c r="AB67" i="22"/>
  <c r="AA67" i="22"/>
  <c r="Z67" i="22"/>
  <c r="Y67" i="22"/>
  <c r="X67" i="22"/>
  <c r="W67" i="22"/>
  <c r="V67" i="22"/>
  <c r="U67" i="22"/>
  <c r="T67" i="22"/>
  <c r="S67" i="22"/>
  <c r="R67" i="22"/>
  <c r="Q67" i="22"/>
  <c r="P67" i="22"/>
  <c r="O67" i="22"/>
  <c r="N67" i="22"/>
  <c r="AE66" i="22"/>
  <c r="AD66" i="22"/>
  <c r="AC66" i="22"/>
  <c r="AB66" i="22"/>
  <c r="AA66" i="22"/>
  <c r="Z66" i="22"/>
  <c r="Y66" i="22"/>
  <c r="X66" i="22"/>
  <c r="W66" i="22"/>
  <c r="V66" i="22"/>
  <c r="U66" i="22"/>
  <c r="T66" i="22"/>
  <c r="S66" i="22"/>
  <c r="R66" i="22"/>
  <c r="Q66" i="22"/>
  <c r="P66" i="22"/>
  <c r="O66" i="22"/>
  <c r="N66" i="22"/>
  <c r="AE65" i="22"/>
  <c r="AD65" i="22"/>
  <c r="AC65" i="22"/>
  <c r="AB65" i="22"/>
  <c r="AA65" i="22"/>
  <c r="Z65" i="22"/>
  <c r="Y65" i="22"/>
  <c r="X65" i="22"/>
  <c r="W65" i="22"/>
  <c r="V65" i="22"/>
  <c r="U65" i="22"/>
  <c r="T65" i="22"/>
  <c r="S65" i="22"/>
  <c r="R65" i="22"/>
  <c r="Q65" i="22"/>
  <c r="P65" i="22"/>
  <c r="O65" i="22"/>
  <c r="N65" i="22"/>
  <c r="AE63" i="22"/>
  <c r="AD63" i="22"/>
  <c r="AC63" i="22"/>
  <c r="AB63" i="22"/>
  <c r="AA63" i="22"/>
  <c r="Z63" i="22"/>
  <c r="Y63" i="22"/>
  <c r="X63" i="22"/>
  <c r="W63" i="22"/>
  <c r="V63" i="22"/>
  <c r="U63" i="22"/>
  <c r="T63" i="22"/>
  <c r="S63" i="22"/>
  <c r="R63" i="22"/>
  <c r="Q63" i="22"/>
  <c r="P63" i="22"/>
  <c r="O63" i="22"/>
  <c r="N63" i="22"/>
  <c r="AE62" i="22"/>
  <c r="AD62" i="22"/>
  <c r="AC62" i="22"/>
  <c r="AB62" i="22"/>
  <c r="AA62" i="22"/>
  <c r="Z62" i="22"/>
  <c r="Y62" i="22"/>
  <c r="X62" i="22"/>
  <c r="W62" i="22"/>
  <c r="V62" i="22"/>
  <c r="U62" i="22"/>
  <c r="T62" i="22"/>
  <c r="S62" i="22"/>
  <c r="R62" i="22"/>
  <c r="Q62" i="22"/>
  <c r="P62" i="22"/>
  <c r="O62" i="22"/>
  <c r="N62" i="22"/>
  <c r="AE61" i="22"/>
  <c r="AD61" i="22"/>
  <c r="AC61" i="22"/>
  <c r="AB61" i="22"/>
  <c r="AA61" i="22"/>
  <c r="Z61" i="22"/>
  <c r="Y61" i="22"/>
  <c r="X61" i="22"/>
  <c r="W61" i="22"/>
  <c r="V61" i="22"/>
  <c r="U61" i="22"/>
  <c r="T61" i="22"/>
  <c r="S61" i="22"/>
  <c r="R61" i="22"/>
  <c r="Q61" i="22"/>
  <c r="P61" i="22"/>
  <c r="O61" i="22"/>
  <c r="N61" i="22"/>
  <c r="AE60" i="22"/>
  <c r="AD60" i="22"/>
  <c r="AC60" i="22"/>
  <c r="AB60" i="22"/>
  <c r="AA60" i="22"/>
  <c r="Z60" i="22"/>
  <c r="Y60" i="22"/>
  <c r="X60" i="22"/>
  <c r="W60" i="22"/>
  <c r="V60" i="22"/>
  <c r="U60" i="22"/>
  <c r="T60" i="22"/>
  <c r="S60" i="22"/>
  <c r="R60" i="22"/>
  <c r="Q60" i="22"/>
  <c r="P60" i="22"/>
  <c r="O60" i="22"/>
  <c r="N60" i="22"/>
  <c r="AE59" i="22"/>
  <c r="AD59" i="22"/>
  <c r="AC59" i="22"/>
  <c r="AB59" i="22"/>
  <c r="AA59" i="22"/>
  <c r="Z59" i="22"/>
  <c r="Y59" i="22"/>
  <c r="X59" i="22"/>
  <c r="W59" i="22"/>
  <c r="V59" i="22"/>
  <c r="U59" i="22"/>
  <c r="T59" i="22"/>
  <c r="S59" i="22"/>
  <c r="R59" i="22"/>
  <c r="Q59" i="22"/>
  <c r="P59" i="22"/>
  <c r="O59" i="22"/>
  <c r="N59" i="22"/>
  <c r="AE58" i="22"/>
  <c r="AD58" i="22"/>
  <c r="AC58" i="22"/>
  <c r="AB58" i="22"/>
  <c r="AA58" i="22"/>
  <c r="Z58" i="22"/>
  <c r="Y58" i="22"/>
  <c r="X58" i="22"/>
  <c r="W58" i="22"/>
  <c r="V58" i="22"/>
  <c r="U58" i="22"/>
  <c r="T58" i="22"/>
  <c r="S58" i="22"/>
  <c r="R58" i="22"/>
  <c r="Q58" i="22"/>
  <c r="P58" i="22"/>
  <c r="O58" i="22"/>
  <c r="N58" i="22"/>
  <c r="AE57" i="22"/>
  <c r="AD57" i="22"/>
  <c r="AC57" i="22"/>
  <c r="AB57" i="22"/>
  <c r="AA57" i="22"/>
  <c r="Z57" i="22"/>
  <c r="Y57" i="22"/>
  <c r="X57" i="22"/>
  <c r="W57" i="22"/>
  <c r="V57" i="22"/>
  <c r="U57" i="22"/>
  <c r="T57" i="22"/>
  <c r="S57" i="22"/>
  <c r="R57" i="22"/>
  <c r="Q57" i="22"/>
  <c r="P57" i="22"/>
  <c r="O57" i="22"/>
  <c r="N57" i="22"/>
  <c r="AE56" i="22"/>
  <c r="AD56" i="22"/>
  <c r="AC56" i="22"/>
  <c r="AB56" i="22"/>
  <c r="AA56" i="22"/>
  <c r="Z56" i="22"/>
  <c r="Y56" i="22"/>
  <c r="X56" i="22"/>
  <c r="W56" i="22"/>
  <c r="V56" i="22"/>
  <c r="U56" i="22"/>
  <c r="T56" i="22"/>
  <c r="S56" i="22"/>
  <c r="R56" i="22"/>
  <c r="Q56" i="22"/>
  <c r="P56" i="22"/>
  <c r="O56" i="22"/>
  <c r="N56" i="22"/>
  <c r="N54" i="22" s="1"/>
  <c r="AE55" i="22"/>
  <c r="AD55" i="22"/>
  <c r="AC55" i="22"/>
  <c r="AB55" i="22"/>
  <c r="AA55" i="22"/>
  <c r="Z55" i="22"/>
  <c r="Y55" i="22"/>
  <c r="X55" i="22"/>
  <c r="W55" i="22"/>
  <c r="V55" i="22"/>
  <c r="U55" i="22"/>
  <c r="T55" i="22"/>
  <c r="S55" i="22"/>
  <c r="R55" i="22"/>
  <c r="Q55" i="22"/>
  <c r="P55" i="22"/>
  <c r="O55" i="22"/>
  <c r="N55" i="22"/>
  <c r="AE53" i="22"/>
  <c r="AD53" i="22"/>
  <c r="AD18" i="22" s="1"/>
  <c r="AC53" i="22"/>
  <c r="AB53" i="22"/>
  <c r="AA53" i="22"/>
  <c r="Z53" i="22"/>
  <c r="Z18" i="22" s="1"/>
  <c r="Y53" i="22"/>
  <c r="X53" i="22"/>
  <c r="W53" i="22"/>
  <c r="V53" i="22"/>
  <c r="V18" i="22" s="1"/>
  <c r="U53" i="22"/>
  <c r="T53" i="22"/>
  <c r="S53" i="22"/>
  <c r="R53" i="22"/>
  <c r="R18" i="22" s="1"/>
  <c r="Q53" i="22"/>
  <c r="P53" i="22"/>
  <c r="O53" i="22"/>
  <c r="N53" i="22"/>
  <c r="N18" i="22" s="1"/>
  <c r="AE52" i="22"/>
  <c r="AD52" i="22"/>
  <c r="AC52" i="22"/>
  <c r="AB52" i="22"/>
  <c r="AA52" i="22"/>
  <c r="Z52" i="22"/>
  <c r="Y52" i="22"/>
  <c r="X52" i="22"/>
  <c r="W52" i="22"/>
  <c r="V52" i="22"/>
  <c r="U52" i="22"/>
  <c r="T52" i="22"/>
  <c r="S52" i="22"/>
  <c r="R52" i="22"/>
  <c r="Q52" i="22"/>
  <c r="P52" i="22"/>
  <c r="O52" i="22"/>
  <c r="N52" i="22"/>
  <c r="AE51" i="22"/>
  <c r="AD51" i="22"/>
  <c r="AC51" i="22"/>
  <c r="AB51" i="22"/>
  <c r="AA51" i="22"/>
  <c r="Z51" i="22"/>
  <c r="Y51" i="22"/>
  <c r="X51" i="22"/>
  <c r="W51" i="22"/>
  <c r="V51" i="22"/>
  <c r="U51" i="22"/>
  <c r="T51" i="22"/>
  <c r="S51" i="22"/>
  <c r="R51" i="22"/>
  <c r="Q51" i="22"/>
  <c r="P51" i="22"/>
  <c r="O51" i="22"/>
  <c r="N51" i="22"/>
  <c r="AE50" i="22"/>
  <c r="AD50" i="22"/>
  <c r="AC50" i="22"/>
  <c r="AB50" i="22"/>
  <c r="AA50" i="22"/>
  <c r="Z50" i="22"/>
  <c r="Y50" i="22"/>
  <c r="X50" i="22"/>
  <c r="W50" i="22"/>
  <c r="V50" i="22"/>
  <c r="U50" i="22"/>
  <c r="T50" i="22"/>
  <c r="S50" i="22"/>
  <c r="R50" i="22"/>
  <c r="Q50" i="22"/>
  <c r="P50" i="22"/>
  <c r="O50" i="22"/>
  <c r="N50" i="22"/>
  <c r="AE48" i="22"/>
  <c r="AD48" i="22"/>
  <c r="AC48" i="22"/>
  <c r="AB48" i="22"/>
  <c r="AA48" i="22"/>
  <c r="Z48" i="22"/>
  <c r="Y48" i="22"/>
  <c r="X48" i="22"/>
  <c r="W48" i="22"/>
  <c r="V48" i="22"/>
  <c r="U48" i="22"/>
  <c r="T48" i="22"/>
  <c r="S48" i="22"/>
  <c r="R48" i="22"/>
  <c r="Q48" i="22"/>
  <c r="P48" i="22"/>
  <c r="O48" i="22"/>
  <c r="N48" i="22"/>
  <c r="AE46" i="22"/>
  <c r="AD46" i="22"/>
  <c r="AC46" i="22"/>
  <c r="AB46" i="22"/>
  <c r="AA46" i="22"/>
  <c r="Z46" i="22"/>
  <c r="Y46" i="22"/>
  <c r="X46" i="22"/>
  <c r="W46" i="22"/>
  <c r="V46" i="22"/>
  <c r="U46" i="22"/>
  <c r="T46" i="22"/>
  <c r="S46" i="22"/>
  <c r="R46" i="22"/>
  <c r="Q46" i="22"/>
  <c r="P46" i="22"/>
  <c r="O46" i="22"/>
  <c r="N46" i="22"/>
  <c r="AE45" i="22"/>
  <c r="AD45" i="22"/>
  <c r="AC45" i="22"/>
  <c r="AB45" i="22"/>
  <c r="AA45" i="22"/>
  <c r="Z45" i="22"/>
  <c r="Y45" i="22"/>
  <c r="X45" i="22"/>
  <c r="W45" i="22"/>
  <c r="V45" i="22"/>
  <c r="U45" i="22"/>
  <c r="T45" i="22"/>
  <c r="S45" i="22"/>
  <c r="R45" i="22"/>
  <c r="Q45" i="22"/>
  <c r="P45" i="22"/>
  <c r="O45" i="22"/>
  <c r="N45" i="22"/>
  <c r="AE44" i="22"/>
  <c r="AD44" i="22"/>
  <c r="AC44" i="22"/>
  <c r="AB44" i="22"/>
  <c r="AA44" i="22"/>
  <c r="Z44" i="22"/>
  <c r="Y44" i="22"/>
  <c r="X44" i="22"/>
  <c r="W44" i="22"/>
  <c r="V44" i="22"/>
  <c r="U44" i="22"/>
  <c r="T44" i="22"/>
  <c r="S44" i="22"/>
  <c r="R44" i="22"/>
  <c r="Q44" i="22"/>
  <c r="P44" i="22"/>
  <c r="O44" i="22"/>
  <c r="N44" i="22"/>
  <c r="AE43" i="22"/>
  <c r="AD43" i="22"/>
  <c r="AC43" i="22"/>
  <c r="AB43" i="22"/>
  <c r="AA43" i="22"/>
  <c r="Z43" i="22"/>
  <c r="Y43" i="22"/>
  <c r="X43" i="22"/>
  <c r="W43" i="22"/>
  <c r="V43" i="22"/>
  <c r="U43" i="22"/>
  <c r="T43" i="22"/>
  <c r="S43" i="22"/>
  <c r="R43" i="22"/>
  <c r="Q43" i="22"/>
  <c r="P43" i="22"/>
  <c r="O43" i="22"/>
  <c r="N43" i="22"/>
  <c r="AE42" i="22"/>
  <c r="AD42" i="22"/>
  <c r="AC42" i="22"/>
  <c r="AB42" i="22"/>
  <c r="AA42" i="22"/>
  <c r="Z42" i="22"/>
  <c r="Y42" i="22"/>
  <c r="X42" i="22"/>
  <c r="W42" i="22"/>
  <c r="V42" i="22"/>
  <c r="U42" i="22"/>
  <c r="T42" i="22"/>
  <c r="S42" i="22"/>
  <c r="R42" i="22"/>
  <c r="Q42" i="22"/>
  <c r="P42" i="22"/>
  <c r="O42" i="22"/>
  <c r="N42" i="22"/>
  <c r="AE41" i="22"/>
  <c r="AD41" i="22"/>
  <c r="AC41" i="22"/>
  <c r="AB41" i="22"/>
  <c r="AA41" i="22"/>
  <c r="Z41" i="22"/>
  <c r="Y41" i="22"/>
  <c r="X41" i="22"/>
  <c r="W41" i="22"/>
  <c r="V41" i="22"/>
  <c r="U41" i="22"/>
  <c r="T41" i="22"/>
  <c r="S41" i="22"/>
  <c r="R41" i="22"/>
  <c r="Q41" i="22"/>
  <c r="P41" i="22"/>
  <c r="O41" i="22"/>
  <c r="N41" i="22"/>
  <c r="AE40" i="22"/>
  <c r="AD40" i="22"/>
  <c r="AC40" i="22"/>
  <c r="AB40" i="22"/>
  <c r="AA40" i="22"/>
  <c r="Z40" i="22"/>
  <c r="Y40" i="22"/>
  <c r="X40" i="22"/>
  <c r="W40" i="22"/>
  <c r="V40" i="22"/>
  <c r="U40" i="22"/>
  <c r="T40" i="22"/>
  <c r="S40" i="22"/>
  <c r="R40" i="22"/>
  <c r="Q40" i="22"/>
  <c r="P40" i="22"/>
  <c r="O40" i="22"/>
  <c r="N40" i="22"/>
  <c r="AE39" i="22"/>
  <c r="AD39" i="22"/>
  <c r="AC39" i="22"/>
  <c r="AB39" i="22"/>
  <c r="AA39" i="22"/>
  <c r="Z39" i="22"/>
  <c r="Y39" i="22"/>
  <c r="X39" i="22"/>
  <c r="W39" i="22"/>
  <c r="V39" i="22"/>
  <c r="U39" i="22"/>
  <c r="T39" i="22"/>
  <c r="S39" i="22"/>
  <c r="R39" i="22"/>
  <c r="Q39" i="22"/>
  <c r="P39" i="22"/>
  <c r="O39" i="22"/>
  <c r="N39" i="22"/>
  <c r="AE38" i="22"/>
  <c r="AD38" i="22"/>
  <c r="AC38" i="22"/>
  <c r="AB38" i="22"/>
  <c r="AA38" i="22"/>
  <c r="Z38" i="22"/>
  <c r="Y38" i="22"/>
  <c r="X38" i="22"/>
  <c r="W38" i="22"/>
  <c r="V38" i="22"/>
  <c r="U38" i="22"/>
  <c r="T38" i="22"/>
  <c r="S38" i="22"/>
  <c r="R38" i="22"/>
  <c r="Q38" i="22"/>
  <c r="P38" i="22"/>
  <c r="O38" i="22"/>
  <c r="N38" i="22"/>
  <c r="AE37" i="22"/>
  <c r="AD37" i="22"/>
  <c r="AC37" i="22"/>
  <c r="AB37" i="22"/>
  <c r="AA37" i="22"/>
  <c r="Z37" i="22"/>
  <c r="Y37" i="22"/>
  <c r="X37" i="22"/>
  <c r="W37" i="22"/>
  <c r="V37" i="22"/>
  <c r="U37" i="22"/>
  <c r="T37" i="22"/>
  <c r="S37" i="22"/>
  <c r="R37" i="22"/>
  <c r="Q37" i="22"/>
  <c r="P37" i="22"/>
  <c r="O37" i="22"/>
  <c r="N37" i="22"/>
  <c r="AE36" i="22"/>
  <c r="AD36" i="22"/>
  <c r="AC36" i="22"/>
  <c r="AB36" i="22"/>
  <c r="AA36" i="22"/>
  <c r="Z36" i="22"/>
  <c r="Y36" i="22"/>
  <c r="X36" i="22"/>
  <c r="W36" i="22"/>
  <c r="V36" i="22"/>
  <c r="U36" i="22"/>
  <c r="T36" i="22"/>
  <c r="S36" i="22"/>
  <c r="R36" i="22"/>
  <c r="Q36" i="22"/>
  <c r="P36" i="22"/>
  <c r="O36" i="22"/>
  <c r="N36" i="22"/>
  <c r="AE35" i="22"/>
  <c r="AD35" i="22"/>
  <c r="AC35" i="22"/>
  <c r="AB35" i="22"/>
  <c r="AA35" i="22"/>
  <c r="Z35" i="22"/>
  <c r="Y35" i="22"/>
  <c r="X35" i="22"/>
  <c r="W35" i="22"/>
  <c r="V35" i="22"/>
  <c r="U35" i="22"/>
  <c r="T35" i="22"/>
  <c r="S35" i="22"/>
  <c r="R35" i="22"/>
  <c r="Q35" i="22"/>
  <c r="P35" i="22"/>
  <c r="O35" i="22"/>
  <c r="N35" i="22"/>
  <c r="AE34" i="22"/>
  <c r="AD34" i="22"/>
  <c r="AC34" i="22"/>
  <c r="AB34" i="22"/>
  <c r="AA34" i="22"/>
  <c r="Z34" i="22"/>
  <c r="Y34" i="22"/>
  <c r="X34" i="22"/>
  <c r="W34" i="22"/>
  <c r="V34" i="22"/>
  <c r="U34" i="22"/>
  <c r="T34" i="22"/>
  <c r="S34" i="22"/>
  <c r="R34" i="22"/>
  <c r="Q34" i="22"/>
  <c r="P34" i="22"/>
  <c r="O34" i="22"/>
  <c r="N34" i="22"/>
  <c r="K295" i="22"/>
  <c r="K294" i="22"/>
  <c r="J294" i="22"/>
  <c r="AA286" i="22"/>
  <c r="S286" i="22"/>
  <c r="K293" i="22"/>
  <c r="J293" i="22"/>
  <c r="K292" i="22"/>
  <c r="K291" i="22"/>
  <c r="J291" i="22"/>
  <c r="K290" i="22"/>
  <c r="AC286" i="22"/>
  <c r="U286" i="22"/>
  <c r="K289" i="22"/>
  <c r="J289" i="22"/>
  <c r="K288" i="22"/>
  <c r="K287" i="22"/>
  <c r="J287" i="22"/>
  <c r="AE286" i="22"/>
  <c r="Y286" i="22"/>
  <c r="W286" i="22"/>
  <c r="W268" i="22" s="1"/>
  <c r="Q286" i="22"/>
  <c r="O286" i="22"/>
  <c r="K285" i="22"/>
  <c r="J285" i="22"/>
  <c r="K284" i="22"/>
  <c r="J284" i="22"/>
  <c r="K283" i="22"/>
  <c r="J283" i="22"/>
  <c r="K282" i="22"/>
  <c r="J282" i="22"/>
  <c r="K281" i="22"/>
  <c r="J281" i="22"/>
  <c r="K280" i="22"/>
  <c r="J280" i="22"/>
  <c r="K279" i="22"/>
  <c r="J279" i="22"/>
  <c r="AE278" i="22"/>
  <c r="AC278" i="22"/>
  <c r="AC8" i="22" s="1"/>
  <c r="AA278" i="22"/>
  <c r="Y278" i="22"/>
  <c r="W278" i="22"/>
  <c r="U278" i="22"/>
  <c r="S278" i="22"/>
  <c r="Q278" i="22"/>
  <c r="P278" i="22"/>
  <c r="O278" i="22"/>
  <c r="O8" i="22" s="1"/>
  <c r="K277" i="22"/>
  <c r="J277" i="22"/>
  <c r="K276" i="22"/>
  <c r="J276" i="22"/>
  <c r="K275" i="22"/>
  <c r="J275" i="22"/>
  <c r="K274" i="22"/>
  <c r="J274" i="22"/>
  <c r="K273" i="22"/>
  <c r="J273" i="22"/>
  <c r="AE272" i="22"/>
  <c r="AC272" i="22"/>
  <c r="AA272" i="22"/>
  <c r="Y272" i="22"/>
  <c r="W272" i="22"/>
  <c r="U272" i="22"/>
  <c r="S272" i="22"/>
  <c r="Q272" i="22"/>
  <c r="O272" i="22"/>
  <c r="K271" i="22"/>
  <c r="J271" i="22"/>
  <c r="K270" i="22"/>
  <c r="J270" i="22"/>
  <c r="AE269" i="22"/>
  <c r="AE9" i="22" s="1"/>
  <c r="AC269" i="22"/>
  <c r="AA269" i="22"/>
  <c r="Y269" i="22"/>
  <c r="W269" i="22"/>
  <c r="U269" i="22"/>
  <c r="U9" i="22" s="1"/>
  <c r="S269" i="22"/>
  <c r="Q269" i="22"/>
  <c r="O269" i="22"/>
  <c r="O9" i="22" s="1"/>
  <c r="AC262" i="22"/>
  <c r="U262" i="22"/>
  <c r="K267" i="22"/>
  <c r="J267" i="22"/>
  <c r="K266" i="22"/>
  <c r="K265" i="22"/>
  <c r="J265" i="22"/>
  <c r="AA262" i="22"/>
  <c r="S262" i="22"/>
  <c r="K264" i="22"/>
  <c r="J264" i="22"/>
  <c r="K263" i="22"/>
  <c r="J263" i="22"/>
  <c r="AE262" i="22"/>
  <c r="Y262" i="22"/>
  <c r="W262" i="22"/>
  <c r="Q262" i="22"/>
  <c r="O262" i="22"/>
  <c r="AA247" i="22"/>
  <c r="S247" i="22"/>
  <c r="K261" i="22"/>
  <c r="K260" i="22"/>
  <c r="J260" i="22"/>
  <c r="K259" i="22"/>
  <c r="J259" i="22"/>
  <c r="K258" i="22"/>
  <c r="J258" i="22"/>
  <c r="K257" i="22"/>
  <c r="J257" i="22"/>
  <c r="K256" i="22"/>
  <c r="J256" i="22"/>
  <c r="K255" i="22"/>
  <c r="K254" i="22"/>
  <c r="K253" i="22"/>
  <c r="J253" i="22"/>
  <c r="K252" i="22"/>
  <c r="J252" i="22"/>
  <c r="K251" i="22"/>
  <c r="J251" i="22"/>
  <c r="K250" i="22"/>
  <c r="J250" i="22"/>
  <c r="K249" i="22"/>
  <c r="J249" i="22"/>
  <c r="K248" i="22"/>
  <c r="J248" i="22"/>
  <c r="AE247" i="22"/>
  <c r="AC247" i="22"/>
  <c r="Y247" i="22"/>
  <c r="W247" i="22"/>
  <c r="U247" i="22"/>
  <c r="Q247" i="22"/>
  <c r="O247" i="22"/>
  <c r="K246" i="22"/>
  <c r="J246" i="22"/>
  <c r="K245" i="22"/>
  <c r="J245" i="22"/>
  <c r="K244" i="22"/>
  <c r="J244" i="22"/>
  <c r="K243" i="22"/>
  <c r="J243" i="22"/>
  <c r="K242" i="22"/>
  <c r="J242" i="22"/>
  <c r="K241" i="22"/>
  <c r="J241" i="22"/>
  <c r="K240" i="22"/>
  <c r="J240" i="22"/>
  <c r="AC238" i="22"/>
  <c r="AC7" i="22" s="1"/>
  <c r="K239" i="22"/>
  <c r="J239" i="22"/>
  <c r="AE238" i="22"/>
  <c r="AA238" i="22"/>
  <c r="Y238" i="22"/>
  <c r="W238" i="22"/>
  <c r="U238" i="22"/>
  <c r="S238" i="22"/>
  <c r="Q238" i="22"/>
  <c r="O238" i="22"/>
  <c r="K237" i="22"/>
  <c r="J237" i="22"/>
  <c r="K236" i="22"/>
  <c r="J236" i="22"/>
  <c r="K235" i="22"/>
  <c r="J235" i="22"/>
  <c r="K234" i="22"/>
  <c r="J234" i="22"/>
  <c r="K233" i="22"/>
  <c r="J233" i="22"/>
  <c r="K232" i="22"/>
  <c r="J232" i="22"/>
  <c r="K231" i="22"/>
  <c r="J231" i="22"/>
  <c r="K230" i="22"/>
  <c r="J230" i="22"/>
  <c r="K229" i="22"/>
  <c r="K228" i="22"/>
  <c r="J228" i="22"/>
  <c r="K227" i="22"/>
  <c r="K226" i="22"/>
  <c r="K225" i="22"/>
  <c r="J225" i="22"/>
  <c r="K224" i="22"/>
  <c r="J224" i="22"/>
  <c r="K223" i="22"/>
  <c r="K222" i="22"/>
  <c r="J222" i="22"/>
  <c r="K221" i="22"/>
  <c r="J221" i="22"/>
  <c r="K220" i="22"/>
  <c r="J220" i="22"/>
  <c r="K219" i="22"/>
  <c r="J219" i="22"/>
  <c r="K218" i="22"/>
  <c r="J218" i="22"/>
  <c r="K217" i="22"/>
  <c r="J217" i="22"/>
  <c r="K216" i="22"/>
  <c r="J216" i="22"/>
  <c r="K215" i="22"/>
  <c r="K214" i="22"/>
  <c r="J214" i="22"/>
  <c r="AE209" i="22"/>
  <c r="AC209" i="22"/>
  <c r="W209" i="22"/>
  <c r="O209" i="22"/>
  <c r="K213" i="22"/>
  <c r="J213" i="22"/>
  <c r="AA209" i="22"/>
  <c r="S209" i="22"/>
  <c r="K212" i="22"/>
  <c r="J212" i="22"/>
  <c r="K211" i="22"/>
  <c r="J211" i="22"/>
  <c r="K210" i="22"/>
  <c r="Y209" i="22"/>
  <c r="U209" i="22"/>
  <c r="Q209" i="22"/>
  <c r="K207" i="22"/>
  <c r="J207" i="22"/>
  <c r="K206" i="22"/>
  <c r="J206" i="22"/>
  <c r="K205" i="22"/>
  <c r="J205" i="22"/>
  <c r="AE198" i="22"/>
  <c r="K204" i="22"/>
  <c r="J204" i="22"/>
  <c r="K203" i="22"/>
  <c r="J203" i="22"/>
  <c r="K202" i="22"/>
  <c r="J202" i="22"/>
  <c r="K201" i="22"/>
  <c r="J201" i="22"/>
  <c r="K200" i="22"/>
  <c r="J200" i="22"/>
  <c r="AA198" i="22"/>
  <c r="K199" i="22"/>
  <c r="J199" i="22"/>
  <c r="AC198" i="22"/>
  <c r="Y198" i="22"/>
  <c r="W198" i="22"/>
  <c r="U198" i="22"/>
  <c r="S198" i="22"/>
  <c r="Q198" i="22"/>
  <c r="O198" i="22"/>
  <c r="K197" i="22"/>
  <c r="J197" i="22"/>
  <c r="K196" i="22"/>
  <c r="J196" i="22"/>
  <c r="K195" i="22"/>
  <c r="J195" i="22"/>
  <c r="K194" i="22"/>
  <c r="J194" i="22"/>
  <c r="K193" i="22"/>
  <c r="J193" i="22"/>
  <c r="K192" i="22"/>
  <c r="J192" i="22"/>
  <c r="K191" i="22"/>
  <c r="J191" i="22"/>
  <c r="K190" i="22"/>
  <c r="J190" i="22"/>
  <c r="J189" i="22"/>
  <c r="AE180" i="22"/>
  <c r="W180" i="22"/>
  <c r="O180" i="22"/>
  <c r="K188" i="22"/>
  <c r="J188" i="22"/>
  <c r="K187" i="22"/>
  <c r="K186" i="22"/>
  <c r="J186" i="22"/>
  <c r="K185" i="22"/>
  <c r="J185" i="22"/>
  <c r="K184" i="22"/>
  <c r="J184" i="22"/>
  <c r="Y180" i="22"/>
  <c r="U180" i="22"/>
  <c r="Q180" i="22"/>
  <c r="K183" i="22"/>
  <c r="J183" i="22"/>
  <c r="K182" i="22"/>
  <c r="J182" i="22"/>
  <c r="AC180" i="22"/>
  <c r="AA180" i="22"/>
  <c r="K181" i="22"/>
  <c r="J181" i="22"/>
  <c r="S180" i="22"/>
  <c r="K179" i="22"/>
  <c r="J179" i="22"/>
  <c r="K178" i="22"/>
  <c r="J178" i="22"/>
  <c r="K177" i="22"/>
  <c r="J177" i="22"/>
  <c r="K176" i="22"/>
  <c r="J176" i="22"/>
  <c r="K175" i="22"/>
  <c r="J175" i="22"/>
  <c r="K174" i="22"/>
  <c r="K173" i="22"/>
  <c r="J173" i="22"/>
  <c r="K172" i="22"/>
  <c r="J172" i="22"/>
  <c r="K171" i="22"/>
  <c r="J171" i="22"/>
  <c r="K170" i="22"/>
  <c r="K169" i="22"/>
  <c r="J169" i="22"/>
  <c r="K168" i="22"/>
  <c r="J168" i="22"/>
  <c r="K167" i="22"/>
  <c r="J167" i="22"/>
  <c r="K166" i="22"/>
  <c r="J166" i="22"/>
  <c r="AE165" i="22"/>
  <c r="AA165" i="22"/>
  <c r="W165" i="22"/>
  <c r="S165" i="22"/>
  <c r="O165" i="22"/>
  <c r="K164" i="22"/>
  <c r="J164" i="22"/>
  <c r="K163" i="22"/>
  <c r="J163" i="22"/>
  <c r="K162" i="22"/>
  <c r="J162" i="22"/>
  <c r="K161" i="22"/>
  <c r="J161" i="22"/>
  <c r="K160" i="22"/>
  <c r="J160" i="22"/>
  <c r="K159" i="22"/>
  <c r="J159" i="22"/>
  <c r="K158" i="22"/>
  <c r="J158" i="22"/>
  <c r="K157" i="22"/>
  <c r="J157" i="22"/>
  <c r="K156" i="22"/>
  <c r="J156" i="22"/>
  <c r="AE154" i="22"/>
  <c r="W154" i="22"/>
  <c r="O154" i="22"/>
  <c r="K155" i="22"/>
  <c r="J155" i="22"/>
  <c r="AC154" i="22"/>
  <c r="AA154" i="22"/>
  <c r="Y154" i="22"/>
  <c r="U154" i="22"/>
  <c r="S154" i="22"/>
  <c r="Q154" i="22"/>
  <c r="K152" i="22"/>
  <c r="J152" i="22"/>
  <c r="K151" i="22"/>
  <c r="J151" i="22"/>
  <c r="K150" i="22"/>
  <c r="J150" i="22"/>
  <c r="K149" i="22"/>
  <c r="J149" i="22"/>
  <c r="K148" i="22"/>
  <c r="J148" i="22"/>
  <c r="K147" i="22"/>
  <c r="J147" i="22"/>
  <c r="K146" i="22"/>
  <c r="J146" i="22"/>
  <c r="K145" i="22"/>
  <c r="J145" i="22"/>
  <c r="K144" i="22"/>
  <c r="J144" i="22"/>
  <c r="K143" i="22"/>
  <c r="J143" i="22"/>
  <c r="K142" i="22"/>
  <c r="J142" i="22"/>
  <c r="K141" i="22"/>
  <c r="J141" i="22"/>
  <c r="K140" i="22"/>
  <c r="J140" i="22"/>
  <c r="K139" i="22"/>
  <c r="J139" i="22"/>
  <c r="K138" i="22"/>
  <c r="J138" i="22"/>
  <c r="K137" i="22"/>
  <c r="J137" i="22"/>
  <c r="K136" i="22"/>
  <c r="J136" i="22"/>
  <c r="AA134" i="22"/>
  <c r="S134" i="22"/>
  <c r="K135" i="22"/>
  <c r="J135" i="22"/>
  <c r="AE134" i="22"/>
  <c r="AC134" i="22"/>
  <c r="Y134" i="22"/>
  <c r="W134" i="22"/>
  <c r="U134" i="22"/>
  <c r="Q134" i="22"/>
  <c r="O134" i="22"/>
  <c r="K133" i="22"/>
  <c r="J133" i="22"/>
  <c r="K132" i="22"/>
  <c r="J132" i="22"/>
  <c r="K131" i="22"/>
  <c r="J131" i="22"/>
  <c r="K130" i="22"/>
  <c r="J130" i="22"/>
  <c r="K129" i="22"/>
  <c r="J129" i="22"/>
  <c r="K128" i="22"/>
  <c r="J128" i="22"/>
  <c r="K127" i="22"/>
  <c r="J127" i="22"/>
  <c r="K126" i="22"/>
  <c r="J126" i="22"/>
  <c r="K125" i="22"/>
  <c r="J125" i="22"/>
  <c r="K124" i="22"/>
  <c r="J124" i="22"/>
  <c r="Y122" i="22"/>
  <c r="Q122" i="22"/>
  <c r="K123" i="22"/>
  <c r="J123" i="22"/>
  <c r="AE122" i="22"/>
  <c r="AC122" i="22"/>
  <c r="AA122" i="22"/>
  <c r="W122" i="22"/>
  <c r="U122" i="22"/>
  <c r="S122" i="22"/>
  <c r="O122" i="22"/>
  <c r="K121" i="22"/>
  <c r="J121" i="22"/>
  <c r="K120" i="22"/>
  <c r="J120" i="22"/>
  <c r="K119" i="22"/>
  <c r="J119" i="22"/>
  <c r="K118" i="22"/>
  <c r="J118" i="22"/>
  <c r="K117" i="22"/>
  <c r="J117" i="22"/>
  <c r="K116" i="22"/>
  <c r="J116" i="22"/>
  <c r="K115" i="22"/>
  <c r="J115" i="22"/>
  <c r="AC112" i="22"/>
  <c r="AC5" i="22" s="1"/>
  <c r="K114" i="22"/>
  <c r="J114" i="22"/>
  <c r="AE112" i="22"/>
  <c r="Y112" i="22"/>
  <c r="W112" i="22"/>
  <c r="Q112" i="22"/>
  <c r="O112" i="22"/>
  <c r="K113" i="22"/>
  <c r="J113" i="22"/>
  <c r="AA112" i="22"/>
  <c r="U112" i="22"/>
  <c r="S112" i="22"/>
  <c r="K111" i="22"/>
  <c r="J111" i="22"/>
  <c r="AE19" i="22"/>
  <c r="W19" i="22"/>
  <c r="O19" i="22"/>
  <c r="K110" i="22"/>
  <c r="J110" i="22"/>
  <c r="K109" i="22"/>
  <c r="J109" i="22"/>
  <c r="AE103" i="22"/>
  <c r="W103" i="22"/>
  <c r="O103" i="22"/>
  <c r="K108" i="22"/>
  <c r="J108" i="22"/>
  <c r="J107" i="22"/>
  <c r="K106" i="22"/>
  <c r="J106" i="22"/>
  <c r="Y103" i="22"/>
  <c r="Y6" i="22" s="1"/>
  <c r="K105" i="22"/>
  <c r="J105" i="22"/>
  <c r="AC103" i="22"/>
  <c r="U103" i="22"/>
  <c r="K104" i="22"/>
  <c r="J104" i="22"/>
  <c r="Q103" i="22"/>
  <c r="K102" i="22"/>
  <c r="J102" i="22"/>
  <c r="K101" i="22"/>
  <c r="J101" i="22"/>
  <c r="K100" i="22"/>
  <c r="J100" i="22"/>
  <c r="K99" i="22"/>
  <c r="J99" i="22"/>
  <c r="AA97" i="22"/>
  <c r="Y97" i="22"/>
  <c r="S97" i="22"/>
  <c r="Q97" i="22"/>
  <c r="K98" i="22"/>
  <c r="J98" i="22"/>
  <c r="AE97" i="22"/>
  <c r="AC97" i="22"/>
  <c r="W97" i="22"/>
  <c r="U97" i="22"/>
  <c r="O97" i="22"/>
  <c r="O5" i="22" s="1"/>
  <c r="K95" i="22"/>
  <c r="J95" i="22"/>
  <c r="K94" i="22"/>
  <c r="J94" i="22"/>
  <c r="K93" i="22"/>
  <c r="J93" i="22"/>
  <c r="K92" i="22"/>
  <c r="K91" i="22"/>
  <c r="J91" i="22"/>
  <c r="K90" i="22"/>
  <c r="J90" i="22"/>
  <c r="K89" i="22"/>
  <c r="J89" i="22"/>
  <c r="K88" i="22"/>
  <c r="J88" i="22"/>
  <c r="K87" i="22"/>
  <c r="J87" i="22"/>
  <c r="K86" i="22"/>
  <c r="J86" i="22"/>
  <c r="K85" i="22"/>
  <c r="J85" i="22"/>
  <c r="K84" i="22"/>
  <c r="J84" i="22"/>
  <c r="K83" i="22"/>
  <c r="J83" i="22"/>
  <c r="K82" i="22"/>
  <c r="J82" i="22"/>
  <c r="K81" i="22"/>
  <c r="J81" i="22"/>
  <c r="W78" i="22"/>
  <c r="U78" i="22"/>
  <c r="O78" i="22"/>
  <c r="K80" i="22"/>
  <c r="J80" i="22"/>
  <c r="AA78" i="22"/>
  <c r="Y78" i="22"/>
  <c r="S78" i="22"/>
  <c r="Q78" i="22"/>
  <c r="K79" i="22"/>
  <c r="J79" i="22"/>
  <c r="AE78" i="22"/>
  <c r="AC78" i="22"/>
  <c r="K77" i="22"/>
  <c r="J77" i="22"/>
  <c r="K76" i="22"/>
  <c r="J76" i="22"/>
  <c r="K75" i="22"/>
  <c r="J75" i="22"/>
  <c r="AC72" i="22"/>
  <c r="U72" i="22"/>
  <c r="K74" i="22"/>
  <c r="J74" i="22"/>
  <c r="Y18" i="22"/>
  <c r="W18" i="22"/>
  <c r="Q72" i="22"/>
  <c r="O18" i="22"/>
  <c r="K73" i="22"/>
  <c r="J73" i="22"/>
  <c r="AA72" i="22"/>
  <c r="Y72" i="22"/>
  <c r="W72" i="22"/>
  <c r="S72" i="22"/>
  <c r="O72" i="22"/>
  <c r="K71" i="22"/>
  <c r="K70" i="22"/>
  <c r="J70" i="22"/>
  <c r="K69" i="22"/>
  <c r="J69" i="22"/>
  <c r="K68" i="22"/>
  <c r="J68" i="22"/>
  <c r="K67" i="22"/>
  <c r="J67" i="22"/>
  <c r="AC64" i="22"/>
  <c r="AA64" i="22"/>
  <c r="U64" i="22"/>
  <c r="S64" i="22"/>
  <c r="S4" i="22" s="1"/>
  <c r="K66" i="22"/>
  <c r="J66" i="22"/>
  <c r="AE64" i="22"/>
  <c r="Y64" i="22"/>
  <c r="W64" i="22"/>
  <c r="Q64" i="22"/>
  <c r="O64" i="22"/>
  <c r="O4" i="22" s="1"/>
  <c r="K65" i="22"/>
  <c r="J65" i="22"/>
  <c r="K63" i="22"/>
  <c r="J63" i="22"/>
  <c r="K62" i="22"/>
  <c r="J62" i="22"/>
  <c r="K61" i="22"/>
  <c r="J61" i="22"/>
  <c r="K60" i="22"/>
  <c r="J60" i="22"/>
  <c r="K59" i="22"/>
  <c r="J59" i="22"/>
  <c r="K58" i="22"/>
  <c r="J58" i="22"/>
  <c r="K57" i="22"/>
  <c r="J57" i="22"/>
  <c r="AA54" i="22"/>
  <c r="S54" i="22"/>
  <c r="Q54" i="22"/>
  <c r="K56" i="22"/>
  <c r="J56" i="22"/>
  <c r="AE54" i="22"/>
  <c r="AC54" i="22"/>
  <c r="W54" i="22"/>
  <c r="U54" i="22"/>
  <c r="O54" i="22"/>
  <c r="K55" i="22"/>
  <c r="J55" i="22"/>
  <c r="Y54" i="22"/>
  <c r="U18" i="22"/>
  <c r="K53" i="22"/>
  <c r="J53" i="22"/>
  <c r="K52" i="22"/>
  <c r="J52" i="22"/>
  <c r="K51" i="22"/>
  <c r="J51" i="22"/>
  <c r="K50" i="22"/>
  <c r="J50" i="22"/>
  <c r="K49" i="22"/>
  <c r="J49" i="22"/>
  <c r="K48" i="22"/>
  <c r="J48" i="22"/>
  <c r="K47" i="22"/>
  <c r="J47" i="22"/>
  <c r="K46" i="22"/>
  <c r="J46" i="22"/>
  <c r="K45" i="22"/>
  <c r="K44" i="22"/>
  <c r="J44" i="22"/>
  <c r="AA33" i="22"/>
  <c r="K43" i="22"/>
  <c r="K42" i="22"/>
  <c r="J42" i="22"/>
  <c r="K41" i="22"/>
  <c r="J41" i="22"/>
  <c r="K40" i="22"/>
  <c r="J40" i="22"/>
  <c r="K39" i="22"/>
  <c r="J39" i="22"/>
  <c r="K38" i="22"/>
  <c r="J38" i="22"/>
  <c r="K37" i="22"/>
  <c r="J37" i="22"/>
  <c r="K36" i="22"/>
  <c r="J36" i="22"/>
  <c r="U33" i="22"/>
  <c r="K35" i="22"/>
  <c r="J35" i="22"/>
  <c r="Y33" i="22"/>
  <c r="W33" i="22"/>
  <c r="S33" i="22"/>
  <c r="Q33" i="22"/>
  <c r="K34" i="22"/>
  <c r="J34" i="22"/>
  <c r="AC33" i="22"/>
  <c r="O33" i="22"/>
  <c r="AE21" i="22"/>
  <c r="AC21" i="22"/>
  <c r="AA21" i="22"/>
  <c r="Y21" i="22"/>
  <c r="W21" i="22"/>
  <c r="U21" i="22"/>
  <c r="S21" i="22"/>
  <c r="Q21" i="22"/>
  <c r="P21" i="22"/>
  <c r="O21" i="22"/>
  <c r="AE20" i="22"/>
  <c r="AC20" i="22"/>
  <c r="AB20" i="22"/>
  <c r="AA20" i="22"/>
  <c r="Y20" i="22"/>
  <c r="X20" i="22"/>
  <c r="W20" i="22"/>
  <c r="U20" i="22"/>
  <c r="T20" i="22"/>
  <c r="S20" i="22"/>
  <c r="Q20" i="22"/>
  <c r="P20" i="22"/>
  <c r="O20" i="22"/>
  <c r="AC19" i="22"/>
  <c r="AA19" i="22"/>
  <c r="Y19" i="22"/>
  <c r="U19" i="22"/>
  <c r="S19" i="22"/>
  <c r="Q19" i="22"/>
  <c r="AA18" i="22"/>
  <c r="S18" i="22"/>
  <c r="AC9" i="22"/>
  <c r="AA9" i="22"/>
  <c r="Y9" i="22"/>
  <c r="W9" i="22"/>
  <c r="S9" i="22"/>
  <c r="Q9" i="22"/>
  <c r="S8" i="22"/>
  <c r="AA5" i="22"/>
  <c r="AE293" i="21"/>
  <c r="AD293" i="21"/>
  <c r="AC293" i="21"/>
  <c r="AB293" i="21"/>
  <c r="AA293" i="21"/>
  <c r="Z293" i="21"/>
  <c r="Z286" i="21" s="1"/>
  <c r="Y293" i="21"/>
  <c r="X293" i="21"/>
  <c r="W293" i="21"/>
  <c r="V293" i="21"/>
  <c r="U293" i="21"/>
  <c r="T293" i="21"/>
  <c r="S293" i="21"/>
  <c r="R293" i="21"/>
  <c r="R286" i="21" s="1"/>
  <c r="Q293" i="21"/>
  <c r="P293" i="21"/>
  <c r="O293" i="21"/>
  <c r="N293" i="21"/>
  <c r="AE291" i="21"/>
  <c r="AE286" i="21" s="1"/>
  <c r="AD291" i="21"/>
  <c r="AC291" i="21"/>
  <c r="AB291" i="21"/>
  <c r="AB286" i="21" s="1"/>
  <c r="AA291" i="21"/>
  <c r="AA286" i="21" s="1"/>
  <c r="Z291" i="21"/>
  <c r="Y291" i="21"/>
  <c r="X291" i="21"/>
  <c r="W291" i="21"/>
  <c r="W286" i="21" s="1"/>
  <c r="V291" i="21"/>
  <c r="U291" i="21"/>
  <c r="T291" i="21"/>
  <c r="S291" i="21"/>
  <c r="S286" i="21" s="1"/>
  <c r="R291" i="21"/>
  <c r="Q291" i="21"/>
  <c r="P291" i="21"/>
  <c r="O291" i="21"/>
  <c r="O286" i="21" s="1"/>
  <c r="N291" i="21"/>
  <c r="AE289" i="21"/>
  <c r="AD289" i="21"/>
  <c r="AD286" i="21" s="1"/>
  <c r="AC289" i="21"/>
  <c r="AC286" i="21" s="1"/>
  <c r="AB289" i="21"/>
  <c r="AA289" i="21"/>
  <c r="Z289" i="21"/>
  <c r="Y289" i="21"/>
  <c r="X289" i="21"/>
  <c r="W289" i="21"/>
  <c r="V289" i="21"/>
  <c r="V286" i="21" s="1"/>
  <c r="U289" i="21"/>
  <c r="T289" i="21"/>
  <c r="S289" i="21"/>
  <c r="R289" i="21"/>
  <c r="Q289" i="21"/>
  <c r="P289" i="21"/>
  <c r="O289" i="21"/>
  <c r="N289" i="21"/>
  <c r="N286" i="21" s="1"/>
  <c r="AE282" i="21"/>
  <c r="AE278" i="21" s="1"/>
  <c r="AD282" i="21"/>
  <c r="AC282" i="21"/>
  <c r="AB282" i="21"/>
  <c r="AA282" i="21"/>
  <c r="AA278" i="21" s="1"/>
  <c r="Z282" i="21"/>
  <c r="Y282" i="21"/>
  <c r="X282" i="21"/>
  <c r="X278" i="21" s="1"/>
  <c r="W282" i="21"/>
  <c r="W278" i="21" s="1"/>
  <c r="V282" i="21"/>
  <c r="U282" i="21"/>
  <c r="T282" i="21"/>
  <c r="S282" i="21"/>
  <c r="S278" i="21" s="1"/>
  <c r="R282" i="21"/>
  <c r="Q282" i="21"/>
  <c r="P282" i="21"/>
  <c r="P278" i="21" s="1"/>
  <c r="O282" i="21"/>
  <c r="O278" i="21" s="1"/>
  <c r="N282" i="21"/>
  <c r="AE279" i="21"/>
  <c r="AD279" i="21"/>
  <c r="AC279" i="21"/>
  <c r="AC278" i="21" s="1"/>
  <c r="AB279" i="21"/>
  <c r="AA279" i="21"/>
  <c r="Z279" i="21"/>
  <c r="Z278" i="21" s="1"/>
  <c r="Y279" i="21"/>
  <c r="Y278" i="21" s="1"/>
  <c r="X279" i="21"/>
  <c r="W279" i="21"/>
  <c r="V279" i="21"/>
  <c r="U279" i="21"/>
  <c r="U278" i="21" s="1"/>
  <c r="T279" i="21"/>
  <c r="S279" i="21"/>
  <c r="R279" i="21"/>
  <c r="R278" i="21" s="1"/>
  <c r="Q279" i="21"/>
  <c r="Q278" i="21" s="1"/>
  <c r="P279" i="21"/>
  <c r="O279" i="21"/>
  <c r="N279" i="21"/>
  <c r="AE277" i="21"/>
  <c r="AD277" i="21"/>
  <c r="AC277" i="21"/>
  <c r="AB277" i="21"/>
  <c r="AA277" i="21"/>
  <c r="Z277" i="21"/>
  <c r="Y277" i="21"/>
  <c r="X277" i="21"/>
  <c r="W277" i="21"/>
  <c r="V277" i="21"/>
  <c r="U277" i="21"/>
  <c r="T277" i="21"/>
  <c r="S277" i="21"/>
  <c r="R277" i="21"/>
  <c r="Q277" i="21"/>
  <c r="P277" i="21"/>
  <c r="O277" i="21"/>
  <c r="N277" i="21"/>
  <c r="AE276" i="21"/>
  <c r="AD276" i="21"/>
  <c r="AD272" i="21" s="1"/>
  <c r="AC276" i="21"/>
  <c r="AB276" i="21"/>
  <c r="AA276" i="21"/>
  <c r="Z276" i="21"/>
  <c r="Y276" i="21"/>
  <c r="X276" i="21"/>
  <c r="W276" i="21"/>
  <c r="V276" i="21"/>
  <c r="V272" i="21" s="1"/>
  <c r="U276" i="21"/>
  <c r="T276" i="21"/>
  <c r="S276" i="21"/>
  <c r="R276" i="21"/>
  <c r="Q276" i="21"/>
  <c r="P276" i="21"/>
  <c r="O276" i="21"/>
  <c r="N276" i="21"/>
  <c r="AE275" i="21"/>
  <c r="AE272" i="21" s="1"/>
  <c r="AD275" i="21"/>
  <c r="AC275" i="21"/>
  <c r="AB275" i="21"/>
  <c r="AA275" i="21"/>
  <c r="Z275" i="21"/>
  <c r="Y275" i="21"/>
  <c r="X275" i="21"/>
  <c r="X272" i="21" s="1"/>
  <c r="W275" i="21"/>
  <c r="V275" i="21"/>
  <c r="U275" i="21"/>
  <c r="T275" i="21"/>
  <c r="S275" i="21"/>
  <c r="R275" i="21"/>
  <c r="Q275" i="21"/>
  <c r="P275" i="21"/>
  <c r="P272" i="21" s="1"/>
  <c r="O275" i="21"/>
  <c r="N275" i="21"/>
  <c r="AE274" i="21"/>
  <c r="AD274" i="21"/>
  <c r="AC274" i="21"/>
  <c r="AB274" i="21"/>
  <c r="AA274" i="21"/>
  <c r="Z274" i="21"/>
  <c r="Y274" i="21"/>
  <c r="X274" i="21"/>
  <c r="W274" i="21"/>
  <c r="V274" i="21"/>
  <c r="U274" i="21"/>
  <c r="T274" i="21"/>
  <c r="S274" i="21"/>
  <c r="R274" i="21"/>
  <c r="R272" i="21" s="1"/>
  <c r="Q274" i="21"/>
  <c r="P274" i="21"/>
  <c r="O274" i="21"/>
  <c r="N274" i="21"/>
  <c r="AE273" i="21"/>
  <c r="AD273" i="21"/>
  <c r="AC273" i="21"/>
  <c r="AB273" i="21"/>
  <c r="AB272" i="21" s="1"/>
  <c r="AA273" i="21"/>
  <c r="Z273" i="21"/>
  <c r="Y273" i="21"/>
  <c r="X273" i="21"/>
  <c r="W273" i="21"/>
  <c r="V273" i="21"/>
  <c r="U273" i="21"/>
  <c r="T273" i="21"/>
  <c r="T272" i="21" s="1"/>
  <c r="S273" i="21"/>
  <c r="S272" i="21" s="1"/>
  <c r="R273" i="21"/>
  <c r="Q273" i="21"/>
  <c r="P273" i="21"/>
  <c r="O273" i="21"/>
  <c r="N273" i="21"/>
  <c r="AE271" i="21"/>
  <c r="AD271" i="21"/>
  <c r="AD269" i="21" s="1"/>
  <c r="AD9" i="21" s="1"/>
  <c r="AC271" i="21"/>
  <c r="AC269" i="21" s="1"/>
  <c r="AC9" i="21" s="1"/>
  <c r="AB271" i="21"/>
  <c r="AA271" i="21"/>
  <c r="Z271" i="21"/>
  <c r="Y271" i="21"/>
  <c r="Y269" i="21" s="1"/>
  <c r="X271" i="21"/>
  <c r="W271" i="21"/>
  <c r="V271" i="21"/>
  <c r="V269" i="21" s="1"/>
  <c r="V9" i="21" s="1"/>
  <c r="U271" i="21"/>
  <c r="U269" i="21" s="1"/>
  <c r="U9" i="21" s="1"/>
  <c r="T271" i="21"/>
  <c r="S271" i="21"/>
  <c r="R271" i="21"/>
  <c r="Q271" i="21"/>
  <c r="P271" i="21"/>
  <c r="O271" i="21"/>
  <c r="N271" i="21"/>
  <c r="N269" i="21" s="1"/>
  <c r="N9" i="21" s="1"/>
  <c r="AE270" i="21"/>
  <c r="AE269" i="21" s="1"/>
  <c r="AD270" i="21"/>
  <c r="AC270" i="21"/>
  <c r="AB270" i="21"/>
  <c r="AA270" i="21"/>
  <c r="AA269" i="21" s="1"/>
  <c r="AA9" i="21" s="1"/>
  <c r="Z270" i="21"/>
  <c r="Y270" i="21"/>
  <c r="X270" i="21"/>
  <c r="W270" i="21"/>
  <c r="W269" i="21" s="1"/>
  <c r="W9" i="21" s="1"/>
  <c r="V270" i="21"/>
  <c r="U270" i="21"/>
  <c r="T270" i="21"/>
  <c r="S270" i="21"/>
  <c r="S269" i="21" s="1"/>
  <c r="S9" i="21" s="1"/>
  <c r="R270" i="21"/>
  <c r="Q270" i="21"/>
  <c r="P270" i="21"/>
  <c r="P269" i="21" s="1"/>
  <c r="O270" i="21"/>
  <c r="O269" i="21" s="1"/>
  <c r="O9" i="21" s="1"/>
  <c r="N270" i="21"/>
  <c r="AE267" i="21"/>
  <c r="AD267" i="21"/>
  <c r="AC267" i="21"/>
  <c r="AB267" i="21"/>
  <c r="AA267" i="21"/>
  <c r="Z267" i="21"/>
  <c r="Z262" i="21" s="1"/>
  <c r="Y267" i="21"/>
  <c r="Y262" i="21" s="1"/>
  <c r="X267" i="21"/>
  <c r="W267" i="21"/>
  <c r="V267" i="21"/>
  <c r="U267" i="21"/>
  <c r="U262" i="21" s="1"/>
  <c r="T267" i="21"/>
  <c r="S267" i="21"/>
  <c r="R267" i="21"/>
  <c r="Q267" i="21"/>
  <c r="Q262" i="21" s="1"/>
  <c r="P267" i="21"/>
  <c r="O267" i="21"/>
  <c r="N267" i="21"/>
  <c r="AE264" i="21"/>
  <c r="AE262" i="21" s="1"/>
  <c r="AD264" i="21"/>
  <c r="AC264" i="21"/>
  <c r="AB264" i="21"/>
  <c r="AA264" i="21"/>
  <c r="AA262" i="21" s="1"/>
  <c r="Z264" i="21"/>
  <c r="Y264" i="21"/>
  <c r="X264" i="21"/>
  <c r="W264" i="21"/>
  <c r="W262" i="21" s="1"/>
  <c r="V264" i="21"/>
  <c r="U264" i="21"/>
  <c r="T264" i="21"/>
  <c r="T262" i="21" s="1"/>
  <c r="S264" i="21"/>
  <c r="S262" i="21" s="1"/>
  <c r="R264" i="21"/>
  <c r="Q264" i="21"/>
  <c r="P264" i="21"/>
  <c r="O264" i="21"/>
  <c r="O262" i="21" s="1"/>
  <c r="N264" i="21"/>
  <c r="AE261" i="21"/>
  <c r="AD261" i="21"/>
  <c r="AC261" i="21"/>
  <c r="AB261" i="21"/>
  <c r="AA261" i="21"/>
  <c r="Z261" i="21"/>
  <c r="Y261" i="21"/>
  <c r="X261" i="21"/>
  <c r="W261" i="21"/>
  <c r="V261" i="21"/>
  <c r="U261" i="21"/>
  <c r="T261" i="21"/>
  <c r="S261" i="21"/>
  <c r="R261" i="21"/>
  <c r="Q261" i="21"/>
  <c r="P261" i="21"/>
  <c r="O261" i="21"/>
  <c r="N261" i="21"/>
  <c r="AE260" i="21"/>
  <c r="AD260" i="21"/>
  <c r="AC260" i="21"/>
  <c r="AB260" i="21"/>
  <c r="AA260" i="21"/>
  <c r="Z260" i="21"/>
  <c r="Y260" i="21"/>
  <c r="X260" i="21"/>
  <c r="W260" i="21"/>
  <c r="V260" i="21"/>
  <c r="U260" i="21"/>
  <c r="T260" i="21"/>
  <c r="S260" i="21"/>
  <c r="R260" i="21"/>
  <c r="Q260" i="21"/>
  <c r="P260" i="21"/>
  <c r="O260" i="21"/>
  <c r="N260" i="21"/>
  <c r="AE259" i="21"/>
  <c r="AD259" i="21"/>
  <c r="AC259" i="21"/>
  <c r="AB259" i="21"/>
  <c r="AA259" i="21"/>
  <c r="Z259" i="21"/>
  <c r="Y259" i="21"/>
  <c r="X259" i="21"/>
  <c r="W259" i="21"/>
  <c r="V259" i="21"/>
  <c r="U259" i="21"/>
  <c r="T259" i="21"/>
  <c r="S259" i="21"/>
  <c r="R259" i="21"/>
  <c r="Q259" i="21"/>
  <c r="P259" i="21"/>
  <c r="O259" i="21"/>
  <c r="N259" i="21"/>
  <c r="AE258" i="21"/>
  <c r="AD258" i="21"/>
  <c r="AC258" i="21"/>
  <c r="AB258" i="21"/>
  <c r="AA258" i="21"/>
  <c r="Z258" i="21"/>
  <c r="Y258" i="21"/>
  <c r="X258" i="21"/>
  <c r="W258" i="21"/>
  <c r="V258" i="21"/>
  <c r="U258" i="21"/>
  <c r="T258" i="21"/>
  <c r="S258" i="21"/>
  <c r="R258" i="21"/>
  <c r="Q258" i="21"/>
  <c r="P258" i="21"/>
  <c r="O258" i="21"/>
  <c r="N258" i="21"/>
  <c r="AE257" i="21"/>
  <c r="AD257" i="21"/>
  <c r="AD21" i="21" s="1"/>
  <c r="AC257" i="21"/>
  <c r="AC21" i="21" s="1"/>
  <c r="AB257" i="21"/>
  <c r="AA257" i="21"/>
  <c r="Z257" i="21"/>
  <c r="Y257" i="21"/>
  <c r="Y21" i="21" s="1"/>
  <c r="X257" i="21"/>
  <c r="W257" i="21"/>
  <c r="V257" i="21"/>
  <c r="V21" i="21" s="1"/>
  <c r="U257" i="21"/>
  <c r="U21" i="21" s="1"/>
  <c r="T257" i="21"/>
  <c r="S257" i="21"/>
  <c r="R257" i="21"/>
  <c r="Q257" i="21"/>
  <c r="Q21" i="21" s="1"/>
  <c r="P257" i="21"/>
  <c r="O257" i="21"/>
  <c r="N257" i="21"/>
  <c r="N21" i="21" s="1"/>
  <c r="AE256" i="21"/>
  <c r="AD256" i="21"/>
  <c r="AC256" i="21"/>
  <c r="AB256" i="21"/>
  <c r="AA256" i="21"/>
  <c r="Z256" i="21"/>
  <c r="Y256" i="21"/>
  <c r="X256" i="21"/>
  <c r="W256" i="21"/>
  <c r="V256" i="21"/>
  <c r="U256" i="21"/>
  <c r="T256" i="21"/>
  <c r="S256" i="21"/>
  <c r="R256" i="21"/>
  <c r="Q256" i="21"/>
  <c r="P256" i="21"/>
  <c r="O256" i="21"/>
  <c r="N256" i="21"/>
  <c r="AE255" i="21"/>
  <c r="AD255" i="21"/>
  <c r="AC255" i="21"/>
  <c r="AB255" i="21"/>
  <c r="AA255" i="21"/>
  <c r="Z255" i="21"/>
  <c r="Y255" i="21"/>
  <c r="X255" i="21"/>
  <c r="W255" i="21"/>
  <c r="V255" i="21"/>
  <c r="U255" i="21"/>
  <c r="T255" i="21"/>
  <c r="S255" i="21"/>
  <c r="R255" i="21"/>
  <c r="Q255" i="21"/>
  <c r="P255" i="21"/>
  <c r="O255" i="21"/>
  <c r="N255" i="21"/>
  <c r="AE253" i="21"/>
  <c r="AD253" i="21"/>
  <c r="AC253" i="21"/>
  <c r="AB253" i="21"/>
  <c r="AA253" i="21"/>
  <c r="Z253" i="21"/>
  <c r="Y253" i="21"/>
  <c r="X253" i="21"/>
  <c r="W253" i="21"/>
  <c r="V253" i="21"/>
  <c r="U253" i="21"/>
  <c r="T253" i="21"/>
  <c r="S253" i="21"/>
  <c r="R253" i="21"/>
  <c r="Q253" i="21"/>
  <c r="P253" i="21"/>
  <c r="O253" i="21"/>
  <c r="N253" i="21"/>
  <c r="AE252" i="21"/>
  <c r="AD252" i="21"/>
  <c r="AC252" i="21"/>
  <c r="AB252" i="21"/>
  <c r="AA252" i="21"/>
  <c r="Z252" i="21"/>
  <c r="Y252" i="21"/>
  <c r="X252" i="21"/>
  <c r="W252" i="21"/>
  <c r="V252" i="21"/>
  <c r="U252" i="21"/>
  <c r="T252" i="21"/>
  <c r="S252" i="21"/>
  <c r="R252" i="21"/>
  <c r="Q252" i="21"/>
  <c r="P252" i="21"/>
  <c r="O252" i="21"/>
  <c r="N252" i="21"/>
  <c r="AE251" i="21"/>
  <c r="AD251" i="21"/>
  <c r="AC251" i="21"/>
  <c r="AB251" i="21"/>
  <c r="AA251" i="21"/>
  <c r="Z251" i="21"/>
  <c r="Y251" i="21"/>
  <c r="X251" i="21"/>
  <c r="X247" i="21" s="1"/>
  <c r="W251" i="21"/>
  <c r="V251" i="21"/>
  <c r="U251" i="21"/>
  <c r="T251" i="21"/>
  <c r="S251" i="21"/>
  <c r="R251" i="21"/>
  <c r="Q251" i="21"/>
  <c r="P251" i="21"/>
  <c r="P247" i="21" s="1"/>
  <c r="O251" i="21"/>
  <c r="N251" i="21"/>
  <c r="AE250" i="21"/>
  <c r="AD250" i="21"/>
  <c r="AC250" i="21"/>
  <c r="AB250" i="21"/>
  <c r="AA250" i="21"/>
  <c r="Z250" i="21"/>
  <c r="Z247" i="21" s="1"/>
  <c r="Y250" i="21"/>
  <c r="X250" i="21"/>
  <c r="W250" i="21"/>
  <c r="V250" i="21"/>
  <c r="U250" i="21"/>
  <c r="T250" i="21"/>
  <c r="S250" i="21"/>
  <c r="R250" i="21"/>
  <c r="R247" i="21" s="1"/>
  <c r="Q250" i="21"/>
  <c r="P250" i="21"/>
  <c r="O250" i="21"/>
  <c r="N250" i="21"/>
  <c r="AE249" i="21"/>
  <c r="AD249" i="21"/>
  <c r="AC249" i="21"/>
  <c r="AB249" i="21"/>
  <c r="AB21" i="21" s="1"/>
  <c r="AA249" i="21"/>
  <c r="Z249" i="21"/>
  <c r="Y249" i="21"/>
  <c r="X249" i="21"/>
  <c r="W249" i="21"/>
  <c r="W21" i="21" s="1"/>
  <c r="V249" i="21"/>
  <c r="U249" i="21"/>
  <c r="T249" i="21"/>
  <c r="T247" i="21" s="1"/>
  <c r="S249" i="21"/>
  <c r="S21" i="21" s="1"/>
  <c r="R249" i="21"/>
  <c r="Q249" i="21"/>
  <c r="P249" i="21"/>
  <c r="O249" i="21"/>
  <c r="O21" i="21" s="1"/>
  <c r="N249" i="21"/>
  <c r="AE248" i="21"/>
  <c r="AD248" i="21"/>
  <c r="AD247" i="21" s="1"/>
  <c r="AC248" i="21"/>
  <c r="AB248" i="21"/>
  <c r="AA248" i="21"/>
  <c r="Z248" i="21"/>
  <c r="Y248" i="21"/>
  <c r="X248" i="21"/>
  <c r="W248" i="21"/>
  <c r="V248" i="21"/>
  <c r="V247" i="21" s="1"/>
  <c r="U248" i="21"/>
  <c r="T248" i="21"/>
  <c r="S248" i="21"/>
  <c r="R248" i="21"/>
  <c r="Q248" i="21"/>
  <c r="P248" i="21"/>
  <c r="O248" i="21"/>
  <c r="N248" i="21"/>
  <c r="AE246" i="21"/>
  <c r="AD246" i="21"/>
  <c r="AC246" i="21"/>
  <c r="AB246" i="21"/>
  <c r="AA246" i="21"/>
  <c r="Z246" i="21"/>
  <c r="Y246" i="21"/>
  <c r="X246" i="21"/>
  <c r="W246" i="21"/>
  <c r="V246" i="21"/>
  <c r="U246" i="21"/>
  <c r="T246" i="21"/>
  <c r="S246" i="21"/>
  <c r="R246" i="21"/>
  <c r="Q246" i="21"/>
  <c r="P246" i="21"/>
  <c r="O246" i="21"/>
  <c r="N246" i="21"/>
  <c r="AE245" i="21"/>
  <c r="AD245" i="21"/>
  <c r="AC245" i="21"/>
  <c r="AB245" i="21"/>
  <c r="AA245" i="21"/>
  <c r="Z245" i="21"/>
  <c r="Y245" i="21"/>
  <c r="X245" i="21"/>
  <c r="W245" i="21"/>
  <c r="V245" i="21"/>
  <c r="U245" i="21"/>
  <c r="T245" i="21"/>
  <c r="S245" i="21"/>
  <c r="R245" i="21"/>
  <c r="Q245" i="21"/>
  <c r="P245" i="21"/>
  <c r="O245" i="21"/>
  <c r="N245" i="21"/>
  <c r="AE244" i="21"/>
  <c r="AD244" i="21"/>
  <c r="AC244" i="21"/>
  <c r="AB244" i="21"/>
  <c r="AA244" i="21"/>
  <c r="Z244" i="21"/>
  <c r="Y244" i="21"/>
  <c r="X244" i="21"/>
  <c r="W244" i="21"/>
  <c r="V244" i="21"/>
  <c r="U244" i="21"/>
  <c r="T244" i="21"/>
  <c r="S244" i="21"/>
  <c r="R244" i="21"/>
  <c r="Q244" i="21"/>
  <c r="P244" i="21"/>
  <c r="O244" i="21"/>
  <c r="N244" i="21"/>
  <c r="AE243" i="21"/>
  <c r="AD243" i="21"/>
  <c r="AC243" i="21"/>
  <c r="AB243" i="21"/>
  <c r="AA243" i="21"/>
  <c r="Z243" i="21"/>
  <c r="Y243" i="21"/>
  <c r="X243" i="21"/>
  <c r="W243" i="21"/>
  <c r="V243" i="21"/>
  <c r="U243" i="21"/>
  <c r="T243" i="21"/>
  <c r="S243" i="21"/>
  <c r="R243" i="21"/>
  <c r="Q243" i="21"/>
  <c r="P243" i="21"/>
  <c r="O243" i="21"/>
  <c r="N243" i="21"/>
  <c r="AE242" i="21"/>
  <c r="AD242" i="21"/>
  <c r="AC242" i="21"/>
  <c r="AB242" i="21"/>
  <c r="AA242" i="21"/>
  <c r="Z242" i="21"/>
  <c r="Y242" i="21"/>
  <c r="X242" i="21"/>
  <c r="X238" i="21" s="1"/>
  <c r="W242" i="21"/>
  <c r="V242" i="21"/>
  <c r="U242" i="21"/>
  <c r="T242" i="21"/>
  <c r="S242" i="21"/>
  <c r="R242" i="21"/>
  <c r="Q242" i="21"/>
  <c r="P242" i="21"/>
  <c r="P238" i="21" s="1"/>
  <c r="O242" i="21"/>
  <c r="N242" i="21"/>
  <c r="AE241" i="21"/>
  <c r="AD241" i="21"/>
  <c r="AC241" i="21"/>
  <c r="AB241" i="21"/>
  <c r="AA241" i="21"/>
  <c r="Z241" i="21"/>
  <c r="Z238" i="21" s="1"/>
  <c r="Y241" i="21"/>
  <c r="X241" i="21"/>
  <c r="W241" i="21"/>
  <c r="V241" i="21"/>
  <c r="U241" i="21"/>
  <c r="T241" i="21"/>
  <c r="S241" i="21"/>
  <c r="R241" i="21"/>
  <c r="R238" i="21" s="1"/>
  <c r="Q241" i="21"/>
  <c r="P241" i="21"/>
  <c r="O241" i="21"/>
  <c r="N241" i="21"/>
  <c r="AE240" i="21"/>
  <c r="AD240" i="21"/>
  <c r="AC240" i="21"/>
  <c r="AB240" i="21"/>
  <c r="AB238" i="21" s="1"/>
  <c r="AA240" i="21"/>
  <c r="Z240" i="21"/>
  <c r="Y240" i="21"/>
  <c r="X240" i="21"/>
  <c r="W240" i="21"/>
  <c r="V240" i="21"/>
  <c r="U240" i="21"/>
  <c r="T240" i="21"/>
  <c r="T238" i="21" s="1"/>
  <c r="S240" i="21"/>
  <c r="R240" i="21"/>
  <c r="Q240" i="21"/>
  <c r="P240" i="21"/>
  <c r="O240" i="21"/>
  <c r="N240" i="21"/>
  <c r="AE239" i="21"/>
  <c r="AD239" i="21"/>
  <c r="AC239" i="21"/>
  <c r="AB239" i="21"/>
  <c r="AA239" i="21"/>
  <c r="Z239" i="21"/>
  <c r="Y239" i="21"/>
  <c r="X239" i="21"/>
  <c r="W239" i="21"/>
  <c r="V239" i="21"/>
  <c r="V238" i="21" s="1"/>
  <c r="U239" i="21"/>
  <c r="T239" i="21"/>
  <c r="S239" i="21"/>
  <c r="R239" i="21"/>
  <c r="Q239" i="21"/>
  <c r="P239" i="21"/>
  <c r="O239" i="21"/>
  <c r="N239" i="21"/>
  <c r="N238" i="21" s="1"/>
  <c r="AE237" i="21"/>
  <c r="AD237" i="21"/>
  <c r="AC237" i="21"/>
  <c r="AB237" i="21"/>
  <c r="AA237" i="21"/>
  <c r="Z237" i="21"/>
  <c r="Y237" i="21"/>
  <c r="X237" i="21"/>
  <c r="W237" i="21"/>
  <c r="V237" i="21"/>
  <c r="U237" i="21"/>
  <c r="T237" i="21"/>
  <c r="S237" i="21"/>
  <c r="R237" i="21"/>
  <c r="Q237" i="21"/>
  <c r="P237" i="21"/>
  <c r="O237" i="21"/>
  <c r="N237" i="21"/>
  <c r="AE235" i="21"/>
  <c r="AD235" i="21"/>
  <c r="AC235" i="21"/>
  <c r="AB235" i="21"/>
  <c r="AA235" i="21"/>
  <c r="Z235" i="21"/>
  <c r="Y235" i="21"/>
  <c r="X235" i="21"/>
  <c r="W235" i="21"/>
  <c r="V235" i="21"/>
  <c r="U235" i="21"/>
  <c r="T235" i="21"/>
  <c r="S235" i="21"/>
  <c r="R235" i="21"/>
  <c r="Q235" i="21"/>
  <c r="P235" i="21"/>
  <c r="O235" i="21"/>
  <c r="N235" i="21"/>
  <c r="AE233" i="21"/>
  <c r="AD233" i="21"/>
  <c r="AC233" i="21"/>
  <c r="AB233" i="21"/>
  <c r="AA233" i="21"/>
  <c r="Z233" i="21"/>
  <c r="Y233" i="21"/>
  <c r="X233" i="21"/>
  <c r="W233" i="21"/>
  <c r="V233" i="21"/>
  <c r="U233" i="21"/>
  <c r="T233" i="21"/>
  <c r="S233" i="21"/>
  <c r="R233" i="21"/>
  <c r="Q233" i="21"/>
  <c r="P233" i="21"/>
  <c r="O233" i="21"/>
  <c r="N233" i="21"/>
  <c r="AE231" i="21"/>
  <c r="AD231" i="21"/>
  <c r="AC231" i="21"/>
  <c r="AB231" i="21"/>
  <c r="AA231" i="21"/>
  <c r="Z231" i="21"/>
  <c r="Y231" i="21"/>
  <c r="X231" i="21"/>
  <c r="W231" i="21"/>
  <c r="V231" i="21"/>
  <c r="U231" i="21"/>
  <c r="T231" i="21"/>
  <c r="S231" i="21"/>
  <c r="R231" i="21"/>
  <c r="Q231" i="21"/>
  <c r="P231" i="21"/>
  <c r="O231" i="21"/>
  <c r="N231" i="21"/>
  <c r="AE228" i="21"/>
  <c r="AD228" i="21"/>
  <c r="AC228" i="21"/>
  <c r="AB228" i="21"/>
  <c r="AA228" i="21"/>
  <c r="Z228" i="21"/>
  <c r="Y228" i="21"/>
  <c r="X228" i="21"/>
  <c r="W228" i="21"/>
  <c r="V228" i="21"/>
  <c r="U228" i="21"/>
  <c r="T228" i="21"/>
  <c r="S228" i="21"/>
  <c r="R228" i="21"/>
  <c r="Q228" i="21"/>
  <c r="P228" i="21"/>
  <c r="O228" i="21"/>
  <c r="N228" i="21"/>
  <c r="AE226" i="21"/>
  <c r="AD226" i="21"/>
  <c r="AC226" i="21"/>
  <c r="AB226" i="21"/>
  <c r="AA226" i="21"/>
  <c r="Z226" i="21"/>
  <c r="Y226" i="21"/>
  <c r="X226" i="21"/>
  <c r="W226" i="21"/>
  <c r="V226" i="21"/>
  <c r="U226" i="21"/>
  <c r="T226" i="21"/>
  <c r="S226" i="21"/>
  <c r="R226" i="21"/>
  <c r="Q226" i="21"/>
  <c r="P226" i="21"/>
  <c r="O226" i="21"/>
  <c r="N226" i="21"/>
  <c r="AE225" i="21"/>
  <c r="AD225" i="21"/>
  <c r="AC225" i="21"/>
  <c r="AB225" i="21"/>
  <c r="AA225" i="21"/>
  <c r="Z225" i="21"/>
  <c r="Y225" i="21"/>
  <c r="X225" i="21"/>
  <c r="W225" i="21"/>
  <c r="V225" i="21"/>
  <c r="U225" i="21"/>
  <c r="T225" i="21"/>
  <c r="S225" i="21"/>
  <c r="R225" i="21"/>
  <c r="Q225" i="21"/>
  <c r="P225" i="21"/>
  <c r="O225" i="21"/>
  <c r="N225" i="21"/>
  <c r="AE224" i="21"/>
  <c r="AD224" i="21"/>
  <c r="AC224" i="21"/>
  <c r="AB224" i="21"/>
  <c r="AA224" i="21"/>
  <c r="Z224" i="21"/>
  <c r="Y224" i="21"/>
  <c r="X224" i="21"/>
  <c r="W224" i="21"/>
  <c r="V224" i="21"/>
  <c r="U224" i="21"/>
  <c r="T224" i="21"/>
  <c r="S224" i="21"/>
  <c r="R224" i="21"/>
  <c r="Q224" i="21"/>
  <c r="P224" i="21"/>
  <c r="O224" i="21"/>
  <c r="N224" i="21"/>
  <c r="AE223" i="21"/>
  <c r="AD223" i="21"/>
  <c r="AC223" i="21"/>
  <c r="AB223" i="21"/>
  <c r="AA223" i="21"/>
  <c r="Z223" i="21"/>
  <c r="Y223" i="21"/>
  <c r="X223" i="21"/>
  <c r="W223" i="21"/>
  <c r="V223" i="21"/>
  <c r="U223" i="21"/>
  <c r="T223" i="21"/>
  <c r="S223" i="21"/>
  <c r="R223" i="21"/>
  <c r="Q223" i="21"/>
  <c r="P223" i="21"/>
  <c r="O223" i="21"/>
  <c r="N223" i="21"/>
  <c r="AE222" i="21"/>
  <c r="AD222" i="21"/>
  <c r="AC222" i="21"/>
  <c r="AB222" i="21"/>
  <c r="AA222" i="21"/>
  <c r="Z222" i="21"/>
  <c r="Y222" i="21"/>
  <c r="X222" i="21"/>
  <c r="W222" i="21"/>
  <c r="V222" i="21"/>
  <c r="U222" i="21"/>
  <c r="T222" i="21"/>
  <c r="S222" i="21"/>
  <c r="R222" i="21"/>
  <c r="Q222" i="21"/>
  <c r="P222" i="21"/>
  <c r="O222" i="21"/>
  <c r="N222" i="21"/>
  <c r="AE221" i="21"/>
  <c r="AD221" i="21"/>
  <c r="AC221" i="21"/>
  <c r="AB221" i="21"/>
  <c r="AA221" i="21"/>
  <c r="Z221" i="21"/>
  <c r="Y221" i="21"/>
  <c r="X221" i="21"/>
  <c r="W221" i="21"/>
  <c r="V221" i="21"/>
  <c r="U221" i="21"/>
  <c r="T221" i="21"/>
  <c r="S221" i="21"/>
  <c r="R221" i="21"/>
  <c r="Q221" i="21"/>
  <c r="P221" i="21"/>
  <c r="O221" i="21"/>
  <c r="N221" i="21"/>
  <c r="AE218" i="21"/>
  <c r="AD218" i="21"/>
  <c r="AD209" i="21" s="1"/>
  <c r="AC218" i="21"/>
  <c r="AC209" i="21" s="1"/>
  <c r="AB218" i="21"/>
  <c r="AA218" i="21"/>
  <c r="Z218" i="21"/>
  <c r="Y218" i="21"/>
  <c r="X218" i="21"/>
  <c r="W218" i="21"/>
  <c r="V218" i="21"/>
  <c r="V209" i="21" s="1"/>
  <c r="U218" i="21"/>
  <c r="T218" i="21"/>
  <c r="S218" i="21"/>
  <c r="R218" i="21"/>
  <c r="Q218" i="21"/>
  <c r="P218" i="21"/>
  <c r="O218" i="21"/>
  <c r="N218" i="21"/>
  <c r="N209" i="21" s="1"/>
  <c r="AE214" i="21"/>
  <c r="AD214" i="21"/>
  <c r="AC214" i="21"/>
  <c r="AB214" i="21"/>
  <c r="AA214" i="21"/>
  <c r="Z214" i="21"/>
  <c r="Y214" i="21"/>
  <c r="X214" i="21"/>
  <c r="X209" i="21" s="1"/>
  <c r="W214" i="21"/>
  <c r="W209" i="21" s="1"/>
  <c r="V214" i="21"/>
  <c r="U214" i="21"/>
  <c r="T214" i="21"/>
  <c r="S214" i="21"/>
  <c r="R214" i="21"/>
  <c r="Q214" i="21"/>
  <c r="P214" i="21"/>
  <c r="P209" i="21" s="1"/>
  <c r="O214" i="21"/>
  <c r="N214" i="21"/>
  <c r="AE213" i="21"/>
  <c r="AD213" i="21"/>
  <c r="AC213" i="21"/>
  <c r="AB213" i="21"/>
  <c r="AA213" i="21"/>
  <c r="Z213" i="21"/>
  <c r="Z209" i="21" s="1"/>
  <c r="Z7" i="21" s="1"/>
  <c r="Y213" i="21"/>
  <c r="X213" i="21"/>
  <c r="W213" i="21"/>
  <c r="V213" i="21"/>
  <c r="U213" i="21"/>
  <c r="T213" i="21"/>
  <c r="S213" i="21"/>
  <c r="R213" i="21"/>
  <c r="Q213" i="21"/>
  <c r="P213" i="21"/>
  <c r="O213" i="21"/>
  <c r="N213" i="21"/>
  <c r="AE212" i="21"/>
  <c r="AD212" i="21"/>
  <c r="AC212" i="21"/>
  <c r="AB212" i="21"/>
  <c r="AB209" i="21" s="1"/>
  <c r="AA212" i="21"/>
  <c r="Z212" i="21"/>
  <c r="Y212" i="21"/>
  <c r="X212" i="21"/>
  <c r="W212" i="21"/>
  <c r="V212" i="21"/>
  <c r="U212" i="21"/>
  <c r="T212" i="21"/>
  <c r="S212" i="21"/>
  <c r="R212" i="21"/>
  <c r="Q212" i="21"/>
  <c r="P212" i="21"/>
  <c r="O212" i="21"/>
  <c r="N212" i="21"/>
  <c r="AE207" i="21"/>
  <c r="AD207" i="21"/>
  <c r="AC207" i="21"/>
  <c r="AB207" i="21"/>
  <c r="AA207" i="21"/>
  <c r="Z207" i="21"/>
  <c r="Y207" i="21"/>
  <c r="X207" i="21"/>
  <c r="W207" i="21"/>
  <c r="V207" i="21"/>
  <c r="U207" i="21"/>
  <c r="T207" i="21"/>
  <c r="S207" i="21"/>
  <c r="R207" i="21"/>
  <c r="Q207" i="21"/>
  <c r="P207" i="21"/>
  <c r="O207" i="21"/>
  <c r="N207" i="21"/>
  <c r="AE206" i="21"/>
  <c r="AD206" i="21"/>
  <c r="AC206" i="21"/>
  <c r="AB206" i="21"/>
  <c r="AA206" i="21"/>
  <c r="Z206" i="21"/>
  <c r="Y206" i="21"/>
  <c r="X206" i="21"/>
  <c r="W206" i="21"/>
  <c r="V206" i="21"/>
  <c r="U206" i="21"/>
  <c r="T206" i="21"/>
  <c r="S206" i="21"/>
  <c r="R206" i="21"/>
  <c r="Q206" i="21"/>
  <c r="P206" i="21"/>
  <c r="O206" i="21"/>
  <c r="N206" i="21"/>
  <c r="AE204" i="21"/>
  <c r="AD204" i="21"/>
  <c r="AC204" i="21"/>
  <c r="AB204" i="21"/>
  <c r="AA204" i="21"/>
  <c r="Z204" i="21"/>
  <c r="Y204" i="21"/>
  <c r="X204" i="21"/>
  <c r="W204" i="21"/>
  <c r="V204" i="21"/>
  <c r="U204" i="21"/>
  <c r="T204" i="21"/>
  <c r="S204" i="21"/>
  <c r="R204" i="21"/>
  <c r="Q204" i="21"/>
  <c r="P204" i="21"/>
  <c r="O204" i="21"/>
  <c r="N204" i="21"/>
  <c r="AE202" i="21"/>
  <c r="AD202" i="21"/>
  <c r="AC202" i="21"/>
  <c r="AB202" i="21"/>
  <c r="AB198" i="21" s="1"/>
  <c r="AA202" i="21"/>
  <c r="Z202" i="21"/>
  <c r="Y202" i="21"/>
  <c r="X202" i="21"/>
  <c r="W202" i="21"/>
  <c r="V202" i="21"/>
  <c r="U202" i="21"/>
  <c r="T202" i="21"/>
  <c r="S202" i="21"/>
  <c r="R202" i="21"/>
  <c r="Q202" i="21"/>
  <c r="P202" i="21"/>
  <c r="O202" i="21"/>
  <c r="N202" i="21"/>
  <c r="AE201" i="21"/>
  <c r="AD201" i="21"/>
  <c r="AD198" i="21" s="1"/>
  <c r="AC201" i="21"/>
  <c r="AB201" i="21"/>
  <c r="AA201" i="21"/>
  <c r="Z201" i="21"/>
  <c r="Y201" i="21"/>
  <c r="X201" i="21"/>
  <c r="W201" i="21"/>
  <c r="V201" i="21"/>
  <c r="U201" i="21"/>
  <c r="T201" i="21"/>
  <c r="S201" i="21"/>
  <c r="R201" i="21"/>
  <c r="Q201" i="21"/>
  <c r="P201" i="21"/>
  <c r="O201" i="21"/>
  <c r="N201" i="21"/>
  <c r="N198" i="21" s="1"/>
  <c r="AE200" i="21"/>
  <c r="AD200" i="21"/>
  <c r="AC200" i="21"/>
  <c r="AB200" i="21"/>
  <c r="AA200" i="21"/>
  <c r="Z200" i="21"/>
  <c r="Y200" i="21"/>
  <c r="X200" i="21"/>
  <c r="X198" i="21" s="1"/>
  <c r="W200" i="21"/>
  <c r="V200" i="21"/>
  <c r="U200" i="21"/>
  <c r="T200" i="21"/>
  <c r="S200" i="21"/>
  <c r="R200" i="21"/>
  <c r="Q200" i="21"/>
  <c r="P200" i="21"/>
  <c r="P198" i="21" s="1"/>
  <c r="O200" i="21"/>
  <c r="N200" i="21"/>
  <c r="AE199" i="21"/>
  <c r="AD199" i="21"/>
  <c r="AC199" i="21"/>
  <c r="AB199" i="21"/>
  <c r="AA199" i="21"/>
  <c r="Z199" i="21"/>
  <c r="Y199" i="21"/>
  <c r="X199" i="21"/>
  <c r="W199" i="21"/>
  <c r="V199" i="21"/>
  <c r="U199" i="21"/>
  <c r="T199" i="21"/>
  <c r="S199" i="21"/>
  <c r="R199" i="21"/>
  <c r="Q199" i="21"/>
  <c r="Q198" i="21" s="1"/>
  <c r="P199" i="21"/>
  <c r="O199" i="21"/>
  <c r="N199" i="21"/>
  <c r="AE197" i="21"/>
  <c r="AD197" i="21"/>
  <c r="AC197" i="21"/>
  <c r="AB197" i="21"/>
  <c r="AA197" i="21"/>
  <c r="Z197" i="21"/>
  <c r="Y197" i="21"/>
  <c r="X197" i="21"/>
  <c r="W197" i="21"/>
  <c r="V197" i="21"/>
  <c r="U197" i="21"/>
  <c r="T197" i="21"/>
  <c r="S197" i="21"/>
  <c r="R197" i="21"/>
  <c r="Q197" i="21"/>
  <c r="P197" i="21"/>
  <c r="O197" i="21"/>
  <c r="N197" i="21"/>
  <c r="AE196" i="21"/>
  <c r="AD196" i="21"/>
  <c r="AC196" i="21"/>
  <c r="AB196" i="21"/>
  <c r="AA196" i="21"/>
  <c r="Z196" i="21"/>
  <c r="Y196" i="21"/>
  <c r="X196" i="21"/>
  <c r="W196" i="21"/>
  <c r="V196" i="21"/>
  <c r="U196" i="21"/>
  <c r="T196" i="21"/>
  <c r="S196" i="21"/>
  <c r="R196" i="21"/>
  <c r="Q196" i="21"/>
  <c r="P196" i="21"/>
  <c r="O196" i="21"/>
  <c r="N196" i="21"/>
  <c r="AE195" i="21"/>
  <c r="AD195" i="21"/>
  <c r="AC195" i="21"/>
  <c r="AB195" i="21"/>
  <c r="AA195" i="21"/>
  <c r="Z195" i="21"/>
  <c r="Y195" i="21"/>
  <c r="X195" i="21"/>
  <c r="W195" i="21"/>
  <c r="V195" i="21"/>
  <c r="U195" i="21"/>
  <c r="T195" i="21"/>
  <c r="S195" i="21"/>
  <c r="R195" i="21"/>
  <c r="Q195" i="21"/>
  <c r="P195" i="21"/>
  <c r="O195" i="21"/>
  <c r="N195" i="21"/>
  <c r="AE193" i="21"/>
  <c r="AD193" i="21"/>
  <c r="AC193" i="21"/>
  <c r="AB193" i="21"/>
  <c r="AA193" i="21"/>
  <c r="Z193" i="21"/>
  <c r="Y193" i="21"/>
  <c r="X193" i="21"/>
  <c r="W193" i="21"/>
  <c r="V193" i="21"/>
  <c r="U193" i="21"/>
  <c r="T193" i="21"/>
  <c r="S193" i="21"/>
  <c r="R193" i="21"/>
  <c r="Q193" i="21"/>
  <c r="P193" i="21"/>
  <c r="O193" i="21"/>
  <c r="N193" i="21"/>
  <c r="AE192" i="21"/>
  <c r="AD192" i="21"/>
  <c r="AC192" i="21"/>
  <c r="AB192" i="21"/>
  <c r="AA192" i="21"/>
  <c r="Z192" i="21"/>
  <c r="Y192" i="21"/>
  <c r="X192" i="21"/>
  <c r="W192" i="21"/>
  <c r="V192" i="21"/>
  <c r="U192" i="21"/>
  <c r="T192" i="21"/>
  <c r="T20" i="21" s="1"/>
  <c r="S192" i="21"/>
  <c r="R192" i="21"/>
  <c r="Q192" i="21"/>
  <c r="P192" i="21"/>
  <c r="O192" i="21"/>
  <c r="N192" i="21"/>
  <c r="AE191" i="21"/>
  <c r="AD191" i="21"/>
  <c r="AC191" i="21"/>
  <c r="AB191" i="21"/>
  <c r="AA191" i="21"/>
  <c r="Z191" i="21"/>
  <c r="Y191" i="21"/>
  <c r="X191" i="21"/>
  <c r="W191" i="21"/>
  <c r="V191" i="21"/>
  <c r="U191" i="21"/>
  <c r="T191" i="21"/>
  <c r="S191" i="21"/>
  <c r="R191" i="21"/>
  <c r="Q191" i="21"/>
  <c r="P191" i="21"/>
  <c r="O191" i="21"/>
  <c r="N191" i="21"/>
  <c r="AE190" i="21"/>
  <c r="AD190" i="21"/>
  <c r="AC190" i="21"/>
  <c r="AB190" i="21"/>
  <c r="AA190" i="21"/>
  <c r="Z190" i="21"/>
  <c r="Y190" i="21"/>
  <c r="X190" i="21"/>
  <c r="W190" i="21"/>
  <c r="V190" i="21"/>
  <c r="U190" i="21"/>
  <c r="T190" i="21"/>
  <c r="S190" i="21"/>
  <c r="R190" i="21"/>
  <c r="Q190" i="21"/>
  <c r="P190" i="21"/>
  <c r="O190" i="21"/>
  <c r="N190" i="21"/>
  <c r="AE188" i="21"/>
  <c r="AD188" i="21"/>
  <c r="AC188" i="21"/>
  <c r="AB188" i="21"/>
  <c r="AA188" i="21"/>
  <c r="Z188" i="21"/>
  <c r="Y188" i="21"/>
  <c r="X188" i="21"/>
  <c r="W188" i="21"/>
  <c r="V188" i="21"/>
  <c r="U188" i="21"/>
  <c r="T188" i="21"/>
  <c r="S188" i="21"/>
  <c r="R188" i="21"/>
  <c r="Q188" i="21"/>
  <c r="P188" i="21"/>
  <c r="O188" i="21"/>
  <c r="N188" i="21"/>
  <c r="AE186" i="21"/>
  <c r="AD186" i="21"/>
  <c r="AC186" i="21"/>
  <c r="AB186" i="21"/>
  <c r="AA186" i="21"/>
  <c r="Z186" i="21"/>
  <c r="Y186" i="21"/>
  <c r="X186" i="21"/>
  <c r="W186" i="21"/>
  <c r="V186" i="21"/>
  <c r="U186" i="21"/>
  <c r="T186" i="21"/>
  <c r="S186" i="21"/>
  <c r="R186" i="21"/>
  <c r="Q186" i="21"/>
  <c r="P186" i="21"/>
  <c r="O186" i="21"/>
  <c r="N186" i="21"/>
  <c r="AE184" i="21"/>
  <c r="AD184" i="21"/>
  <c r="AD180" i="21" s="1"/>
  <c r="AC184" i="21"/>
  <c r="AB184" i="21"/>
  <c r="AA184" i="21"/>
  <c r="Z184" i="21"/>
  <c r="Y184" i="21"/>
  <c r="X184" i="21"/>
  <c r="W184" i="21"/>
  <c r="V184" i="21"/>
  <c r="V180" i="21" s="1"/>
  <c r="U184" i="21"/>
  <c r="T184" i="21"/>
  <c r="S184" i="21"/>
  <c r="R184" i="21"/>
  <c r="Q184" i="21"/>
  <c r="P184" i="21"/>
  <c r="O184" i="21"/>
  <c r="N184" i="21"/>
  <c r="N180" i="21" s="1"/>
  <c r="AE183" i="21"/>
  <c r="AD183" i="21"/>
  <c r="AC183" i="21"/>
  <c r="AB183" i="21"/>
  <c r="AA183" i="21"/>
  <c r="Z183" i="21"/>
  <c r="Y183" i="21"/>
  <c r="X183" i="21"/>
  <c r="W183" i="21"/>
  <c r="V183" i="21"/>
  <c r="U183" i="21"/>
  <c r="T183" i="21"/>
  <c r="S183" i="21"/>
  <c r="R183" i="21"/>
  <c r="Q183" i="21"/>
  <c r="P183" i="21"/>
  <c r="O183" i="21"/>
  <c r="N183" i="21"/>
  <c r="AE181" i="21"/>
  <c r="AD181" i="21"/>
  <c r="AC181" i="21"/>
  <c r="AB181" i="21"/>
  <c r="AA181" i="21"/>
  <c r="Z181" i="21"/>
  <c r="Y181" i="21"/>
  <c r="X181" i="21"/>
  <c r="W181" i="21"/>
  <c r="V181" i="21"/>
  <c r="U181" i="21"/>
  <c r="T181" i="21"/>
  <c r="S181" i="21"/>
  <c r="R181" i="21"/>
  <c r="R180" i="21" s="1"/>
  <c r="Q181" i="21"/>
  <c r="P181" i="21"/>
  <c r="O181" i="21"/>
  <c r="N181" i="21"/>
  <c r="AE179" i="21"/>
  <c r="AD179" i="21"/>
  <c r="AC179" i="21"/>
  <c r="AB179" i="21"/>
  <c r="AA179" i="21"/>
  <c r="Z179" i="21"/>
  <c r="Y179" i="21"/>
  <c r="X179" i="21"/>
  <c r="W179" i="21"/>
  <c r="V179" i="21"/>
  <c r="U179" i="21"/>
  <c r="T179" i="21"/>
  <c r="S179" i="21"/>
  <c r="R179" i="21"/>
  <c r="Q179" i="21"/>
  <c r="P179" i="21"/>
  <c r="O179" i="21"/>
  <c r="N179" i="21"/>
  <c r="AE178" i="21"/>
  <c r="AD178" i="21"/>
  <c r="AC178" i="21"/>
  <c r="AB178" i="21"/>
  <c r="AA178" i="21"/>
  <c r="Z178" i="21"/>
  <c r="Y178" i="21"/>
  <c r="X178" i="21"/>
  <c r="W178" i="21"/>
  <c r="V178" i="21"/>
  <c r="U178" i="21"/>
  <c r="T178" i="21"/>
  <c r="S178" i="21"/>
  <c r="R178" i="21"/>
  <c r="Q178" i="21"/>
  <c r="P178" i="21"/>
  <c r="O178" i="21"/>
  <c r="N178" i="21"/>
  <c r="AE177" i="21"/>
  <c r="AD177" i="21"/>
  <c r="AC177" i="21"/>
  <c r="AB177" i="21"/>
  <c r="AA177" i="21"/>
  <c r="Z177" i="21"/>
  <c r="Y177" i="21"/>
  <c r="X177" i="21"/>
  <c r="W177" i="21"/>
  <c r="V177" i="21"/>
  <c r="U177" i="21"/>
  <c r="T177" i="21"/>
  <c r="S177" i="21"/>
  <c r="R177" i="21"/>
  <c r="Q177" i="21"/>
  <c r="P177" i="21"/>
  <c r="O177" i="21"/>
  <c r="N177" i="21"/>
  <c r="AE176" i="21"/>
  <c r="AD176" i="21"/>
  <c r="AC176" i="21"/>
  <c r="AB176" i="21"/>
  <c r="AA176" i="21"/>
  <c r="Z176" i="21"/>
  <c r="Y176" i="21"/>
  <c r="X176" i="21"/>
  <c r="W176" i="21"/>
  <c r="V176" i="21"/>
  <c r="U176" i="21"/>
  <c r="T176" i="21"/>
  <c r="S176" i="21"/>
  <c r="R176" i="21"/>
  <c r="Q176" i="21"/>
  <c r="P176" i="21"/>
  <c r="O176" i="21"/>
  <c r="N176" i="21"/>
  <c r="AE175" i="21"/>
  <c r="AD175" i="21"/>
  <c r="AC175" i="21"/>
  <c r="AB175" i="21"/>
  <c r="AA175" i="21"/>
  <c r="Z175" i="21"/>
  <c r="Y175" i="21"/>
  <c r="X175" i="21"/>
  <c r="W175" i="21"/>
  <c r="V175" i="21"/>
  <c r="U175" i="21"/>
  <c r="T175" i="21"/>
  <c r="S175" i="21"/>
  <c r="R175" i="21"/>
  <c r="Q175" i="21"/>
  <c r="P175" i="21"/>
  <c r="O175" i="21"/>
  <c r="N175" i="21"/>
  <c r="AE172" i="21"/>
  <c r="AD172" i="21"/>
  <c r="AC172" i="21"/>
  <c r="AB172" i="21"/>
  <c r="AA172" i="21"/>
  <c r="Z172" i="21"/>
  <c r="Y172" i="21"/>
  <c r="X172" i="21"/>
  <c r="W172" i="21"/>
  <c r="V172" i="21"/>
  <c r="U172" i="21"/>
  <c r="T172" i="21"/>
  <c r="S172" i="21"/>
  <c r="R172" i="21"/>
  <c r="Q172" i="21"/>
  <c r="P172" i="21"/>
  <c r="O172" i="21"/>
  <c r="N172" i="21"/>
  <c r="AE171" i="21"/>
  <c r="AD171" i="21"/>
  <c r="AC171" i="21"/>
  <c r="AB171" i="21"/>
  <c r="AA171" i="21"/>
  <c r="Z171" i="21"/>
  <c r="Y171" i="21"/>
  <c r="X171" i="21"/>
  <c r="X165" i="21" s="1"/>
  <c r="W171" i="21"/>
  <c r="V171" i="21"/>
  <c r="U171" i="21"/>
  <c r="T171" i="21"/>
  <c r="S171" i="21"/>
  <c r="R171" i="21"/>
  <c r="Q171" i="21"/>
  <c r="P171" i="21"/>
  <c r="P165" i="21" s="1"/>
  <c r="O171" i="21"/>
  <c r="N171" i="21"/>
  <c r="AE169" i="21"/>
  <c r="AD169" i="21"/>
  <c r="AC169" i="21"/>
  <c r="AB169" i="21"/>
  <c r="AA169" i="21"/>
  <c r="Z169" i="21"/>
  <c r="Z165" i="21" s="1"/>
  <c r="Y169" i="21"/>
  <c r="X169" i="21"/>
  <c r="W169" i="21"/>
  <c r="V169" i="21"/>
  <c r="U169" i="21"/>
  <c r="T169" i="21"/>
  <c r="S169" i="21"/>
  <c r="R169" i="21"/>
  <c r="R165" i="21" s="1"/>
  <c r="Q169" i="21"/>
  <c r="P169" i="21"/>
  <c r="O169" i="21"/>
  <c r="N169" i="21"/>
  <c r="AE167" i="21"/>
  <c r="AD167" i="21"/>
  <c r="AC167" i="21"/>
  <c r="AB167" i="21"/>
  <c r="AA167" i="21"/>
  <c r="Z167" i="21"/>
  <c r="Y167" i="21"/>
  <c r="X167" i="21"/>
  <c r="W167" i="21"/>
  <c r="V167" i="21"/>
  <c r="U167" i="21"/>
  <c r="T167" i="21"/>
  <c r="S167" i="21"/>
  <c r="R167" i="21"/>
  <c r="Q167" i="21"/>
  <c r="P167" i="21"/>
  <c r="O167" i="21"/>
  <c r="N167" i="21"/>
  <c r="AE166" i="21"/>
  <c r="AD166" i="21"/>
  <c r="AD165" i="21" s="1"/>
  <c r="AC166" i="21"/>
  <c r="AB166" i="21"/>
  <c r="AA166" i="21"/>
  <c r="Z166" i="21"/>
  <c r="Y166" i="21"/>
  <c r="X166" i="21"/>
  <c r="W166" i="21"/>
  <c r="V166" i="21"/>
  <c r="V165" i="21" s="1"/>
  <c r="U166" i="21"/>
  <c r="T166" i="21"/>
  <c r="S166" i="21"/>
  <c r="R166" i="21"/>
  <c r="Q166" i="21"/>
  <c r="P166" i="21"/>
  <c r="O166" i="21"/>
  <c r="N166" i="21"/>
  <c r="N165" i="21" s="1"/>
  <c r="AE164" i="21"/>
  <c r="AD164" i="21"/>
  <c r="AC164" i="21"/>
  <c r="AB164" i="21"/>
  <c r="AA164" i="21"/>
  <c r="Z164" i="21"/>
  <c r="Y164" i="21"/>
  <c r="X164" i="21"/>
  <c r="W164" i="21"/>
  <c r="V164" i="21"/>
  <c r="U164" i="21"/>
  <c r="T164" i="21"/>
  <c r="S164" i="21"/>
  <c r="R164" i="21"/>
  <c r="Q164" i="21"/>
  <c r="P164" i="21"/>
  <c r="O164" i="21"/>
  <c r="N164" i="21"/>
  <c r="AE163" i="21"/>
  <c r="AD163" i="21"/>
  <c r="AC163" i="21"/>
  <c r="AB163" i="21"/>
  <c r="AA163" i="21"/>
  <c r="Z163" i="21"/>
  <c r="Y163" i="21"/>
  <c r="X163" i="21"/>
  <c r="W163" i="21"/>
  <c r="V163" i="21"/>
  <c r="U163" i="21"/>
  <c r="T163" i="21"/>
  <c r="S163" i="21"/>
  <c r="R163" i="21"/>
  <c r="Q163" i="21"/>
  <c r="P163" i="21"/>
  <c r="O163" i="21"/>
  <c r="N163" i="21"/>
  <c r="AE162" i="21"/>
  <c r="AD162" i="21"/>
  <c r="AC162" i="21"/>
  <c r="AB162" i="21"/>
  <c r="AA162" i="21"/>
  <c r="Z162" i="21"/>
  <c r="Y162" i="21"/>
  <c r="X162" i="21"/>
  <c r="W162" i="21"/>
  <c r="V162" i="21"/>
  <c r="U162" i="21"/>
  <c r="T162" i="21"/>
  <c r="S162" i="21"/>
  <c r="R162" i="21"/>
  <c r="Q162" i="21"/>
  <c r="P162" i="21"/>
  <c r="O162" i="21"/>
  <c r="N162" i="21"/>
  <c r="AE161" i="21"/>
  <c r="AD161" i="21"/>
  <c r="AC161" i="21"/>
  <c r="AB161" i="21"/>
  <c r="AA161" i="21"/>
  <c r="Z161" i="21"/>
  <c r="Y161" i="21"/>
  <c r="X161" i="21"/>
  <c r="W161" i="21"/>
  <c r="V161" i="21"/>
  <c r="U161" i="21"/>
  <c r="T161" i="21"/>
  <c r="S161" i="21"/>
  <c r="R161" i="21"/>
  <c r="Q161" i="21"/>
  <c r="P161" i="21"/>
  <c r="O161" i="21"/>
  <c r="N161" i="21"/>
  <c r="AE160" i="21"/>
  <c r="AD160" i="21"/>
  <c r="AC160" i="21"/>
  <c r="AB160" i="21"/>
  <c r="AA160" i="21"/>
  <c r="Z160" i="21"/>
  <c r="Y160" i="21"/>
  <c r="X160" i="21"/>
  <c r="X20" i="21" s="1"/>
  <c r="W160" i="21"/>
  <c r="V160" i="21"/>
  <c r="U160" i="21"/>
  <c r="T160" i="21"/>
  <c r="S160" i="21"/>
  <c r="R160" i="21"/>
  <c r="Q160" i="21"/>
  <c r="P160" i="21"/>
  <c r="P20" i="21" s="1"/>
  <c r="O160" i="21"/>
  <c r="N160" i="21"/>
  <c r="AE159" i="21"/>
  <c r="AD159" i="21"/>
  <c r="AC159" i="21"/>
  <c r="AB159" i="21"/>
  <c r="AA159" i="21"/>
  <c r="Z159" i="21"/>
  <c r="Y159" i="21"/>
  <c r="X159" i="21"/>
  <c r="W159" i="21"/>
  <c r="V159" i="21"/>
  <c r="U159" i="21"/>
  <c r="T159" i="21"/>
  <c r="S159" i="21"/>
  <c r="R159" i="21"/>
  <c r="Q159" i="21"/>
  <c r="P159" i="21"/>
  <c r="O159" i="21"/>
  <c r="N159" i="21"/>
  <c r="AE158" i="21"/>
  <c r="AD158" i="21"/>
  <c r="AC158" i="21"/>
  <c r="AB158" i="21"/>
  <c r="AB154" i="21" s="1"/>
  <c r="AA158" i="21"/>
  <c r="Z158" i="21"/>
  <c r="Y158" i="21"/>
  <c r="X158" i="21"/>
  <c r="W158" i="21"/>
  <c r="V158" i="21"/>
  <c r="U158" i="21"/>
  <c r="T158" i="21"/>
  <c r="T154" i="21" s="1"/>
  <c r="S158" i="21"/>
  <c r="R158" i="21"/>
  <c r="Q158" i="21"/>
  <c r="P158" i="21"/>
  <c r="O158" i="21"/>
  <c r="N158" i="21"/>
  <c r="AE157" i="21"/>
  <c r="AD157" i="21"/>
  <c r="AD154" i="21" s="1"/>
  <c r="AD153" i="21" s="1"/>
  <c r="AC157" i="21"/>
  <c r="AB157" i="21"/>
  <c r="AA157" i="21"/>
  <c r="Z157" i="21"/>
  <c r="Y157" i="21"/>
  <c r="X157" i="21"/>
  <c r="W157" i="21"/>
  <c r="V157" i="21"/>
  <c r="V154" i="21" s="1"/>
  <c r="U157" i="21"/>
  <c r="T157" i="21"/>
  <c r="S157" i="21"/>
  <c r="R157" i="21"/>
  <c r="Q157" i="21"/>
  <c r="P157" i="21"/>
  <c r="O157" i="21"/>
  <c r="N157" i="21"/>
  <c r="N154" i="21" s="1"/>
  <c r="AE156" i="21"/>
  <c r="AD156" i="21"/>
  <c r="AC156" i="21"/>
  <c r="AB156" i="21"/>
  <c r="AA156" i="21"/>
  <c r="Z156" i="21"/>
  <c r="Y156" i="21"/>
  <c r="X156" i="21"/>
  <c r="X154" i="21" s="1"/>
  <c r="W156" i="21"/>
  <c r="V156" i="21"/>
  <c r="U156" i="21"/>
  <c r="T156" i="21"/>
  <c r="S156" i="21"/>
  <c r="R156" i="21"/>
  <c r="Q156" i="21"/>
  <c r="P156" i="21"/>
  <c r="P154" i="21" s="1"/>
  <c r="O156" i="21"/>
  <c r="N156" i="21"/>
  <c r="AE155" i="21"/>
  <c r="AD155" i="21"/>
  <c r="AC155" i="21"/>
  <c r="AB155" i="21"/>
  <c r="AA155" i="21"/>
  <c r="Z155" i="21"/>
  <c r="Z154" i="21" s="1"/>
  <c r="Y155" i="21"/>
  <c r="X155" i="21"/>
  <c r="W155" i="21"/>
  <c r="V155" i="21"/>
  <c r="U155" i="21"/>
  <c r="T155" i="21"/>
  <c r="S155" i="21"/>
  <c r="R155" i="21"/>
  <c r="R154" i="21" s="1"/>
  <c r="Q155" i="21"/>
  <c r="Q154" i="21" s="1"/>
  <c r="P155" i="21"/>
  <c r="O155" i="21"/>
  <c r="N155" i="21"/>
  <c r="AE152" i="21"/>
  <c r="AD152" i="21"/>
  <c r="AC152" i="21"/>
  <c r="AB152" i="21"/>
  <c r="AA152" i="21"/>
  <c r="Z152" i="21"/>
  <c r="Y152" i="21"/>
  <c r="X152" i="21"/>
  <c r="W152" i="21"/>
  <c r="V152" i="21"/>
  <c r="U152" i="21"/>
  <c r="T152" i="21"/>
  <c r="S152" i="21"/>
  <c r="R152" i="21"/>
  <c r="Q152" i="21"/>
  <c r="P152" i="21"/>
  <c r="O152" i="21"/>
  <c r="N152" i="21"/>
  <c r="AE151" i="21"/>
  <c r="AD151" i="21"/>
  <c r="AC151" i="21"/>
  <c r="AB151" i="21"/>
  <c r="AA151" i="21"/>
  <c r="Z151" i="21"/>
  <c r="Y151" i="21"/>
  <c r="X151" i="21"/>
  <c r="W151" i="21"/>
  <c r="V151" i="21"/>
  <c r="U151" i="21"/>
  <c r="T151" i="21"/>
  <c r="S151" i="21"/>
  <c r="R151" i="21"/>
  <c r="Q151" i="21"/>
  <c r="P151" i="21"/>
  <c r="O151" i="21"/>
  <c r="N151" i="21"/>
  <c r="AE150" i="21"/>
  <c r="AD150" i="21"/>
  <c r="AC150" i="21"/>
  <c r="AB150" i="21"/>
  <c r="AA150" i="21"/>
  <c r="Z150" i="21"/>
  <c r="Y150" i="21"/>
  <c r="X150" i="21"/>
  <c r="W150" i="21"/>
  <c r="V150" i="21"/>
  <c r="U150" i="21"/>
  <c r="T150" i="21"/>
  <c r="S150" i="21"/>
  <c r="R150" i="21"/>
  <c r="Q150" i="21"/>
  <c r="P150" i="21"/>
  <c r="O150" i="21"/>
  <c r="N150" i="21"/>
  <c r="AE149" i="21"/>
  <c r="AD149" i="21"/>
  <c r="AC149" i="21"/>
  <c r="AB149" i="21"/>
  <c r="AA149" i="21"/>
  <c r="Z149" i="21"/>
  <c r="Y149" i="21"/>
  <c r="X149" i="21"/>
  <c r="W149" i="21"/>
  <c r="V149" i="21"/>
  <c r="U149" i="21"/>
  <c r="T149" i="21"/>
  <c r="S149" i="21"/>
  <c r="R149" i="21"/>
  <c r="Q149" i="21"/>
  <c r="P149" i="21"/>
  <c r="O149" i="21"/>
  <c r="N149" i="21"/>
  <c r="AE148" i="21"/>
  <c r="AD148" i="21"/>
  <c r="AC148" i="21"/>
  <c r="AB148" i="21"/>
  <c r="AA148" i="21"/>
  <c r="Z148" i="21"/>
  <c r="Y148" i="21"/>
  <c r="X148" i="21"/>
  <c r="W148" i="21"/>
  <c r="V148" i="21"/>
  <c r="U148" i="21"/>
  <c r="T148" i="21"/>
  <c r="S148" i="21"/>
  <c r="R148" i="21"/>
  <c r="Q148" i="21"/>
  <c r="P148" i="21"/>
  <c r="O148" i="21"/>
  <c r="N148" i="21"/>
  <c r="AE147" i="21"/>
  <c r="AD147" i="21"/>
  <c r="AC147" i="21"/>
  <c r="AB147" i="21"/>
  <c r="AA147" i="21"/>
  <c r="Z147" i="21"/>
  <c r="Y147" i="21"/>
  <c r="X147" i="21"/>
  <c r="W147" i="21"/>
  <c r="V147" i="21"/>
  <c r="U147" i="21"/>
  <c r="T147" i="21"/>
  <c r="S147" i="21"/>
  <c r="R147" i="21"/>
  <c r="Q147" i="21"/>
  <c r="P147" i="21"/>
  <c r="O147" i="21"/>
  <c r="N147" i="21"/>
  <c r="AE146" i="21"/>
  <c r="AD146" i="21"/>
  <c r="AC146" i="21"/>
  <c r="AB146" i="21"/>
  <c r="AA146" i="21"/>
  <c r="Z146" i="21"/>
  <c r="Y146" i="21"/>
  <c r="X146" i="21"/>
  <c r="W146" i="21"/>
  <c r="V146" i="21"/>
  <c r="U146" i="21"/>
  <c r="T146" i="21"/>
  <c r="S146" i="21"/>
  <c r="R146" i="21"/>
  <c r="Q146" i="21"/>
  <c r="P146" i="21"/>
  <c r="O146" i="21"/>
  <c r="N146" i="21"/>
  <c r="AE145" i="21"/>
  <c r="AD145" i="21"/>
  <c r="AC145" i="21"/>
  <c r="AB145" i="21"/>
  <c r="AA145" i="21"/>
  <c r="Z145" i="21"/>
  <c r="Y145" i="21"/>
  <c r="X145" i="21"/>
  <c r="W145" i="21"/>
  <c r="V145" i="21"/>
  <c r="U145" i="21"/>
  <c r="T145" i="21"/>
  <c r="S145" i="21"/>
  <c r="R145" i="21"/>
  <c r="Q145" i="21"/>
  <c r="P145" i="21"/>
  <c r="O145" i="21"/>
  <c r="N145" i="21"/>
  <c r="AE144" i="21"/>
  <c r="AD144" i="21"/>
  <c r="AC144" i="21"/>
  <c r="AB144" i="21"/>
  <c r="AA144" i="21"/>
  <c r="Z144" i="21"/>
  <c r="Y144" i="21"/>
  <c r="X144" i="21"/>
  <c r="W144" i="21"/>
  <c r="V144" i="21"/>
  <c r="U144" i="21"/>
  <c r="T144" i="21"/>
  <c r="S144" i="21"/>
  <c r="R144" i="21"/>
  <c r="Q144" i="21"/>
  <c r="P144" i="21"/>
  <c r="O144" i="21"/>
  <c r="N144" i="21"/>
  <c r="AE143" i="21"/>
  <c r="AD143" i="21"/>
  <c r="AC143" i="21"/>
  <c r="AB143" i="21"/>
  <c r="AA143" i="21"/>
  <c r="Z143" i="21"/>
  <c r="Y143" i="21"/>
  <c r="X143" i="21"/>
  <c r="W143" i="21"/>
  <c r="V143" i="21"/>
  <c r="U143" i="21"/>
  <c r="T143" i="21"/>
  <c r="S143" i="21"/>
  <c r="R143" i="21"/>
  <c r="Q143" i="21"/>
  <c r="P143" i="21"/>
  <c r="O143" i="21"/>
  <c r="N143" i="21"/>
  <c r="AE142" i="21"/>
  <c r="AD142" i="21"/>
  <c r="AC142" i="21"/>
  <c r="AB142" i="21"/>
  <c r="AA142" i="21"/>
  <c r="Z142" i="21"/>
  <c r="Y142" i="21"/>
  <c r="X142" i="21"/>
  <c r="W142" i="21"/>
  <c r="V142" i="21"/>
  <c r="U142" i="21"/>
  <c r="T142" i="21"/>
  <c r="S142" i="21"/>
  <c r="R142" i="21"/>
  <c r="Q142" i="21"/>
  <c r="P142" i="21"/>
  <c r="O142" i="21"/>
  <c r="N142" i="21"/>
  <c r="AE141" i="21"/>
  <c r="AD141" i="21"/>
  <c r="AC141" i="21"/>
  <c r="AB141" i="21"/>
  <c r="AA141" i="21"/>
  <c r="Z141" i="21"/>
  <c r="Y141" i="21"/>
  <c r="X141" i="21"/>
  <c r="W141" i="21"/>
  <c r="V141" i="21"/>
  <c r="U141" i="21"/>
  <c r="T141" i="21"/>
  <c r="S141" i="21"/>
  <c r="R141" i="21"/>
  <c r="Q141" i="21"/>
  <c r="P141" i="21"/>
  <c r="O141" i="21"/>
  <c r="N141" i="21"/>
  <c r="AE140" i="21"/>
  <c r="AD140" i="21"/>
  <c r="AC140" i="21"/>
  <c r="AB140" i="21"/>
  <c r="AA140" i="21"/>
  <c r="Z140" i="21"/>
  <c r="Y140" i="21"/>
  <c r="X140" i="21"/>
  <c r="W140" i="21"/>
  <c r="V140" i="21"/>
  <c r="U140" i="21"/>
  <c r="T140" i="21"/>
  <c r="S140" i="21"/>
  <c r="R140" i="21"/>
  <c r="Q140" i="21"/>
  <c r="P140" i="21"/>
  <c r="O140" i="21"/>
  <c r="N140" i="21"/>
  <c r="AE139" i="21"/>
  <c r="AD139" i="21"/>
  <c r="AC139" i="21"/>
  <c r="AB139" i="21"/>
  <c r="AA139" i="21"/>
  <c r="Z139" i="21"/>
  <c r="Y139" i="21"/>
  <c r="X139" i="21"/>
  <c r="W139" i="21"/>
  <c r="V139" i="21"/>
  <c r="U139" i="21"/>
  <c r="T139" i="21"/>
  <c r="S139" i="21"/>
  <c r="R139" i="21"/>
  <c r="Q139" i="21"/>
  <c r="P139" i="21"/>
  <c r="O139" i="21"/>
  <c r="N139" i="21"/>
  <c r="AE138" i="21"/>
  <c r="AD138" i="21"/>
  <c r="AC138" i="21"/>
  <c r="AB138" i="21"/>
  <c r="AA138" i="21"/>
  <c r="Z138" i="21"/>
  <c r="Y138" i="21"/>
  <c r="X138" i="21"/>
  <c r="X134" i="21" s="1"/>
  <c r="W138" i="21"/>
  <c r="V138" i="21"/>
  <c r="U138" i="21"/>
  <c r="T138" i="21"/>
  <c r="S138" i="21"/>
  <c r="R138" i="21"/>
  <c r="Q138" i="21"/>
  <c r="P138" i="21"/>
  <c r="P134" i="21" s="1"/>
  <c r="O138" i="21"/>
  <c r="N138" i="21"/>
  <c r="AE137" i="21"/>
  <c r="AD137" i="21"/>
  <c r="AC137" i="21"/>
  <c r="AB137" i="21"/>
  <c r="AA137" i="21"/>
  <c r="Z137" i="21"/>
  <c r="Z134" i="21" s="1"/>
  <c r="Y137" i="21"/>
  <c r="X137" i="21"/>
  <c r="W137" i="21"/>
  <c r="V137" i="21"/>
  <c r="U137" i="21"/>
  <c r="T137" i="21"/>
  <c r="S137" i="21"/>
  <c r="R137" i="21"/>
  <c r="R134" i="21" s="1"/>
  <c r="Q137" i="21"/>
  <c r="P137" i="21"/>
  <c r="O137" i="21"/>
  <c r="N137" i="21"/>
  <c r="AE136" i="21"/>
  <c r="AD136" i="21"/>
  <c r="AC136" i="21"/>
  <c r="AB136" i="21"/>
  <c r="AB134" i="21" s="1"/>
  <c r="AA136" i="21"/>
  <c r="Z136" i="21"/>
  <c r="Y136" i="21"/>
  <c r="X136" i="21"/>
  <c r="W136" i="21"/>
  <c r="V136" i="21"/>
  <c r="U136" i="21"/>
  <c r="T136" i="21"/>
  <c r="T134" i="21" s="1"/>
  <c r="S136" i="21"/>
  <c r="R136" i="21"/>
  <c r="Q136" i="21"/>
  <c r="P136" i="21"/>
  <c r="O136" i="21"/>
  <c r="N136" i="21"/>
  <c r="AE135" i="21"/>
  <c r="AD135" i="21"/>
  <c r="AD134" i="21" s="1"/>
  <c r="AC135" i="21"/>
  <c r="AB135" i="21"/>
  <c r="AA135" i="21"/>
  <c r="Z135" i="21"/>
  <c r="Y135" i="21"/>
  <c r="X135" i="21"/>
  <c r="W135" i="21"/>
  <c r="V135" i="21"/>
  <c r="V134" i="21" s="1"/>
  <c r="U135" i="21"/>
  <c r="T135" i="21"/>
  <c r="S135" i="21"/>
  <c r="R135" i="21"/>
  <c r="Q135" i="21"/>
  <c r="P135" i="21"/>
  <c r="O135" i="21"/>
  <c r="N135" i="21"/>
  <c r="N134" i="21" s="1"/>
  <c r="AE133" i="21"/>
  <c r="AD133" i="21"/>
  <c r="AC133" i="21"/>
  <c r="AB133" i="21"/>
  <c r="AA133" i="21"/>
  <c r="Z133" i="21"/>
  <c r="Y133" i="21"/>
  <c r="X133" i="21"/>
  <c r="W133" i="21"/>
  <c r="V133" i="21"/>
  <c r="U133" i="21"/>
  <c r="T133" i="21"/>
  <c r="S133" i="21"/>
  <c r="R133" i="21"/>
  <c r="Q133" i="21"/>
  <c r="P133" i="21"/>
  <c r="O133" i="21"/>
  <c r="N133" i="21"/>
  <c r="AE132" i="21"/>
  <c r="AD132" i="21"/>
  <c r="AC132" i="21"/>
  <c r="AB132" i="21"/>
  <c r="AA132" i="21"/>
  <c r="Z132" i="21"/>
  <c r="Y132" i="21"/>
  <c r="X132" i="21"/>
  <c r="W132" i="21"/>
  <c r="V132" i="21"/>
  <c r="U132" i="21"/>
  <c r="T132" i="21"/>
  <c r="S132" i="21"/>
  <c r="R132" i="21"/>
  <c r="Q132" i="21"/>
  <c r="P132" i="21"/>
  <c r="O132" i="21"/>
  <c r="N132" i="21"/>
  <c r="AE131" i="21"/>
  <c r="AD131" i="21"/>
  <c r="AC131" i="21"/>
  <c r="AB131" i="21"/>
  <c r="AA131" i="21"/>
  <c r="Z131" i="21"/>
  <c r="Y131" i="21"/>
  <c r="X131" i="21"/>
  <c r="W131" i="21"/>
  <c r="V131" i="21"/>
  <c r="U131" i="21"/>
  <c r="T131" i="21"/>
  <c r="S131" i="21"/>
  <c r="R131" i="21"/>
  <c r="Q131" i="21"/>
  <c r="P131" i="21"/>
  <c r="O131" i="21"/>
  <c r="N131" i="21"/>
  <c r="AE130" i="21"/>
  <c r="AD130" i="21"/>
  <c r="AC130" i="21"/>
  <c r="AB130" i="21"/>
  <c r="AA130" i="21"/>
  <c r="Z130" i="21"/>
  <c r="Y130" i="21"/>
  <c r="X130" i="21"/>
  <c r="W130" i="21"/>
  <c r="V130" i="21"/>
  <c r="U130" i="21"/>
  <c r="T130" i="21"/>
  <c r="S130" i="21"/>
  <c r="R130" i="21"/>
  <c r="Q130" i="21"/>
  <c r="P130" i="21"/>
  <c r="O130" i="21"/>
  <c r="N130" i="21"/>
  <c r="AE129" i="21"/>
  <c r="AD129" i="21"/>
  <c r="AC129" i="21"/>
  <c r="AB129" i="21"/>
  <c r="AA129" i="21"/>
  <c r="Z129" i="21"/>
  <c r="Y129" i="21"/>
  <c r="X129" i="21"/>
  <c r="W129" i="21"/>
  <c r="V129" i="21"/>
  <c r="U129" i="21"/>
  <c r="T129" i="21"/>
  <c r="S129" i="21"/>
  <c r="R129" i="21"/>
  <c r="Q129" i="21"/>
  <c r="P129" i="21"/>
  <c r="O129" i="21"/>
  <c r="N129" i="21"/>
  <c r="AE128" i="21"/>
  <c r="AD128" i="21"/>
  <c r="AC128" i="21"/>
  <c r="AB128" i="21"/>
  <c r="AA128" i="21"/>
  <c r="Z128" i="21"/>
  <c r="Y128" i="21"/>
  <c r="X128" i="21"/>
  <c r="W128" i="21"/>
  <c r="V128" i="21"/>
  <c r="U128" i="21"/>
  <c r="T128" i="21"/>
  <c r="S128" i="21"/>
  <c r="R128" i="21"/>
  <c r="Q128" i="21"/>
  <c r="P128" i="21"/>
  <c r="O128" i="21"/>
  <c r="N128" i="21"/>
  <c r="AE127" i="21"/>
  <c r="AD127" i="21"/>
  <c r="AC127" i="21"/>
  <c r="AB127" i="21"/>
  <c r="AA127" i="21"/>
  <c r="Z127" i="21"/>
  <c r="Y127" i="21"/>
  <c r="X127" i="21"/>
  <c r="W127" i="21"/>
  <c r="V127" i="21"/>
  <c r="U127" i="21"/>
  <c r="T127" i="21"/>
  <c r="S127" i="21"/>
  <c r="R127" i="21"/>
  <c r="Q127" i="21"/>
  <c r="P127" i="21"/>
  <c r="O127" i="21"/>
  <c r="N127" i="21"/>
  <c r="AE126" i="21"/>
  <c r="AD126" i="21"/>
  <c r="AD122" i="21" s="1"/>
  <c r="AC126" i="21"/>
  <c r="AB126" i="21"/>
  <c r="AA126" i="21"/>
  <c r="Z126" i="21"/>
  <c r="Y126" i="21"/>
  <c r="X126" i="21"/>
  <c r="W126" i="21"/>
  <c r="V126" i="21"/>
  <c r="V122" i="21" s="1"/>
  <c r="U126" i="21"/>
  <c r="T126" i="21"/>
  <c r="S126" i="21"/>
  <c r="R126" i="21"/>
  <c r="Q126" i="21"/>
  <c r="P126" i="21"/>
  <c r="O126" i="21"/>
  <c r="N126" i="21"/>
  <c r="N122" i="21" s="1"/>
  <c r="AE125" i="21"/>
  <c r="AD125" i="21"/>
  <c r="AC125" i="21"/>
  <c r="AB125" i="21"/>
  <c r="AA125" i="21"/>
  <c r="Z125" i="21"/>
  <c r="Y125" i="21"/>
  <c r="X125" i="21"/>
  <c r="X122" i="21" s="1"/>
  <c r="W125" i="21"/>
  <c r="V125" i="21"/>
  <c r="U125" i="21"/>
  <c r="T125" i="21"/>
  <c r="S125" i="21"/>
  <c r="R125" i="21"/>
  <c r="Q125" i="21"/>
  <c r="P125" i="21"/>
  <c r="P122" i="21" s="1"/>
  <c r="O125" i="21"/>
  <c r="N125" i="21"/>
  <c r="AE124" i="21"/>
  <c r="AD124" i="21"/>
  <c r="AC124" i="21"/>
  <c r="AB124" i="21"/>
  <c r="AA124" i="21"/>
  <c r="Z124" i="21"/>
  <c r="Z122" i="21" s="1"/>
  <c r="Y124" i="21"/>
  <c r="X124" i="21"/>
  <c r="W124" i="21"/>
  <c r="V124" i="21"/>
  <c r="U124" i="21"/>
  <c r="T124" i="21"/>
  <c r="S124" i="21"/>
  <c r="R124" i="21"/>
  <c r="R122" i="21" s="1"/>
  <c r="Q124" i="21"/>
  <c r="P124" i="21"/>
  <c r="O124" i="21"/>
  <c r="N124" i="21"/>
  <c r="AE123" i="21"/>
  <c r="AD123" i="21"/>
  <c r="AC123" i="21"/>
  <c r="AB123" i="21"/>
  <c r="AB122" i="21" s="1"/>
  <c r="AA123" i="21"/>
  <c r="Z123" i="21"/>
  <c r="Y123" i="21"/>
  <c r="X123" i="21"/>
  <c r="W123" i="21"/>
  <c r="V123" i="21"/>
  <c r="U123" i="21"/>
  <c r="T123" i="21"/>
  <c r="T122" i="21" s="1"/>
  <c r="S123" i="21"/>
  <c r="R123" i="21"/>
  <c r="Q123" i="21"/>
  <c r="P123" i="21"/>
  <c r="O123" i="21"/>
  <c r="N123" i="21"/>
  <c r="AE121" i="21"/>
  <c r="AD121" i="21"/>
  <c r="AC121" i="21"/>
  <c r="AB121" i="21"/>
  <c r="AA121" i="21"/>
  <c r="Z121" i="21"/>
  <c r="Y121" i="21"/>
  <c r="X121" i="21"/>
  <c r="W121" i="21"/>
  <c r="V121" i="21"/>
  <c r="U121" i="21"/>
  <c r="T121" i="21"/>
  <c r="S121" i="21"/>
  <c r="R121" i="21"/>
  <c r="Q121" i="21"/>
  <c r="P121" i="21"/>
  <c r="O121" i="21"/>
  <c r="N121" i="21"/>
  <c r="AE120" i="21"/>
  <c r="AD120" i="21"/>
  <c r="AC120" i="21"/>
  <c r="AB120" i="21"/>
  <c r="AA120" i="21"/>
  <c r="Z120" i="21"/>
  <c r="Y120" i="21"/>
  <c r="X120" i="21"/>
  <c r="W120" i="21"/>
  <c r="V120" i="21"/>
  <c r="U120" i="21"/>
  <c r="T120" i="21"/>
  <c r="S120" i="21"/>
  <c r="R120" i="21"/>
  <c r="Q120" i="21"/>
  <c r="P120" i="21"/>
  <c r="O120" i="21"/>
  <c r="N120" i="21"/>
  <c r="AE119" i="21"/>
  <c r="AD119" i="21"/>
  <c r="AC119" i="21"/>
  <c r="AB119" i="21"/>
  <c r="AA119" i="21"/>
  <c r="Z119" i="21"/>
  <c r="Y119" i="21"/>
  <c r="X119" i="21"/>
  <c r="W119" i="21"/>
  <c r="V119" i="21"/>
  <c r="U119" i="21"/>
  <c r="T119" i="21"/>
  <c r="S119" i="21"/>
  <c r="R119" i="21"/>
  <c r="Q119" i="21"/>
  <c r="P119" i="21"/>
  <c r="O119" i="21"/>
  <c r="N119" i="21"/>
  <c r="AE118" i="21"/>
  <c r="AD118" i="21"/>
  <c r="AC118" i="21"/>
  <c r="AB118" i="21"/>
  <c r="AA118" i="21"/>
  <c r="Z118" i="21"/>
  <c r="Y118" i="21"/>
  <c r="X118" i="21"/>
  <c r="W118" i="21"/>
  <c r="V118" i="21"/>
  <c r="U118" i="21"/>
  <c r="T118" i="21"/>
  <c r="S118" i="21"/>
  <c r="R118" i="21"/>
  <c r="Q118" i="21"/>
  <c r="P118" i="21"/>
  <c r="O118" i="21"/>
  <c r="N118" i="21"/>
  <c r="AE117" i="21"/>
  <c r="AD117" i="21"/>
  <c r="AC117" i="21"/>
  <c r="AB117" i="21"/>
  <c r="AA117" i="21"/>
  <c r="Z117" i="21"/>
  <c r="Y117" i="21"/>
  <c r="X117" i="21"/>
  <c r="W117" i="21"/>
  <c r="V117" i="21"/>
  <c r="U117" i="21"/>
  <c r="T117" i="21"/>
  <c r="S117" i="21"/>
  <c r="R117" i="21"/>
  <c r="Q117" i="21"/>
  <c r="P117" i="21"/>
  <c r="O117" i="21"/>
  <c r="N117" i="21"/>
  <c r="AE116" i="21"/>
  <c r="AD116" i="21"/>
  <c r="AC116" i="21"/>
  <c r="AB116" i="21"/>
  <c r="AA116" i="21"/>
  <c r="Z116" i="21"/>
  <c r="Y116" i="21"/>
  <c r="X116" i="21"/>
  <c r="X112" i="21" s="1"/>
  <c r="W116" i="21"/>
  <c r="V116" i="21"/>
  <c r="U116" i="21"/>
  <c r="T116" i="21"/>
  <c r="S116" i="21"/>
  <c r="R116" i="21"/>
  <c r="Q116" i="21"/>
  <c r="P116" i="21"/>
  <c r="P112" i="21" s="1"/>
  <c r="O116" i="21"/>
  <c r="N116" i="21"/>
  <c r="AE115" i="21"/>
  <c r="AD115" i="21"/>
  <c r="AC115" i="21"/>
  <c r="AB115" i="21"/>
  <c r="AA115" i="21"/>
  <c r="Z115" i="21"/>
  <c r="Z112" i="21" s="1"/>
  <c r="Y115" i="21"/>
  <c r="X115" i="21"/>
  <c r="W115" i="21"/>
  <c r="V115" i="21"/>
  <c r="U115" i="21"/>
  <c r="T115" i="21"/>
  <c r="S115" i="21"/>
  <c r="R115" i="21"/>
  <c r="R112" i="21" s="1"/>
  <c r="Q115" i="21"/>
  <c r="P115" i="21"/>
  <c r="O115" i="21"/>
  <c r="N115" i="21"/>
  <c r="AE114" i="21"/>
  <c r="AD114" i="21"/>
  <c r="AC114" i="21"/>
  <c r="AB114" i="21"/>
  <c r="AB112" i="21" s="1"/>
  <c r="AA114" i="21"/>
  <c r="Z114" i="21"/>
  <c r="Y114" i="21"/>
  <c r="X114" i="21"/>
  <c r="W114" i="21"/>
  <c r="V114" i="21"/>
  <c r="U114" i="21"/>
  <c r="T114" i="21"/>
  <c r="T112" i="21" s="1"/>
  <c r="S114" i="21"/>
  <c r="R114" i="21"/>
  <c r="Q114" i="21"/>
  <c r="P114" i="21"/>
  <c r="O114" i="21"/>
  <c r="N114" i="21"/>
  <c r="AE113" i="21"/>
  <c r="AD113" i="21"/>
  <c r="AD112" i="21" s="1"/>
  <c r="AC113" i="21"/>
  <c r="AB113" i="21"/>
  <c r="AA113" i="21"/>
  <c r="Z113" i="21"/>
  <c r="Y113" i="21"/>
  <c r="X113" i="21"/>
  <c r="W113" i="21"/>
  <c r="V113" i="21"/>
  <c r="V112" i="21" s="1"/>
  <c r="U113" i="21"/>
  <c r="T113" i="21"/>
  <c r="S113" i="21"/>
  <c r="R113" i="21"/>
  <c r="Q113" i="21"/>
  <c r="P113" i="21"/>
  <c r="O113" i="21"/>
  <c r="N113" i="21"/>
  <c r="N112" i="21" s="1"/>
  <c r="AE111" i="21"/>
  <c r="AD111" i="21"/>
  <c r="AC111" i="21"/>
  <c r="AB111" i="21"/>
  <c r="AA111" i="21"/>
  <c r="Z111" i="21"/>
  <c r="Y111" i="21"/>
  <c r="X111" i="21"/>
  <c r="W111" i="21"/>
  <c r="V111" i="21"/>
  <c r="U111" i="21"/>
  <c r="T111" i="21"/>
  <c r="S111" i="21"/>
  <c r="R111" i="21"/>
  <c r="Q111" i="21"/>
  <c r="P111" i="21"/>
  <c r="O111" i="21"/>
  <c r="N111" i="21"/>
  <c r="AE110" i="21"/>
  <c r="AD110" i="21"/>
  <c r="AC110" i="21"/>
  <c r="AB110" i="21"/>
  <c r="AA110" i="21"/>
  <c r="Z110" i="21"/>
  <c r="Y110" i="21"/>
  <c r="X110" i="21"/>
  <c r="W110" i="21"/>
  <c r="V110" i="21"/>
  <c r="U110" i="21"/>
  <c r="T110" i="21"/>
  <c r="S110" i="21"/>
  <c r="R110" i="21"/>
  <c r="Q110" i="21"/>
  <c r="P110" i="21"/>
  <c r="O110" i="21"/>
  <c r="N110" i="21"/>
  <c r="AE109" i="21"/>
  <c r="AD109" i="21"/>
  <c r="AC109" i="21"/>
  <c r="AB109" i="21"/>
  <c r="AA109" i="21"/>
  <c r="Z109" i="21"/>
  <c r="Y109" i="21"/>
  <c r="X109" i="21"/>
  <c r="W109" i="21"/>
  <c r="V109" i="21"/>
  <c r="U109" i="21"/>
  <c r="T109" i="21"/>
  <c r="S109" i="21"/>
  <c r="R109" i="21"/>
  <c r="Q109" i="21"/>
  <c r="P109" i="21"/>
  <c r="O109" i="21"/>
  <c r="N109" i="21"/>
  <c r="AE108" i="21"/>
  <c r="AD108" i="21"/>
  <c r="AD103" i="21" s="1"/>
  <c r="AC108" i="21"/>
  <c r="AB108" i="21"/>
  <c r="AA108" i="21"/>
  <c r="Z108" i="21"/>
  <c r="Y108" i="21"/>
  <c r="X108" i="21"/>
  <c r="W108" i="21"/>
  <c r="V108" i="21"/>
  <c r="V103" i="21" s="1"/>
  <c r="U108" i="21"/>
  <c r="T108" i="21"/>
  <c r="S108" i="21"/>
  <c r="R108" i="21"/>
  <c r="Q108" i="21"/>
  <c r="P108" i="21"/>
  <c r="O108" i="21"/>
  <c r="N108" i="21"/>
  <c r="N103" i="21" s="1"/>
  <c r="AE106" i="21"/>
  <c r="AD106" i="21"/>
  <c r="AC106" i="21"/>
  <c r="AB106" i="21"/>
  <c r="AA106" i="21"/>
  <c r="Z106" i="21"/>
  <c r="Y106" i="21"/>
  <c r="X106" i="21"/>
  <c r="W106" i="21"/>
  <c r="V106" i="21"/>
  <c r="U106" i="21"/>
  <c r="T106" i="21"/>
  <c r="S106" i="21"/>
  <c r="R106" i="21"/>
  <c r="Q106" i="21"/>
  <c r="P106" i="21"/>
  <c r="P103" i="21" s="1"/>
  <c r="O106" i="21"/>
  <c r="N106" i="21"/>
  <c r="AE105" i="21"/>
  <c r="AD105" i="21"/>
  <c r="AC105" i="21"/>
  <c r="AB105" i="21"/>
  <c r="AA105" i="21"/>
  <c r="Z105" i="21"/>
  <c r="Z103" i="21" s="1"/>
  <c r="Y105" i="21"/>
  <c r="X105" i="21"/>
  <c r="W105" i="21"/>
  <c r="V105" i="21"/>
  <c r="U105" i="21"/>
  <c r="T105" i="21"/>
  <c r="S105" i="21"/>
  <c r="R105" i="21"/>
  <c r="R103" i="21" s="1"/>
  <c r="Q105" i="21"/>
  <c r="Q103" i="21" s="1"/>
  <c r="P105" i="21"/>
  <c r="O105" i="21"/>
  <c r="N105" i="21"/>
  <c r="AE104" i="21"/>
  <c r="AD104" i="21"/>
  <c r="AC104" i="21"/>
  <c r="AB104" i="21"/>
  <c r="AB103" i="21" s="1"/>
  <c r="AA104" i="21"/>
  <c r="Z104" i="21"/>
  <c r="Y104" i="21"/>
  <c r="X104" i="21"/>
  <c r="W104" i="21"/>
  <c r="V104" i="21"/>
  <c r="U104" i="21"/>
  <c r="T104" i="21"/>
  <c r="T103" i="21" s="1"/>
  <c r="T6" i="21" s="1"/>
  <c r="S104" i="21"/>
  <c r="R104" i="21"/>
  <c r="Q104" i="21"/>
  <c r="P104" i="21"/>
  <c r="O104" i="21"/>
  <c r="N104" i="21"/>
  <c r="AE102" i="21"/>
  <c r="AD102" i="21"/>
  <c r="AC102" i="21"/>
  <c r="AB102" i="21"/>
  <c r="AA102" i="21"/>
  <c r="Z102" i="21"/>
  <c r="Y102" i="21"/>
  <c r="X102" i="21"/>
  <c r="W102" i="21"/>
  <c r="V102" i="21"/>
  <c r="U102" i="21"/>
  <c r="T102" i="21"/>
  <c r="S102" i="21"/>
  <c r="R102" i="21"/>
  <c r="Q102" i="21"/>
  <c r="P102" i="21"/>
  <c r="O102" i="21"/>
  <c r="N102" i="21"/>
  <c r="AE101" i="21"/>
  <c r="AD101" i="21"/>
  <c r="AC101" i="21"/>
  <c r="AB101" i="21"/>
  <c r="AA101" i="21"/>
  <c r="Z101" i="21"/>
  <c r="Y101" i="21"/>
  <c r="X101" i="21"/>
  <c r="W101" i="21"/>
  <c r="V101" i="21"/>
  <c r="U101" i="21"/>
  <c r="T101" i="21"/>
  <c r="S101" i="21"/>
  <c r="R101" i="21"/>
  <c r="Q101" i="21"/>
  <c r="P101" i="21"/>
  <c r="P19" i="21" s="1"/>
  <c r="O101" i="21"/>
  <c r="N101" i="21"/>
  <c r="AE100" i="21"/>
  <c r="AD100" i="21"/>
  <c r="AC100" i="21"/>
  <c r="AB100" i="21"/>
  <c r="AA100" i="21"/>
  <c r="Z100" i="21"/>
  <c r="Z19" i="21" s="1"/>
  <c r="Y100" i="21"/>
  <c r="X100" i="21"/>
  <c r="W100" i="21"/>
  <c r="V100" i="21"/>
  <c r="U100" i="21"/>
  <c r="T100" i="21"/>
  <c r="S100" i="21"/>
  <c r="R100" i="21"/>
  <c r="R97" i="21" s="1"/>
  <c r="R5" i="21" s="1"/>
  <c r="Q100" i="21"/>
  <c r="P100" i="21"/>
  <c r="O100" i="21"/>
  <c r="N100" i="21"/>
  <c r="AE99" i="21"/>
  <c r="AD99" i="21"/>
  <c r="AC99" i="21"/>
  <c r="AB99" i="21"/>
  <c r="AA99" i="21"/>
  <c r="Z99" i="21"/>
  <c r="Y99" i="21"/>
  <c r="X99" i="21"/>
  <c r="W99" i="21"/>
  <c r="V99" i="21"/>
  <c r="U99" i="21"/>
  <c r="T99" i="21"/>
  <c r="S99" i="21"/>
  <c r="R99" i="21"/>
  <c r="Q99" i="21"/>
  <c r="P99" i="21"/>
  <c r="O99" i="21"/>
  <c r="N99" i="21"/>
  <c r="AE98" i="21"/>
  <c r="AD98" i="21"/>
  <c r="AD97" i="21" s="1"/>
  <c r="AC98" i="21"/>
  <c r="AB98" i="21"/>
  <c r="AA98" i="21"/>
  <c r="Z98" i="21"/>
  <c r="Y98" i="21"/>
  <c r="X98" i="21"/>
  <c r="W98" i="21"/>
  <c r="V98" i="21"/>
  <c r="V97" i="21" s="1"/>
  <c r="U98" i="21"/>
  <c r="T98" i="21"/>
  <c r="S98" i="21"/>
  <c r="R98" i="21"/>
  <c r="Q98" i="21"/>
  <c r="P98" i="21"/>
  <c r="O98" i="21"/>
  <c r="N98" i="21"/>
  <c r="N19" i="21" s="1"/>
  <c r="AE95" i="21"/>
  <c r="AD95" i="21"/>
  <c r="AC95" i="21"/>
  <c r="AB95" i="21"/>
  <c r="AA95" i="21"/>
  <c r="Z95" i="21"/>
  <c r="Y95" i="21"/>
  <c r="X95" i="21"/>
  <c r="W95" i="21"/>
  <c r="V95" i="21"/>
  <c r="U95" i="21"/>
  <c r="T95" i="21"/>
  <c r="S95" i="21"/>
  <c r="R95" i="21"/>
  <c r="Q95" i="21"/>
  <c r="P95" i="21"/>
  <c r="O95" i="21"/>
  <c r="N95" i="21"/>
  <c r="AE94" i="21"/>
  <c r="AD94" i="21"/>
  <c r="AC94" i="21"/>
  <c r="AB94" i="21"/>
  <c r="AA94" i="21"/>
  <c r="Z94" i="21"/>
  <c r="Y94" i="21"/>
  <c r="X94" i="21"/>
  <c r="W94" i="21"/>
  <c r="V94" i="21"/>
  <c r="U94" i="21"/>
  <c r="T94" i="21"/>
  <c r="S94" i="21"/>
  <c r="R94" i="21"/>
  <c r="Q94" i="21"/>
  <c r="P94" i="21"/>
  <c r="O94" i="21"/>
  <c r="N94" i="21"/>
  <c r="AE93" i="21"/>
  <c r="AD93" i="21"/>
  <c r="AC93" i="21"/>
  <c r="AB93" i="21"/>
  <c r="AA93" i="21"/>
  <c r="Z93" i="21"/>
  <c r="Y93" i="21"/>
  <c r="X93" i="21"/>
  <c r="W93" i="21"/>
  <c r="V93" i="21"/>
  <c r="U93" i="21"/>
  <c r="T93" i="21"/>
  <c r="S93" i="21"/>
  <c r="R93" i="21"/>
  <c r="Q93" i="21"/>
  <c r="P93" i="21"/>
  <c r="O93" i="21"/>
  <c r="N93" i="21"/>
  <c r="AE91" i="21"/>
  <c r="AD91" i="21"/>
  <c r="AC91" i="21"/>
  <c r="AB91" i="21"/>
  <c r="AA91" i="21"/>
  <c r="Z91" i="21"/>
  <c r="Y91" i="21"/>
  <c r="X91" i="21"/>
  <c r="W91" i="21"/>
  <c r="V91" i="21"/>
  <c r="U91" i="21"/>
  <c r="T91" i="21"/>
  <c r="S91" i="21"/>
  <c r="R91" i="21"/>
  <c r="Q91" i="21"/>
  <c r="P91" i="21"/>
  <c r="O91" i="21"/>
  <c r="N91" i="21"/>
  <c r="AE90" i="21"/>
  <c r="AD90" i="21"/>
  <c r="AC90" i="21"/>
  <c r="AB90" i="21"/>
  <c r="AA90" i="21"/>
  <c r="Z90" i="21"/>
  <c r="Y90" i="21"/>
  <c r="X90" i="21"/>
  <c r="W90" i="21"/>
  <c r="V90" i="21"/>
  <c r="U90" i="21"/>
  <c r="T90" i="21"/>
  <c r="S90" i="21"/>
  <c r="R90" i="21"/>
  <c r="Q90" i="21"/>
  <c r="P90" i="21"/>
  <c r="O90" i="21"/>
  <c r="N90" i="21"/>
  <c r="AE89" i="21"/>
  <c r="AD89" i="21"/>
  <c r="AC89" i="21"/>
  <c r="AB89" i="21"/>
  <c r="AA89" i="21"/>
  <c r="Z89" i="21"/>
  <c r="Y89" i="21"/>
  <c r="X89" i="21"/>
  <c r="W89" i="21"/>
  <c r="V89" i="21"/>
  <c r="U89" i="21"/>
  <c r="T89" i="21"/>
  <c r="S89" i="21"/>
  <c r="R89" i="21"/>
  <c r="Q89" i="21"/>
  <c r="P89" i="21"/>
  <c r="O89" i="21"/>
  <c r="N89" i="21"/>
  <c r="AE88" i="21"/>
  <c r="AD88" i="21"/>
  <c r="AC88" i="21"/>
  <c r="AB88" i="21"/>
  <c r="AA88" i="21"/>
  <c r="Z88" i="21"/>
  <c r="Y88" i="21"/>
  <c r="X88" i="21"/>
  <c r="W88" i="21"/>
  <c r="V88" i="21"/>
  <c r="U88" i="21"/>
  <c r="T88" i="21"/>
  <c r="S88" i="21"/>
  <c r="R88" i="21"/>
  <c r="Q88" i="21"/>
  <c r="P88" i="21"/>
  <c r="O88" i="21"/>
  <c r="N88" i="21"/>
  <c r="AE87" i="21"/>
  <c r="AD87" i="21"/>
  <c r="AC87" i="21"/>
  <c r="AB87" i="21"/>
  <c r="AA87" i="21"/>
  <c r="Z87" i="21"/>
  <c r="Y87" i="21"/>
  <c r="X87" i="21"/>
  <c r="W87" i="21"/>
  <c r="V87" i="21"/>
  <c r="U87" i="21"/>
  <c r="T87" i="21"/>
  <c r="S87" i="21"/>
  <c r="R87" i="21"/>
  <c r="Q87" i="21"/>
  <c r="P87" i="21"/>
  <c r="O87" i="21"/>
  <c r="N87" i="21"/>
  <c r="AE86" i="21"/>
  <c r="AD86" i="21"/>
  <c r="AC86" i="21"/>
  <c r="AB86" i="21"/>
  <c r="AA86" i="21"/>
  <c r="Z86" i="21"/>
  <c r="Y86" i="21"/>
  <c r="X86" i="21"/>
  <c r="W86" i="21"/>
  <c r="V86" i="21"/>
  <c r="U86" i="21"/>
  <c r="T86" i="21"/>
  <c r="S86" i="21"/>
  <c r="R86" i="21"/>
  <c r="Q86" i="21"/>
  <c r="P86" i="21"/>
  <c r="O86" i="21"/>
  <c r="N86" i="21"/>
  <c r="AE85" i="21"/>
  <c r="AD85" i="21"/>
  <c r="AC85" i="21"/>
  <c r="AB85" i="21"/>
  <c r="AA85" i="21"/>
  <c r="Z85" i="21"/>
  <c r="Y85" i="21"/>
  <c r="X85" i="21"/>
  <c r="W85" i="21"/>
  <c r="V85" i="21"/>
  <c r="U85" i="21"/>
  <c r="T85" i="21"/>
  <c r="S85" i="21"/>
  <c r="R85" i="21"/>
  <c r="Q85" i="21"/>
  <c r="P85" i="21"/>
  <c r="O85" i="21"/>
  <c r="N85" i="21"/>
  <c r="AE84" i="21"/>
  <c r="AD84" i="21"/>
  <c r="AC84" i="21"/>
  <c r="AB84" i="21"/>
  <c r="AA84" i="21"/>
  <c r="Z84" i="21"/>
  <c r="Y84" i="21"/>
  <c r="X84" i="21"/>
  <c r="W84" i="21"/>
  <c r="V84" i="21"/>
  <c r="U84" i="21"/>
  <c r="T84" i="21"/>
  <c r="S84" i="21"/>
  <c r="R84" i="21"/>
  <c r="Q84" i="21"/>
  <c r="P84" i="21"/>
  <c r="O84" i="21"/>
  <c r="N84" i="21"/>
  <c r="AE83" i="21"/>
  <c r="AD83" i="21"/>
  <c r="AC83" i="21"/>
  <c r="AB83" i="21"/>
  <c r="AA83" i="21"/>
  <c r="Z83" i="21"/>
  <c r="Y83" i="21"/>
  <c r="X83" i="21"/>
  <c r="W83" i="21"/>
  <c r="V83" i="21"/>
  <c r="U83" i="21"/>
  <c r="T83" i="21"/>
  <c r="S83" i="21"/>
  <c r="R83" i="21"/>
  <c r="Q83" i="21"/>
  <c r="P83" i="21"/>
  <c r="O83" i="21"/>
  <c r="N83" i="21"/>
  <c r="AE82" i="21"/>
  <c r="AD82" i="21"/>
  <c r="AC82" i="21"/>
  <c r="AB82" i="21"/>
  <c r="AA82" i="21"/>
  <c r="Z82" i="21"/>
  <c r="Y82" i="21"/>
  <c r="X82" i="21"/>
  <c r="X78" i="21" s="1"/>
  <c r="W82" i="21"/>
  <c r="V82" i="21"/>
  <c r="U82" i="21"/>
  <c r="T82" i="21"/>
  <c r="S82" i="21"/>
  <c r="R82" i="21"/>
  <c r="Q82" i="21"/>
  <c r="P82" i="21"/>
  <c r="P78" i="21" s="1"/>
  <c r="O82" i="21"/>
  <c r="N82" i="21"/>
  <c r="AE81" i="21"/>
  <c r="AD81" i="21"/>
  <c r="AC81" i="21"/>
  <c r="AB81" i="21"/>
  <c r="AA81" i="21"/>
  <c r="Z81" i="21"/>
  <c r="Y81" i="21"/>
  <c r="X81" i="21"/>
  <c r="W81" i="21"/>
  <c r="V81" i="21"/>
  <c r="U81" i="21"/>
  <c r="T81" i="21"/>
  <c r="S81" i="21"/>
  <c r="R81" i="21"/>
  <c r="Q81" i="21"/>
  <c r="P81" i="21"/>
  <c r="O81" i="21"/>
  <c r="N81" i="21"/>
  <c r="AE80" i="21"/>
  <c r="AD80" i="21"/>
  <c r="AC80" i="21"/>
  <c r="AB80" i="21"/>
  <c r="AB78" i="21" s="1"/>
  <c r="AA80" i="21"/>
  <c r="Z80" i="21"/>
  <c r="Y80" i="21"/>
  <c r="X80" i="21"/>
  <c r="W80" i="21"/>
  <c r="V80" i="21"/>
  <c r="U80" i="21"/>
  <c r="T80" i="21"/>
  <c r="T78" i="21" s="1"/>
  <c r="S80" i="21"/>
  <c r="R80" i="21"/>
  <c r="Q80" i="21"/>
  <c r="P80" i="21"/>
  <c r="O80" i="21"/>
  <c r="N80" i="21"/>
  <c r="AE79" i="21"/>
  <c r="AD79" i="21"/>
  <c r="AD78" i="21" s="1"/>
  <c r="AC79" i="21"/>
  <c r="AB79" i="21"/>
  <c r="AA79" i="21"/>
  <c r="Z79" i="21"/>
  <c r="Y79" i="21"/>
  <c r="X79" i="21"/>
  <c r="W79" i="21"/>
  <c r="V79" i="21"/>
  <c r="V78" i="21" s="1"/>
  <c r="U79" i="21"/>
  <c r="T79" i="21"/>
  <c r="S79" i="21"/>
  <c r="R79" i="21"/>
  <c r="Q79" i="21"/>
  <c r="P79" i="21"/>
  <c r="O79" i="21"/>
  <c r="N79" i="21"/>
  <c r="N78" i="21" s="1"/>
  <c r="AE77" i="21"/>
  <c r="AD77" i="21"/>
  <c r="AC77" i="21"/>
  <c r="AB77" i="21"/>
  <c r="AA77" i="21"/>
  <c r="Z77" i="21"/>
  <c r="Y77" i="21"/>
  <c r="X77" i="21"/>
  <c r="W77" i="21"/>
  <c r="V77" i="21"/>
  <c r="U77" i="21"/>
  <c r="T77" i="21"/>
  <c r="S77" i="21"/>
  <c r="R77" i="21"/>
  <c r="Q77" i="21"/>
  <c r="P77" i="21"/>
  <c r="O77" i="21"/>
  <c r="N77" i="21"/>
  <c r="AE76" i="21"/>
  <c r="AD76" i="21"/>
  <c r="AC76" i="21"/>
  <c r="AB76" i="21"/>
  <c r="AA76" i="21"/>
  <c r="Z76" i="21"/>
  <c r="Z72" i="21" s="1"/>
  <c r="Y76" i="21"/>
  <c r="X76" i="21"/>
  <c r="W76" i="21"/>
  <c r="V76" i="21"/>
  <c r="U76" i="21"/>
  <c r="T76" i="21"/>
  <c r="S76" i="21"/>
  <c r="R76" i="21"/>
  <c r="R72" i="21" s="1"/>
  <c r="Q76" i="21"/>
  <c r="P76" i="21"/>
  <c r="O76" i="21"/>
  <c r="N76" i="21"/>
  <c r="AE75" i="21"/>
  <c r="AD75" i="21"/>
  <c r="AC75" i="21"/>
  <c r="AB75" i="21"/>
  <c r="AB72" i="21" s="1"/>
  <c r="AA75" i="21"/>
  <c r="Z75" i="21"/>
  <c r="Y75" i="21"/>
  <c r="X75" i="21"/>
  <c r="W75" i="21"/>
  <c r="V75" i="21"/>
  <c r="U75" i="21"/>
  <c r="T75" i="21"/>
  <c r="T72" i="21" s="1"/>
  <c r="S75" i="21"/>
  <c r="R75" i="21"/>
  <c r="Q75" i="21"/>
  <c r="P75" i="21"/>
  <c r="O75" i="21"/>
  <c r="N75" i="21"/>
  <c r="AE74" i="21"/>
  <c r="AD74" i="21"/>
  <c r="AD18" i="21" s="1"/>
  <c r="AC74" i="21"/>
  <c r="AB74" i="21"/>
  <c r="AA74" i="21"/>
  <c r="Z74" i="21"/>
  <c r="Y74" i="21"/>
  <c r="X74" i="21"/>
  <c r="W74" i="21"/>
  <c r="V74" i="21"/>
  <c r="V18" i="21" s="1"/>
  <c r="U74" i="21"/>
  <c r="T74" i="21"/>
  <c r="S74" i="21"/>
  <c r="R74" i="21"/>
  <c r="Q74" i="21"/>
  <c r="P74" i="21"/>
  <c r="O74" i="21"/>
  <c r="N74" i="21"/>
  <c r="AE73" i="21"/>
  <c r="AD73" i="21"/>
  <c r="AC73" i="21"/>
  <c r="AB73" i="21"/>
  <c r="AA73" i="21"/>
  <c r="Z73" i="21"/>
  <c r="Y73" i="21"/>
  <c r="X73" i="21"/>
  <c r="X72" i="21" s="1"/>
  <c r="W73" i="21"/>
  <c r="V73" i="21"/>
  <c r="U73" i="21"/>
  <c r="T73" i="21"/>
  <c r="S73" i="21"/>
  <c r="R73" i="21"/>
  <c r="Q73" i="21"/>
  <c r="P73" i="21"/>
  <c r="P72" i="21" s="1"/>
  <c r="O73" i="21"/>
  <c r="N73" i="21"/>
  <c r="AE70" i="21"/>
  <c r="AD70" i="21"/>
  <c r="AC70" i="21"/>
  <c r="AB70" i="21"/>
  <c r="AA70" i="21"/>
  <c r="Z70" i="21"/>
  <c r="Y70" i="21"/>
  <c r="X70" i="21"/>
  <c r="W70" i="21"/>
  <c r="V70" i="21"/>
  <c r="U70" i="21"/>
  <c r="T70" i="21"/>
  <c r="S70" i="21"/>
  <c r="R70" i="21"/>
  <c r="Q70" i="21"/>
  <c r="P70" i="21"/>
  <c r="O70" i="21"/>
  <c r="N70" i="21"/>
  <c r="AE69" i="21"/>
  <c r="AD69" i="21"/>
  <c r="AC69" i="21"/>
  <c r="AB69" i="21"/>
  <c r="AA69" i="21"/>
  <c r="Z69" i="21"/>
  <c r="Y69" i="21"/>
  <c r="X69" i="21"/>
  <c r="W69" i="21"/>
  <c r="V69" i="21"/>
  <c r="U69" i="21"/>
  <c r="T69" i="21"/>
  <c r="S69" i="21"/>
  <c r="R69" i="21"/>
  <c r="Q69" i="21"/>
  <c r="P69" i="21"/>
  <c r="O69" i="21"/>
  <c r="N69" i="21"/>
  <c r="AE68" i="21"/>
  <c r="AD68" i="21"/>
  <c r="AD64" i="21" s="1"/>
  <c r="AD4" i="21" s="1"/>
  <c r="AC68" i="21"/>
  <c r="AB68" i="21"/>
  <c r="AA68" i="21"/>
  <c r="Z68" i="21"/>
  <c r="Y68" i="21"/>
  <c r="X68" i="21"/>
  <c r="W68" i="21"/>
  <c r="V68" i="21"/>
  <c r="V64" i="21" s="1"/>
  <c r="V4" i="21" s="1"/>
  <c r="U68" i="21"/>
  <c r="T68" i="21"/>
  <c r="S68" i="21"/>
  <c r="R68" i="21"/>
  <c r="Q68" i="21"/>
  <c r="P68" i="21"/>
  <c r="O68" i="21"/>
  <c r="N68" i="21"/>
  <c r="N64" i="21" s="1"/>
  <c r="N4" i="21" s="1"/>
  <c r="AE67" i="21"/>
  <c r="AD67" i="21"/>
  <c r="AC67" i="21"/>
  <c r="AB67" i="21"/>
  <c r="AA67" i="21"/>
  <c r="Z67" i="21"/>
  <c r="Y67" i="21"/>
  <c r="X67" i="21"/>
  <c r="X64" i="21" s="1"/>
  <c r="X4" i="21" s="1"/>
  <c r="W67" i="21"/>
  <c r="V67" i="21"/>
  <c r="U67" i="21"/>
  <c r="T67" i="21"/>
  <c r="S67" i="21"/>
  <c r="R67" i="21"/>
  <c r="Q67" i="21"/>
  <c r="P67" i="21"/>
  <c r="P64" i="21" s="1"/>
  <c r="P4" i="21" s="1"/>
  <c r="O67" i="21"/>
  <c r="N67" i="21"/>
  <c r="AE66" i="21"/>
  <c r="AD66" i="21"/>
  <c r="AC66" i="21"/>
  <c r="AB66" i="21"/>
  <c r="AA66" i="21"/>
  <c r="Z66" i="21"/>
  <c r="Z64" i="21" s="1"/>
  <c r="Y66" i="21"/>
  <c r="X66" i="21"/>
  <c r="W66" i="21"/>
  <c r="V66" i="21"/>
  <c r="U66" i="21"/>
  <c r="T66" i="21"/>
  <c r="S66" i="21"/>
  <c r="R66" i="21"/>
  <c r="R64" i="21" s="1"/>
  <c r="Q66" i="21"/>
  <c r="P66" i="21"/>
  <c r="O66" i="21"/>
  <c r="N66" i="21"/>
  <c r="AE65" i="21"/>
  <c r="AD65" i="21"/>
  <c r="AC65" i="21"/>
  <c r="AB65" i="21"/>
  <c r="AB64" i="21" s="1"/>
  <c r="AB4" i="21" s="1"/>
  <c r="AA65" i="21"/>
  <c r="Z65" i="21"/>
  <c r="Y65" i="21"/>
  <c r="X65" i="21"/>
  <c r="W65" i="21"/>
  <c r="V65" i="21"/>
  <c r="U65" i="21"/>
  <c r="T65" i="21"/>
  <c r="T64" i="21" s="1"/>
  <c r="T4" i="21" s="1"/>
  <c r="S65" i="21"/>
  <c r="R65" i="21"/>
  <c r="Q65" i="21"/>
  <c r="P65" i="21"/>
  <c r="O65" i="21"/>
  <c r="N65" i="21"/>
  <c r="AE63" i="21"/>
  <c r="AD63" i="21"/>
  <c r="AC63" i="21"/>
  <c r="AB63" i="21"/>
  <c r="AA63" i="21"/>
  <c r="Z63" i="21"/>
  <c r="Y63" i="21"/>
  <c r="X63" i="21"/>
  <c r="W63" i="21"/>
  <c r="V63" i="21"/>
  <c r="U63" i="21"/>
  <c r="T63" i="21"/>
  <c r="S63" i="21"/>
  <c r="R63" i="21"/>
  <c r="Q63" i="21"/>
  <c r="P63" i="21"/>
  <c r="O63" i="21"/>
  <c r="N63" i="21"/>
  <c r="AE62" i="21"/>
  <c r="AD62" i="21"/>
  <c r="AC62" i="21"/>
  <c r="AB62" i="21"/>
  <c r="AA62" i="21"/>
  <c r="Z62" i="21"/>
  <c r="Y62" i="21"/>
  <c r="X62" i="21"/>
  <c r="W62" i="21"/>
  <c r="V62" i="21"/>
  <c r="U62" i="21"/>
  <c r="T62" i="21"/>
  <c r="S62" i="21"/>
  <c r="R62" i="21"/>
  <c r="Q62" i="21"/>
  <c r="P62" i="21"/>
  <c r="O62" i="21"/>
  <c r="N62" i="21"/>
  <c r="AE61" i="21"/>
  <c r="AD61" i="21"/>
  <c r="AC61" i="21"/>
  <c r="AB61" i="21"/>
  <c r="AA61" i="21"/>
  <c r="Z61" i="21"/>
  <c r="Y61" i="21"/>
  <c r="X61" i="21"/>
  <c r="W61" i="21"/>
  <c r="V61" i="21"/>
  <c r="U61" i="21"/>
  <c r="T61" i="21"/>
  <c r="S61" i="21"/>
  <c r="R61" i="21"/>
  <c r="Q61" i="21"/>
  <c r="P61" i="21"/>
  <c r="O61" i="21"/>
  <c r="N61" i="21"/>
  <c r="AE60" i="21"/>
  <c r="AD60" i="21"/>
  <c r="AC60" i="21"/>
  <c r="AB60" i="21"/>
  <c r="AA60" i="21"/>
  <c r="Z60" i="21"/>
  <c r="Y60" i="21"/>
  <c r="X60" i="21"/>
  <c r="W60" i="21"/>
  <c r="V60" i="21"/>
  <c r="U60" i="21"/>
  <c r="T60" i="21"/>
  <c r="S60" i="21"/>
  <c r="R60" i="21"/>
  <c r="Q60" i="21"/>
  <c r="P60" i="21"/>
  <c r="O60" i="21"/>
  <c r="N60" i="21"/>
  <c r="AE59" i="21"/>
  <c r="AD59" i="21"/>
  <c r="AC59" i="21"/>
  <c r="AB59" i="21"/>
  <c r="AA59" i="21"/>
  <c r="Z59" i="21"/>
  <c r="Y59" i="21"/>
  <c r="X59" i="21"/>
  <c r="W59" i="21"/>
  <c r="V59" i="21"/>
  <c r="U59" i="21"/>
  <c r="T59" i="21"/>
  <c r="S59" i="21"/>
  <c r="R59" i="21"/>
  <c r="Q59" i="21"/>
  <c r="P59" i="21"/>
  <c r="O59" i="21"/>
  <c r="N59" i="21"/>
  <c r="AE58" i="21"/>
  <c r="AD58" i="21"/>
  <c r="AC58" i="21"/>
  <c r="AB58" i="21"/>
  <c r="AA58" i="21"/>
  <c r="Z58" i="21"/>
  <c r="Y58" i="21"/>
  <c r="X58" i="21"/>
  <c r="X54" i="21" s="1"/>
  <c r="W58" i="21"/>
  <c r="V58" i="21"/>
  <c r="U58" i="21"/>
  <c r="T58" i="21"/>
  <c r="S58" i="21"/>
  <c r="R58" i="21"/>
  <c r="Q58" i="21"/>
  <c r="P58" i="21"/>
  <c r="P54" i="21" s="1"/>
  <c r="O58" i="21"/>
  <c r="N58" i="21"/>
  <c r="AE57" i="21"/>
  <c r="AD57" i="21"/>
  <c r="AC57" i="21"/>
  <c r="AB57" i="21"/>
  <c r="AA57" i="21"/>
  <c r="Z57" i="21"/>
  <c r="Z54" i="21" s="1"/>
  <c r="Y57" i="21"/>
  <c r="X57" i="21"/>
  <c r="W57" i="21"/>
  <c r="V57" i="21"/>
  <c r="U57" i="21"/>
  <c r="T57" i="21"/>
  <c r="S57" i="21"/>
  <c r="R57" i="21"/>
  <c r="R54" i="21" s="1"/>
  <c r="Q57" i="21"/>
  <c r="P57" i="21"/>
  <c r="O57" i="21"/>
  <c r="N57" i="21"/>
  <c r="AE56" i="21"/>
  <c r="AD56" i="21"/>
  <c r="AC56" i="21"/>
  <c r="AB56" i="21"/>
  <c r="AB54" i="21" s="1"/>
  <c r="AA56" i="21"/>
  <c r="Z56" i="21"/>
  <c r="Y56" i="21"/>
  <c r="X56" i="21"/>
  <c r="W56" i="21"/>
  <c r="V56" i="21"/>
  <c r="U56" i="21"/>
  <c r="T56" i="21"/>
  <c r="T54" i="21" s="1"/>
  <c r="S56" i="21"/>
  <c r="R56" i="21"/>
  <c r="Q56" i="21"/>
  <c r="P56" i="21"/>
  <c r="O56" i="21"/>
  <c r="N56" i="21"/>
  <c r="AE55" i="21"/>
  <c r="AD55" i="21"/>
  <c r="AD54" i="21" s="1"/>
  <c r="AC55" i="21"/>
  <c r="AB55" i="21"/>
  <c r="AA55" i="21"/>
  <c r="Z55" i="21"/>
  <c r="Y55" i="21"/>
  <c r="X55" i="21"/>
  <c r="W55" i="21"/>
  <c r="V55" i="21"/>
  <c r="V54" i="21" s="1"/>
  <c r="U55" i="21"/>
  <c r="T55" i="21"/>
  <c r="S55" i="21"/>
  <c r="R55" i="21"/>
  <c r="Q55" i="21"/>
  <c r="P55" i="21"/>
  <c r="O55" i="21"/>
  <c r="N55" i="21"/>
  <c r="N54" i="21" s="1"/>
  <c r="AE53" i="21"/>
  <c r="AE18" i="21" s="1"/>
  <c r="AD53" i="21"/>
  <c r="AC53" i="21"/>
  <c r="AB53" i="21"/>
  <c r="AA53" i="21"/>
  <c r="AA18" i="21" s="1"/>
  <c r="Z53" i="21"/>
  <c r="Y53" i="21"/>
  <c r="X53" i="21"/>
  <c r="X18" i="21" s="1"/>
  <c r="W53" i="21"/>
  <c r="W18" i="21" s="1"/>
  <c r="V53" i="21"/>
  <c r="U53" i="21"/>
  <c r="T53" i="21"/>
  <c r="S53" i="21"/>
  <c r="S18" i="21" s="1"/>
  <c r="R53" i="21"/>
  <c r="Q53" i="21"/>
  <c r="P53" i="21"/>
  <c r="P18" i="21" s="1"/>
  <c r="O53" i="21"/>
  <c r="O18" i="21" s="1"/>
  <c r="N53" i="21"/>
  <c r="AE52" i="21"/>
  <c r="AD52" i="21"/>
  <c r="AC52" i="21"/>
  <c r="AB52" i="21"/>
  <c r="AA52" i="21"/>
  <c r="Z52" i="21"/>
  <c r="Y52" i="21"/>
  <c r="X52" i="21"/>
  <c r="W52" i="21"/>
  <c r="V52" i="21"/>
  <c r="U52" i="21"/>
  <c r="T52" i="21"/>
  <c r="S52" i="21"/>
  <c r="R52" i="21"/>
  <c r="Q52" i="21"/>
  <c r="P52" i="21"/>
  <c r="O52" i="21"/>
  <c r="N52" i="21"/>
  <c r="AE51" i="21"/>
  <c r="AD51" i="21"/>
  <c r="AC51" i="21"/>
  <c r="AB51" i="21"/>
  <c r="AA51" i="21"/>
  <c r="Z51" i="21"/>
  <c r="Y51" i="21"/>
  <c r="X51" i="21"/>
  <c r="W51" i="21"/>
  <c r="V51" i="21"/>
  <c r="U51" i="21"/>
  <c r="T51" i="21"/>
  <c r="S51" i="21"/>
  <c r="R51" i="21"/>
  <c r="Q51" i="21"/>
  <c r="P51" i="21"/>
  <c r="O51" i="21"/>
  <c r="N51" i="21"/>
  <c r="AE50" i="21"/>
  <c r="AD50" i="21"/>
  <c r="AC50" i="21"/>
  <c r="AB50" i="21"/>
  <c r="AA50" i="21"/>
  <c r="Z50" i="21"/>
  <c r="Y50" i="21"/>
  <c r="X50" i="21"/>
  <c r="W50" i="21"/>
  <c r="V50" i="21"/>
  <c r="U50" i="21"/>
  <c r="T50" i="21"/>
  <c r="S50" i="21"/>
  <c r="R50" i="21"/>
  <c r="Q50" i="21"/>
  <c r="P50" i="21"/>
  <c r="O50" i="21"/>
  <c r="N50" i="21"/>
  <c r="AE48" i="21"/>
  <c r="AD48" i="21"/>
  <c r="AC48" i="21"/>
  <c r="AB48" i="21"/>
  <c r="AA48" i="21"/>
  <c r="Z48" i="21"/>
  <c r="Y48" i="21"/>
  <c r="X48" i="21"/>
  <c r="W48" i="21"/>
  <c r="V48" i="21"/>
  <c r="U48" i="21"/>
  <c r="T48" i="21"/>
  <c r="S48" i="21"/>
  <c r="R48" i="21"/>
  <c r="Q48" i="21"/>
  <c r="P48" i="21"/>
  <c r="O48" i="21"/>
  <c r="N48" i="21"/>
  <c r="AE46" i="21"/>
  <c r="AD46" i="21"/>
  <c r="AC46" i="21"/>
  <c r="AB46" i="21"/>
  <c r="AA46" i="21"/>
  <c r="Z46" i="21"/>
  <c r="Y46" i="21"/>
  <c r="X46" i="21"/>
  <c r="W46" i="21"/>
  <c r="V46" i="21"/>
  <c r="U46" i="21"/>
  <c r="T46" i="21"/>
  <c r="S46" i="21"/>
  <c r="R46" i="21"/>
  <c r="Q46" i="21"/>
  <c r="P46" i="21"/>
  <c r="O46" i="21"/>
  <c r="N46" i="21"/>
  <c r="AE45" i="21"/>
  <c r="AD45" i="21"/>
  <c r="AC45" i="21"/>
  <c r="AB45" i="21"/>
  <c r="AA45" i="21"/>
  <c r="Z45" i="21"/>
  <c r="Y45" i="21"/>
  <c r="X45" i="21"/>
  <c r="W45" i="21"/>
  <c r="V45" i="21"/>
  <c r="U45" i="21"/>
  <c r="T45" i="21"/>
  <c r="S45" i="21"/>
  <c r="R45" i="21"/>
  <c r="Q45" i="21"/>
  <c r="P45" i="21"/>
  <c r="O45" i="21"/>
  <c r="N45" i="21"/>
  <c r="AE44" i="21"/>
  <c r="AD44" i="21"/>
  <c r="AC44" i="21"/>
  <c r="AB44" i="21"/>
  <c r="AA44" i="21"/>
  <c r="Z44" i="21"/>
  <c r="Y44" i="21"/>
  <c r="X44" i="21"/>
  <c r="W44" i="21"/>
  <c r="V44" i="21"/>
  <c r="U44" i="21"/>
  <c r="T44" i="21"/>
  <c r="S44" i="21"/>
  <c r="R44" i="21"/>
  <c r="Q44" i="21"/>
  <c r="P44" i="21"/>
  <c r="O44" i="21"/>
  <c r="N44" i="21"/>
  <c r="AE43" i="21"/>
  <c r="AD43" i="21"/>
  <c r="AC43" i="21"/>
  <c r="AB43" i="21"/>
  <c r="AA43" i="21"/>
  <c r="Z43" i="21"/>
  <c r="Y43" i="21"/>
  <c r="X43" i="21"/>
  <c r="W43" i="21"/>
  <c r="V43" i="21"/>
  <c r="U43" i="21"/>
  <c r="T43" i="21"/>
  <c r="S43" i="21"/>
  <c r="R43" i="21"/>
  <c r="Q43" i="21"/>
  <c r="P43" i="21"/>
  <c r="O43" i="21"/>
  <c r="N43" i="21"/>
  <c r="AE42" i="21"/>
  <c r="AD42" i="21"/>
  <c r="AC42" i="21"/>
  <c r="AB42" i="21"/>
  <c r="AA42" i="21"/>
  <c r="Z42" i="21"/>
  <c r="Y42" i="21"/>
  <c r="X42" i="21"/>
  <c r="W42" i="21"/>
  <c r="V42" i="21"/>
  <c r="U42" i="21"/>
  <c r="T42" i="21"/>
  <c r="S42" i="21"/>
  <c r="R42" i="21"/>
  <c r="Q42" i="21"/>
  <c r="P42" i="21"/>
  <c r="O42" i="21"/>
  <c r="N42" i="21"/>
  <c r="AE41" i="21"/>
  <c r="AD41" i="21"/>
  <c r="AC41" i="21"/>
  <c r="AB41" i="21"/>
  <c r="AA41" i="21"/>
  <c r="Z41" i="21"/>
  <c r="Y41" i="21"/>
  <c r="X41" i="21"/>
  <c r="W41" i="21"/>
  <c r="V41" i="21"/>
  <c r="U41" i="21"/>
  <c r="T41" i="21"/>
  <c r="S41" i="21"/>
  <c r="R41" i="21"/>
  <c r="Q41" i="21"/>
  <c r="P41" i="21"/>
  <c r="O41" i="21"/>
  <c r="N41" i="21"/>
  <c r="AE40" i="21"/>
  <c r="AD40" i="21"/>
  <c r="AC40" i="21"/>
  <c r="AB40" i="21"/>
  <c r="AA40" i="21"/>
  <c r="Z40" i="21"/>
  <c r="Y40" i="21"/>
  <c r="X40" i="21"/>
  <c r="W40" i="21"/>
  <c r="V40" i="21"/>
  <c r="U40" i="21"/>
  <c r="T40" i="21"/>
  <c r="S40" i="21"/>
  <c r="R40" i="21"/>
  <c r="Q40" i="21"/>
  <c r="P40" i="21"/>
  <c r="O40" i="21"/>
  <c r="N40" i="21"/>
  <c r="AE39" i="21"/>
  <c r="AD39" i="21"/>
  <c r="AC39" i="21"/>
  <c r="AB39" i="21"/>
  <c r="AA39" i="21"/>
  <c r="Z39" i="21"/>
  <c r="Y39" i="21"/>
  <c r="X39" i="21"/>
  <c r="W39" i="21"/>
  <c r="V39" i="21"/>
  <c r="U39" i="21"/>
  <c r="T39" i="21"/>
  <c r="S39" i="21"/>
  <c r="R39" i="21"/>
  <c r="Q39" i="21"/>
  <c r="P39" i="21"/>
  <c r="O39" i="21"/>
  <c r="N39" i="21"/>
  <c r="AE38" i="21"/>
  <c r="AD38" i="21"/>
  <c r="AC38" i="21"/>
  <c r="AB38" i="21"/>
  <c r="AA38" i="21"/>
  <c r="Z38" i="21"/>
  <c r="Y38" i="21"/>
  <c r="X38" i="21"/>
  <c r="W38" i="21"/>
  <c r="V38" i="21"/>
  <c r="U38" i="21"/>
  <c r="T38" i="21"/>
  <c r="S38" i="21"/>
  <c r="R38" i="21"/>
  <c r="Q38" i="21"/>
  <c r="P38" i="21"/>
  <c r="O38" i="21"/>
  <c r="N38" i="21"/>
  <c r="AE37" i="21"/>
  <c r="AD37" i="21"/>
  <c r="AC37" i="21"/>
  <c r="AB37" i="21"/>
  <c r="AA37" i="21"/>
  <c r="Z37" i="21"/>
  <c r="Y37" i="21"/>
  <c r="X37" i="21"/>
  <c r="W37" i="21"/>
  <c r="V37" i="21"/>
  <c r="U37" i="21"/>
  <c r="T37" i="21"/>
  <c r="S37" i="21"/>
  <c r="R37" i="21"/>
  <c r="Q37" i="21"/>
  <c r="P37" i="21"/>
  <c r="O37" i="21"/>
  <c r="N37" i="21"/>
  <c r="AE36" i="21"/>
  <c r="AD36" i="21"/>
  <c r="AD33" i="21" s="1"/>
  <c r="AC36" i="21"/>
  <c r="AB36" i="21"/>
  <c r="AA36" i="21"/>
  <c r="Z36" i="21"/>
  <c r="Y36" i="21"/>
  <c r="X36" i="21"/>
  <c r="W36" i="21"/>
  <c r="V36" i="21"/>
  <c r="V33" i="21" s="1"/>
  <c r="U36" i="21"/>
  <c r="T36" i="21"/>
  <c r="S36" i="21"/>
  <c r="R36" i="21"/>
  <c r="Q36" i="21"/>
  <c r="P36" i="21"/>
  <c r="O36" i="21"/>
  <c r="N36" i="21"/>
  <c r="N33" i="21" s="1"/>
  <c r="AE35" i="21"/>
  <c r="AD35" i="21"/>
  <c r="AC35" i="21"/>
  <c r="AB35" i="21"/>
  <c r="AA35" i="21"/>
  <c r="Z35" i="21"/>
  <c r="Y35" i="21"/>
  <c r="X35" i="21"/>
  <c r="W35" i="21"/>
  <c r="V35" i="21"/>
  <c r="U35" i="21"/>
  <c r="T35" i="21"/>
  <c r="S35" i="21"/>
  <c r="R35" i="21"/>
  <c r="Q35" i="21"/>
  <c r="P35" i="21"/>
  <c r="O35" i="21"/>
  <c r="N35" i="21"/>
  <c r="AE34" i="21"/>
  <c r="AD34" i="21"/>
  <c r="AC34" i="21"/>
  <c r="AB34" i="21"/>
  <c r="AA34" i="21"/>
  <c r="Z34" i="21"/>
  <c r="Y34" i="21"/>
  <c r="X34" i="21"/>
  <c r="W34" i="21"/>
  <c r="V34" i="21"/>
  <c r="U34" i="21"/>
  <c r="T34" i="21"/>
  <c r="S34" i="21"/>
  <c r="R34" i="21"/>
  <c r="Q34" i="21"/>
  <c r="P34" i="21"/>
  <c r="O34" i="21"/>
  <c r="N34" i="21"/>
  <c r="K295" i="21"/>
  <c r="K294" i="21"/>
  <c r="J294" i="21"/>
  <c r="K293" i="21"/>
  <c r="J293" i="21"/>
  <c r="K292" i="21"/>
  <c r="K291" i="21"/>
  <c r="J291" i="21"/>
  <c r="K290" i="21"/>
  <c r="K289" i="21"/>
  <c r="J289" i="21"/>
  <c r="K288" i="21"/>
  <c r="K287" i="21"/>
  <c r="J287" i="21"/>
  <c r="X286" i="21"/>
  <c r="T286" i="21"/>
  <c r="P286" i="21"/>
  <c r="K285" i="21"/>
  <c r="J285" i="21"/>
  <c r="K284" i="21"/>
  <c r="J284" i="21"/>
  <c r="K283" i="21"/>
  <c r="J283" i="21"/>
  <c r="K282" i="21"/>
  <c r="J282" i="21"/>
  <c r="K281" i="21"/>
  <c r="J281" i="21"/>
  <c r="K280" i="21"/>
  <c r="J280" i="21"/>
  <c r="AD278" i="21"/>
  <c r="AB278" i="21"/>
  <c r="V278" i="21"/>
  <c r="T278" i="21"/>
  <c r="N278" i="21"/>
  <c r="K279" i="21"/>
  <c r="J279" i="21"/>
  <c r="K277" i="21"/>
  <c r="J277" i="21"/>
  <c r="K276" i="21"/>
  <c r="J276" i="21"/>
  <c r="K275" i="21"/>
  <c r="J275" i="21"/>
  <c r="K274" i="21"/>
  <c r="J274" i="21"/>
  <c r="Z272" i="21"/>
  <c r="K273" i="21"/>
  <c r="J273" i="21"/>
  <c r="N272" i="21"/>
  <c r="K271" i="21"/>
  <c r="J271" i="21"/>
  <c r="AB269" i="21"/>
  <c r="AB9" i="21" s="1"/>
  <c r="T269" i="21"/>
  <c r="T9" i="21" s="1"/>
  <c r="K270" i="21"/>
  <c r="J270" i="21"/>
  <c r="Z269" i="21"/>
  <c r="X269" i="21"/>
  <c r="X9" i="21" s="1"/>
  <c r="R269" i="21"/>
  <c r="Q269" i="21"/>
  <c r="K267" i="21"/>
  <c r="J267" i="21"/>
  <c r="K266" i="21"/>
  <c r="K265" i="21"/>
  <c r="J265" i="21"/>
  <c r="AD262" i="21"/>
  <c r="AC262" i="21"/>
  <c r="AB262" i="21"/>
  <c r="V262" i="21"/>
  <c r="N262" i="21"/>
  <c r="K264" i="21"/>
  <c r="J264" i="21"/>
  <c r="K263" i="21"/>
  <c r="J263" i="21"/>
  <c r="X262" i="21"/>
  <c r="R262" i="21"/>
  <c r="P262" i="21"/>
  <c r="K261" i="21"/>
  <c r="K260" i="21"/>
  <c r="J260" i="21"/>
  <c r="K259" i="21"/>
  <c r="J259" i="21"/>
  <c r="K258" i="21"/>
  <c r="J258" i="21"/>
  <c r="K257" i="21"/>
  <c r="J257" i="21"/>
  <c r="K256" i="21"/>
  <c r="J256" i="21"/>
  <c r="K255" i="21"/>
  <c r="K254" i="21"/>
  <c r="K253" i="21"/>
  <c r="J253" i="21"/>
  <c r="K252" i="21"/>
  <c r="J252" i="21"/>
  <c r="K251" i="21"/>
  <c r="J251" i="21"/>
  <c r="K250" i="21"/>
  <c r="J250" i="21"/>
  <c r="K249" i="21"/>
  <c r="J249" i="21"/>
  <c r="AB247" i="21"/>
  <c r="K248" i="21"/>
  <c r="J248" i="21"/>
  <c r="N247" i="21"/>
  <c r="K246" i="21"/>
  <c r="J246" i="21"/>
  <c r="K245" i="21"/>
  <c r="J245" i="21"/>
  <c r="K244" i="21"/>
  <c r="J244" i="21"/>
  <c r="K243" i="21"/>
  <c r="J243" i="21"/>
  <c r="K242" i="21"/>
  <c r="J242" i="21"/>
  <c r="K241" i="21"/>
  <c r="J241" i="21"/>
  <c r="K240" i="21"/>
  <c r="J240" i="21"/>
  <c r="AD238" i="21"/>
  <c r="K239" i="21"/>
  <c r="J239" i="21"/>
  <c r="K237" i="21"/>
  <c r="J237" i="21"/>
  <c r="K236" i="21"/>
  <c r="J236" i="21"/>
  <c r="K235" i="21"/>
  <c r="J235" i="21"/>
  <c r="K234" i="21"/>
  <c r="J234" i="21"/>
  <c r="K233" i="21"/>
  <c r="J233" i="21"/>
  <c r="K232" i="21"/>
  <c r="J232" i="21"/>
  <c r="K231" i="21"/>
  <c r="J231" i="21"/>
  <c r="K230" i="21"/>
  <c r="J230" i="21"/>
  <c r="K229" i="21"/>
  <c r="K228" i="21"/>
  <c r="J228" i="21"/>
  <c r="K227" i="21"/>
  <c r="R209" i="21"/>
  <c r="K226" i="21"/>
  <c r="K225" i="21"/>
  <c r="J225" i="21"/>
  <c r="K224" i="21"/>
  <c r="J224" i="21"/>
  <c r="K223" i="21"/>
  <c r="K222" i="21"/>
  <c r="J222" i="21"/>
  <c r="K221" i="21"/>
  <c r="J221" i="21"/>
  <c r="K220" i="21"/>
  <c r="J220" i="21"/>
  <c r="K219" i="21"/>
  <c r="J219" i="21"/>
  <c r="T209" i="21"/>
  <c r="K218" i="21"/>
  <c r="J218" i="21"/>
  <c r="K217" i="21"/>
  <c r="J217" i="21"/>
  <c r="K216" i="21"/>
  <c r="J216" i="21"/>
  <c r="K215" i="21"/>
  <c r="K214" i="21"/>
  <c r="J214" i="21"/>
  <c r="K213" i="21"/>
  <c r="J213" i="21"/>
  <c r="K212" i="21"/>
  <c r="J212" i="21"/>
  <c r="K211" i="21"/>
  <c r="J211" i="21"/>
  <c r="K210" i="21"/>
  <c r="K207" i="21"/>
  <c r="J207" i="21"/>
  <c r="K206" i="21"/>
  <c r="J206" i="21"/>
  <c r="K205" i="21"/>
  <c r="J205" i="21"/>
  <c r="K204" i="21"/>
  <c r="J204" i="21"/>
  <c r="K203" i="21"/>
  <c r="J203" i="21"/>
  <c r="K202" i="21"/>
  <c r="J202" i="21"/>
  <c r="K201" i="21"/>
  <c r="J201" i="21"/>
  <c r="K200" i="21"/>
  <c r="J200" i="21"/>
  <c r="T198" i="21"/>
  <c r="K199" i="21"/>
  <c r="J199" i="21"/>
  <c r="V198" i="21"/>
  <c r="K197" i="21"/>
  <c r="J197" i="21"/>
  <c r="K196" i="21"/>
  <c r="J196" i="21"/>
  <c r="Z180" i="21"/>
  <c r="K195" i="21"/>
  <c r="J195" i="21"/>
  <c r="K194" i="21"/>
  <c r="J194" i="21"/>
  <c r="K193" i="21"/>
  <c r="J193" i="21"/>
  <c r="AB20" i="21"/>
  <c r="K192" i="21"/>
  <c r="J192" i="21"/>
  <c r="K191" i="21"/>
  <c r="J191" i="21"/>
  <c r="K190" i="21"/>
  <c r="J190" i="21"/>
  <c r="J189" i="21"/>
  <c r="K188" i="21"/>
  <c r="J188" i="21"/>
  <c r="K187" i="21"/>
  <c r="K186" i="21"/>
  <c r="J186" i="21"/>
  <c r="K185" i="21"/>
  <c r="J185" i="21"/>
  <c r="K184" i="21"/>
  <c r="J184" i="21"/>
  <c r="K183" i="21"/>
  <c r="J183" i="21"/>
  <c r="K182" i="21"/>
  <c r="J182" i="21"/>
  <c r="K181" i="21"/>
  <c r="J181" i="21"/>
  <c r="K179" i="21"/>
  <c r="J179" i="21"/>
  <c r="K178" i="21"/>
  <c r="J178" i="21"/>
  <c r="K177" i="21"/>
  <c r="J177" i="21"/>
  <c r="K176" i="21"/>
  <c r="J176" i="21"/>
  <c r="K175" i="21"/>
  <c r="J175" i="21"/>
  <c r="K174" i="21"/>
  <c r="K173" i="21"/>
  <c r="J173" i="21"/>
  <c r="K172" i="21"/>
  <c r="J172" i="21"/>
  <c r="K171" i="21"/>
  <c r="J171" i="21"/>
  <c r="K170" i="21"/>
  <c r="K169" i="21"/>
  <c r="J169" i="21"/>
  <c r="K168" i="21"/>
  <c r="J168" i="21"/>
  <c r="K167" i="21"/>
  <c r="J167" i="21"/>
  <c r="K166" i="21"/>
  <c r="J166" i="21"/>
  <c r="K164" i="21"/>
  <c r="J164" i="21"/>
  <c r="K163" i="21"/>
  <c r="J163" i="21"/>
  <c r="K162" i="21"/>
  <c r="J162" i="21"/>
  <c r="K161" i="21"/>
  <c r="J161" i="21"/>
  <c r="K160" i="21"/>
  <c r="J160" i="21"/>
  <c r="K159" i="21"/>
  <c r="J159" i="21"/>
  <c r="K158" i="21"/>
  <c r="J158" i="21"/>
  <c r="K157" i="21"/>
  <c r="J157" i="21"/>
  <c r="K156" i="21"/>
  <c r="J156" i="21"/>
  <c r="K155" i="21"/>
  <c r="J155" i="21"/>
  <c r="K152" i="21"/>
  <c r="J152" i="21"/>
  <c r="K151" i="21"/>
  <c r="J151" i="21"/>
  <c r="K150" i="21"/>
  <c r="J150" i="21"/>
  <c r="K149" i="21"/>
  <c r="J149" i="21"/>
  <c r="K148" i="21"/>
  <c r="J148" i="21"/>
  <c r="K147" i="21"/>
  <c r="J147" i="21"/>
  <c r="K146" i="21"/>
  <c r="J146" i="21"/>
  <c r="K145" i="21"/>
  <c r="J145" i="21"/>
  <c r="K144" i="21"/>
  <c r="J144" i="21"/>
  <c r="K143" i="21"/>
  <c r="J143" i="21"/>
  <c r="K142" i="21"/>
  <c r="J142" i="21"/>
  <c r="K141" i="21"/>
  <c r="J141" i="21"/>
  <c r="K140" i="21"/>
  <c r="J140" i="21"/>
  <c r="K139" i="21"/>
  <c r="J139" i="21"/>
  <c r="K138" i="21"/>
  <c r="J138" i="21"/>
  <c r="K137" i="21"/>
  <c r="J137" i="21"/>
  <c r="K136" i="21"/>
  <c r="J136" i="21"/>
  <c r="K135" i="21"/>
  <c r="J135" i="21"/>
  <c r="K133" i="21"/>
  <c r="J133" i="21"/>
  <c r="K132" i="21"/>
  <c r="J132" i="21"/>
  <c r="K131" i="21"/>
  <c r="J131" i="21"/>
  <c r="K130" i="21"/>
  <c r="J130" i="21"/>
  <c r="K129" i="21"/>
  <c r="J129" i="21"/>
  <c r="K128" i="21"/>
  <c r="J128" i="21"/>
  <c r="K127" i="21"/>
  <c r="J127" i="21"/>
  <c r="K126" i="21"/>
  <c r="J126" i="21"/>
  <c r="K125" i="21"/>
  <c r="J125" i="21"/>
  <c r="K124" i="21"/>
  <c r="J124" i="21"/>
  <c r="K123" i="21"/>
  <c r="J123" i="21"/>
  <c r="K121" i="21"/>
  <c r="J121" i="21"/>
  <c r="K120" i="21"/>
  <c r="J120" i="21"/>
  <c r="K119" i="21"/>
  <c r="J119" i="21"/>
  <c r="K118" i="21"/>
  <c r="J118" i="21"/>
  <c r="K117" i="21"/>
  <c r="J117" i="21"/>
  <c r="K116" i="21"/>
  <c r="J116" i="21"/>
  <c r="K115" i="21"/>
  <c r="J115" i="21"/>
  <c r="K114" i="21"/>
  <c r="J114" i="21"/>
  <c r="K113" i="21"/>
  <c r="J113" i="21"/>
  <c r="K111" i="21"/>
  <c r="J111" i="21"/>
  <c r="K110" i="21"/>
  <c r="J110" i="21"/>
  <c r="K109" i="21"/>
  <c r="J109" i="21"/>
  <c r="K108" i="21"/>
  <c r="J108" i="21"/>
  <c r="J107" i="21"/>
  <c r="K106" i="21"/>
  <c r="J106" i="21"/>
  <c r="K105" i="21"/>
  <c r="J105" i="21"/>
  <c r="K104" i="21"/>
  <c r="J104" i="21"/>
  <c r="K102" i="21"/>
  <c r="J102" i="21"/>
  <c r="K101" i="21"/>
  <c r="J101" i="21"/>
  <c r="K100" i="21"/>
  <c r="J100" i="21"/>
  <c r="K99" i="21"/>
  <c r="J99" i="21"/>
  <c r="K98" i="21"/>
  <c r="J98" i="21"/>
  <c r="K95" i="21"/>
  <c r="J95" i="21"/>
  <c r="K94" i="21"/>
  <c r="J94" i="21"/>
  <c r="K93" i="21"/>
  <c r="J93" i="21"/>
  <c r="K92" i="21"/>
  <c r="K91" i="21"/>
  <c r="J91" i="21"/>
  <c r="K90" i="21"/>
  <c r="J90" i="21"/>
  <c r="K89" i="21"/>
  <c r="J89" i="21"/>
  <c r="K88" i="21"/>
  <c r="J88" i="21"/>
  <c r="K87" i="21"/>
  <c r="J87" i="21"/>
  <c r="K86" i="21"/>
  <c r="J86" i="21"/>
  <c r="K85" i="21"/>
  <c r="J85" i="21"/>
  <c r="K84" i="21"/>
  <c r="J84" i="21"/>
  <c r="K83" i="21"/>
  <c r="J83" i="21"/>
  <c r="K82" i="21"/>
  <c r="J82" i="21"/>
  <c r="K81" i="21"/>
  <c r="J81" i="21"/>
  <c r="K80" i="21"/>
  <c r="J80" i="21"/>
  <c r="K79" i="21"/>
  <c r="J79" i="21"/>
  <c r="K77" i="21"/>
  <c r="J77" i="21"/>
  <c r="K76" i="21"/>
  <c r="J76" i="21"/>
  <c r="K75" i="21"/>
  <c r="J75" i="21"/>
  <c r="K74" i="21"/>
  <c r="J74" i="21"/>
  <c r="K73" i="21"/>
  <c r="J73" i="21"/>
  <c r="K71" i="21"/>
  <c r="K70" i="21"/>
  <c r="J70" i="21"/>
  <c r="K69" i="21"/>
  <c r="J69" i="21"/>
  <c r="K68" i="21"/>
  <c r="J68" i="21"/>
  <c r="K67" i="21"/>
  <c r="J67" i="21"/>
  <c r="K66" i="21"/>
  <c r="J66" i="21"/>
  <c r="K65" i="21"/>
  <c r="J65" i="21"/>
  <c r="K63" i="21"/>
  <c r="J63" i="21"/>
  <c r="K62" i="21"/>
  <c r="J62" i="21"/>
  <c r="K61" i="21"/>
  <c r="J61" i="21"/>
  <c r="K60" i="21"/>
  <c r="J60" i="21"/>
  <c r="K59" i="21"/>
  <c r="J59" i="21"/>
  <c r="K58" i="21"/>
  <c r="J58" i="21"/>
  <c r="K57" i="21"/>
  <c r="J57" i="21"/>
  <c r="K56" i="21"/>
  <c r="J56" i="21"/>
  <c r="K55" i="21"/>
  <c r="J55" i="21"/>
  <c r="AB18" i="21"/>
  <c r="K53" i="21"/>
  <c r="J53" i="21"/>
  <c r="K52" i="21"/>
  <c r="J52" i="21"/>
  <c r="K51" i="21"/>
  <c r="J51" i="21"/>
  <c r="K50" i="21"/>
  <c r="J50" i="21"/>
  <c r="K49" i="21"/>
  <c r="J49" i="21"/>
  <c r="K48" i="21"/>
  <c r="J48" i="21"/>
  <c r="K47" i="21"/>
  <c r="J47" i="21"/>
  <c r="K46" i="21"/>
  <c r="J46" i="21"/>
  <c r="K45" i="21"/>
  <c r="K44" i="21"/>
  <c r="J44" i="21"/>
  <c r="K43" i="21"/>
  <c r="K42" i="21"/>
  <c r="J42" i="21"/>
  <c r="K41" i="21"/>
  <c r="J41" i="21"/>
  <c r="K40" i="21"/>
  <c r="J40" i="21"/>
  <c r="K39" i="21"/>
  <c r="J39" i="21"/>
  <c r="K38" i="21"/>
  <c r="J38" i="21"/>
  <c r="K37" i="21"/>
  <c r="J37" i="21"/>
  <c r="K36" i="21"/>
  <c r="J36" i="21"/>
  <c r="K35" i="21"/>
  <c r="J35" i="21"/>
  <c r="K34" i="21"/>
  <c r="J34" i="21"/>
  <c r="Z21" i="21"/>
  <c r="X21" i="21"/>
  <c r="R21" i="21"/>
  <c r="P21" i="21"/>
  <c r="AD20" i="21"/>
  <c r="AC20" i="21"/>
  <c r="Z20" i="21"/>
  <c r="Y20" i="21"/>
  <c r="V20" i="21"/>
  <c r="U20" i="21"/>
  <c r="R20" i="21"/>
  <c r="Q20" i="21"/>
  <c r="N20" i="21"/>
  <c r="Z18" i="21"/>
  <c r="T18" i="21"/>
  <c r="R18" i="21"/>
  <c r="R9" i="21"/>
  <c r="K35" i="14"/>
  <c r="K36" i="14"/>
  <c r="K37" i="14"/>
  <c r="K38" i="14"/>
  <c r="K39" i="14"/>
  <c r="K40" i="14"/>
  <c r="K41" i="14"/>
  <c r="K42" i="14"/>
  <c r="K43" i="14"/>
  <c r="K44" i="14"/>
  <c r="K45" i="14"/>
  <c r="K46" i="14"/>
  <c r="K47" i="14"/>
  <c r="K48" i="14"/>
  <c r="K49" i="14"/>
  <c r="K50" i="14"/>
  <c r="K51" i="14"/>
  <c r="K52" i="14"/>
  <c r="K53" i="14"/>
  <c r="K55" i="14"/>
  <c r="K56" i="14"/>
  <c r="K57" i="14"/>
  <c r="K58" i="14"/>
  <c r="K59" i="14"/>
  <c r="K60" i="14"/>
  <c r="K61" i="14"/>
  <c r="K62" i="14"/>
  <c r="K63" i="14"/>
  <c r="K65" i="14"/>
  <c r="K66" i="14"/>
  <c r="K67" i="14"/>
  <c r="K68" i="14"/>
  <c r="K69" i="14"/>
  <c r="K70" i="14"/>
  <c r="K71" i="14"/>
  <c r="K73" i="14"/>
  <c r="K74" i="14"/>
  <c r="K75" i="14"/>
  <c r="K76" i="14"/>
  <c r="K77" i="14"/>
  <c r="K79" i="14"/>
  <c r="K80" i="14"/>
  <c r="K81" i="14"/>
  <c r="K82" i="14"/>
  <c r="K83" i="14"/>
  <c r="K84" i="14"/>
  <c r="K85" i="14"/>
  <c r="K86" i="14"/>
  <c r="K87" i="14"/>
  <c r="K88" i="14"/>
  <c r="K89" i="14"/>
  <c r="K90" i="14"/>
  <c r="K91" i="14"/>
  <c r="K92" i="14"/>
  <c r="K93" i="14"/>
  <c r="K94" i="14"/>
  <c r="K95" i="14"/>
  <c r="K98" i="14"/>
  <c r="K99" i="14"/>
  <c r="K100" i="14"/>
  <c r="K101" i="14"/>
  <c r="K102" i="14"/>
  <c r="K104" i="14"/>
  <c r="K105" i="14"/>
  <c r="K106" i="14"/>
  <c r="K108" i="14"/>
  <c r="K109" i="14"/>
  <c r="K110" i="14"/>
  <c r="K111" i="14"/>
  <c r="K113" i="14"/>
  <c r="K114" i="14"/>
  <c r="K115" i="14"/>
  <c r="K116" i="14"/>
  <c r="K117" i="14"/>
  <c r="K118" i="14"/>
  <c r="K119" i="14"/>
  <c r="K120" i="14"/>
  <c r="K121" i="14"/>
  <c r="K123" i="14"/>
  <c r="K124" i="14"/>
  <c r="K125" i="14"/>
  <c r="K126" i="14"/>
  <c r="K127" i="14"/>
  <c r="K128" i="14"/>
  <c r="K129" i="14"/>
  <c r="K130" i="14"/>
  <c r="K131" i="14"/>
  <c r="K132" i="14"/>
  <c r="K133" i="14"/>
  <c r="K135" i="14"/>
  <c r="K136" i="14"/>
  <c r="K137" i="14"/>
  <c r="K138" i="14"/>
  <c r="K139" i="14"/>
  <c r="K140" i="14"/>
  <c r="K141" i="14"/>
  <c r="K142" i="14"/>
  <c r="K143" i="14"/>
  <c r="K144" i="14"/>
  <c r="K145" i="14"/>
  <c r="K146" i="14"/>
  <c r="K147" i="14"/>
  <c r="K148" i="14"/>
  <c r="K149" i="14"/>
  <c r="K150" i="14"/>
  <c r="K151" i="14"/>
  <c r="K152" i="14"/>
  <c r="K155" i="14"/>
  <c r="K156" i="14"/>
  <c r="K157" i="14"/>
  <c r="K158" i="14"/>
  <c r="K159" i="14"/>
  <c r="K160" i="14"/>
  <c r="K161" i="14"/>
  <c r="K162" i="14"/>
  <c r="K163" i="14"/>
  <c r="K164" i="14"/>
  <c r="K166" i="14"/>
  <c r="K167" i="14"/>
  <c r="K168" i="14"/>
  <c r="K169" i="14"/>
  <c r="K170" i="14"/>
  <c r="K171" i="14"/>
  <c r="K172" i="14"/>
  <c r="K173" i="14"/>
  <c r="K174" i="14"/>
  <c r="K175" i="14"/>
  <c r="K176" i="14"/>
  <c r="K177" i="14"/>
  <c r="K178" i="14"/>
  <c r="K179" i="14"/>
  <c r="K181" i="14"/>
  <c r="K182" i="14"/>
  <c r="K183" i="14"/>
  <c r="K184" i="14"/>
  <c r="K185" i="14"/>
  <c r="K186" i="14"/>
  <c r="K187" i="14"/>
  <c r="K188" i="14"/>
  <c r="K190" i="14"/>
  <c r="K191" i="14"/>
  <c r="K192" i="14"/>
  <c r="K193" i="14"/>
  <c r="K194" i="14"/>
  <c r="K195" i="14"/>
  <c r="K196" i="14"/>
  <c r="K197" i="14"/>
  <c r="K199" i="14"/>
  <c r="K200" i="14"/>
  <c r="K201" i="14"/>
  <c r="K202" i="14"/>
  <c r="K203" i="14"/>
  <c r="K204" i="14"/>
  <c r="K205" i="14"/>
  <c r="K206" i="14"/>
  <c r="K207" i="14"/>
  <c r="K210" i="14"/>
  <c r="K211" i="14"/>
  <c r="K212" i="14"/>
  <c r="K213" i="14"/>
  <c r="K214" i="14"/>
  <c r="K215" i="14"/>
  <c r="K216" i="14"/>
  <c r="K217" i="14"/>
  <c r="K218" i="14"/>
  <c r="K219" i="14"/>
  <c r="K220" i="14"/>
  <c r="K221" i="14"/>
  <c r="K222" i="14"/>
  <c r="K223" i="14"/>
  <c r="K224" i="14"/>
  <c r="K225" i="14"/>
  <c r="K226" i="14"/>
  <c r="K227" i="14"/>
  <c r="K228" i="14"/>
  <c r="K229" i="14"/>
  <c r="K230" i="14"/>
  <c r="K231" i="14"/>
  <c r="K232" i="14"/>
  <c r="K233" i="14"/>
  <c r="K234" i="14"/>
  <c r="K235" i="14"/>
  <c r="K236" i="14"/>
  <c r="K237" i="14"/>
  <c r="K239" i="14"/>
  <c r="K240" i="14"/>
  <c r="K241" i="14"/>
  <c r="K242" i="14"/>
  <c r="K243" i="14"/>
  <c r="K244" i="14"/>
  <c r="K245" i="14"/>
  <c r="K246" i="14"/>
  <c r="K248" i="14"/>
  <c r="K249" i="14"/>
  <c r="K250" i="14"/>
  <c r="K251" i="14"/>
  <c r="K252" i="14"/>
  <c r="K253" i="14"/>
  <c r="K254" i="14"/>
  <c r="K255" i="14"/>
  <c r="K256" i="14"/>
  <c r="K257" i="14"/>
  <c r="K258" i="14"/>
  <c r="K259" i="14"/>
  <c r="K260" i="14"/>
  <c r="K261" i="14"/>
  <c r="K263" i="14"/>
  <c r="K264" i="14"/>
  <c r="K265" i="14"/>
  <c r="K266" i="14"/>
  <c r="K267" i="14"/>
  <c r="K270" i="14"/>
  <c r="K271" i="14"/>
  <c r="K273" i="14"/>
  <c r="K274" i="14"/>
  <c r="K275" i="14"/>
  <c r="K276" i="14"/>
  <c r="K277" i="14"/>
  <c r="K279" i="14"/>
  <c r="K280" i="14"/>
  <c r="K281" i="14"/>
  <c r="K282" i="14"/>
  <c r="K283" i="14"/>
  <c r="K284" i="14"/>
  <c r="K285" i="14"/>
  <c r="K287" i="14"/>
  <c r="K288" i="14"/>
  <c r="K289" i="14"/>
  <c r="K290" i="14"/>
  <c r="K291" i="14"/>
  <c r="K292" i="14"/>
  <c r="K293" i="14"/>
  <c r="K294" i="14"/>
  <c r="K295" i="14"/>
  <c r="K34" i="14"/>
  <c r="J36" i="14"/>
  <c r="J37" i="14"/>
  <c r="J38" i="14"/>
  <c r="J39" i="14"/>
  <c r="J40" i="14"/>
  <c r="J41" i="14"/>
  <c r="J42" i="14"/>
  <c r="J44" i="14"/>
  <c r="J46" i="14"/>
  <c r="J47" i="14"/>
  <c r="J48" i="14"/>
  <c r="J49" i="14"/>
  <c r="J50" i="14"/>
  <c r="J51" i="14"/>
  <c r="J52" i="14"/>
  <c r="J53" i="14"/>
  <c r="J55" i="14"/>
  <c r="J56" i="14"/>
  <c r="J57" i="14"/>
  <c r="J58" i="14"/>
  <c r="J59" i="14"/>
  <c r="J60" i="14"/>
  <c r="J61" i="14"/>
  <c r="J62" i="14"/>
  <c r="J63" i="14"/>
  <c r="J65" i="14"/>
  <c r="J66" i="14"/>
  <c r="J67" i="14"/>
  <c r="J68" i="14"/>
  <c r="J69" i="14"/>
  <c r="J70" i="14"/>
  <c r="J73" i="14"/>
  <c r="J74" i="14"/>
  <c r="J75" i="14"/>
  <c r="J76" i="14"/>
  <c r="J77" i="14"/>
  <c r="J79" i="14"/>
  <c r="J80" i="14"/>
  <c r="J81" i="14"/>
  <c r="J82" i="14"/>
  <c r="J83" i="14"/>
  <c r="J84" i="14"/>
  <c r="J85" i="14"/>
  <c r="J86" i="14"/>
  <c r="J87" i="14"/>
  <c r="J88" i="14"/>
  <c r="J89" i="14"/>
  <c r="J90" i="14"/>
  <c r="J91" i="14"/>
  <c r="J93" i="14"/>
  <c r="J94" i="14"/>
  <c r="J95" i="14"/>
  <c r="J98" i="14"/>
  <c r="J99" i="14"/>
  <c r="J100" i="14"/>
  <c r="J101" i="14"/>
  <c r="J102" i="14"/>
  <c r="J104" i="14"/>
  <c r="J105" i="14"/>
  <c r="J106" i="14"/>
  <c r="J107" i="14"/>
  <c r="J108" i="14"/>
  <c r="J109" i="14"/>
  <c r="J110" i="14"/>
  <c r="J111" i="14"/>
  <c r="J113" i="14"/>
  <c r="J114" i="14"/>
  <c r="J115" i="14"/>
  <c r="J116" i="14"/>
  <c r="J117" i="14"/>
  <c r="J118" i="14"/>
  <c r="J119" i="14"/>
  <c r="J120" i="14"/>
  <c r="J121" i="14"/>
  <c r="J123" i="14"/>
  <c r="J124" i="14"/>
  <c r="J125" i="14"/>
  <c r="J126" i="14"/>
  <c r="J127" i="14"/>
  <c r="J128" i="14"/>
  <c r="J129" i="14"/>
  <c r="J130" i="14"/>
  <c r="J131" i="14"/>
  <c r="J132" i="14"/>
  <c r="J133" i="14"/>
  <c r="J135" i="14"/>
  <c r="J136" i="14"/>
  <c r="J137" i="14"/>
  <c r="J138" i="14"/>
  <c r="J139" i="14"/>
  <c r="J140" i="14"/>
  <c r="J141" i="14"/>
  <c r="J142" i="14"/>
  <c r="J143" i="14"/>
  <c r="J144" i="14"/>
  <c r="J145" i="14"/>
  <c r="J146" i="14"/>
  <c r="J147" i="14"/>
  <c r="J148" i="14"/>
  <c r="J149" i="14"/>
  <c r="J150" i="14"/>
  <c r="J151" i="14"/>
  <c r="J152" i="14"/>
  <c r="J155" i="14"/>
  <c r="J156" i="14"/>
  <c r="J157" i="14"/>
  <c r="J158" i="14"/>
  <c r="J159" i="14"/>
  <c r="J160" i="14"/>
  <c r="J161" i="14"/>
  <c r="J162" i="14"/>
  <c r="J163" i="14"/>
  <c r="J164" i="14"/>
  <c r="J166" i="14"/>
  <c r="J167" i="14"/>
  <c r="J168" i="14"/>
  <c r="J169" i="14"/>
  <c r="J171" i="14"/>
  <c r="J172" i="14"/>
  <c r="J173" i="14"/>
  <c r="J175" i="14"/>
  <c r="J176" i="14"/>
  <c r="J177" i="14"/>
  <c r="J178" i="14"/>
  <c r="J179" i="14"/>
  <c r="J181" i="14"/>
  <c r="J182" i="14"/>
  <c r="J183" i="14"/>
  <c r="J184" i="14"/>
  <c r="J185" i="14"/>
  <c r="J186" i="14"/>
  <c r="J188" i="14"/>
  <c r="J189" i="14"/>
  <c r="J190" i="14"/>
  <c r="J191" i="14"/>
  <c r="J192" i="14"/>
  <c r="J193" i="14"/>
  <c r="J194" i="14"/>
  <c r="J195" i="14"/>
  <c r="J196" i="14"/>
  <c r="J197" i="14"/>
  <c r="J199" i="14"/>
  <c r="J200" i="14"/>
  <c r="J201" i="14"/>
  <c r="J202" i="14"/>
  <c r="J203" i="14"/>
  <c r="J204" i="14"/>
  <c r="J205" i="14"/>
  <c r="J206" i="14"/>
  <c r="J207" i="14"/>
  <c r="J211" i="14"/>
  <c r="J212" i="14"/>
  <c r="J213" i="14"/>
  <c r="J214" i="14"/>
  <c r="J216" i="14"/>
  <c r="J217" i="14"/>
  <c r="J218" i="14"/>
  <c r="J219" i="14"/>
  <c r="J220" i="14"/>
  <c r="J221" i="14"/>
  <c r="J222" i="14"/>
  <c r="J224" i="14"/>
  <c r="J225" i="14"/>
  <c r="J228" i="14"/>
  <c r="J230" i="14"/>
  <c r="J231" i="14"/>
  <c r="J232" i="14"/>
  <c r="J233" i="14"/>
  <c r="J234" i="14"/>
  <c r="J235" i="14"/>
  <c r="J236" i="14"/>
  <c r="J237" i="14"/>
  <c r="J239" i="14"/>
  <c r="J240" i="14"/>
  <c r="J241" i="14"/>
  <c r="J242" i="14"/>
  <c r="J243" i="14"/>
  <c r="J244" i="14"/>
  <c r="J245" i="14"/>
  <c r="J246" i="14"/>
  <c r="J248" i="14"/>
  <c r="J249" i="14"/>
  <c r="J250" i="14"/>
  <c r="J251" i="14"/>
  <c r="J252" i="14"/>
  <c r="J253" i="14"/>
  <c r="J256" i="14"/>
  <c r="J257" i="14"/>
  <c r="J258" i="14"/>
  <c r="J259" i="14"/>
  <c r="J260" i="14"/>
  <c r="J263" i="14"/>
  <c r="J264" i="14"/>
  <c r="J265" i="14"/>
  <c r="J267" i="14"/>
  <c r="J270" i="14"/>
  <c r="J271" i="14"/>
  <c r="J273" i="14"/>
  <c r="J274" i="14"/>
  <c r="J275" i="14"/>
  <c r="J276" i="14"/>
  <c r="J277" i="14"/>
  <c r="J279" i="14"/>
  <c r="J280" i="14"/>
  <c r="J281" i="14"/>
  <c r="J282" i="14"/>
  <c r="J283" i="14"/>
  <c r="J284" i="14"/>
  <c r="J285" i="14"/>
  <c r="J287" i="14"/>
  <c r="J289" i="14"/>
  <c r="J291" i="14"/>
  <c r="J293" i="14"/>
  <c r="J294" i="14"/>
  <c r="J35" i="14"/>
  <c r="J34" i="14"/>
  <c r="N48" i="14"/>
  <c r="O48" i="14"/>
  <c r="P48" i="14"/>
  <c r="Q48" i="14"/>
  <c r="R48" i="14"/>
  <c r="S48" i="14"/>
  <c r="T48" i="14"/>
  <c r="U48" i="14"/>
  <c r="V48" i="14"/>
  <c r="W48" i="14"/>
  <c r="X48" i="14"/>
  <c r="Y48" i="14"/>
  <c r="Z48" i="14"/>
  <c r="AA48" i="14"/>
  <c r="AB48" i="14"/>
  <c r="AC48" i="14"/>
  <c r="AD48" i="14"/>
  <c r="AE48" i="14"/>
  <c r="N50" i="14"/>
  <c r="O50" i="14"/>
  <c r="P50" i="14"/>
  <c r="Q50" i="14"/>
  <c r="R50" i="14"/>
  <c r="S50" i="14"/>
  <c r="T50" i="14"/>
  <c r="U50" i="14"/>
  <c r="V50" i="14"/>
  <c r="W50" i="14"/>
  <c r="X50" i="14"/>
  <c r="Y50" i="14"/>
  <c r="Z50" i="14"/>
  <c r="AA50" i="14"/>
  <c r="AB50" i="14"/>
  <c r="AC50" i="14"/>
  <c r="AD50" i="14"/>
  <c r="AE50" i="14"/>
  <c r="N51" i="14"/>
  <c r="O51" i="14"/>
  <c r="P51" i="14"/>
  <c r="Q51" i="14"/>
  <c r="R51" i="14"/>
  <c r="S51" i="14"/>
  <c r="T51" i="14"/>
  <c r="U51" i="14"/>
  <c r="V51" i="14"/>
  <c r="W51" i="14"/>
  <c r="X51" i="14"/>
  <c r="Y51" i="14"/>
  <c r="Z51" i="14"/>
  <c r="AA51" i="14"/>
  <c r="AB51" i="14"/>
  <c r="AC51" i="14"/>
  <c r="AD51" i="14"/>
  <c r="AE51" i="14"/>
  <c r="N52" i="14"/>
  <c r="O52" i="14"/>
  <c r="P52" i="14"/>
  <c r="Q52" i="14"/>
  <c r="R52" i="14"/>
  <c r="S52" i="14"/>
  <c r="T52" i="14"/>
  <c r="U52" i="14"/>
  <c r="V52" i="14"/>
  <c r="W52" i="14"/>
  <c r="X52" i="14"/>
  <c r="Y52" i="14"/>
  <c r="Z52" i="14"/>
  <c r="AA52" i="14"/>
  <c r="AB52" i="14"/>
  <c r="AC52" i="14"/>
  <c r="AD52" i="14"/>
  <c r="AE52" i="14"/>
  <c r="N53" i="14"/>
  <c r="O53" i="14"/>
  <c r="P53" i="14"/>
  <c r="Q53" i="14"/>
  <c r="R53" i="14"/>
  <c r="S53" i="14"/>
  <c r="T53" i="14"/>
  <c r="U53" i="14"/>
  <c r="V53" i="14"/>
  <c r="W53" i="14"/>
  <c r="X53" i="14"/>
  <c r="Y53" i="14"/>
  <c r="Z53" i="14"/>
  <c r="AA53" i="14"/>
  <c r="AB53" i="14"/>
  <c r="AC53" i="14"/>
  <c r="AD53" i="14"/>
  <c r="AE53" i="14"/>
  <c r="N55" i="14"/>
  <c r="O55" i="14"/>
  <c r="P55" i="14"/>
  <c r="Q55" i="14"/>
  <c r="R55" i="14"/>
  <c r="S55" i="14"/>
  <c r="T55" i="14"/>
  <c r="U55" i="14"/>
  <c r="V55" i="14"/>
  <c r="W55" i="14"/>
  <c r="X55" i="14"/>
  <c r="Y55" i="14"/>
  <c r="Z55" i="14"/>
  <c r="AA55" i="14"/>
  <c r="AB55" i="14"/>
  <c r="AC55" i="14"/>
  <c r="AD55" i="14"/>
  <c r="AE55" i="14"/>
  <c r="N56" i="14"/>
  <c r="O56" i="14"/>
  <c r="P56" i="14"/>
  <c r="Q56" i="14"/>
  <c r="R56" i="14"/>
  <c r="S56" i="14"/>
  <c r="T56" i="14"/>
  <c r="U56" i="14"/>
  <c r="V56" i="14"/>
  <c r="W56" i="14"/>
  <c r="X56" i="14"/>
  <c r="Y56" i="14"/>
  <c r="Z56" i="14"/>
  <c r="AA56" i="14"/>
  <c r="AB56" i="14"/>
  <c r="AC56" i="14"/>
  <c r="AD56" i="14"/>
  <c r="AE56" i="14"/>
  <c r="N57" i="14"/>
  <c r="O57" i="14"/>
  <c r="P57" i="14"/>
  <c r="Q57" i="14"/>
  <c r="R57" i="14"/>
  <c r="S57" i="14"/>
  <c r="T57" i="14"/>
  <c r="U57" i="14"/>
  <c r="V57" i="14"/>
  <c r="W57" i="14"/>
  <c r="X57" i="14"/>
  <c r="Y57" i="14"/>
  <c r="Z57" i="14"/>
  <c r="AA57" i="14"/>
  <c r="AB57" i="14"/>
  <c r="AC57" i="14"/>
  <c r="AD57" i="14"/>
  <c r="AE57" i="14"/>
  <c r="N58" i="14"/>
  <c r="O58" i="14"/>
  <c r="P58" i="14"/>
  <c r="Q58" i="14"/>
  <c r="R58" i="14"/>
  <c r="S58" i="14"/>
  <c r="T58" i="14"/>
  <c r="U58" i="14"/>
  <c r="V58" i="14"/>
  <c r="W58" i="14"/>
  <c r="X58" i="14"/>
  <c r="Y58" i="14"/>
  <c r="Z58" i="14"/>
  <c r="AA58" i="14"/>
  <c r="AB58" i="14"/>
  <c r="AC58" i="14"/>
  <c r="AD58" i="14"/>
  <c r="AE58" i="14"/>
  <c r="N59" i="14"/>
  <c r="O59" i="14"/>
  <c r="P59" i="14"/>
  <c r="Q59" i="14"/>
  <c r="R59" i="14"/>
  <c r="S59" i="14"/>
  <c r="T59" i="14"/>
  <c r="U59" i="14"/>
  <c r="V59" i="14"/>
  <c r="W59" i="14"/>
  <c r="X59" i="14"/>
  <c r="Y59" i="14"/>
  <c r="Z59" i="14"/>
  <c r="AA59" i="14"/>
  <c r="AB59" i="14"/>
  <c r="AC59" i="14"/>
  <c r="AD59" i="14"/>
  <c r="AE59" i="14"/>
  <c r="N60" i="14"/>
  <c r="O60" i="14"/>
  <c r="P60" i="14"/>
  <c r="Q60" i="14"/>
  <c r="R60" i="14"/>
  <c r="S60" i="14"/>
  <c r="T60" i="14"/>
  <c r="U60" i="14"/>
  <c r="V60" i="14"/>
  <c r="W60" i="14"/>
  <c r="X60" i="14"/>
  <c r="Y60" i="14"/>
  <c r="Z60" i="14"/>
  <c r="AA60" i="14"/>
  <c r="AB60" i="14"/>
  <c r="AC60" i="14"/>
  <c r="AD60" i="14"/>
  <c r="AE60" i="14"/>
  <c r="N61" i="14"/>
  <c r="O61" i="14"/>
  <c r="P61" i="14"/>
  <c r="Q61" i="14"/>
  <c r="R61" i="14"/>
  <c r="S61" i="14"/>
  <c r="T61" i="14"/>
  <c r="U61" i="14"/>
  <c r="V61" i="14"/>
  <c r="W61" i="14"/>
  <c r="X61" i="14"/>
  <c r="Y61" i="14"/>
  <c r="Z61" i="14"/>
  <c r="AA61" i="14"/>
  <c r="AB61" i="14"/>
  <c r="AC61" i="14"/>
  <c r="AD61" i="14"/>
  <c r="AE61" i="14"/>
  <c r="N62" i="14"/>
  <c r="O62" i="14"/>
  <c r="P62" i="14"/>
  <c r="Q62" i="14"/>
  <c r="R62" i="14"/>
  <c r="S62" i="14"/>
  <c r="T62" i="14"/>
  <c r="U62" i="14"/>
  <c r="V62" i="14"/>
  <c r="W62" i="14"/>
  <c r="X62" i="14"/>
  <c r="Y62" i="14"/>
  <c r="Z62" i="14"/>
  <c r="AA62" i="14"/>
  <c r="AB62" i="14"/>
  <c r="AC62" i="14"/>
  <c r="AD62" i="14"/>
  <c r="AE62" i="14"/>
  <c r="N63" i="14"/>
  <c r="O63" i="14"/>
  <c r="P63" i="14"/>
  <c r="Q63" i="14"/>
  <c r="R63" i="14"/>
  <c r="S63" i="14"/>
  <c r="T63" i="14"/>
  <c r="U63" i="14"/>
  <c r="V63" i="14"/>
  <c r="W63" i="14"/>
  <c r="X63" i="14"/>
  <c r="Y63" i="14"/>
  <c r="Z63" i="14"/>
  <c r="AA63" i="14"/>
  <c r="AB63" i="14"/>
  <c r="AC63" i="14"/>
  <c r="AD63" i="14"/>
  <c r="AE63" i="14"/>
  <c r="N65" i="14"/>
  <c r="O65" i="14"/>
  <c r="P65" i="14"/>
  <c r="Q65" i="14"/>
  <c r="R65" i="14"/>
  <c r="S65" i="14"/>
  <c r="T65" i="14"/>
  <c r="U65" i="14"/>
  <c r="V65" i="14"/>
  <c r="W65" i="14"/>
  <c r="X65" i="14"/>
  <c r="Y65" i="14"/>
  <c r="Z65" i="14"/>
  <c r="AA65" i="14"/>
  <c r="AB65" i="14"/>
  <c r="AC65" i="14"/>
  <c r="AD65" i="14"/>
  <c r="AE65" i="14"/>
  <c r="N66" i="14"/>
  <c r="O66" i="14"/>
  <c r="P66" i="14"/>
  <c r="Q66" i="14"/>
  <c r="R66" i="14"/>
  <c r="S66" i="14"/>
  <c r="T66" i="14"/>
  <c r="U66" i="14"/>
  <c r="V66" i="14"/>
  <c r="W66" i="14"/>
  <c r="X66" i="14"/>
  <c r="Y66" i="14"/>
  <c r="Z66" i="14"/>
  <c r="AA66" i="14"/>
  <c r="AB66" i="14"/>
  <c r="AC66" i="14"/>
  <c r="AD66" i="14"/>
  <c r="AE66" i="14"/>
  <c r="N67" i="14"/>
  <c r="O67" i="14"/>
  <c r="P67" i="14"/>
  <c r="Q67" i="14"/>
  <c r="R67" i="14"/>
  <c r="S67" i="14"/>
  <c r="T67" i="14"/>
  <c r="U67" i="14"/>
  <c r="V67" i="14"/>
  <c r="W67" i="14"/>
  <c r="X67" i="14"/>
  <c r="Y67" i="14"/>
  <c r="Z67" i="14"/>
  <c r="AA67" i="14"/>
  <c r="AB67" i="14"/>
  <c r="AC67" i="14"/>
  <c r="AD67" i="14"/>
  <c r="AE67" i="14"/>
  <c r="N68" i="14"/>
  <c r="O68" i="14"/>
  <c r="P68" i="14"/>
  <c r="Q68" i="14"/>
  <c r="R68" i="14"/>
  <c r="S68" i="14"/>
  <c r="T68" i="14"/>
  <c r="U68" i="14"/>
  <c r="V68" i="14"/>
  <c r="W68" i="14"/>
  <c r="X68" i="14"/>
  <c r="Y68" i="14"/>
  <c r="Z68" i="14"/>
  <c r="AA68" i="14"/>
  <c r="AB68" i="14"/>
  <c r="AC68" i="14"/>
  <c r="AD68" i="14"/>
  <c r="AE68" i="14"/>
  <c r="N69" i="14"/>
  <c r="O69" i="14"/>
  <c r="P69" i="14"/>
  <c r="Q69" i="14"/>
  <c r="R69" i="14"/>
  <c r="S69" i="14"/>
  <c r="T69" i="14"/>
  <c r="U69" i="14"/>
  <c r="V69" i="14"/>
  <c r="W69" i="14"/>
  <c r="X69" i="14"/>
  <c r="Y69" i="14"/>
  <c r="Z69" i="14"/>
  <c r="AA69" i="14"/>
  <c r="AB69" i="14"/>
  <c r="AC69" i="14"/>
  <c r="AD69" i="14"/>
  <c r="AE69" i="14"/>
  <c r="N70" i="14"/>
  <c r="O70" i="14"/>
  <c r="P70" i="14"/>
  <c r="Q70" i="14"/>
  <c r="R70" i="14"/>
  <c r="S70" i="14"/>
  <c r="T70" i="14"/>
  <c r="U70" i="14"/>
  <c r="V70" i="14"/>
  <c r="W70" i="14"/>
  <c r="X70" i="14"/>
  <c r="Y70" i="14"/>
  <c r="Z70" i="14"/>
  <c r="AA70" i="14"/>
  <c r="AB70" i="14"/>
  <c r="AC70" i="14"/>
  <c r="AD70" i="14"/>
  <c r="AE70" i="14"/>
  <c r="N73" i="14"/>
  <c r="O73" i="14"/>
  <c r="P73" i="14"/>
  <c r="Q73" i="14"/>
  <c r="R73" i="14"/>
  <c r="S73" i="14"/>
  <c r="T73" i="14"/>
  <c r="U73" i="14"/>
  <c r="V73" i="14"/>
  <c r="W73" i="14"/>
  <c r="X73" i="14"/>
  <c r="Y73" i="14"/>
  <c r="Z73" i="14"/>
  <c r="AA73" i="14"/>
  <c r="AB73" i="14"/>
  <c r="AC73" i="14"/>
  <c r="AD73" i="14"/>
  <c r="AE73" i="14"/>
  <c r="N74" i="14"/>
  <c r="O74" i="14"/>
  <c r="P74" i="14"/>
  <c r="Q74" i="14"/>
  <c r="R74" i="14"/>
  <c r="S74" i="14"/>
  <c r="T74" i="14"/>
  <c r="U74" i="14"/>
  <c r="V74" i="14"/>
  <c r="W74" i="14"/>
  <c r="X74" i="14"/>
  <c r="Y74" i="14"/>
  <c r="Z74" i="14"/>
  <c r="AA74" i="14"/>
  <c r="AB74" i="14"/>
  <c r="AC74" i="14"/>
  <c r="AD74" i="14"/>
  <c r="AE74" i="14"/>
  <c r="N75" i="14"/>
  <c r="O75" i="14"/>
  <c r="P75" i="14"/>
  <c r="Q75" i="14"/>
  <c r="R75" i="14"/>
  <c r="S75" i="14"/>
  <c r="T75" i="14"/>
  <c r="U75" i="14"/>
  <c r="V75" i="14"/>
  <c r="W75" i="14"/>
  <c r="X75" i="14"/>
  <c r="Y75" i="14"/>
  <c r="Z75" i="14"/>
  <c r="AA75" i="14"/>
  <c r="AB75" i="14"/>
  <c r="AC75" i="14"/>
  <c r="AD75" i="14"/>
  <c r="AE75" i="14"/>
  <c r="N76" i="14"/>
  <c r="O76" i="14"/>
  <c r="P76" i="14"/>
  <c r="Q76" i="14"/>
  <c r="R76" i="14"/>
  <c r="S76" i="14"/>
  <c r="T76" i="14"/>
  <c r="U76" i="14"/>
  <c r="V76" i="14"/>
  <c r="W76" i="14"/>
  <c r="X76" i="14"/>
  <c r="Y76" i="14"/>
  <c r="Z76" i="14"/>
  <c r="AA76" i="14"/>
  <c r="AB76" i="14"/>
  <c r="AC76" i="14"/>
  <c r="AD76" i="14"/>
  <c r="AE76" i="14"/>
  <c r="N77" i="14"/>
  <c r="O77" i="14"/>
  <c r="P77" i="14"/>
  <c r="Q77" i="14"/>
  <c r="R77" i="14"/>
  <c r="S77" i="14"/>
  <c r="T77" i="14"/>
  <c r="U77" i="14"/>
  <c r="V77" i="14"/>
  <c r="W77" i="14"/>
  <c r="X77" i="14"/>
  <c r="Y77" i="14"/>
  <c r="Z77" i="14"/>
  <c r="AA77" i="14"/>
  <c r="AB77" i="14"/>
  <c r="AC77" i="14"/>
  <c r="AD77" i="14"/>
  <c r="AE77" i="14"/>
  <c r="N79" i="14"/>
  <c r="O79" i="14"/>
  <c r="P79" i="14"/>
  <c r="Q79" i="14"/>
  <c r="R79" i="14"/>
  <c r="S79" i="14"/>
  <c r="T79" i="14"/>
  <c r="U79" i="14"/>
  <c r="V79" i="14"/>
  <c r="W79" i="14"/>
  <c r="X79" i="14"/>
  <c r="Y79" i="14"/>
  <c r="Z79" i="14"/>
  <c r="AA79" i="14"/>
  <c r="AB79" i="14"/>
  <c r="AC79" i="14"/>
  <c r="AD79" i="14"/>
  <c r="AE79" i="14"/>
  <c r="N80" i="14"/>
  <c r="O80" i="14"/>
  <c r="P80" i="14"/>
  <c r="Q80" i="14"/>
  <c r="R80" i="14"/>
  <c r="S80" i="14"/>
  <c r="T80" i="14"/>
  <c r="U80" i="14"/>
  <c r="V80" i="14"/>
  <c r="W80" i="14"/>
  <c r="X80" i="14"/>
  <c r="Y80" i="14"/>
  <c r="Z80" i="14"/>
  <c r="AA80" i="14"/>
  <c r="AB80" i="14"/>
  <c r="AC80" i="14"/>
  <c r="AD80" i="14"/>
  <c r="AE80" i="14"/>
  <c r="N81" i="14"/>
  <c r="O81" i="14"/>
  <c r="P81" i="14"/>
  <c r="Q81" i="14"/>
  <c r="R81" i="14"/>
  <c r="S81" i="14"/>
  <c r="T81" i="14"/>
  <c r="U81" i="14"/>
  <c r="V81" i="14"/>
  <c r="W81" i="14"/>
  <c r="X81" i="14"/>
  <c r="Y81" i="14"/>
  <c r="Z81" i="14"/>
  <c r="AA81" i="14"/>
  <c r="AB81" i="14"/>
  <c r="AC81" i="14"/>
  <c r="AD81" i="14"/>
  <c r="AE81" i="14"/>
  <c r="N82" i="14"/>
  <c r="O82" i="14"/>
  <c r="P82" i="14"/>
  <c r="Q82" i="14"/>
  <c r="R82" i="14"/>
  <c r="S82" i="14"/>
  <c r="T82" i="14"/>
  <c r="U82" i="14"/>
  <c r="V82" i="14"/>
  <c r="W82" i="14"/>
  <c r="X82" i="14"/>
  <c r="Y82" i="14"/>
  <c r="Z82" i="14"/>
  <c r="AA82" i="14"/>
  <c r="AB82" i="14"/>
  <c r="AC82" i="14"/>
  <c r="AD82" i="14"/>
  <c r="AE82" i="14"/>
  <c r="N83" i="14"/>
  <c r="O83" i="14"/>
  <c r="P83" i="14"/>
  <c r="Q83" i="14"/>
  <c r="R83" i="14"/>
  <c r="S83" i="14"/>
  <c r="T83" i="14"/>
  <c r="U83" i="14"/>
  <c r="V83" i="14"/>
  <c r="W83" i="14"/>
  <c r="X83" i="14"/>
  <c r="Y83" i="14"/>
  <c r="Z83" i="14"/>
  <c r="AA83" i="14"/>
  <c r="AB83" i="14"/>
  <c r="AC83" i="14"/>
  <c r="AD83" i="14"/>
  <c r="AE83" i="14"/>
  <c r="N84" i="14"/>
  <c r="O84" i="14"/>
  <c r="P84" i="14"/>
  <c r="Q84" i="14"/>
  <c r="R84" i="14"/>
  <c r="S84" i="14"/>
  <c r="T84" i="14"/>
  <c r="U84" i="14"/>
  <c r="V84" i="14"/>
  <c r="W84" i="14"/>
  <c r="X84" i="14"/>
  <c r="Y84" i="14"/>
  <c r="Z84" i="14"/>
  <c r="AA84" i="14"/>
  <c r="AB84" i="14"/>
  <c r="AC84" i="14"/>
  <c r="AD84" i="14"/>
  <c r="AE84" i="14"/>
  <c r="N85" i="14"/>
  <c r="O85" i="14"/>
  <c r="P85" i="14"/>
  <c r="Q85" i="14"/>
  <c r="R85" i="14"/>
  <c r="S85" i="14"/>
  <c r="T85" i="14"/>
  <c r="U85" i="14"/>
  <c r="V85" i="14"/>
  <c r="W85" i="14"/>
  <c r="X85" i="14"/>
  <c r="Y85" i="14"/>
  <c r="Z85" i="14"/>
  <c r="AA85" i="14"/>
  <c r="AB85" i="14"/>
  <c r="AC85" i="14"/>
  <c r="AD85" i="14"/>
  <c r="AE85" i="14"/>
  <c r="N86" i="14"/>
  <c r="O86" i="14"/>
  <c r="P86" i="14"/>
  <c r="Q86" i="14"/>
  <c r="R86" i="14"/>
  <c r="S86" i="14"/>
  <c r="T86" i="14"/>
  <c r="U86" i="14"/>
  <c r="V86" i="14"/>
  <c r="W86" i="14"/>
  <c r="X86" i="14"/>
  <c r="Y86" i="14"/>
  <c r="Z86" i="14"/>
  <c r="AA86" i="14"/>
  <c r="AB86" i="14"/>
  <c r="AC86" i="14"/>
  <c r="AD86" i="14"/>
  <c r="AE86" i="14"/>
  <c r="N87" i="14"/>
  <c r="O87" i="14"/>
  <c r="P87" i="14"/>
  <c r="Q87" i="14"/>
  <c r="R87" i="14"/>
  <c r="S87" i="14"/>
  <c r="T87" i="14"/>
  <c r="U87" i="14"/>
  <c r="V87" i="14"/>
  <c r="W87" i="14"/>
  <c r="X87" i="14"/>
  <c r="Y87" i="14"/>
  <c r="Z87" i="14"/>
  <c r="AA87" i="14"/>
  <c r="AB87" i="14"/>
  <c r="AC87" i="14"/>
  <c r="AD87" i="14"/>
  <c r="AE87" i="14"/>
  <c r="N88" i="14"/>
  <c r="O88" i="14"/>
  <c r="P88" i="14"/>
  <c r="Q88" i="14"/>
  <c r="R88" i="14"/>
  <c r="S88" i="14"/>
  <c r="T88" i="14"/>
  <c r="U88" i="14"/>
  <c r="V88" i="14"/>
  <c r="W88" i="14"/>
  <c r="X88" i="14"/>
  <c r="Y88" i="14"/>
  <c r="Z88" i="14"/>
  <c r="AA88" i="14"/>
  <c r="AB88" i="14"/>
  <c r="AC88" i="14"/>
  <c r="AD88" i="14"/>
  <c r="AE88" i="14"/>
  <c r="N89" i="14"/>
  <c r="O89" i="14"/>
  <c r="P89" i="14"/>
  <c r="Q89" i="14"/>
  <c r="R89" i="14"/>
  <c r="S89" i="14"/>
  <c r="T89" i="14"/>
  <c r="U89" i="14"/>
  <c r="V89" i="14"/>
  <c r="W89" i="14"/>
  <c r="X89" i="14"/>
  <c r="Y89" i="14"/>
  <c r="Z89" i="14"/>
  <c r="AA89" i="14"/>
  <c r="AB89" i="14"/>
  <c r="AC89" i="14"/>
  <c r="AD89" i="14"/>
  <c r="AE89" i="14"/>
  <c r="N90" i="14"/>
  <c r="O90" i="14"/>
  <c r="P90" i="14"/>
  <c r="Q90" i="14"/>
  <c r="R90" i="14"/>
  <c r="S90" i="14"/>
  <c r="T90" i="14"/>
  <c r="U90" i="14"/>
  <c r="V90" i="14"/>
  <c r="W90" i="14"/>
  <c r="X90" i="14"/>
  <c r="Y90" i="14"/>
  <c r="Z90" i="14"/>
  <c r="AA90" i="14"/>
  <c r="AB90" i="14"/>
  <c r="AC90" i="14"/>
  <c r="AD90" i="14"/>
  <c r="AE90" i="14"/>
  <c r="N91" i="14"/>
  <c r="O91" i="14"/>
  <c r="P91" i="14"/>
  <c r="Q91" i="14"/>
  <c r="R91" i="14"/>
  <c r="S91" i="14"/>
  <c r="T91" i="14"/>
  <c r="U91" i="14"/>
  <c r="V91" i="14"/>
  <c r="W91" i="14"/>
  <c r="X91" i="14"/>
  <c r="Y91" i="14"/>
  <c r="Z91" i="14"/>
  <c r="AA91" i="14"/>
  <c r="AB91" i="14"/>
  <c r="AC91" i="14"/>
  <c r="AD91" i="14"/>
  <c r="AE91" i="14"/>
  <c r="N93" i="14"/>
  <c r="O93" i="14"/>
  <c r="P93" i="14"/>
  <c r="Q93" i="14"/>
  <c r="R93" i="14"/>
  <c r="S93" i="14"/>
  <c r="T93" i="14"/>
  <c r="U93" i="14"/>
  <c r="V93" i="14"/>
  <c r="W93" i="14"/>
  <c r="X93" i="14"/>
  <c r="Y93" i="14"/>
  <c r="Z93" i="14"/>
  <c r="AA93" i="14"/>
  <c r="AB93" i="14"/>
  <c r="AC93" i="14"/>
  <c r="AD93" i="14"/>
  <c r="AE93" i="14"/>
  <c r="N94" i="14"/>
  <c r="O94" i="14"/>
  <c r="P94" i="14"/>
  <c r="Q94" i="14"/>
  <c r="R94" i="14"/>
  <c r="S94" i="14"/>
  <c r="T94" i="14"/>
  <c r="U94" i="14"/>
  <c r="V94" i="14"/>
  <c r="W94" i="14"/>
  <c r="X94" i="14"/>
  <c r="Y94" i="14"/>
  <c r="Z94" i="14"/>
  <c r="AA94" i="14"/>
  <c r="AB94" i="14"/>
  <c r="AC94" i="14"/>
  <c r="AD94" i="14"/>
  <c r="AE94" i="14"/>
  <c r="N95" i="14"/>
  <c r="O95" i="14"/>
  <c r="P95" i="14"/>
  <c r="Q95" i="14"/>
  <c r="R95" i="14"/>
  <c r="S95" i="14"/>
  <c r="T95" i="14"/>
  <c r="U95" i="14"/>
  <c r="V95" i="14"/>
  <c r="W95" i="14"/>
  <c r="X95" i="14"/>
  <c r="Y95" i="14"/>
  <c r="Z95" i="14"/>
  <c r="AA95" i="14"/>
  <c r="AB95" i="14"/>
  <c r="AC95" i="14"/>
  <c r="AD95" i="14"/>
  <c r="AE95" i="14"/>
  <c r="N98" i="14"/>
  <c r="O98" i="14"/>
  <c r="P98" i="14"/>
  <c r="Q98" i="14"/>
  <c r="R98" i="14"/>
  <c r="S98" i="14"/>
  <c r="T98" i="14"/>
  <c r="U98" i="14"/>
  <c r="V98" i="14"/>
  <c r="W98" i="14"/>
  <c r="X98" i="14"/>
  <c r="Y98" i="14"/>
  <c r="Z98" i="14"/>
  <c r="AA98" i="14"/>
  <c r="AB98" i="14"/>
  <c r="AC98" i="14"/>
  <c r="AD98" i="14"/>
  <c r="AE98" i="14"/>
  <c r="N99" i="14"/>
  <c r="O99" i="14"/>
  <c r="P99" i="14"/>
  <c r="Q99" i="14"/>
  <c r="R99" i="14"/>
  <c r="S99" i="14"/>
  <c r="T99" i="14"/>
  <c r="U99" i="14"/>
  <c r="V99" i="14"/>
  <c r="W99" i="14"/>
  <c r="X99" i="14"/>
  <c r="Y99" i="14"/>
  <c r="Z99" i="14"/>
  <c r="AA99" i="14"/>
  <c r="AB99" i="14"/>
  <c r="AC99" i="14"/>
  <c r="AD99" i="14"/>
  <c r="AE99" i="14"/>
  <c r="N100" i="14"/>
  <c r="O100" i="14"/>
  <c r="P100" i="14"/>
  <c r="Q100" i="14"/>
  <c r="R100" i="14"/>
  <c r="S100" i="14"/>
  <c r="T100" i="14"/>
  <c r="U100" i="14"/>
  <c r="V100" i="14"/>
  <c r="W100" i="14"/>
  <c r="X100" i="14"/>
  <c r="Y100" i="14"/>
  <c r="Z100" i="14"/>
  <c r="AA100" i="14"/>
  <c r="AB100" i="14"/>
  <c r="AC100" i="14"/>
  <c r="AD100" i="14"/>
  <c r="AE100" i="14"/>
  <c r="N101" i="14"/>
  <c r="O101" i="14"/>
  <c r="P101" i="14"/>
  <c r="Q101" i="14"/>
  <c r="R101" i="14"/>
  <c r="S101" i="14"/>
  <c r="T101" i="14"/>
  <c r="U101" i="14"/>
  <c r="V101" i="14"/>
  <c r="W101" i="14"/>
  <c r="X101" i="14"/>
  <c r="Y101" i="14"/>
  <c r="Z101" i="14"/>
  <c r="AA101" i="14"/>
  <c r="AB101" i="14"/>
  <c r="AC101" i="14"/>
  <c r="AD101" i="14"/>
  <c r="AE101" i="14"/>
  <c r="N102" i="14"/>
  <c r="O102" i="14"/>
  <c r="P102" i="14"/>
  <c r="Q102" i="14"/>
  <c r="R102" i="14"/>
  <c r="S102" i="14"/>
  <c r="T102" i="14"/>
  <c r="U102" i="14"/>
  <c r="V102" i="14"/>
  <c r="W102" i="14"/>
  <c r="X102" i="14"/>
  <c r="Y102" i="14"/>
  <c r="Z102" i="14"/>
  <c r="AA102" i="14"/>
  <c r="AB102" i="14"/>
  <c r="AC102" i="14"/>
  <c r="AD102" i="14"/>
  <c r="AE102" i="14"/>
  <c r="N104" i="14"/>
  <c r="O104" i="14"/>
  <c r="P104" i="14"/>
  <c r="Q104" i="14"/>
  <c r="R104" i="14"/>
  <c r="S104" i="14"/>
  <c r="T104" i="14"/>
  <c r="U104" i="14"/>
  <c r="V104" i="14"/>
  <c r="W104" i="14"/>
  <c r="X104" i="14"/>
  <c r="Y104" i="14"/>
  <c r="Z104" i="14"/>
  <c r="AA104" i="14"/>
  <c r="AB104" i="14"/>
  <c r="AC104" i="14"/>
  <c r="AD104" i="14"/>
  <c r="AE104" i="14"/>
  <c r="N105" i="14"/>
  <c r="O105" i="14"/>
  <c r="P105" i="14"/>
  <c r="Q105" i="14"/>
  <c r="R105" i="14"/>
  <c r="S105" i="14"/>
  <c r="T105" i="14"/>
  <c r="U105" i="14"/>
  <c r="V105" i="14"/>
  <c r="W105" i="14"/>
  <c r="X105" i="14"/>
  <c r="Y105" i="14"/>
  <c r="Z105" i="14"/>
  <c r="AA105" i="14"/>
  <c r="AB105" i="14"/>
  <c r="AC105" i="14"/>
  <c r="AD105" i="14"/>
  <c r="AE105" i="14"/>
  <c r="N106" i="14"/>
  <c r="O106" i="14"/>
  <c r="P106" i="14"/>
  <c r="Q106" i="14"/>
  <c r="R106" i="14"/>
  <c r="S106" i="14"/>
  <c r="T106" i="14"/>
  <c r="U106" i="14"/>
  <c r="V106" i="14"/>
  <c r="W106" i="14"/>
  <c r="X106" i="14"/>
  <c r="Y106" i="14"/>
  <c r="Z106" i="14"/>
  <c r="AA106" i="14"/>
  <c r="AB106" i="14"/>
  <c r="AC106" i="14"/>
  <c r="AD106" i="14"/>
  <c r="AE106" i="14"/>
  <c r="N108" i="14"/>
  <c r="O108" i="14"/>
  <c r="P108" i="14"/>
  <c r="Q108" i="14"/>
  <c r="R108" i="14"/>
  <c r="S108" i="14"/>
  <c r="T108" i="14"/>
  <c r="U108" i="14"/>
  <c r="V108" i="14"/>
  <c r="W108" i="14"/>
  <c r="X108" i="14"/>
  <c r="Y108" i="14"/>
  <c r="Z108" i="14"/>
  <c r="AA108" i="14"/>
  <c r="AB108" i="14"/>
  <c r="AC108" i="14"/>
  <c r="AD108" i="14"/>
  <c r="AE108" i="14"/>
  <c r="N109" i="14"/>
  <c r="O109" i="14"/>
  <c r="P109" i="14"/>
  <c r="Q109" i="14"/>
  <c r="R109" i="14"/>
  <c r="S109" i="14"/>
  <c r="T109" i="14"/>
  <c r="U109" i="14"/>
  <c r="V109" i="14"/>
  <c r="W109" i="14"/>
  <c r="X109" i="14"/>
  <c r="Y109" i="14"/>
  <c r="Z109" i="14"/>
  <c r="AA109" i="14"/>
  <c r="AB109" i="14"/>
  <c r="AC109" i="14"/>
  <c r="AD109" i="14"/>
  <c r="AE109" i="14"/>
  <c r="N110" i="14"/>
  <c r="O110" i="14"/>
  <c r="P110" i="14"/>
  <c r="Q110" i="14"/>
  <c r="R110" i="14"/>
  <c r="S110" i="14"/>
  <c r="T110" i="14"/>
  <c r="U110" i="14"/>
  <c r="V110" i="14"/>
  <c r="W110" i="14"/>
  <c r="X110" i="14"/>
  <c r="Y110" i="14"/>
  <c r="Z110" i="14"/>
  <c r="AA110" i="14"/>
  <c r="AB110" i="14"/>
  <c r="AC110" i="14"/>
  <c r="AD110" i="14"/>
  <c r="AE110" i="14"/>
  <c r="N111" i="14"/>
  <c r="O111" i="14"/>
  <c r="P111" i="14"/>
  <c r="Q111" i="14"/>
  <c r="R111" i="14"/>
  <c r="S111" i="14"/>
  <c r="T111" i="14"/>
  <c r="U111" i="14"/>
  <c r="V111" i="14"/>
  <c r="W111" i="14"/>
  <c r="X111" i="14"/>
  <c r="Y111" i="14"/>
  <c r="Z111" i="14"/>
  <c r="AA111" i="14"/>
  <c r="AB111" i="14"/>
  <c r="AC111" i="14"/>
  <c r="AD111" i="14"/>
  <c r="AE111" i="14"/>
  <c r="N113" i="14"/>
  <c r="O113" i="14"/>
  <c r="P113" i="14"/>
  <c r="Q113" i="14"/>
  <c r="R113" i="14"/>
  <c r="S113" i="14"/>
  <c r="T113" i="14"/>
  <c r="U113" i="14"/>
  <c r="V113" i="14"/>
  <c r="W113" i="14"/>
  <c r="X113" i="14"/>
  <c r="Y113" i="14"/>
  <c r="Z113" i="14"/>
  <c r="AA113" i="14"/>
  <c r="AB113" i="14"/>
  <c r="AC113" i="14"/>
  <c r="AD113" i="14"/>
  <c r="AE113" i="14"/>
  <c r="N114" i="14"/>
  <c r="O114" i="14"/>
  <c r="P114" i="14"/>
  <c r="Q114" i="14"/>
  <c r="R114" i="14"/>
  <c r="S114" i="14"/>
  <c r="T114" i="14"/>
  <c r="U114" i="14"/>
  <c r="V114" i="14"/>
  <c r="W114" i="14"/>
  <c r="X114" i="14"/>
  <c r="Y114" i="14"/>
  <c r="Z114" i="14"/>
  <c r="AA114" i="14"/>
  <c r="AB114" i="14"/>
  <c r="AC114" i="14"/>
  <c r="AD114" i="14"/>
  <c r="AE114" i="14"/>
  <c r="N115" i="14"/>
  <c r="O115" i="14"/>
  <c r="P115" i="14"/>
  <c r="Q115" i="14"/>
  <c r="R115" i="14"/>
  <c r="S115" i="14"/>
  <c r="T115" i="14"/>
  <c r="U115" i="14"/>
  <c r="V115" i="14"/>
  <c r="W115" i="14"/>
  <c r="X115" i="14"/>
  <c r="Y115" i="14"/>
  <c r="Z115" i="14"/>
  <c r="AA115" i="14"/>
  <c r="AB115" i="14"/>
  <c r="AC115" i="14"/>
  <c r="AD115" i="14"/>
  <c r="AE115" i="14"/>
  <c r="N116" i="14"/>
  <c r="O116" i="14"/>
  <c r="P116" i="14"/>
  <c r="Q116" i="14"/>
  <c r="R116" i="14"/>
  <c r="S116" i="14"/>
  <c r="T116" i="14"/>
  <c r="U116" i="14"/>
  <c r="V116" i="14"/>
  <c r="W116" i="14"/>
  <c r="X116" i="14"/>
  <c r="Y116" i="14"/>
  <c r="Z116" i="14"/>
  <c r="AA116" i="14"/>
  <c r="AB116" i="14"/>
  <c r="AC116" i="14"/>
  <c r="AD116" i="14"/>
  <c r="AE116" i="14"/>
  <c r="N117" i="14"/>
  <c r="O117" i="14"/>
  <c r="P117" i="14"/>
  <c r="Q117" i="14"/>
  <c r="R117" i="14"/>
  <c r="S117" i="14"/>
  <c r="T117" i="14"/>
  <c r="U117" i="14"/>
  <c r="V117" i="14"/>
  <c r="W117" i="14"/>
  <c r="X117" i="14"/>
  <c r="Y117" i="14"/>
  <c r="Z117" i="14"/>
  <c r="AA117" i="14"/>
  <c r="AB117" i="14"/>
  <c r="AC117" i="14"/>
  <c r="AD117" i="14"/>
  <c r="AE117" i="14"/>
  <c r="N118" i="14"/>
  <c r="O118" i="14"/>
  <c r="P118" i="14"/>
  <c r="Q118" i="14"/>
  <c r="R118" i="14"/>
  <c r="S118" i="14"/>
  <c r="T118" i="14"/>
  <c r="U118" i="14"/>
  <c r="V118" i="14"/>
  <c r="W118" i="14"/>
  <c r="X118" i="14"/>
  <c r="Y118" i="14"/>
  <c r="Z118" i="14"/>
  <c r="AA118" i="14"/>
  <c r="AB118" i="14"/>
  <c r="AC118" i="14"/>
  <c r="AD118" i="14"/>
  <c r="AE118" i="14"/>
  <c r="N119" i="14"/>
  <c r="O119" i="14"/>
  <c r="P119" i="14"/>
  <c r="Q119" i="14"/>
  <c r="R119" i="14"/>
  <c r="S119" i="14"/>
  <c r="T119" i="14"/>
  <c r="U119" i="14"/>
  <c r="V119" i="14"/>
  <c r="W119" i="14"/>
  <c r="X119" i="14"/>
  <c r="Y119" i="14"/>
  <c r="Z119" i="14"/>
  <c r="AA119" i="14"/>
  <c r="AB119" i="14"/>
  <c r="AC119" i="14"/>
  <c r="AD119" i="14"/>
  <c r="AE119" i="14"/>
  <c r="N120" i="14"/>
  <c r="O120" i="14"/>
  <c r="P120" i="14"/>
  <c r="Q120" i="14"/>
  <c r="R120" i="14"/>
  <c r="S120" i="14"/>
  <c r="T120" i="14"/>
  <c r="U120" i="14"/>
  <c r="V120" i="14"/>
  <c r="W120" i="14"/>
  <c r="X120" i="14"/>
  <c r="Y120" i="14"/>
  <c r="Z120" i="14"/>
  <c r="AA120" i="14"/>
  <c r="AB120" i="14"/>
  <c r="AC120" i="14"/>
  <c r="AD120" i="14"/>
  <c r="AE120" i="14"/>
  <c r="N121" i="14"/>
  <c r="O121" i="14"/>
  <c r="P121" i="14"/>
  <c r="Q121" i="14"/>
  <c r="R121" i="14"/>
  <c r="S121" i="14"/>
  <c r="T121" i="14"/>
  <c r="U121" i="14"/>
  <c r="V121" i="14"/>
  <c r="W121" i="14"/>
  <c r="X121" i="14"/>
  <c r="Y121" i="14"/>
  <c r="Z121" i="14"/>
  <c r="AA121" i="14"/>
  <c r="AB121" i="14"/>
  <c r="AC121" i="14"/>
  <c r="AD121" i="14"/>
  <c r="AE121" i="14"/>
  <c r="N123" i="14"/>
  <c r="O123" i="14"/>
  <c r="P123" i="14"/>
  <c r="Q123" i="14"/>
  <c r="R123" i="14"/>
  <c r="S123" i="14"/>
  <c r="T123" i="14"/>
  <c r="U123" i="14"/>
  <c r="V123" i="14"/>
  <c r="W123" i="14"/>
  <c r="X123" i="14"/>
  <c r="Y123" i="14"/>
  <c r="Z123" i="14"/>
  <c r="AA123" i="14"/>
  <c r="AB123" i="14"/>
  <c r="AC123" i="14"/>
  <c r="AD123" i="14"/>
  <c r="AE123" i="14"/>
  <c r="N124" i="14"/>
  <c r="O124" i="14"/>
  <c r="P124" i="14"/>
  <c r="Q124" i="14"/>
  <c r="R124" i="14"/>
  <c r="S124" i="14"/>
  <c r="T124" i="14"/>
  <c r="U124" i="14"/>
  <c r="V124" i="14"/>
  <c r="W124" i="14"/>
  <c r="X124" i="14"/>
  <c r="Y124" i="14"/>
  <c r="Z124" i="14"/>
  <c r="AA124" i="14"/>
  <c r="AB124" i="14"/>
  <c r="AC124" i="14"/>
  <c r="AD124" i="14"/>
  <c r="AE124" i="14"/>
  <c r="N125" i="14"/>
  <c r="O125" i="14"/>
  <c r="P125" i="14"/>
  <c r="Q125" i="14"/>
  <c r="R125" i="14"/>
  <c r="S125" i="14"/>
  <c r="T125" i="14"/>
  <c r="U125" i="14"/>
  <c r="V125" i="14"/>
  <c r="W125" i="14"/>
  <c r="X125" i="14"/>
  <c r="Y125" i="14"/>
  <c r="Z125" i="14"/>
  <c r="AA125" i="14"/>
  <c r="AB125" i="14"/>
  <c r="AC125" i="14"/>
  <c r="AD125" i="14"/>
  <c r="AE125" i="14"/>
  <c r="N126" i="14"/>
  <c r="O126" i="14"/>
  <c r="P126" i="14"/>
  <c r="Q126" i="14"/>
  <c r="R126" i="14"/>
  <c r="S126" i="14"/>
  <c r="T126" i="14"/>
  <c r="U126" i="14"/>
  <c r="V126" i="14"/>
  <c r="W126" i="14"/>
  <c r="X126" i="14"/>
  <c r="Y126" i="14"/>
  <c r="Z126" i="14"/>
  <c r="AA126" i="14"/>
  <c r="AB126" i="14"/>
  <c r="AC126" i="14"/>
  <c r="AD126" i="14"/>
  <c r="AE126" i="14"/>
  <c r="N127" i="14"/>
  <c r="O127" i="14"/>
  <c r="P127" i="14"/>
  <c r="Q127" i="14"/>
  <c r="R127" i="14"/>
  <c r="S127" i="14"/>
  <c r="T127" i="14"/>
  <c r="U127" i="14"/>
  <c r="V127" i="14"/>
  <c r="W127" i="14"/>
  <c r="X127" i="14"/>
  <c r="Y127" i="14"/>
  <c r="Z127" i="14"/>
  <c r="AA127" i="14"/>
  <c r="AB127" i="14"/>
  <c r="AC127" i="14"/>
  <c r="AD127" i="14"/>
  <c r="AE127" i="14"/>
  <c r="N128" i="14"/>
  <c r="O128" i="14"/>
  <c r="P128" i="14"/>
  <c r="Q128" i="14"/>
  <c r="R128" i="14"/>
  <c r="S128" i="14"/>
  <c r="T128" i="14"/>
  <c r="U128" i="14"/>
  <c r="V128" i="14"/>
  <c r="W128" i="14"/>
  <c r="X128" i="14"/>
  <c r="Y128" i="14"/>
  <c r="Z128" i="14"/>
  <c r="AA128" i="14"/>
  <c r="AB128" i="14"/>
  <c r="AC128" i="14"/>
  <c r="AD128" i="14"/>
  <c r="AE128" i="14"/>
  <c r="N129" i="14"/>
  <c r="O129" i="14"/>
  <c r="P129" i="14"/>
  <c r="Q129" i="14"/>
  <c r="R129" i="14"/>
  <c r="S129" i="14"/>
  <c r="T129" i="14"/>
  <c r="U129" i="14"/>
  <c r="V129" i="14"/>
  <c r="W129" i="14"/>
  <c r="X129" i="14"/>
  <c r="Y129" i="14"/>
  <c r="Z129" i="14"/>
  <c r="AA129" i="14"/>
  <c r="AB129" i="14"/>
  <c r="AC129" i="14"/>
  <c r="AD129" i="14"/>
  <c r="AE129" i="14"/>
  <c r="N130" i="14"/>
  <c r="O130" i="14"/>
  <c r="P130" i="14"/>
  <c r="Q130" i="14"/>
  <c r="R130" i="14"/>
  <c r="S130" i="14"/>
  <c r="T130" i="14"/>
  <c r="U130" i="14"/>
  <c r="V130" i="14"/>
  <c r="W130" i="14"/>
  <c r="X130" i="14"/>
  <c r="Y130" i="14"/>
  <c r="Z130" i="14"/>
  <c r="AA130" i="14"/>
  <c r="AB130" i="14"/>
  <c r="AC130" i="14"/>
  <c r="AD130" i="14"/>
  <c r="AE130" i="14"/>
  <c r="N131" i="14"/>
  <c r="O131" i="14"/>
  <c r="P131" i="14"/>
  <c r="Q131" i="14"/>
  <c r="R131" i="14"/>
  <c r="S131" i="14"/>
  <c r="T131" i="14"/>
  <c r="U131" i="14"/>
  <c r="V131" i="14"/>
  <c r="W131" i="14"/>
  <c r="X131" i="14"/>
  <c r="Y131" i="14"/>
  <c r="Z131" i="14"/>
  <c r="AA131" i="14"/>
  <c r="AB131" i="14"/>
  <c r="AC131" i="14"/>
  <c r="AD131" i="14"/>
  <c r="AE131" i="14"/>
  <c r="N132" i="14"/>
  <c r="O132" i="14"/>
  <c r="P132" i="14"/>
  <c r="Q132" i="14"/>
  <c r="R132" i="14"/>
  <c r="S132" i="14"/>
  <c r="T132" i="14"/>
  <c r="U132" i="14"/>
  <c r="V132" i="14"/>
  <c r="W132" i="14"/>
  <c r="X132" i="14"/>
  <c r="Y132" i="14"/>
  <c r="Z132" i="14"/>
  <c r="AA132" i="14"/>
  <c r="AB132" i="14"/>
  <c r="AC132" i="14"/>
  <c r="AD132" i="14"/>
  <c r="AE132" i="14"/>
  <c r="N133" i="14"/>
  <c r="O133" i="14"/>
  <c r="P133" i="14"/>
  <c r="Q133" i="14"/>
  <c r="R133" i="14"/>
  <c r="S133" i="14"/>
  <c r="T133" i="14"/>
  <c r="U133" i="14"/>
  <c r="V133" i="14"/>
  <c r="W133" i="14"/>
  <c r="X133" i="14"/>
  <c r="Y133" i="14"/>
  <c r="Z133" i="14"/>
  <c r="AA133" i="14"/>
  <c r="AB133" i="14"/>
  <c r="AC133" i="14"/>
  <c r="AD133" i="14"/>
  <c r="AE133" i="14"/>
  <c r="N135" i="14"/>
  <c r="O135" i="14"/>
  <c r="P135" i="14"/>
  <c r="Q135" i="14"/>
  <c r="R135" i="14"/>
  <c r="S135" i="14"/>
  <c r="T135" i="14"/>
  <c r="U135" i="14"/>
  <c r="V135" i="14"/>
  <c r="W135" i="14"/>
  <c r="X135" i="14"/>
  <c r="Y135" i="14"/>
  <c r="Z135" i="14"/>
  <c r="AA135" i="14"/>
  <c r="AB135" i="14"/>
  <c r="AC135" i="14"/>
  <c r="AD135" i="14"/>
  <c r="AE135" i="14"/>
  <c r="N136" i="14"/>
  <c r="O136" i="14"/>
  <c r="P136" i="14"/>
  <c r="Q136" i="14"/>
  <c r="R136" i="14"/>
  <c r="S136" i="14"/>
  <c r="T136" i="14"/>
  <c r="U136" i="14"/>
  <c r="V136" i="14"/>
  <c r="W136" i="14"/>
  <c r="X136" i="14"/>
  <c r="Y136" i="14"/>
  <c r="Z136" i="14"/>
  <c r="AA136" i="14"/>
  <c r="AB136" i="14"/>
  <c r="AC136" i="14"/>
  <c r="AD136" i="14"/>
  <c r="AE136" i="14"/>
  <c r="N137" i="14"/>
  <c r="O137" i="14"/>
  <c r="P137" i="14"/>
  <c r="Q137" i="14"/>
  <c r="R137" i="14"/>
  <c r="S137" i="14"/>
  <c r="T137" i="14"/>
  <c r="U137" i="14"/>
  <c r="V137" i="14"/>
  <c r="W137" i="14"/>
  <c r="X137" i="14"/>
  <c r="Y137" i="14"/>
  <c r="Z137" i="14"/>
  <c r="AA137" i="14"/>
  <c r="AB137" i="14"/>
  <c r="AC137" i="14"/>
  <c r="AD137" i="14"/>
  <c r="AE137" i="14"/>
  <c r="N138" i="14"/>
  <c r="O138" i="14"/>
  <c r="P138" i="14"/>
  <c r="Q138" i="14"/>
  <c r="R138" i="14"/>
  <c r="S138" i="14"/>
  <c r="T138" i="14"/>
  <c r="U138" i="14"/>
  <c r="V138" i="14"/>
  <c r="W138" i="14"/>
  <c r="X138" i="14"/>
  <c r="Y138" i="14"/>
  <c r="Z138" i="14"/>
  <c r="AA138" i="14"/>
  <c r="AB138" i="14"/>
  <c r="AC138" i="14"/>
  <c r="AD138" i="14"/>
  <c r="AE138" i="14"/>
  <c r="N139" i="14"/>
  <c r="O139" i="14"/>
  <c r="P139" i="14"/>
  <c r="Q139" i="14"/>
  <c r="R139" i="14"/>
  <c r="S139" i="14"/>
  <c r="T139" i="14"/>
  <c r="U139" i="14"/>
  <c r="V139" i="14"/>
  <c r="W139" i="14"/>
  <c r="X139" i="14"/>
  <c r="Y139" i="14"/>
  <c r="Z139" i="14"/>
  <c r="AA139" i="14"/>
  <c r="AB139" i="14"/>
  <c r="AC139" i="14"/>
  <c r="AD139" i="14"/>
  <c r="AE139" i="14"/>
  <c r="N140" i="14"/>
  <c r="O140" i="14"/>
  <c r="P140" i="14"/>
  <c r="Q140" i="14"/>
  <c r="R140" i="14"/>
  <c r="S140" i="14"/>
  <c r="T140" i="14"/>
  <c r="U140" i="14"/>
  <c r="V140" i="14"/>
  <c r="W140" i="14"/>
  <c r="X140" i="14"/>
  <c r="Y140" i="14"/>
  <c r="Z140" i="14"/>
  <c r="AA140" i="14"/>
  <c r="AB140" i="14"/>
  <c r="AC140" i="14"/>
  <c r="AD140" i="14"/>
  <c r="AE140" i="14"/>
  <c r="N141" i="14"/>
  <c r="O141" i="14"/>
  <c r="P141" i="14"/>
  <c r="Q141" i="14"/>
  <c r="R141" i="14"/>
  <c r="S141" i="14"/>
  <c r="T141" i="14"/>
  <c r="U141" i="14"/>
  <c r="V141" i="14"/>
  <c r="W141" i="14"/>
  <c r="X141" i="14"/>
  <c r="Y141" i="14"/>
  <c r="Z141" i="14"/>
  <c r="AA141" i="14"/>
  <c r="AB141" i="14"/>
  <c r="AC141" i="14"/>
  <c r="AD141" i="14"/>
  <c r="AE141" i="14"/>
  <c r="N142" i="14"/>
  <c r="O142" i="14"/>
  <c r="P142" i="14"/>
  <c r="Q142" i="14"/>
  <c r="R142" i="14"/>
  <c r="S142" i="14"/>
  <c r="T142" i="14"/>
  <c r="U142" i="14"/>
  <c r="V142" i="14"/>
  <c r="W142" i="14"/>
  <c r="X142" i="14"/>
  <c r="Y142" i="14"/>
  <c r="Z142" i="14"/>
  <c r="AA142" i="14"/>
  <c r="AB142" i="14"/>
  <c r="AC142" i="14"/>
  <c r="AD142" i="14"/>
  <c r="AE142" i="14"/>
  <c r="N143" i="14"/>
  <c r="O143" i="14"/>
  <c r="P143" i="14"/>
  <c r="Q143" i="14"/>
  <c r="R143" i="14"/>
  <c r="S143" i="14"/>
  <c r="T143" i="14"/>
  <c r="U143" i="14"/>
  <c r="V143" i="14"/>
  <c r="W143" i="14"/>
  <c r="X143" i="14"/>
  <c r="Y143" i="14"/>
  <c r="Z143" i="14"/>
  <c r="AA143" i="14"/>
  <c r="AB143" i="14"/>
  <c r="AC143" i="14"/>
  <c r="AD143" i="14"/>
  <c r="AE143" i="14"/>
  <c r="N144" i="14"/>
  <c r="O144" i="14"/>
  <c r="P144" i="14"/>
  <c r="Q144" i="14"/>
  <c r="R144" i="14"/>
  <c r="S144" i="14"/>
  <c r="T144" i="14"/>
  <c r="U144" i="14"/>
  <c r="V144" i="14"/>
  <c r="W144" i="14"/>
  <c r="X144" i="14"/>
  <c r="Y144" i="14"/>
  <c r="Z144" i="14"/>
  <c r="AA144" i="14"/>
  <c r="AB144" i="14"/>
  <c r="AC144" i="14"/>
  <c r="AD144" i="14"/>
  <c r="AE144" i="14"/>
  <c r="N145" i="14"/>
  <c r="O145" i="14"/>
  <c r="P145" i="14"/>
  <c r="Q145" i="14"/>
  <c r="R145" i="14"/>
  <c r="S145" i="14"/>
  <c r="T145" i="14"/>
  <c r="U145" i="14"/>
  <c r="V145" i="14"/>
  <c r="W145" i="14"/>
  <c r="X145" i="14"/>
  <c r="Y145" i="14"/>
  <c r="Z145" i="14"/>
  <c r="AA145" i="14"/>
  <c r="AB145" i="14"/>
  <c r="AC145" i="14"/>
  <c r="AD145" i="14"/>
  <c r="AE145" i="14"/>
  <c r="N146" i="14"/>
  <c r="O146" i="14"/>
  <c r="P146" i="14"/>
  <c r="Q146" i="14"/>
  <c r="R146" i="14"/>
  <c r="S146" i="14"/>
  <c r="T146" i="14"/>
  <c r="U146" i="14"/>
  <c r="V146" i="14"/>
  <c r="W146" i="14"/>
  <c r="X146" i="14"/>
  <c r="Y146" i="14"/>
  <c r="Z146" i="14"/>
  <c r="AA146" i="14"/>
  <c r="AB146" i="14"/>
  <c r="AC146" i="14"/>
  <c r="AD146" i="14"/>
  <c r="AE146" i="14"/>
  <c r="N147" i="14"/>
  <c r="O147" i="14"/>
  <c r="P147" i="14"/>
  <c r="Q147" i="14"/>
  <c r="R147" i="14"/>
  <c r="S147" i="14"/>
  <c r="T147" i="14"/>
  <c r="U147" i="14"/>
  <c r="V147" i="14"/>
  <c r="W147" i="14"/>
  <c r="X147" i="14"/>
  <c r="Y147" i="14"/>
  <c r="Z147" i="14"/>
  <c r="AA147" i="14"/>
  <c r="AB147" i="14"/>
  <c r="AC147" i="14"/>
  <c r="AD147" i="14"/>
  <c r="AE147" i="14"/>
  <c r="N148" i="14"/>
  <c r="O148" i="14"/>
  <c r="P148" i="14"/>
  <c r="Q148" i="14"/>
  <c r="R148" i="14"/>
  <c r="S148" i="14"/>
  <c r="T148" i="14"/>
  <c r="U148" i="14"/>
  <c r="V148" i="14"/>
  <c r="W148" i="14"/>
  <c r="X148" i="14"/>
  <c r="Y148" i="14"/>
  <c r="Z148" i="14"/>
  <c r="AA148" i="14"/>
  <c r="AB148" i="14"/>
  <c r="AC148" i="14"/>
  <c r="AD148" i="14"/>
  <c r="AE148" i="14"/>
  <c r="N149" i="14"/>
  <c r="O149" i="14"/>
  <c r="P149" i="14"/>
  <c r="Q149" i="14"/>
  <c r="R149" i="14"/>
  <c r="S149" i="14"/>
  <c r="T149" i="14"/>
  <c r="U149" i="14"/>
  <c r="V149" i="14"/>
  <c r="W149" i="14"/>
  <c r="X149" i="14"/>
  <c r="Y149" i="14"/>
  <c r="Z149" i="14"/>
  <c r="AA149" i="14"/>
  <c r="AB149" i="14"/>
  <c r="AC149" i="14"/>
  <c r="AD149" i="14"/>
  <c r="AE149" i="14"/>
  <c r="N150" i="14"/>
  <c r="O150" i="14"/>
  <c r="P150" i="14"/>
  <c r="Q150" i="14"/>
  <c r="R150" i="14"/>
  <c r="S150" i="14"/>
  <c r="T150" i="14"/>
  <c r="U150" i="14"/>
  <c r="V150" i="14"/>
  <c r="W150" i="14"/>
  <c r="X150" i="14"/>
  <c r="Y150" i="14"/>
  <c r="Z150" i="14"/>
  <c r="AA150" i="14"/>
  <c r="AB150" i="14"/>
  <c r="AC150" i="14"/>
  <c r="AD150" i="14"/>
  <c r="AE150" i="14"/>
  <c r="N151" i="14"/>
  <c r="O151" i="14"/>
  <c r="P151" i="14"/>
  <c r="Q151" i="14"/>
  <c r="R151" i="14"/>
  <c r="S151" i="14"/>
  <c r="T151" i="14"/>
  <c r="U151" i="14"/>
  <c r="V151" i="14"/>
  <c r="W151" i="14"/>
  <c r="X151" i="14"/>
  <c r="Y151" i="14"/>
  <c r="Z151" i="14"/>
  <c r="AA151" i="14"/>
  <c r="AB151" i="14"/>
  <c r="AC151" i="14"/>
  <c r="AD151" i="14"/>
  <c r="AE151" i="14"/>
  <c r="N152" i="14"/>
  <c r="O152" i="14"/>
  <c r="P152" i="14"/>
  <c r="Q152" i="14"/>
  <c r="R152" i="14"/>
  <c r="S152" i="14"/>
  <c r="T152" i="14"/>
  <c r="U152" i="14"/>
  <c r="V152" i="14"/>
  <c r="W152" i="14"/>
  <c r="X152" i="14"/>
  <c r="Y152" i="14"/>
  <c r="Z152" i="14"/>
  <c r="AA152" i="14"/>
  <c r="AB152" i="14"/>
  <c r="AC152" i="14"/>
  <c r="AD152" i="14"/>
  <c r="AE152" i="14"/>
  <c r="N155" i="14"/>
  <c r="O155" i="14"/>
  <c r="P155" i="14"/>
  <c r="Q155" i="14"/>
  <c r="R155" i="14"/>
  <c r="S155" i="14"/>
  <c r="T155" i="14"/>
  <c r="U155" i="14"/>
  <c r="V155" i="14"/>
  <c r="W155" i="14"/>
  <c r="X155" i="14"/>
  <c r="Y155" i="14"/>
  <c r="Z155" i="14"/>
  <c r="AA155" i="14"/>
  <c r="AB155" i="14"/>
  <c r="AC155" i="14"/>
  <c r="AD155" i="14"/>
  <c r="AE155" i="14"/>
  <c r="N156" i="14"/>
  <c r="O156" i="14"/>
  <c r="P156" i="14"/>
  <c r="Q156" i="14"/>
  <c r="R156" i="14"/>
  <c r="S156" i="14"/>
  <c r="T156" i="14"/>
  <c r="U156" i="14"/>
  <c r="V156" i="14"/>
  <c r="W156" i="14"/>
  <c r="X156" i="14"/>
  <c r="Y156" i="14"/>
  <c r="Z156" i="14"/>
  <c r="AA156" i="14"/>
  <c r="AB156" i="14"/>
  <c r="AC156" i="14"/>
  <c r="AD156" i="14"/>
  <c r="AE156" i="14"/>
  <c r="N157" i="14"/>
  <c r="O157" i="14"/>
  <c r="P157" i="14"/>
  <c r="Q157" i="14"/>
  <c r="R157" i="14"/>
  <c r="S157" i="14"/>
  <c r="T157" i="14"/>
  <c r="U157" i="14"/>
  <c r="V157" i="14"/>
  <c r="W157" i="14"/>
  <c r="X157" i="14"/>
  <c r="Y157" i="14"/>
  <c r="Z157" i="14"/>
  <c r="AA157" i="14"/>
  <c r="AB157" i="14"/>
  <c r="AC157" i="14"/>
  <c r="AD157" i="14"/>
  <c r="AE157" i="14"/>
  <c r="N158" i="14"/>
  <c r="O158" i="14"/>
  <c r="P158" i="14"/>
  <c r="Q158" i="14"/>
  <c r="R158" i="14"/>
  <c r="S158" i="14"/>
  <c r="T158" i="14"/>
  <c r="U158" i="14"/>
  <c r="V158" i="14"/>
  <c r="W158" i="14"/>
  <c r="X158" i="14"/>
  <c r="Y158" i="14"/>
  <c r="Z158" i="14"/>
  <c r="AA158" i="14"/>
  <c r="AB158" i="14"/>
  <c r="AC158" i="14"/>
  <c r="AD158" i="14"/>
  <c r="AE158" i="14"/>
  <c r="N159" i="14"/>
  <c r="O159" i="14"/>
  <c r="P159" i="14"/>
  <c r="Q159" i="14"/>
  <c r="R159" i="14"/>
  <c r="S159" i="14"/>
  <c r="T159" i="14"/>
  <c r="U159" i="14"/>
  <c r="V159" i="14"/>
  <c r="W159" i="14"/>
  <c r="X159" i="14"/>
  <c r="Y159" i="14"/>
  <c r="Z159" i="14"/>
  <c r="AA159" i="14"/>
  <c r="AB159" i="14"/>
  <c r="AC159" i="14"/>
  <c r="AD159" i="14"/>
  <c r="AE159" i="14"/>
  <c r="N160" i="14"/>
  <c r="O160" i="14"/>
  <c r="P160" i="14"/>
  <c r="Q160" i="14"/>
  <c r="R160" i="14"/>
  <c r="S160" i="14"/>
  <c r="T160" i="14"/>
  <c r="U160" i="14"/>
  <c r="V160" i="14"/>
  <c r="W160" i="14"/>
  <c r="X160" i="14"/>
  <c r="Y160" i="14"/>
  <c r="Z160" i="14"/>
  <c r="AA160" i="14"/>
  <c r="AB160" i="14"/>
  <c r="AC160" i="14"/>
  <c r="AD160" i="14"/>
  <c r="AE160" i="14"/>
  <c r="N161" i="14"/>
  <c r="O161" i="14"/>
  <c r="P161" i="14"/>
  <c r="Q161" i="14"/>
  <c r="R161" i="14"/>
  <c r="S161" i="14"/>
  <c r="T161" i="14"/>
  <c r="U161" i="14"/>
  <c r="V161" i="14"/>
  <c r="W161" i="14"/>
  <c r="X161" i="14"/>
  <c r="Y161" i="14"/>
  <c r="Z161" i="14"/>
  <c r="AA161" i="14"/>
  <c r="AB161" i="14"/>
  <c r="AC161" i="14"/>
  <c r="AD161" i="14"/>
  <c r="AE161" i="14"/>
  <c r="N162" i="14"/>
  <c r="O162" i="14"/>
  <c r="P162" i="14"/>
  <c r="Q162" i="14"/>
  <c r="R162" i="14"/>
  <c r="S162" i="14"/>
  <c r="T162" i="14"/>
  <c r="U162" i="14"/>
  <c r="V162" i="14"/>
  <c r="W162" i="14"/>
  <c r="X162" i="14"/>
  <c r="Y162" i="14"/>
  <c r="Z162" i="14"/>
  <c r="AA162" i="14"/>
  <c r="AB162" i="14"/>
  <c r="AC162" i="14"/>
  <c r="AD162" i="14"/>
  <c r="AE162" i="14"/>
  <c r="N163" i="14"/>
  <c r="O163" i="14"/>
  <c r="P163" i="14"/>
  <c r="Q163" i="14"/>
  <c r="R163" i="14"/>
  <c r="S163" i="14"/>
  <c r="T163" i="14"/>
  <c r="U163" i="14"/>
  <c r="V163" i="14"/>
  <c r="W163" i="14"/>
  <c r="X163" i="14"/>
  <c r="Y163" i="14"/>
  <c r="Z163" i="14"/>
  <c r="AA163" i="14"/>
  <c r="AB163" i="14"/>
  <c r="AC163" i="14"/>
  <c r="AD163" i="14"/>
  <c r="AE163" i="14"/>
  <c r="N164" i="14"/>
  <c r="O164" i="14"/>
  <c r="P164" i="14"/>
  <c r="Q164" i="14"/>
  <c r="R164" i="14"/>
  <c r="S164" i="14"/>
  <c r="T164" i="14"/>
  <c r="U164" i="14"/>
  <c r="V164" i="14"/>
  <c r="W164" i="14"/>
  <c r="X164" i="14"/>
  <c r="Y164" i="14"/>
  <c r="Z164" i="14"/>
  <c r="AA164" i="14"/>
  <c r="AB164" i="14"/>
  <c r="AC164" i="14"/>
  <c r="AD164" i="14"/>
  <c r="AE164" i="14"/>
  <c r="N166" i="14"/>
  <c r="O166" i="14"/>
  <c r="P166" i="14"/>
  <c r="Q166" i="14"/>
  <c r="R166" i="14"/>
  <c r="S166" i="14"/>
  <c r="T166" i="14"/>
  <c r="U166" i="14"/>
  <c r="V166" i="14"/>
  <c r="W166" i="14"/>
  <c r="X166" i="14"/>
  <c r="Y166" i="14"/>
  <c r="Z166" i="14"/>
  <c r="AA166" i="14"/>
  <c r="AB166" i="14"/>
  <c r="AC166" i="14"/>
  <c r="AD166" i="14"/>
  <c r="AE166" i="14"/>
  <c r="N167" i="14"/>
  <c r="O167" i="14"/>
  <c r="P167" i="14"/>
  <c r="Q167" i="14"/>
  <c r="R167" i="14"/>
  <c r="S167" i="14"/>
  <c r="T167" i="14"/>
  <c r="U167" i="14"/>
  <c r="V167" i="14"/>
  <c r="W167" i="14"/>
  <c r="X167" i="14"/>
  <c r="Y167" i="14"/>
  <c r="Z167" i="14"/>
  <c r="AA167" i="14"/>
  <c r="AB167" i="14"/>
  <c r="AC167" i="14"/>
  <c r="AD167" i="14"/>
  <c r="AE167" i="14"/>
  <c r="N169" i="14"/>
  <c r="O169" i="14"/>
  <c r="P169" i="14"/>
  <c r="Q169" i="14"/>
  <c r="R169" i="14"/>
  <c r="S169" i="14"/>
  <c r="T169" i="14"/>
  <c r="U169" i="14"/>
  <c r="V169" i="14"/>
  <c r="W169" i="14"/>
  <c r="X169" i="14"/>
  <c r="Y169" i="14"/>
  <c r="Z169" i="14"/>
  <c r="AA169" i="14"/>
  <c r="AB169" i="14"/>
  <c r="AC169" i="14"/>
  <c r="AD169" i="14"/>
  <c r="AE169" i="14"/>
  <c r="N171" i="14"/>
  <c r="O171" i="14"/>
  <c r="P171" i="14"/>
  <c r="Q171" i="14"/>
  <c r="R171" i="14"/>
  <c r="S171" i="14"/>
  <c r="T171" i="14"/>
  <c r="U171" i="14"/>
  <c r="V171" i="14"/>
  <c r="W171" i="14"/>
  <c r="X171" i="14"/>
  <c r="Y171" i="14"/>
  <c r="Z171" i="14"/>
  <c r="AA171" i="14"/>
  <c r="AB171" i="14"/>
  <c r="AC171" i="14"/>
  <c r="AD171" i="14"/>
  <c r="AE171" i="14"/>
  <c r="N172" i="14"/>
  <c r="O172" i="14"/>
  <c r="P172" i="14"/>
  <c r="Q172" i="14"/>
  <c r="R172" i="14"/>
  <c r="S172" i="14"/>
  <c r="T172" i="14"/>
  <c r="U172" i="14"/>
  <c r="V172" i="14"/>
  <c r="W172" i="14"/>
  <c r="X172" i="14"/>
  <c r="Y172" i="14"/>
  <c r="Z172" i="14"/>
  <c r="AA172" i="14"/>
  <c r="AB172" i="14"/>
  <c r="AC172" i="14"/>
  <c r="AD172" i="14"/>
  <c r="AE172" i="14"/>
  <c r="N175" i="14"/>
  <c r="O175" i="14"/>
  <c r="P175" i="14"/>
  <c r="Q175" i="14"/>
  <c r="R175" i="14"/>
  <c r="S175" i="14"/>
  <c r="T175" i="14"/>
  <c r="U175" i="14"/>
  <c r="V175" i="14"/>
  <c r="W175" i="14"/>
  <c r="X175" i="14"/>
  <c r="Y175" i="14"/>
  <c r="Z175" i="14"/>
  <c r="AA175" i="14"/>
  <c r="AB175" i="14"/>
  <c r="AC175" i="14"/>
  <c r="AD175" i="14"/>
  <c r="AE175" i="14"/>
  <c r="N176" i="14"/>
  <c r="O176" i="14"/>
  <c r="P176" i="14"/>
  <c r="Q176" i="14"/>
  <c r="R176" i="14"/>
  <c r="S176" i="14"/>
  <c r="T176" i="14"/>
  <c r="U176" i="14"/>
  <c r="V176" i="14"/>
  <c r="W176" i="14"/>
  <c r="X176" i="14"/>
  <c r="Y176" i="14"/>
  <c r="Z176" i="14"/>
  <c r="AA176" i="14"/>
  <c r="AB176" i="14"/>
  <c r="AC176" i="14"/>
  <c r="AD176" i="14"/>
  <c r="AE176" i="14"/>
  <c r="N177" i="14"/>
  <c r="O177" i="14"/>
  <c r="P177" i="14"/>
  <c r="Q177" i="14"/>
  <c r="R177" i="14"/>
  <c r="S177" i="14"/>
  <c r="T177" i="14"/>
  <c r="U177" i="14"/>
  <c r="V177" i="14"/>
  <c r="W177" i="14"/>
  <c r="X177" i="14"/>
  <c r="Y177" i="14"/>
  <c r="Z177" i="14"/>
  <c r="AA177" i="14"/>
  <c r="AB177" i="14"/>
  <c r="AC177" i="14"/>
  <c r="AD177" i="14"/>
  <c r="AE177" i="14"/>
  <c r="N178" i="14"/>
  <c r="O178" i="14"/>
  <c r="P178" i="14"/>
  <c r="Q178" i="14"/>
  <c r="R178" i="14"/>
  <c r="S178" i="14"/>
  <c r="T178" i="14"/>
  <c r="U178" i="14"/>
  <c r="V178" i="14"/>
  <c r="W178" i="14"/>
  <c r="X178" i="14"/>
  <c r="Y178" i="14"/>
  <c r="Z178" i="14"/>
  <c r="AA178" i="14"/>
  <c r="AB178" i="14"/>
  <c r="AC178" i="14"/>
  <c r="AD178" i="14"/>
  <c r="AE178" i="14"/>
  <c r="N179" i="14"/>
  <c r="O179" i="14"/>
  <c r="P179" i="14"/>
  <c r="Q179" i="14"/>
  <c r="R179" i="14"/>
  <c r="S179" i="14"/>
  <c r="T179" i="14"/>
  <c r="U179" i="14"/>
  <c r="V179" i="14"/>
  <c r="W179" i="14"/>
  <c r="X179" i="14"/>
  <c r="Y179" i="14"/>
  <c r="Z179" i="14"/>
  <c r="AA179" i="14"/>
  <c r="AB179" i="14"/>
  <c r="AC179" i="14"/>
  <c r="AD179" i="14"/>
  <c r="AE179" i="14"/>
  <c r="N181" i="14"/>
  <c r="O181" i="14"/>
  <c r="P181" i="14"/>
  <c r="Q181" i="14"/>
  <c r="R181" i="14"/>
  <c r="S181" i="14"/>
  <c r="T181" i="14"/>
  <c r="U181" i="14"/>
  <c r="V181" i="14"/>
  <c r="W181" i="14"/>
  <c r="X181" i="14"/>
  <c r="Y181" i="14"/>
  <c r="Z181" i="14"/>
  <c r="AA181" i="14"/>
  <c r="AB181" i="14"/>
  <c r="AC181" i="14"/>
  <c r="AD181" i="14"/>
  <c r="AE181" i="14"/>
  <c r="N183" i="14"/>
  <c r="O183" i="14"/>
  <c r="P183" i="14"/>
  <c r="Q183" i="14"/>
  <c r="R183" i="14"/>
  <c r="S183" i="14"/>
  <c r="T183" i="14"/>
  <c r="U183" i="14"/>
  <c r="V183" i="14"/>
  <c r="W183" i="14"/>
  <c r="X183" i="14"/>
  <c r="Y183" i="14"/>
  <c r="Z183" i="14"/>
  <c r="AA183" i="14"/>
  <c r="AB183" i="14"/>
  <c r="AC183" i="14"/>
  <c r="AD183" i="14"/>
  <c r="AE183" i="14"/>
  <c r="N184" i="14"/>
  <c r="O184" i="14"/>
  <c r="P184" i="14"/>
  <c r="Q184" i="14"/>
  <c r="R184" i="14"/>
  <c r="S184" i="14"/>
  <c r="T184" i="14"/>
  <c r="U184" i="14"/>
  <c r="V184" i="14"/>
  <c r="W184" i="14"/>
  <c r="X184" i="14"/>
  <c r="Y184" i="14"/>
  <c r="Z184" i="14"/>
  <c r="AA184" i="14"/>
  <c r="AB184" i="14"/>
  <c r="AC184" i="14"/>
  <c r="AD184" i="14"/>
  <c r="AE184" i="14"/>
  <c r="N186" i="14"/>
  <c r="O186" i="14"/>
  <c r="P186" i="14"/>
  <c r="Q186" i="14"/>
  <c r="R186" i="14"/>
  <c r="S186" i="14"/>
  <c r="T186" i="14"/>
  <c r="U186" i="14"/>
  <c r="V186" i="14"/>
  <c r="W186" i="14"/>
  <c r="X186" i="14"/>
  <c r="Y186" i="14"/>
  <c r="Z186" i="14"/>
  <c r="AA186" i="14"/>
  <c r="AB186" i="14"/>
  <c r="AC186" i="14"/>
  <c r="AD186" i="14"/>
  <c r="AE186" i="14"/>
  <c r="N188" i="14"/>
  <c r="O188" i="14"/>
  <c r="P188" i="14"/>
  <c r="Q188" i="14"/>
  <c r="R188" i="14"/>
  <c r="S188" i="14"/>
  <c r="T188" i="14"/>
  <c r="U188" i="14"/>
  <c r="V188" i="14"/>
  <c r="W188" i="14"/>
  <c r="X188" i="14"/>
  <c r="Y188" i="14"/>
  <c r="Z188" i="14"/>
  <c r="AA188" i="14"/>
  <c r="AB188" i="14"/>
  <c r="AC188" i="14"/>
  <c r="AD188" i="14"/>
  <c r="AE188" i="14"/>
  <c r="N190" i="14"/>
  <c r="O190" i="14"/>
  <c r="P190" i="14"/>
  <c r="Q190" i="14"/>
  <c r="R190" i="14"/>
  <c r="S190" i="14"/>
  <c r="T190" i="14"/>
  <c r="U190" i="14"/>
  <c r="V190" i="14"/>
  <c r="W190" i="14"/>
  <c r="X190" i="14"/>
  <c r="Y190" i="14"/>
  <c r="Z190" i="14"/>
  <c r="AA190" i="14"/>
  <c r="AB190" i="14"/>
  <c r="AC190" i="14"/>
  <c r="AD190" i="14"/>
  <c r="AE190" i="14"/>
  <c r="N191" i="14"/>
  <c r="O191" i="14"/>
  <c r="P191" i="14"/>
  <c r="Q191" i="14"/>
  <c r="R191" i="14"/>
  <c r="S191" i="14"/>
  <c r="T191" i="14"/>
  <c r="U191" i="14"/>
  <c r="V191" i="14"/>
  <c r="W191" i="14"/>
  <c r="X191" i="14"/>
  <c r="Y191" i="14"/>
  <c r="Z191" i="14"/>
  <c r="AA191" i="14"/>
  <c r="AB191" i="14"/>
  <c r="AC191" i="14"/>
  <c r="AD191" i="14"/>
  <c r="AE191" i="14"/>
  <c r="N192" i="14"/>
  <c r="O192" i="14"/>
  <c r="P192" i="14"/>
  <c r="Q192" i="14"/>
  <c r="R192" i="14"/>
  <c r="S192" i="14"/>
  <c r="T192" i="14"/>
  <c r="U192" i="14"/>
  <c r="V192" i="14"/>
  <c r="W192" i="14"/>
  <c r="X192" i="14"/>
  <c r="Y192" i="14"/>
  <c r="Z192" i="14"/>
  <c r="AA192" i="14"/>
  <c r="AB192" i="14"/>
  <c r="AC192" i="14"/>
  <c r="AD192" i="14"/>
  <c r="AE192" i="14"/>
  <c r="N193" i="14"/>
  <c r="O193" i="14"/>
  <c r="P193" i="14"/>
  <c r="Q193" i="14"/>
  <c r="R193" i="14"/>
  <c r="S193" i="14"/>
  <c r="T193" i="14"/>
  <c r="U193" i="14"/>
  <c r="V193" i="14"/>
  <c r="W193" i="14"/>
  <c r="X193" i="14"/>
  <c r="Y193" i="14"/>
  <c r="Z193" i="14"/>
  <c r="AA193" i="14"/>
  <c r="AB193" i="14"/>
  <c r="AC193" i="14"/>
  <c r="AD193" i="14"/>
  <c r="AE193" i="14"/>
  <c r="N195" i="14"/>
  <c r="O195" i="14"/>
  <c r="P195" i="14"/>
  <c r="Q195" i="14"/>
  <c r="R195" i="14"/>
  <c r="S195" i="14"/>
  <c r="T195" i="14"/>
  <c r="U195" i="14"/>
  <c r="V195" i="14"/>
  <c r="W195" i="14"/>
  <c r="X195" i="14"/>
  <c r="Y195" i="14"/>
  <c r="Z195" i="14"/>
  <c r="AA195" i="14"/>
  <c r="AB195" i="14"/>
  <c r="AC195" i="14"/>
  <c r="AD195" i="14"/>
  <c r="AE195" i="14"/>
  <c r="N196" i="14"/>
  <c r="O196" i="14"/>
  <c r="P196" i="14"/>
  <c r="Q196" i="14"/>
  <c r="R196" i="14"/>
  <c r="S196" i="14"/>
  <c r="T196" i="14"/>
  <c r="U196" i="14"/>
  <c r="V196" i="14"/>
  <c r="W196" i="14"/>
  <c r="X196" i="14"/>
  <c r="Y196" i="14"/>
  <c r="Z196" i="14"/>
  <c r="AA196" i="14"/>
  <c r="AB196" i="14"/>
  <c r="AC196" i="14"/>
  <c r="AD196" i="14"/>
  <c r="AE196" i="14"/>
  <c r="N197" i="14"/>
  <c r="O197" i="14"/>
  <c r="P197" i="14"/>
  <c r="Q197" i="14"/>
  <c r="R197" i="14"/>
  <c r="S197" i="14"/>
  <c r="T197" i="14"/>
  <c r="U197" i="14"/>
  <c r="V197" i="14"/>
  <c r="W197" i="14"/>
  <c r="X197" i="14"/>
  <c r="Y197" i="14"/>
  <c r="Z197" i="14"/>
  <c r="AA197" i="14"/>
  <c r="AB197" i="14"/>
  <c r="AC197" i="14"/>
  <c r="AD197" i="14"/>
  <c r="AE197" i="14"/>
  <c r="N199" i="14"/>
  <c r="O199" i="14"/>
  <c r="P199" i="14"/>
  <c r="Q199" i="14"/>
  <c r="R199" i="14"/>
  <c r="S199" i="14"/>
  <c r="T199" i="14"/>
  <c r="U199" i="14"/>
  <c r="V199" i="14"/>
  <c r="W199" i="14"/>
  <c r="X199" i="14"/>
  <c r="Y199" i="14"/>
  <c r="Z199" i="14"/>
  <c r="AA199" i="14"/>
  <c r="AB199" i="14"/>
  <c r="AC199" i="14"/>
  <c r="AD199" i="14"/>
  <c r="AE199" i="14"/>
  <c r="N200" i="14"/>
  <c r="O200" i="14"/>
  <c r="P200" i="14"/>
  <c r="Q200" i="14"/>
  <c r="R200" i="14"/>
  <c r="S200" i="14"/>
  <c r="T200" i="14"/>
  <c r="U200" i="14"/>
  <c r="V200" i="14"/>
  <c r="W200" i="14"/>
  <c r="X200" i="14"/>
  <c r="Y200" i="14"/>
  <c r="Z200" i="14"/>
  <c r="AA200" i="14"/>
  <c r="AB200" i="14"/>
  <c r="AC200" i="14"/>
  <c r="AD200" i="14"/>
  <c r="AE200" i="14"/>
  <c r="N201" i="14"/>
  <c r="O201" i="14"/>
  <c r="P201" i="14"/>
  <c r="Q201" i="14"/>
  <c r="R201" i="14"/>
  <c r="S201" i="14"/>
  <c r="T201" i="14"/>
  <c r="U201" i="14"/>
  <c r="V201" i="14"/>
  <c r="W201" i="14"/>
  <c r="X201" i="14"/>
  <c r="Y201" i="14"/>
  <c r="Z201" i="14"/>
  <c r="AA201" i="14"/>
  <c r="AB201" i="14"/>
  <c r="AC201" i="14"/>
  <c r="AD201" i="14"/>
  <c r="AE201" i="14"/>
  <c r="N202" i="14"/>
  <c r="O202" i="14"/>
  <c r="P202" i="14"/>
  <c r="Q202" i="14"/>
  <c r="R202" i="14"/>
  <c r="S202" i="14"/>
  <c r="T202" i="14"/>
  <c r="U202" i="14"/>
  <c r="V202" i="14"/>
  <c r="W202" i="14"/>
  <c r="X202" i="14"/>
  <c r="Y202" i="14"/>
  <c r="Z202" i="14"/>
  <c r="AA202" i="14"/>
  <c r="AB202" i="14"/>
  <c r="AC202" i="14"/>
  <c r="AD202" i="14"/>
  <c r="AE202" i="14"/>
  <c r="N204" i="14"/>
  <c r="O204" i="14"/>
  <c r="P204" i="14"/>
  <c r="Q204" i="14"/>
  <c r="R204" i="14"/>
  <c r="S204" i="14"/>
  <c r="T204" i="14"/>
  <c r="U204" i="14"/>
  <c r="V204" i="14"/>
  <c r="W204" i="14"/>
  <c r="X204" i="14"/>
  <c r="Y204" i="14"/>
  <c r="Z204" i="14"/>
  <c r="AA204" i="14"/>
  <c r="AB204" i="14"/>
  <c r="AC204" i="14"/>
  <c r="AD204" i="14"/>
  <c r="AE204" i="14"/>
  <c r="N206" i="14"/>
  <c r="O206" i="14"/>
  <c r="P206" i="14"/>
  <c r="Q206" i="14"/>
  <c r="R206" i="14"/>
  <c r="S206" i="14"/>
  <c r="T206" i="14"/>
  <c r="U206" i="14"/>
  <c r="V206" i="14"/>
  <c r="W206" i="14"/>
  <c r="X206" i="14"/>
  <c r="Y206" i="14"/>
  <c r="Z206" i="14"/>
  <c r="AA206" i="14"/>
  <c r="AB206" i="14"/>
  <c r="AC206" i="14"/>
  <c r="AD206" i="14"/>
  <c r="AE206" i="14"/>
  <c r="N207" i="14"/>
  <c r="O207" i="14"/>
  <c r="P207" i="14"/>
  <c r="Q207" i="14"/>
  <c r="R207" i="14"/>
  <c r="S207" i="14"/>
  <c r="T207" i="14"/>
  <c r="U207" i="14"/>
  <c r="V207" i="14"/>
  <c r="W207" i="14"/>
  <c r="X207" i="14"/>
  <c r="Y207" i="14"/>
  <c r="Z207" i="14"/>
  <c r="AA207" i="14"/>
  <c r="AB207" i="14"/>
  <c r="AC207" i="14"/>
  <c r="AD207" i="14"/>
  <c r="AE207" i="14"/>
  <c r="N212" i="14"/>
  <c r="O212" i="14"/>
  <c r="P212" i="14"/>
  <c r="Q212" i="14"/>
  <c r="R212" i="14"/>
  <c r="S212" i="14"/>
  <c r="T212" i="14"/>
  <c r="U212" i="14"/>
  <c r="V212" i="14"/>
  <c r="W212" i="14"/>
  <c r="X212" i="14"/>
  <c r="Y212" i="14"/>
  <c r="Z212" i="14"/>
  <c r="AA212" i="14"/>
  <c r="AB212" i="14"/>
  <c r="AC212" i="14"/>
  <c r="AD212" i="14"/>
  <c r="AE212" i="14"/>
  <c r="N213" i="14"/>
  <c r="O213" i="14"/>
  <c r="P213" i="14"/>
  <c r="Q213" i="14"/>
  <c r="R213" i="14"/>
  <c r="S213" i="14"/>
  <c r="T213" i="14"/>
  <c r="U213" i="14"/>
  <c r="V213" i="14"/>
  <c r="W213" i="14"/>
  <c r="X213" i="14"/>
  <c r="Y213" i="14"/>
  <c r="Z213" i="14"/>
  <c r="AA213" i="14"/>
  <c r="AB213" i="14"/>
  <c r="AC213" i="14"/>
  <c r="AD213" i="14"/>
  <c r="AE213" i="14"/>
  <c r="N214" i="14"/>
  <c r="O214" i="14"/>
  <c r="P214" i="14"/>
  <c r="Q214" i="14"/>
  <c r="R214" i="14"/>
  <c r="S214" i="14"/>
  <c r="T214" i="14"/>
  <c r="U214" i="14"/>
  <c r="V214" i="14"/>
  <c r="W214" i="14"/>
  <c r="X214" i="14"/>
  <c r="Y214" i="14"/>
  <c r="Z214" i="14"/>
  <c r="AA214" i="14"/>
  <c r="AB214" i="14"/>
  <c r="AC214" i="14"/>
  <c r="AD214" i="14"/>
  <c r="AE214" i="14"/>
  <c r="N218" i="14"/>
  <c r="O218" i="14"/>
  <c r="P218" i="14"/>
  <c r="Q218" i="14"/>
  <c r="R218" i="14"/>
  <c r="S218" i="14"/>
  <c r="T218" i="14"/>
  <c r="U218" i="14"/>
  <c r="V218" i="14"/>
  <c r="W218" i="14"/>
  <c r="X218" i="14"/>
  <c r="Y218" i="14"/>
  <c r="Z218" i="14"/>
  <c r="AA218" i="14"/>
  <c r="AB218" i="14"/>
  <c r="AC218" i="14"/>
  <c r="AD218" i="14"/>
  <c r="AE218" i="14"/>
  <c r="N221" i="14"/>
  <c r="O221" i="14"/>
  <c r="P221" i="14"/>
  <c r="Q221" i="14"/>
  <c r="R221" i="14"/>
  <c r="S221" i="14"/>
  <c r="T221" i="14"/>
  <c r="U221" i="14"/>
  <c r="V221" i="14"/>
  <c r="W221" i="14"/>
  <c r="X221" i="14"/>
  <c r="Y221" i="14"/>
  <c r="Z221" i="14"/>
  <c r="AA221" i="14"/>
  <c r="AB221" i="14"/>
  <c r="AC221" i="14"/>
  <c r="AD221" i="14"/>
  <c r="AE221" i="14"/>
  <c r="N222" i="14"/>
  <c r="O222" i="14"/>
  <c r="P222" i="14"/>
  <c r="Q222" i="14"/>
  <c r="R222" i="14"/>
  <c r="S222" i="14"/>
  <c r="T222" i="14"/>
  <c r="U222" i="14"/>
  <c r="V222" i="14"/>
  <c r="W222" i="14"/>
  <c r="X222" i="14"/>
  <c r="Y222" i="14"/>
  <c r="Z222" i="14"/>
  <c r="AA222" i="14"/>
  <c r="AB222" i="14"/>
  <c r="AC222" i="14"/>
  <c r="AD222" i="14"/>
  <c r="AE222" i="14"/>
  <c r="N223" i="14"/>
  <c r="O223" i="14"/>
  <c r="P223" i="14"/>
  <c r="Q223" i="14"/>
  <c r="R223" i="14"/>
  <c r="S223" i="14"/>
  <c r="T223" i="14"/>
  <c r="U223" i="14"/>
  <c r="V223" i="14"/>
  <c r="W223" i="14"/>
  <c r="X223" i="14"/>
  <c r="Y223" i="14"/>
  <c r="Z223" i="14"/>
  <c r="AA223" i="14"/>
  <c r="AB223" i="14"/>
  <c r="AC223" i="14"/>
  <c r="AD223" i="14"/>
  <c r="AE223" i="14"/>
  <c r="N224" i="14"/>
  <c r="O224" i="14"/>
  <c r="P224" i="14"/>
  <c r="Q224" i="14"/>
  <c r="R224" i="14"/>
  <c r="S224" i="14"/>
  <c r="T224" i="14"/>
  <c r="U224" i="14"/>
  <c r="V224" i="14"/>
  <c r="W224" i="14"/>
  <c r="X224" i="14"/>
  <c r="Y224" i="14"/>
  <c r="Z224" i="14"/>
  <c r="AA224" i="14"/>
  <c r="AB224" i="14"/>
  <c r="AC224" i="14"/>
  <c r="AD224" i="14"/>
  <c r="AE224" i="14"/>
  <c r="N225" i="14"/>
  <c r="O225" i="14"/>
  <c r="P225" i="14"/>
  <c r="Q225" i="14"/>
  <c r="R225" i="14"/>
  <c r="S225" i="14"/>
  <c r="T225" i="14"/>
  <c r="U225" i="14"/>
  <c r="V225" i="14"/>
  <c r="W225" i="14"/>
  <c r="X225" i="14"/>
  <c r="Y225" i="14"/>
  <c r="Z225" i="14"/>
  <c r="AA225" i="14"/>
  <c r="AB225" i="14"/>
  <c r="AC225" i="14"/>
  <c r="AD225" i="14"/>
  <c r="AE225" i="14"/>
  <c r="N226" i="14"/>
  <c r="O226" i="14"/>
  <c r="P226" i="14"/>
  <c r="Q226" i="14"/>
  <c r="R226" i="14"/>
  <c r="S226" i="14"/>
  <c r="T226" i="14"/>
  <c r="U226" i="14"/>
  <c r="V226" i="14"/>
  <c r="W226" i="14"/>
  <c r="X226" i="14"/>
  <c r="Y226" i="14"/>
  <c r="Z226" i="14"/>
  <c r="AA226" i="14"/>
  <c r="AB226" i="14"/>
  <c r="AC226" i="14"/>
  <c r="AD226" i="14"/>
  <c r="AE226" i="14"/>
  <c r="N228" i="14"/>
  <c r="O228" i="14"/>
  <c r="P228" i="14"/>
  <c r="Q228" i="14"/>
  <c r="R228" i="14"/>
  <c r="S228" i="14"/>
  <c r="T228" i="14"/>
  <c r="U228" i="14"/>
  <c r="V228" i="14"/>
  <c r="W228" i="14"/>
  <c r="X228" i="14"/>
  <c r="Y228" i="14"/>
  <c r="Z228" i="14"/>
  <c r="AA228" i="14"/>
  <c r="AB228" i="14"/>
  <c r="AC228" i="14"/>
  <c r="AD228" i="14"/>
  <c r="AE228" i="14"/>
  <c r="N231" i="14"/>
  <c r="O231" i="14"/>
  <c r="P231" i="14"/>
  <c r="Q231" i="14"/>
  <c r="R231" i="14"/>
  <c r="S231" i="14"/>
  <c r="T231" i="14"/>
  <c r="U231" i="14"/>
  <c r="V231" i="14"/>
  <c r="W231" i="14"/>
  <c r="X231" i="14"/>
  <c r="Y231" i="14"/>
  <c r="Z231" i="14"/>
  <c r="AA231" i="14"/>
  <c r="AB231" i="14"/>
  <c r="AC231" i="14"/>
  <c r="AD231" i="14"/>
  <c r="AE231" i="14"/>
  <c r="N233" i="14"/>
  <c r="O233" i="14"/>
  <c r="P233" i="14"/>
  <c r="Q233" i="14"/>
  <c r="R233" i="14"/>
  <c r="S233" i="14"/>
  <c r="T233" i="14"/>
  <c r="U233" i="14"/>
  <c r="V233" i="14"/>
  <c r="W233" i="14"/>
  <c r="X233" i="14"/>
  <c r="Y233" i="14"/>
  <c r="Z233" i="14"/>
  <c r="AA233" i="14"/>
  <c r="AB233" i="14"/>
  <c r="AC233" i="14"/>
  <c r="AD233" i="14"/>
  <c r="AE233" i="14"/>
  <c r="N235" i="14"/>
  <c r="O235" i="14"/>
  <c r="P235" i="14"/>
  <c r="Q235" i="14"/>
  <c r="R235" i="14"/>
  <c r="S235" i="14"/>
  <c r="T235" i="14"/>
  <c r="U235" i="14"/>
  <c r="V235" i="14"/>
  <c r="W235" i="14"/>
  <c r="X235" i="14"/>
  <c r="Y235" i="14"/>
  <c r="Z235" i="14"/>
  <c r="AA235" i="14"/>
  <c r="AB235" i="14"/>
  <c r="AC235" i="14"/>
  <c r="AD235" i="14"/>
  <c r="AE235" i="14"/>
  <c r="N237" i="14"/>
  <c r="O237" i="14"/>
  <c r="P237" i="14"/>
  <c r="Q237" i="14"/>
  <c r="R237" i="14"/>
  <c r="S237" i="14"/>
  <c r="T237" i="14"/>
  <c r="U237" i="14"/>
  <c r="V237" i="14"/>
  <c r="W237" i="14"/>
  <c r="X237" i="14"/>
  <c r="Y237" i="14"/>
  <c r="Z237" i="14"/>
  <c r="AA237" i="14"/>
  <c r="AB237" i="14"/>
  <c r="AC237" i="14"/>
  <c r="AD237" i="14"/>
  <c r="AE237" i="14"/>
  <c r="N239" i="14"/>
  <c r="O239" i="14"/>
  <c r="P239" i="14"/>
  <c r="Q239" i="14"/>
  <c r="R239" i="14"/>
  <c r="S239" i="14"/>
  <c r="T239" i="14"/>
  <c r="U239" i="14"/>
  <c r="V239" i="14"/>
  <c r="W239" i="14"/>
  <c r="X239" i="14"/>
  <c r="Y239" i="14"/>
  <c r="Z239" i="14"/>
  <c r="AA239" i="14"/>
  <c r="AB239" i="14"/>
  <c r="AC239" i="14"/>
  <c r="AD239" i="14"/>
  <c r="AE239" i="14"/>
  <c r="N240" i="14"/>
  <c r="O240" i="14"/>
  <c r="P240" i="14"/>
  <c r="Q240" i="14"/>
  <c r="R240" i="14"/>
  <c r="S240" i="14"/>
  <c r="T240" i="14"/>
  <c r="U240" i="14"/>
  <c r="V240" i="14"/>
  <c r="W240" i="14"/>
  <c r="X240" i="14"/>
  <c r="Y240" i="14"/>
  <c r="Z240" i="14"/>
  <c r="AA240" i="14"/>
  <c r="AB240" i="14"/>
  <c r="AC240" i="14"/>
  <c r="AD240" i="14"/>
  <c r="AE240" i="14"/>
  <c r="N241" i="14"/>
  <c r="O241" i="14"/>
  <c r="P241" i="14"/>
  <c r="Q241" i="14"/>
  <c r="R241" i="14"/>
  <c r="S241" i="14"/>
  <c r="T241" i="14"/>
  <c r="U241" i="14"/>
  <c r="V241" i="14"/>
  <c r="W241" i="14"/>
  <c r="X241" i="14"/>
  <c r="Y241" i="14"/>
  <c r="Z241" i="14"/>
  <c r="AA241" i="14"/>
  <c r="AB241" i="14"/>
  <c r="AC241" i="14"/>
  <c r="AD241" i="14"/>
  <c r="AE241" i="14"/>
  <c r="N242" i="14"/>
  <c r="O242" i="14"/>
  <c r="P242" i="14"/>
  <c r="Q242" i="14"/>
  <c r="R242" i="14"/>
  <c r="S242" i="14"/>
  <c r="T242" i="14"/>
  <c r="U242" i="14"/>
  <c r="V242" i="14"/>
  <c r="W242" i="14"/>
  <c r="X242" i="14"/>
  <c r="Y242" i="14"/>
  <c r="Z242" i="14"/>
  <c r="AA242" i="14"/>
  <c r="AB242" i="14"/>
  <c r="AC242" i="14"/>
  <c r="AD242" i="14"/>
  <c r="AE242" i="14"/>
  <c r="N243" i="14"/>
  <c r="O243" i="14"/>
  <c r="P243" i="14"/>
  <c r="Q243" i="14"/>
  <c r="R243" i="14"/>
  <c r="S243" i="14"/>
  <c r="T243" i="14"/>
  <c r="U243" i="14"/>
  <c r="V243" i="14"/>
  <c r="W243" i="14"/>
  <c r="X243" i="14"/>
  <c r="Y243" i="14"/>
  <c r="Z243" i="14"/>
  <c r="AA243" i="14"/>
  <c r="AB243" i="14"/>
  <c r="AC243" i="14"/>
  <c r="AD243" i="14"/>
  <c r="AE243" i="14"/>
  <c r="N244" i="14"/>
  <c r="O244" i="14"/>
  <c r="P244" i="14"/>
  <c r="Q244" i="14"/>
  <c r="R244" i="14"/>
  <c r="S244" i="14"/>
  <c r="T244" i="14"/>
  <c r="U244" i="14"/>
  <c r="V244" i="14"/>
  <c r="W244" i="14"/>
  <c r="X244" i="14"/>
  <c r="Y244" i="14"/>
  <c r="Z244" i="14"/>
  <c r="AA244" i="14"/>
  <c r="AB244" i="14"/>
  <c r="AC244" i="14"/>
  <c r="AD244" i="14"/>
  <c r="AE244" i="14"/>
  <c r="N245" i="14"/>
  <c r="O245" i="14"/>
  <c r="P245" i="14"/>
  <c r="Q245" i="14"/>
  <c r="R245" i="14"/>
  <c r="S245" i="14"/>
  <c r="T245" i="14"/>
  <c r="U245" i="14"/>
  <c r="V245" i="14"/>
  <c r="W245" i="14"/>
  <c r="X245" i="14"/>
  <c r="Y245" i="14"/>
  <c r="Z245" i="14"/>
  <c r="AA245" i="14"/>
  <c r="AB245" i="14"/>
  <c r="AC245" i="14"/>
  <c r="AD245" i="14"/>
  <c r="AE245" i="14"/>
  <c r="N246" i="14"/>
  <c r="O246" i="14"/>
  <c r="P246" i="14"/>
  <c r="Q246" i="14"/>
  <c r="R246" i="14"/>
  <c r="S246" i="14"/>
  <c r="T246" i="14"/>
  <c r="U246" i="14"/>
  <c r="V246" i="14"/>
  <c r="W246" i="14"/>
  <c r="X246" i="14"/>
  <c r="Y246" i="14"/>
  <c r="Z246" i="14"/>
  <c r="AA246" i="14"/>
  <c r="AB246" i="14"/>
  <c r="AC246" i="14"/>
  <c r="AD246" i="14"/>
  <c r="AE246" i="14"/>
  <c r="N248" i="14"/>
  <c r="O248" i="14"/>
  <c r="P248" i="14"/>
  <c r="Q248" i="14"/>
  <c r="R248" i="14"/>
  <c r="S248" i="14"/>
  <c r="T248" i="14"/>
  <c r="U248" i="14"/>
  <c r="V248" i="14"/>
  <c r="W248" i="14"/>
  <c r="X248" i="14"/>
  <c r="Y248" i="14"/>
  <c r="Z248" i="14"/>
  <c r="AA248" i="14"/>
  <c r="AB248" i="14"/>
  <c r="AC248" i="14"/>
  <c r="AD248" i="14"/>
  <c r="AE248" i="14"/>
  <c r="N249" i="14"/>
  <c r="O249" i="14"/>
  <c r="P249" i="14"/>
  <c r="Q249" i="14"/>
  <c r="R249" i="14"/>
  <c r="S249" i="14"/>
  <c r="T249" i="14"/>
  <c r="U249" i="14"/>
  <c r="V249" i="14"/>
  <c r="W249" i="14"/>
  <c r="X249" i="14"/>
  <c r="Y249" i="14"/>
  <c r="Z249" i="14"/>
  <c r="AA249" i="14"/>
  <c r="AB249" i="14"/>
  <c r="AC249" i="14"/>
  <c r="AD249" i="14"/>
  <c r="AE249" i="14"/>
  <c r="N250" i="14"/>
  <c r="O250" i="14"/>
  <c r="P250" i="14"/>
  <c r="Q250" i="14"/>
  <c r="R250" i="14"/>
  <c r="S250" i="14"/>
  <c r="T250" i="14"/>
  <c r="U250" i="14"/>
  <c r="V250" i="14"/>
  <c r="W250" i="14"/>
  <c r="X250" i="14"/>
  <c r="Y250" i="14"/>
  <c r="Z250" i="14"/>
  <c r="AA250" i="14"/>
  <c r="AB250" i="14"/>
  <c r="AC250" i="14"/>
  <c r="AD250" i="14"/>
  <c r="AE250" i="14"/>
  <c r="N251" i="14"/>
  <c r="O251" i="14"/>
  <c r="P251" i="14"/>
  <c r="Q251" i="14"/>
  <c r="R251" i="14"/>
  <c r="S251" i="14"/>
  <c r="T251" i="14"/>
  <c r="U251" i="14"/>
  <c r="V251" i="14"/>
  <c r="W251" i="14"/>
  <c r="X251" i="14"/>
  <c r="Y251" i="14"/>
  <c r="Z251" i="14"/>
  <c r="AA251" i="14"/>
  <c r="AB251" i="14"/>
  <c r="AC251" i="14"/>
  <c r="AD251" i="14"/>
  <c r="AE251" i="14"/>
  <c r="N252" i="14"/>
  <c r="O252" i="14"/>
  <c r="P252" i="14"/>
  <c r="Q252" i="14"/>
  <c r="R252" i="14"/>
  <c r="S252" i="14"/>
  <c r="T252" i="14"/>
  <c r="U252" i="14"/>
  <c r="V252" i="14"/>
  <c r="W252" i="14"/>
  <c r="X252" i="14"/>
  <c r="Y252" i="14"/>
  <c r="Z252" i="14"/>
  <c r="AA252" i="14"/>
  <c r="AB252" i="14"/>
  <c r="AC252" i="14"/>
  <c r="AD252" i="14"/>
  <c r="AE252" i="14"/>
  <c r="N253" i="14"/>
  <c r="O253" i="14"/>
  <c r="P253" i="14"/>
  <c r="Q253" i="14"/>
  <c r="R253" i="14"/>
  <c r="S253" i="14"/>
  <c r="T253" i="14"/>
  <c r="U253" i="14"/>
  <c r="V253" i="14"/>
  <c r="W253" i="14"/>
  <c r="X253" i="14"/>
  <c r="Y253" i="14"/>
  <c r="Z253" i="14"/>
  <c r="AA253" i="14"/>
  <c r="AB253" i="14"/>
  <c r="AC253" i="14"/>
  <c r="AD253" i="14"/>
  <c r="AE253" i="14"/>
  <c r="N255" i="14"/>
  <c r="O255" i="14"/>
  <c r="P255" i="14"/>
  <c r="Q255" i="14"/>
  <c r="R255" i="14"/>
  <c r="S255" i="14"/>
  <c r="T255" i="14"/>
  <c r="U255" i="14"/>
  <c r="V255" i="14"/>
  <c r="W255" i="14"/>
  <c r="X255" i="14"/>
  <c r="Y255" i="14"/>
  <c r="Z255" i="14"/>
  <c r="AA255" i="14"/>
  <c r="AB255" i="14"/>
  <c r="AC255" i="14"/>
  <c r="AD255" i="14"/>
  <c r="AE255" i="14"/>
  <c r="N256" i="14"/>
  <c r="O256" i="14"/>
  <c r="P256" i="14"/>
  <c r="Q256" i="14"/>
  <c r="R256" i="14"/>
  <c r="S256" i="14"/>
  <c r="T256" i="14"/>
  <c r="U256" i="14"/>
  <c r="V256" i="14"/>
  <c r="W256" i="14"/>
  <c r="X256" i="14"/>
  <c r="Y256" i="14"/>
  <c r="Z256" i="14"/>
  <c r="AA256" i="14"/>
  <c r="AB256" i="14"/>
  <c r="AC256" i="14"/>
  <c r="AD256" i="14"/>
  <c r="AE256" i="14"/>
  <c r="N257" i="14"/>
  <c r="O257" i="14"/>
  <c r="P257" i="14"/>
  <c r="Q257" i="14"/>
  <c r="R257" i="14"/>
  <c r="S257" i="14"/>
  <c r="T257" i="14"/>
  <c r="U257" i="14"/>
  <c r="V257" i="14"/>
  <c r="W257" i="14"/>
  <c r="X257" i="14"/>
  <c r="Y257" i="14"/>
  <c r="Z257" i="14"/>
  <c r="AA257" i="14"/>
  <c r="AB257" i="14"/>
  <c r="AC257" i="14"/>
  <c r="AD257" i="14"/>
  <c r="AE257" i="14"/>
  <c r="N258" i="14"/>
  <c r="O258" i="14"/>
  <c r="P258" i="14"/>
  <c r="Q258" i="14"/>
  <c r="R258" i="14"/>
  <c r="S258" i="14"/>
  <c r="T258" i="14"/>
  <c r="U258" i="14"/>
  <c r="V258" i="14"/>
  <c r="W258" i="14"/>
  <c r="X258" i="14"/>
  <c r="Y258" i="14"/>
  <c r="Z258" i="14"/>
  <c r="AA258" i="14"/>
  <c r="AB258" i="14"/>
  <c r="AC258" i="14"/>
  <c r="AD258" i="14"/>
  <c r="AE258" i="14"/>
  <c r="N259" i="14"/>
  <c r="O259" i="14"/>
  <c r="P259" i="14"/>
  <c r="Q259" i="14"/>
  <c r="R259" i="14"/>
  <c r="S259" i="14"/>
  <c r="T259" i="14"/>
  <c r="U259" i="14"/>
  <c r="V259" i="14"/>
  <c r="W259" i="14"/>
  <c r="X259" i="14"/>
  <c r="Y259" i="14"/>
  <c r="Z259" i="14"/>
  <c r="AA259" i="14"/>
  <c r="AB259" i="14"/>
  <c r="AC259" i="14"/>
  <c r="AD259" i="14"/>
  <c r="AE259" i="14"/>
  <c r="N260" i="14"/>
  <c r="O260" i="14"/>
  <c r="P260" i="14"/>
  <c r="Q260" i="14"/>
  <c r="R260" i="14"/>
  <c r="S260" i="14"/>
  <c r="T260" i="14"/>
  <c r="U260" i="14"/>
  <c r="V260" i="14"/>
  <c r="W260" i="14"/>
  <c r="X260" i="14"/>
  <c r="Y260" i="14"/>
  <c r="Z260" i="14"/>
  <c r="AA260" i="14"/>
  <c r="AB260" i="14"/>
  <c r="AC260" i="14"/>
  <c r="AD260" i="14"/>
  <c r="AE260" i="14"/>
  <c r="N261" i="14"/>
  <c r="O261" i="14"/>
  <c r="P261" i="14"/>
  <c r="Q261" i="14"/>
  <c r="R261" i="14"/>
  <c r="S261" i="14"/>
  <c r="T261" i="14"/>
  <c r="U261" i="14"/>
  <c r="V261" i="14"/>
  <c r="W261" i="14"/>
  <c r="X261" i="14"/>
  <c r="Y261" i="14"/>
  <c r="Z261" i="14"/>
  <c r="AA261" i="14"/>
  <c r="AB261" i="14"/>
  <c r="AC261" i="14"/>
  <c r="AD261" i="14"/>
  <c r="AE261" i="14"/>
  <c r="N264" i="14"/>
  <c r="O264" i="14"/>
  <c r="P264" i="14"/>
  <c r="Q264" i="14"/>
  <c r="R264" i="14"/>
  <c r="S264" i="14"/>
  <c r="T264" i="14"/>
  <c r="U264" i="14"/>
  <c r="V264" i="14"/>
  <c r="W264" i="14"/>
  <c r="X264" i="14"/>
  <c r="Y264" i="14"/>
  <c r="Z264" i="14"/>
  <c r="AA264" i="14"/>
  <c r="AB264" i="14"/>
  <c r="AC264" i="14"/>
  <c r="AD264" i="14"/>
  <c r="AE264" i="14"/>
  <c r="N267" i="14"/>
  <c r="O267" i="14"/>
  <c r="P267" i="14"/>
  <c r="Q267" i="14"/>
  <c r="R267" i="14"/>
  <c r="S267" i="14"/>
  <c r="T267" i="14"/>
  <c r="U267" i="14"/>
  <c r="V267" i="14"/>
  <c r="W267" i="14"/>
  <c r="X267" i="14"/>
  <c r="Y267" i="14"/>
  <c r="Z267" i="14"/>
  <c r="AA267" i="14"/>
  <c r="AB267" i="14"/>
  <c r="AC267" i="14"/>
  <c r="AD267" i="14"/>
  <c r="AE267" i="14"/>
  <c r="N270" i="14"/>
  <c r="O270" i="14"/>
  <c r="P270" i="14"/>
  <c r="Q270" i="14"/>
  <c r="R270" i="14"/>
  <c r="S270" i="14"/>
  <c r="T270" i="14"/>
  <c r="U270" i="14"/>
  <c r="V270" i="14"/>
  <c r="W270" i="14"/>
  <c r="X270" i="14"/>
  <c r="Y270" i="14"/>
  <c r="Z270" i="14"/>
  <c r="AA270" i="14"/>
  <c r="AB270" i="14"/>
  <c r="AC270" i="14"/>
  <c r="AD270" i="14"/>
  <c r="AE270" i="14"/>
  <c r="N271" i="14"/>
  <c r="O271" i="14"/>
  <c r="P271" i="14"/>
  <c r="Q271" i="14"/>
  <c r="R271" i="14"/>
  <c r="S271" i="14"/>
  <c r="T271" i="14"/>
  <c r="U271" i="14"/>
  <c r="V271" i="14"/>
  <c r="W271" i="14"/>
  <c r="X271" i="14"/>
  <c r="Y271" i="14"/>
  <c r="Z271" i="14"/>
  <c r="AA271" i="14"/>
  <c r="AB271" i="14"/>
  <c r="AC271" i="14"/>
  <c r="AD271" i="14"/>
  <c r="AE271" i="14"/>
  <c r="N273" i="14"/>
  <c r="O273" i="14"/>
  <c r="P273" i="14"/>
  <c r="Q273" i="14"/>
  <c r="R273" i="14"/>
  <c r="S273" i="14"/>
  <c r="T273" i="14"/>
  <c r="U273" i="14"/>
  <c r="V273" i="14"/>
  <c r="W273" i="14"/>
  <c r="X273" i="14"/>
  <c r="Y273" i="14"/>
  <c r="Z273" i="14"/>
  <c r="AA273" i="14"/>
  <c r="AB273" i="14"/>
  <c r="AC273" i="14"/>
  <c r="AD273" i="14"/>
  <c r="AE273" i="14"/>
  <c r="N274" i="14"/>
  <c r="O274" i="14"/>
  <c r="P274" i="14"/>
  <c r="Q274" i="14"/>
  <c r="R274" i="14"/>
  <c r="S274" i="14"/>
  <c r="T274" i="14"/>
  <c r="U274" i="14"/>
  <c r="V274" i="14"/>
  <c r="W274" i="14"/>
  <c r="X274" i="14"/>
  <c r="Y274" i="14"/>
  <c r="Z274" i="14"/>
  <c r="AA274" i="14"/>
  <c r="AB274" i="14"/>
  <c r="AC274" i="14"/>
  <c r="AD274" i="14"/>
  <c r="AE274" i="14"/>
  <c r="N275" i="14"/>
  <c r="O275" i="14"/>
  <c r="P275" i="14"/>
  <c r="Q275" i="14"/>
  <c r="R275" i="14"/>
  <c r="S275" i="14"/>
  <c r="T275" i="14"/>
  <c r="U275" i="14"/>
  <c r="V275" i="14"/>
  <c r="W275" i="14"/>
  <c r="X275" i="14"/>
  <c r="Y275" i="14"/>
  <c r="Z275" i="14"/>
  <c r="AA275" i="14"/>
  <c r="AB275" i="14"/>
  <c r="AC275" i="14"/>
  <c r="AD275" i="14"/>
  <c r="AE275" i="14"/>
  <c r="N276" i="14"/>
  <c r="O276" i="14"/>
  <c r="P276" i="14"/>
  <c r="Q276" i="14"/>
  <c r="R276" i="14"/>
  <c r="S276" i="14"/>
  <c r="T276" i="14"/>
  <c r="U276" i="14"/>
  <c r="V276" i="14"/>
  <c r="W276" i="14"/>
  <c r="X276" i="14"/>
  <c r="Y276" i="14"/>
  <c r="Z276" i="14"/>
  <c r="AA276" i="14"/>
  <c r="AB276" i="14"/>
  <c r="AC276" i="14"/>
  <c r="AD276" i="14"/>
  <c r="AE276" i="14"/>
  <c r="N277" i="14"/>
  <c r="O277" i="14"/>
  <c r="P277" i="14"/>
  <c r="Q277" i="14"/>
  <c r="R277" i="14"/>
  <c r="S277" i="14"/>
  <c r="T277" i="14"/>
  <c r="U277" i="14"/>
  <c r="V277" i="14"/>
  <c r="W277" i="14"/>
  <c r="X277" i="14"/>
  <c r="Y277" i="14"/>
  <c r="Z277" i="14"/>
  <c r="AA277" i="14"/>
  <c r="AB277" i="14"/>
  <c r="AC277" i="14"/>
  <c r="AD277" i="14"/>
  <c r="AE277" i="14"/>
  <c r="N279" i="14"/>
  <c r="O279" i="14"/>
  <c r="P279" i="14"/>
  <c r="Q279" i="14"/>
  <c r="R279" i="14"/>
  <c r="S279" i="14"/>
  <c r="T279" i="14"/>
  <c r="U279" i="14"/>
  <c r="V279" i="14"/>
  <c r="W279" i="14"/>
  <c r="X279" i="14"/>
  <c r="Y279" i="14"/>
  <c r="Z279" i="14"/>
  <c r="AA279" i="14"/>
  <c r="AB279" i="14"/>
  <c r="AC279" i="14"/>
  <c r="AD279" i="14"/>
  <c r="AE279" i="14"/>
  <c r="N282" i="14"/>
  <c r="O282" i="14"/>
  <c r="P282" i="14"/>
  <c r="Q282" i="14"/>
  <c r="R282" i="14"/>
  <c r="S282" i="14"/>
  <c r="T282" i="14"/>
  <c r="U282" i="14"/>
  <c r="V282" i="14"/>
  <c r="W282" i="14"/>
  <c r="X282" i="14"/>
  <c r="Y282" i="14"/>
  <c r="Z282" i="14"/>
  <c r="AA282" i="14"/>
  <c r="AB282" i="14"/>
  <c r="AC282" i="14"/>
  <c r="AD282" i="14"/>
  <c r="AE282" i="14"/>
  <c r="N289" i="14"/>
  <c r="O289" i="14"/>
  <c r="P289" i="14"/>
  <c r="Q289" i="14"/>
  <c r="R289" i="14"/>
  <c r="S289" i="14"/>
  <c r="T289" i="14"/>
  <c r="U289" i="14"/>
  <c r="V289" i="14"/>
  <c r="W289" i="14"/>
  <c r="X289" i="14"/>
  <c r="Y289" i="14"/>
  <c r="Z289" i="14"/>
  <c r="AA289" i="14"/>
  <c r="AB289" i="14"/>
  <c r="AC289" i="14"/>
  <c r="AD289" i="14"/>
  <c r="AE289" i="14"/>
  <c r="N291" i="14"/>
  <c r="O291" i="14"/>
  <c r="P291" i="14"/>
  <c r="Q291" i="14"/>
  <c r="R291" i="14"/>
  <c r="S291" i="14"/>
  <c r="T291" i="14"/>
  <c r="U291" i="14"/>
  <c r="V291" i="14"/>
  <c r="W291" i="14"/>
  <c r="X291" i="14"/>
  <c r="Y291" i="14"/>
  <c r="Z291" i="14"/>
  <c r="AA291" i="14"/>
  <c r="AB291" i="14"/>
  <c r="AC291" i="14"/>
  <c r="AD291" i="14"/>
  <c r="AE291" i="14"/>
  <c r="N293" i="14"/>
  <c r="O293" i="14"/>
  <c r="P293" i="14"/>
  <c r="Q293" i="14"/>
  <c r="R293" i="14"/>
  <c r="S293" i="14"/>
  <c r="T293" i="14"/>
  <c r="U293" i="14"/>
  <c r="V293" i="14"/>
  <c r="W293" i="14"/>
  <c r="X293" i="14"/>
  <c r="Y293" i="14"/>
  <c r="Z293" i="14"/>
  <c r="AA293" i="14"/>
  <c r="AB293" i="14"/>
  <c r="AC293" i="14"/>
  <c r="AD293" i="14"/>
  <c r="AE293" i="14"/>
  <c r="N35" i="14"/>
  <c r="O35" i="14"/>
  <c r="P35" i="14"/>
  <c r="Q35" i="14"/>
  <c r="R35" i="14"/>
  <c r="S35" i="14"/>
  <c r="T35" i="14"/>
  <c r="U35" i="14"/>
  <c r="V35" i="14"/>
  <c r="W35" i="14"/>
  <c r="X35" i="14"/>
  <c r="Y35" i="14"/>
  <c r="Z35" i="14"/>
  <c r="AA35" i="14"/>
  <c r="AB35" i="14"/>
  <c r="AC35" i="14"/>
  <c r="AD35" i="14"/>
  <c r="AE35" i="14"/>
  <c r="N36" i="14"/>
  <c r="O36" i="14"/>
  <c r="P36" i="14"/>
  <c r="Q36" i="14"/>
  <c r="R36" i="14"/>
  <c r="S36" i="14"/>
  <c r="T36" i="14"/>
  <c r="U36" i="14"/>
  <c r="V36" i="14"/>
  <c r="W36" i="14"/>
  <c r="X36" i="14"/>
  <c r="Y36" i="14"/>
  <c r="Z36" i="14"/>
  <c r="AA36" i="14"/>
  <c r="AB36" i="14"/>
  <c r="AC36" i="14"/>
  <c r="AD36" i="14"/>
  <c r="AE36" i="14"/>
  <c r="N37" i="14"/>
  <c r="O37" i="14"/>
  <c r="P37" i="14"/>
  <c r="Q37" i="14"/>
  <c r="R37" i="14"/>
  <c r="S37" i="14"/>
  <c r="T37" i="14"/>
  <c r="U37" i="14"/>
  <c r="V37" i="14"/>
  <c r="W37" i="14"/>
  <c r="X37" i="14"/>
  <c r="Y37" i="14"/>
  <c r="Z37" i="14"/>
  <c r="AA37" i="14"/>
  <c r="AB37" i="14"/>
  <c r="AC37" i="14"/>
  <c r="AD37" i="14"/>
  <c r="AE37" i="14"/>
  <c r="N38" i="14"/>
  <c r="O38" i="14"/>
  <c r="P38" i="14"/>
  <c r="Q38" i="14"/>
  <c r="R38" i="14"/>
  <c r="S38" i="14"/>
  <c r="T38" i="14"/>
  <c r="U38" i="14"/>
  <c r="V38" i="14"/>
  <c r="W38" i="14"/>
  <c r="X38" i="14"/>
  <c r="Y38" i="14"/>
  <c r="Z38" i="14"/>
  <c r="AA38" i="14"/>
  <c r="AB38" i="14"/>
  <c r="AC38" i="14"/>
  <c r="AD38" i="14"/>
  <c r="AE38" i="14"/>
  <c r="N39" i="14"/>
  <c r="O39" i="14"/>
  <c r="P39" i="14"/>
  <c r="Q39" i="14"/>
  <c r="R39" i="14"/>
  <c r="S39" i="14"/>
  <c r="T39" i="14"/>
  <c r="U39" i="14"/>
  <c r="V39" i="14"/>
  <c r="W39" i="14"/>
  <c r="X39" i="14"/>
  <c r="Y39" i="14"/>
  <c r="Z39" i="14"/>
  <c r="AA39" i="14"/>
  <c r="AB39" i="14"/>
  <c r="AC39" i="14"/>
  <c r="AD39" i="14"/>
  <c r="AE39" i="14"/>
  <c r="N40" i="14"/>
  <c r="O40" i="14"/>
  <c r="P40" i="14"/>
  <c r="Q40" i="14"/>
  <c r="R40" i="14"/>
  <c r="S40" i="14"/>
  <c r="T40" i="14"/>
  <c r="U40" i="14"/>
  <c r="V40" i="14"/>
  <c r="W40" i="14"/>
  <c r="X40" i="14"/>
  <c r="Y40" i="14"/>
  <c r="Z40" i="14"/>
  <c r="AA40" i="14"/>
  <c r="AB40" i="14"/>
  <c r="AC40" i="14"/>
  <c r="AD40" i="14"/>
  <c r="AE40" i="14"/>
  <c r="N41" i="14"/>
  <c r="O41" i="14"/>
  <c r="P41" i="14"/>
  <c r="Q41" i="14"/>
  <c r="R41" i="14"/>
  <c r="S41" i="14"/>
  <c r="T41" i="14"/>
  <c r="U41" i="14"/>
  <c r="V41" i="14"/>
  <c r="W41" i="14"/>
  <c r="X41" i="14"/>
  <c r="Y41" i="14"/>
  <c r="Z41" i="14"/>
  <c r="AA41" i="14"/>
  <c r="AB41" i="14"/>
  <c r="AC41" i="14"/>
  <c r="AD41" i="14"/>
  <c r="AE41" i="14"/>
  <c r="N42" i="14"/>
  <c r="O42" i="14"/>
  <c r="P42" i="14"/>
  <c r="Q42" i="14"/>
  <c r="R42" i="14"/>
  <c r="S42" i="14"/>
  <c r="T42" i="14"/>
  <c r="U42" i="14"/>
  <c r="V42" i="14"/>
  <c r="W42" i="14"/>
  <c r="X42" i="14"/>
  <c r="Y42" i="14"/>
  <c r="Z42" i="14"/>
  <c r="AA42" i="14"/>
  <c r="AB42" i="14"/>
  <c r="AC42" i="14"/>
  <c r="AD42" i="14"/>
  <c r="AE42" i="14"/>
  <c r="N43" i="14"/>
  <c r="O43" i="14"/>
  <c r="P43" i="14"/>
  <c r="Q43" i="14"/>
  <c r="R43" i="14"/>
  <c r="S43" i="14"/>
  <c r="T43" i="14"/>
  <c r="U43" i="14"/>
  <c r="V43" i="14"/>
  <c r="W43" i="14"/>
  <c r="X43" i="14"/>
  <c r="Y43" i="14"/>
  <c r="Z43" i="14"/>
  <c r="AA43" i="14"/>
  <c r="AB43" i="14"/>
  <c r="AC43" i="14"/>
  <c r="AD43" i="14"/>
  <c r="AE43" i="14"/>
  <c r="N44" i="14"/>
  <c r="O44" i="14"/>
  <c r="P44" i="14"/>
  <c r="Q44" i="14"/>
  <c r="R44" i="14"/>
  <c r="S44" i="14"/>
  <c r="T44" i="14"/>
  <c r="U44" i="14"/>
  <c r="V44" i="14"/>
  <c r="W44" i="14"/>
  <c r="X44" i="14"/>
  <c r="Y44" i="14"/>
  <c r="Z44" i="14"/>
  <c r="AA44" i="14"/>
  <c r="AB44" i="14"/>
  <c r="AC44" i="14"/>
  <c r="AD44" i="14"/>
  <c r="AE44" i="14"/>
  <c r="N45" i="14"/>
  <c r="O45" i="14"/>
  <c r="P45" i="14"/>
  <c r="Q45" i="14"/>
  <c r="R45" i="14"/>
  <c r="S45" i="14"/>
  <c r="T45" i="14"/>
  <c r="U45" i="14"/>
  <c r="V45" i="14"/>
  <c r="W45" i="14"/>
  <c r="X45" i="14"/>
  <c r="Y45" i="14"/>
  <c r="Z45" i="14"/>
  <c r="AA45" i="14"/>
  <c r="AB45" i="14"/>
  <c r="AC45" i="14"/>
  <c r="AD45" i="14"/>
  <c r="AE45" i="14"/>
  <c r="N46" i="14"/>
  <c r="O46" i="14"/>
  <c r="P46" i="14"/>
  <c r="Q46" i="14"/>
  <c r="R46" i="14"/>
  <c r="S46" i="14"/>
  <c r="T46" i="14"/>
  <c r="U46" i="14"/>
  <c r="V46" i="14"/>
  <c r="W46" i="14"/>
  <c r="X46" i="14"/>
  <c r="Y46" i="14"/>
  <c r="Z46" i="14"/>
  <c r="AA46" i="14"/>
  <c r="AB46" i="14"/>
  <c r="AC46" i="14"/>
  <c r="AD46" i="14"/>
  <c r="AE46" i="14"/>
  <c r="AE34" i="14"/>
  <c r="AD34" i="14"/>
  <c r="AC34" i="14"/>
  <c r="AB34" i="14"/>
  <c r="AA34" i="14"/>
  <c r="Z34" i="14"/>
  <c r="Y34" i="14"/>
  <c r="X34" i="14"/>
  <c r="W34" i="14"/>
  <c r="V34" i="14"/>
  <c r="U34" i="14"/>
  <c r="T34" i="14"/>
  <c r="S34" i="14"/>
  <c r="R34" i="14"/>
  <c r="Q34" i="14"/>
  <c r="P34" i="14"/>
  <c r="O34" i="14"/>
  <c r="N34" i="14"/>
  <c r="G3" i="17"/>
  <c r="H3" i="17"/>
  <c r="I3" i="17"/>
  <c r="J3" i="17"/>
  <c r="K3" i="17"/>
  <c r="L3" i="17"/>
  <c r="M3" i="17"/>
  <c r="N3" i="17"/>
  <c r="O3" i="17"/>
  <c r="P3" i="17"/>
  <c r="Q3" i="17"/>
  <c r="R3" i="17"/>
  <c r="S3" i="17"/>
  <c r="T3" i="17"/>
  <c r="U3" i="17"/>
  <c r="V3" i="17"/>
  <c r="W3" i="17"/>
  <c r="X3" i="17"/>
  <c r="G4" i="17"/>
  <c r="H4" i="17"/>
  <c r="I4" i="17"/>
  <c r="J4" i="17"/>
  <c r="K4" i="17"/>
  <c r="L4" i="17"/>
  <c r="M4" i="17"/>
  <c r="N4" i="17"/>
  <c r="O4" i="17"/>
  <c r="P4" i="17"/>
  <c r="Q4" i="17"/>
  <c r="R4" i="17"/>
  <c r="S4" i="17"/>
  <c r="T4" i="17"/>
  <c r="U4" i="17"/>
  <c r="V4" i="17"/>
  <c r="W4" i="17"/>
  <c r="X4" i="17"/>
  <c r="G5" i="17"/>
  <c r="H5" i="17"/>
  <c r="I5" i="17"/>
  <c r="J5" i="17"/>
  <c r="K5" i="17"/>
  <c r="L5" i="17"/>
  <c r="M5" i="17"/>
  <c r="N5" i="17"/>
  <c r="O5" i="17"/>
  <c r="P5" i="17"/>
  <c r="Q5" i="17"/>
  <c r="R5" i="17"/>
  <c r="S5" i="17"/>
  <c r="T5" i="17"/>
  <c r="U5" i="17"/>
  <c r="V5" i="17"/>
  <c r="W5" i="17"/>
  <c r="X5" i="17"/>
  <c r="G6" i="17"/>
  <c r="H6" i="17"/>
  <c r="I6" i="17"/>
  <c r="J6" i="17"/>
  <c r="K6" i="17"/>
  <c r="L6" i="17"/>
  <c r="M6" i="17"/>
  <c r="N6" i="17"/>
  <c r="O6" i="17"/>
  <c r="P6" i="17"/>
  <c r="Q6" i="17"/>
  <c r="R6" i="17"/>
  <c r="S6" i="17"/>
  <c r="T6" i="17"/>
  <c r="U6" i="17"/>
  <c r="V6" i="17"/>
  <c r="W6" i="17"/>
  <c r="X6" i="17"/>
  <c r="G7" i="17"/>
  <c r="H7" i="17"/>
  <c r="I7" i="17"/>
  <c r="J7" i="17"/>
  <c r="K7" i="17"/>
  <c r="L7" i="17"/>
  <c r="M7" i="17"/>
  <c r="N7" i="17"/>
  <c r="O7" i="17"/>
  <c r="P7" i="17"/>
  <c r="Q7" i="17"/>
  <c r="R7" i="17"/>
  <c r="S7" i="17"/>
  <c r="T7" i="17"/>
  <c r="U7" i="17"/>
  <c r="V7" i="17"/>
  <c r="W7" i="17"/>
  <c r="X7" i="17"/>
  <c r="G8" i="17"/>
  <c r="H8" i="17"/>
  <c r="I8" i="17"/>
  <c r="J8" i="17"/>
  <c r="K8" i="17"/>
  <c r="L8" i="17"/>
  <c r="M8" i="17"/>
  <c r="N8" i="17"/>
  <c r="O8" i="17"/>
  <c r="P8" i="17"/>
  <c r="Q8" i="17"/>
  <c r="R8" i="17"/>
  <c r="S8" i="17"/>
  <c r="T8" i="17"/>
  <c r="U8" i="17"/>
  <c r="V8" i="17"/>
  <c r="W8" i="17"/>
  <c r="X8" i="17"/>
  <c r="G9" i="17"/>
  <c r="H9" i="17"/>
  <c r="I9" i="17"/>
  <c r="J9" i="17"/>
  <c r="K9" i="17"/>
  <c r="L9" i="17"/>
  <c r="M9" i="17"/>
  <c r="N9" i="17"/>
  <c r="O9" i="17"/>
  <c r="P9" i="17"/>
  <c r="Q9" i="17"/>
  <c r="R9" i="17"/>
  <c r="S9" i="17"/>
  <c r="T9" i="17"/>
  <c r="U9" i="17"/>
  <c r="V9" i="17"/>
  <c r="W9" i="17"/>
  <c r="X9" i="17"/>
  <c r="G10" i="17"/>
  <c r="H10" i="17"/>
  <c r="I10" i="17"/>
  <c r="J10" i="17"/>
  <c r="K10" i="17"/>
  <c r="L10" i="17"/>
  <c r="M10" i="17"/>
  <c r="N10" i="17"/>
  <c r="O10" i="17"/>
  <c r="P10" i="17"/>
  <c r="Q10" i="17"/>
  <c r="R10" i="17"/>
  <c r="S10" i="17"/>
  <c r="T10" i="17"/>
  <c r="U10" i="17"/>
  <c r="V10" i="17"/>
  <c r="W10" i="17"/>
  <c r="X10" i="17"/>
  <c r="G11" i="17"/>
  <c r="H11" i="17"/>
  <c r="I11" i="17"/>
  <c r="J11" i="17"/>
  <c r="K11" i="17"/>
  <c r="L11" i="17"/>
  <c r="M11" i="17"/>
  <c r="N11" i="17"/>
  <c r="O11" i="17"/>
  <c r="P11" i="17"/>
  <c r="Q11" i="17"/>
  <c r="R11" i="17"/>
  <c r="S11" i="17"/>
  <c r="T11" i="17"/>
  <c r="U11" i="17"/>
  <c r="V11" i="17"/>
  <c r="W11" i="17"/>
  <c r="X11" i="17"/>
  <c r="G12" i="17"/>
  <c r="H12" i="17"/>
  <c r="I12" i="17"/>
  <c r="J12" i="17"/>
  <c r="K12" i="17"/>
  <c r="L12" i="17"/>
  <c r="M12" i="17"/>
  <c r="N12" i="17"/>
  <c r="O12" i="17"/>
  <c r="P12" i="17"/>
  <c r="Q12" i="17"/>
  <c r="R12" i="17"/>
  <c r="S12" i="17"/>
  <c r="T12" i="17"/>
  <c r="U12" i="17"/>
  <c r="V12" i="17"/>
  <c r="W12" i="17"/>
  <c r="X12" i="17"/>
  <c r="G13" i="17"/>
  <c r="H13" i="17"/>
  <c r="I13" i="17"/>
  <c r="J13" i="17"/>
  <c r="K13" i="17"/>
  <c r="L13" i="17"/>
  <c r="M13" i="17"/>
  <c r="N13" i="17"/>
  <c r="O13" i="17"/>
  <c r="P13" i="17"/>
  <c r="Q13" i="17"/>
  <c r="R13" i="17"/>
  <c r="S13" i="17"/>
  <c r="T13" i="17"/>
  <c r="U13" i="17"/>
  <c r="V13" i="17"/>
  <c r="W13" i="17"/>
  <c r="X13" i="17"/>
  <c r="G14" i="17"/>
  <c r="H14" i="17"/>
  <c r="I14" i="17"/>
  <c r="J14" i="17"/>
  <c r="K14" i="17"/>
  <c r="L14" i="17"/>
  <c r="M14" i="17"/>
  <c r="N14" i="17"/>
  <c r="O14" i="17"/>
  <c r="P14" i="17"/>
  <c r="Q14" i="17"/>
  <c r="R14" i="17"/>
  <c r="S14" i="17"/>
  <c r="T14" i="17"/>
  <c r="U14" i="17"/>
  <c r="V14" i="17"/>
  <c r="W14" i="17"/>
  <c r="X14" i="17"/>
  <c r="G15" i="17"/>
  <c r="H15" i="17"/>
  <c r="I15" i="17"/>
  <c r="J15" i="17"/>
  <c r="K15" i="17"/>
  <c r="L15" i="17"/>
  <c r="M15" i="17"/>
  <c r="N15" i="17"/>
  <c r="O15" i="17"/>
  <c r="P15" i="17"/>
  <c r="Q15" i="17"/>
  <c r="R15" i="17"/>
  <c r="S15" i="17"/>
  <c r="T15" i="17"/>
  <c r="U15" i="17"/>
  <c r="V15" i="17"/>
  <c r="W15" i="17"/>
  <c r="X15" i="17"/>
  <c r="G16" i="17"/>
  <c r="H16" i="17"/>
  <c r="I16" i="17"/>
  <c r="J16" i="17"/>
  <c r="K16" i="17"/>
  <c r="L16" i="17"/>
  <c r="M16" i="17"/>
  <c r="N16" i="17"/>
  <c r="O16" i="17"/>
  <c r="P16" i="17"/>
  <c r="Q16" i="17"/>
  <c r="R16" i="17"/>
  <c r="S16" i="17"/>
  <c r="T16" i="17"/>
  <c r="U16" i="17"/>
  <c r="V16" i="17"/>
  <c r="W16" i="17"/>
  <c r="X16" i="17"/>
  <c r="G17" i="17"/>
  <c r="H17" i="17"/>
  <c r="I17" i="17"/>
  <c r="J17" i="17"/>
  <c r="K17" i="17"/>
  <c r="L17" i="17"/>
  <c r="M17" i="17"/>
  <c r="N17" i="17"/>
  <c r="O17" i="17"/>
  <c r="P17" i="17"/>
  <c r="Q17" i="17"/>
  <c r="R17" i="17"/>
  <c r="S17" i="17"/>
  <c r="T17" i="17"/>
  <c r="U17" i="17"/>
  <c r="V17" i="17"/>
  <c r="W17" i="17"/>
  <c r="X17" i="17"/>
  <c r="G18" i="17"/>
  <c r="H18" i="17"/>
  <c r="I18" i="17"/>
  <c r="J18" i="17"/>
  <c r="K18" i="17"/>
  <c r="L18" i="17"/>
  <c r="M18" i="17"/>
  <c r="N18" i="17"/>
  <c r="O18" i="17"/>
  <c r="P18" i="17"/>
  <c r="Q18" i="17"/>
  <c r="R18" i="17"/>
  <c r="S18" i="17"/>
  <c r="T18" i="17"/>
  <c r="U18" i="17"/>
  <c r="V18" i="17"/>
  <c r="W18" i="17"/>
  <c r="X18" i="17"/>
  <c r="G19" i="17"/>
  <c r="H19" i="17"/>
  <c r="I19" i="17"/>
  <c r="J19" i="17"/>
  <c r="K19" i="17"/>
  <c r="L19" i="17"/>
  <c r="M19" i="17"/>
  <c r="N19" i="17"/>
  <c r="O19" i="17"/>
  <c r="P19" i="17"/>
  <c r="Q19" i="17"/>
  <c r="R19" i="17"/>
  <c r="S19" i="17"/>
  <c r="T19" i="17"/>
  <c r="U19" i="17"/>
  <c r="V19" i="17"/>
  <c r="W19" i="17"/>
  <c r="X19" i="17"/>
  <c r="G20" i="17"/>
  <c r="H20" i="17"/>
  <c r="I20" i="17"/>
  <c r="J20" i="17"/>
  <c r="K20" i="17"/>
  <c r="L20" i="17"/>
  <c r="M20" i="17"/>
  <c r="N20" i="17"/>
  <c r="O20" i="17"/>
  <c r="P20" i="17"/>
  <c r="Q20" i="17"/>
  <c r="R20" i="17"/>
  <c r="S20" i="17"/>
  <c r="T20" i="17"/>
  <c r="U20" i="17"/>
  <c r="V20" i="17"/>
  <c r="W20" i="17"/>
  <c r="X20" i="17"/>
  <c r="G21" i="17"/>
  <c r="H21" i="17"/>
  <c r="I21" i="17"/>
  <c r="J21" i="17"/>
  <c r="K21" i="17"/>
  <c r="L21" i="17"/>
  <c r="M21" i="17"/>
  <c r="N21" i="17"/>
  <c r="O21" i="17"/>
  <c r="P21" i="17"/>
  <c r="Q21" i="17"/>
  <c r="R21" i="17"/>
  <c r="S21" i="17"/>
  <c r="T21" i="17"/>
  <c r="U21" i="17"/>
  <c r="V21" i="17"/>
  <c r="W21" i="17"/>
  <c r="X21" i="17"/>
  <c r="G22" i="17"/>
  <c r="H22" i="17"/>
  <c r="I22" i="17"/>
  <c r="J22" i="17"/>
  <c r="K22" i="17"/>
  <c r="L22" i="17"/>
  <c r="M22" i="17"/>
  <c r="N22" i="17"/>
  <c r="O22" i="17"/>
  <c r="P22" i="17"/>
  <c r="Q22" i="17"/>
  <c r="R22" i="17"/>
  <c r="S22" i="17"/>
  <c r="T22" i="17"/>
  <c r="U22" i="17"/>
  <c r="V22" i="17"/>
  <c r="W22" i="17"/>
  <c r="X22" i="17"/>
  <c r="G23" i="17"/>
  <c r="H23" i="17"/>
  <c r="I23" i="17"/>
  <c r="J23" i="17"/>
  <c r="K23" i="17"/>
  <c r="L23" i="17"/>
  <c r="M23" i="17"/>
  <c r="N23" i="17"/>
  <c r="O23" i="17"/>
  <c r="P23" i="17"/>
  <c r="Q23" i="17"/>
  <c r="R23" i="17"/>
  <c r="S23" i="17"/>
  <c r="T23" i="17"/>
  <c r="U23" i="17"/>
  <c r="V23" i="17"/>
  <c r="W23" i="17"/>
  <c r="X23" i="17"/>
  <c r="G24" i="17"/>
  <c r="H24" i="17"/>
  <c r="I24" i="17"/>
  <c r="J24" i="17"/>
  <c r="K24" i="17"/>
  <c r="L24" i="17"/>
  <c r="M24" i="17"/>
  <c r="N24" i="17"/>
  <c r="O24" i="17"/>
  <c r="P24" i="17"/>
  <c r="Q24" i="17"/>
  <c r="R24" i="17"/>
  <c r="S24" i="17"/>
  <c r="T24" i="17"/>
  <c r="U24" i="17"/>
  <c r="V24" i="17"/>
  <c r="W24" i="17"/>
  <c r="X24" i="17"/>
  <c r="G25" i="17"/>
  <c r="H25" i="17"/>
  <c r="I25" i="17"/>
  <c r="J25" i="17"/>
  <c r="K25" i="17"/>
  <c r="L25" i="17"/>
  <c r="M25" i="17"/>
  <c r="N25" i="17"/>
  <c r="O25" i="17"/>
  <c r="P25" i="17"/>
  <c r="Q25" i="17"/>
  <c r="R25" i="17"/>
  <c r="S25" i="17"/>
  <c r="T25" i="17"/>
  <c r="U25" i="17"/>
  <c r="V25" i="17"/>
  <c r="W25" i="17"/>
  <c r="X25" i="17"/>
  <c r="G26" i="17"/>
  <c r="H26" i="17"/>
  <c r="I26" i="17"/>
  <c r="J26" i="17"/>
  <c r="K26" i="17"/>
  <c r="L26" i="17"/>
  <c r="M26" i="17"/>
  <c r="N26" i="17"/>
  <c r="O26" i="17"/>
  <c r="P26" i="17"/>
  <c r="Q26" i="17"/>
  <c r="R26" i="17"/>
  <c r="S26" i="17"/>
  <c r="T26" i="17"/>
  <c r="U26" i="17"/>
  <c r="V26" i="17"/>
  <c r="W26" i="17"/>
  <c r="X26" i="17"/>
  <c r="G27" i="17"/>
  <c r="H27" i="17"/>
  <c r="I27" i="17"/>
  <c r="J27" i="17"/>
  <c r="K27" i="17"/>
  <c r="L27" i="17"/>
  <c r="M27" i="17"/>
  <c r="N27" i="17"/>
  <c r="O27" i="17"/>
  <c r="P27" i="17"/>
  <c r="Q27" i="17"/>
  <c r="R27" i="17"/>
  <c r="S27" i="17"/>
  <c r="T27" i="17"/>
  <c r="U27" i="17"/>
  <c r="V27" i="17"/>
  <c r="W27" i="17"/>
  <c r="X27" i="17"/>
  <c r="G28" i="17"/>
  <c r="H28" i="17"/>
  <c r="I28" i="17"/>
  <c r="J28" i="17"/>
  <c r="K28" i="17"/>
  <c r="L28" i="17"/>
  <c r="M28" i="17"/>
  <c r="N28" i="17"/>
  <c r="O28" i="17"/>
  <c r="P28" i="17"/>
  <c r="Q28" i="17"/>
  <c r="R28" i="17"/>
  <c r="S28" i="17"/>
  <c r="T28" i="17"/>
  <c r="U28" i="17"/>
  <c r="V28" i="17"/>
  <c r="W28" i="17"/>
  <c r="X28" i="17"/>
  <c r="G29" i="17"/>
  <c r="H29" i="17"/>
  <c r="I29" i="17"/>
  <c r="J29" i="17"/>
  <c r="K29" i="17"/>
  <c r="L29" i="17"/>
  <c r="M29" i="17"/>
  <c r="N29" i="17"/>
  <c r="O29" i="17"/>
  <c r="P29" i="17"/>
  <c r="Q29" i="17"/>
  <c r="R29" i="17"/>
  <c r="S29" i="17"/>
  <c r="T29" i="17"/>
  <c r="U29" i="17"/>
  <c r="V29" i="17"/>
  <c r="W29" i="17"/>
  <c r="X29" i="17"/>
  <c r="G30" i="17"/>
  <c r="H30" i="17"/>
  <c r="I30" i="17"/>
  <c r="J30" i="17"/>
  <c r="K30" i="17"/>
  <c r="L30" i="17"/>
  <c r="M30" i="17"/>
  <c r="N30" i="17"/>
  <c r="O30" i="17"/>
  <c r="P30" i="17"/>
  <c r="Q30" i="17"/>
  <c r="R30" i="17"/>
  <c r="S30" i="17"/>
  <c r="T30" i="17"/>
  <c r="U30" i="17"/>
  <c r="V30" i="17"/>
  <c r="W30" i="17"/>
  <c r="X30" i="17"/>
  <c r="G31" i="17"/>
  <c r="H31" i="17"/>
  <c r="I31" i="17"/>
  <c r="J31" i="17"/>
  <c r="K31" i="17"/>
  <c r="L31" i="17"/>
  <c r="M31" i="17"/>
  <c r="N31" i="17"/>
  <c r="O31" i="17"/>
  <c r="P31" i="17"/>
  <c r="Q31" i="17"/>
  <c r="R31" i="17"/>
  <c r="S31" i="17"/>
  <c r="T31" i="17"/>
  <c r="U31" i="17"/>
  <c r="V31" i="17"/>
  <c r="W31" i="17"/>
  <c r="X31" i="17"/>
  <c r="G32" i="17"/>
  <c r="H32" i="17"/>
  <c r="I32" i="17"/>
  <c r="J32" i="17"/>
  <c r="K32" i="17"/>
  <c r="L32" i="17"/>
  <c r="M32" i="17"/>
  <c r="N32" i="17"/>
  <c r="O32" i="17"/>
  <c r="P32" i="17"/>
  <c r="Q32" i="17"/>
  <c r="R32" i="17"/>
  <c r="S32" i="17"/>
  <c r="T32" i="17"/>
  <c r="U32" i="17"/>
  <c r="V32" i="17"/>
  <c r="W32" i="17"/>
  <c r="X32" i="17"/>
  <c r="G33" i="17"/>
  <c r="H33" i="17"/>
  <c r="I33" i="17"/>
  <c r="J33" i="17"/>
  <c r="K33" i="17"/>
  <c r="L33" i="17"/>
  <c r="M33" i="17"/>
  <c r="N33" i="17"/>
  <c r="O33" i="17"/>
  <c r="P33" i="17"/>
  <c r="Q33" i="17"/>
  <c r="R33" i="17"/>
  <c r="S33" i="17"/>
  <c r="T33" i="17"/>
  <c r="U33" i="17"/>
  <c r="V33" i="17"/>
  <c r="W33" i="17"/>
  <c r="X33" i="17"/>
  <c r="G34" i="17"/>
  <c r="H34" i="17"/>
  <c r="I34" i="17"/>
  <c r="J34" i="17"/>
  <c r="K34" i="17"/>
  <c r="L34" i="17"/>
  <c r="M34" i="17"/>
  <c r="N34" i="17"/>
  <c r="O34" i="17"/>
  <c r="P34" i="17"/>
  <c r="Q34" i="17"/>
  <c r="R34" i="17"/>
  <c r="S34" i="17"/>
  <c r="T34" i="17"/>
  <c r="U34" i="17"/>
  <c r="V34" i="17"/>
  <c r="W34" i="17"/>
  <c r="X34" i="17"/>
  <c r="G35" i="17"/>
  <c r="H35" i="17"/>
  <c r="I35" i="17"/>
  <c r="J35" i="17"/>
  <c r="K35" i="17"/>
  <c r="L35" i="17"/>
  <c r="M35" i="17"/>
  <c r="N35" i="17"/>
  <c r="O35" i="17"/>
  <c r="P35" i="17"/>
  <c r="Q35" i="17"/>
  <c r="R35" i="17"/>
  <c r="S35" i="17"/>
  <c r="T35" i="17"/>
  <c r="U35" i="17"/>
  <c r="V35" i="17"/>
  <c r="W35" i="17"/>
  <c r="X35" i="17"/>
  <c r="G36" i="17"/>
  <c r="H36" i="17"/>
  <c r="I36" i="17"/>
  <c r="J36" i="17"/>
  <c r="K36" i="17"/>
  <c r="L36" i="17"/>
  <c r="M36" i="17"/>
  <c r="N36" i="17"/>
  <c r="O36" i="17"/>
  <c r="P36" i="17"/>
  <c r="Q36" i="17"/>
  <c r="R36" i="17"/>
  <c r="S36" i="17"/>
  <c r="T36" i="17"/>
  <c r="U36" i="17"/>
  <c r="V36" i="17"/>
  <c r="W36" i="17"/>
  <c r="X36" i="17"/>
  <c r="G37" i="17"/>
  <c r="H37" i="17"/>
  <c r="I37" i="17"/>
  <c r="J37" i="17"/>
  <c r="K37" i="17"/>
  <c r="L37" i="17"/>
  <c r="M37" i="17"/>
  <c r="N37" i="17"/>
  <c r="O37" i="17"/>
  <c r="P37" i="17"/>
  <c r="Q37" i="17"/>
  <c r="R37" i="17"/>
  <c r="S37" i="17"/>
  <c r="T37" i="17"/>
  <c r="U37" i="17"/>
  <c r="V37" i="17"/>
  <c r="W37" i="17"/>
  <c r="X37" i="17"/>
  <c r="G38" i="17"/>
  <c r="H38" i="17"/>
  <c r="I38" i="17"/>
  <c r="J38" i="17"/>
  <c r="K38" i="17"/>
  <c r="L38" i="17"/>
  <c r="M38" i="17"/>
  <c r="N38" i="17"/>
  <c r="O38" i="17"/>
  <c r="P38" i="17"/>
  <c r="Q38" i="17"/>
  <c r="R38" i="17"/>
  <c r="S38" i="17"/>
  <c r="T38" i="17"/>
  <c r="U38" i="17"/>
  <c r="V38" i="17"/>
  <c r="W38" i="17"/>
  <c r="X38" i="17"/>
  <c r="G39" i="17"/>
  <c r="H39" i="17"/>
  <c r="I39" i="17"/>
  <c r="J39" i="17"/>
  <c r="K39" i="17"/>
  <c r="L39" i="17"/>
  <c r="M39" i="17"/>
  <c r="N39" i="17"/>
  <c r="O39" i="17"/>
  <c r="P39" i="17"/>
  <c r="Q39" i="17"/>
  <c r="R39" i="17"/>
  <c r="S39" i="17"/>
  <c r="T39" i="17"/>
  <c r="U39" i="17"/>
  <c r="V39" i="17"/>
  <c r="W39" i="17"/>
  <c r="X39" i="17"/>
  <c r="G40" i="17"/>
  <c r="H40" i="17"/>
  <c r="I40" i="17"/>
  <c r="J40" i="17"/>
  <c r="K40" i="17"/>
  <c r="L40" i="17"/>
  <c r="M40" i="17"/>
  <c r="N40" i="17"/>
  <c r="O40" i="17"/>
  <c r="P40" i="17"/>
  <c r="Q40" i="17"/>
  <c r="R40" i="17"/>
  <c r="S40" i="17"/>
  <c r="T40" i="17"/>
  <c r="U40" i="17"/>
  <c r="V40" i="17"/>
  <c r="W40" i="17"/>
  <c r="X40" i="17"/>
  <c r="G41" i="17"/>
  <c r="H41" i="17"/>
  <c r="I41" i="17"/>
  <c r="J41" i="17"/>
  <c r="K41" i="17"/>
  <c r="L41" i="17"/>
  <c r="M41" i="17"/>
  <c r="N41" i="17"/>
  <c r="O41" i="17"/>
  <c r="P41" i="17"/>
  <c r="Q41" i="17"/>
  <c r="R41" i="17"/>
  <c r="S41" i="17"/>
  <c r="T41" i="17"/>
  <c r="U41" i="17"/>
  <c r="V41" i="17"/>
  <c r="W41" i="17"/>
  <c r="X41" i="17"/>
  <c r="G42" i="17"/>
  <c r="H42" i="17"/>
  <c r="I42" i="17"/>
  <c r="J42" i="17"/>
  <c r="K42" i="17"/>
  <c r="L42" i="17"/>
  <c r="M42" i="17"/>
  <c r="N42" i="17"/>
  <c r="O42" i="17"/>
  <c r="P42" i="17"/>
  <c r="Q42" i="17"/>
  <c r="R42" i="17"/>
  <c r="S42" i="17"/>
  <c r="T42" i="17"/>
  <c r="U42" i="17"/>
  <c r="V42" i="17"/>
  <c r="W42" i="17"/>
  <c r="X42" i="17"/>
  <c r="G43" i="17"/>
  <c r="H43" i="17"/>
  <c r="I43" i="17"/>
  <c r="J43" i="17"/>
  <c r="K43" i="17"/>
  <c r="L43" i="17"/>
  <c r="M43" i="17"/>
  <c r="N43" i="17"/>
  <c r="O43" i="17"/>
  <c r="P43" i="17"/>
  <c r="Q43" i="17"/>
  <c r="R43" i="17"/>
  <c r="S43" i="17"/>
  <c r="T43" i="17"/>
  <c r="U43" i="17"/>
  <c r="V43" i="17"/>
  <c r="W43" i="17"/>
  <c r="X43" i="17"/>
  <c r="G44" i="17"/>
  <c r="H44" i="17"/>
  <c r="I44" i="17"/>
  <c r="J44" i="17"/>
  <c r="K44" i="17"/>
  <c r="L44" i="17"/>
  <c r="M44" i="17"/>
  <c r="N44" i="17"/>
  <c r="O44" i="17"/>
  <c r="P44" i="17"/>
  <c r="Q44" i="17"/>
  <c r="R44" i="17"/>
  <c r="S44" i="17"/>
  <c r="T44" i="17"/>
  <c r="U44" i="17"/>
  <c r="V44" i="17"/>
  <c r="W44" i="17"/>
  <c r="X44" i="17"/>
  <c r="G45" i="17"/>
  <c r="H45" i="17"/>
  <c r="I45" i="17"/>
  <c r="J45" i="17"/>
  <c r="K45" i="17"/>
  <c r="L45" i="17"/>
  <c r="M45" i="17"/>
  <c r="N45" i="17"/>
  <c r="O45" i="17"/>
  <c r="P45" i="17"/>
  <c r="Q45" i="17"/>
  <c r="R45" i="17"/>
  <c r="S45" i="17"/>
  <c r="T45" i="17"/>
  <c r="U45" i="17"/>
  <c r="V45" i="17"/>
  <c r="W45" i="17"/>
  <c r="X45" i="17"/>
  <c r="G46" i="17"/>
  <c r="H46" i="17"/>
  <c r="I46" i="17"/>
  <c r="J46" i="17"/>
  <c r="K46" i="17"/>
  <c r="L46" i="17"/>
  <c r="M46" i="17"/>
  <c r="N46" i="17"/>
  <c r="O46" i="17"/>
  <c r="P46" i="17"/>
  <c r="Q46" i="17"/>
  <c r="R46" i="17"/>
  <c r="S46" i="17"/>
  <c r="T46" i="17"/>
  <c r="U46" i="17"/>
  <c r="V46" i="17"/>
  <c r="W46" i="17"/>
  <c r="X46" i="17"/>
  <c r="G47" i="17"/>
  <c r="H47" i="17"/>
  <c r="I47" i="17"/>
  <c r="J47" i="17"/>
  <c r="K47" i="17"/>
  <c r="L47" i="17"/>
  <c r="M47" i="17"/>
  <c r="N47" i="17"/>
  <c r="O47" i="17"/>
  <c r="P47" i="17"/>
  <c r="Q47" i="17"/>
  <c r="R47" i="17"/>
  <c r="S47" i="17"/>
  <c r="T47" i="17"/>
  <c r="U47" i="17"/>
  <c r="V47" i="17"/>
  <c r="W47" i="17"/>
  <c r="X47" i="17"/>
  <c r="G48" i="17"/>
  <c r="H48" i="17"/>
  <c r="I48" i="17"/>
  <c r="J48" i="17"/>
  <c r="K48" i="17"/>
  <c r="L48" i="17"/>
  <c r="M48" i="17"/>
  <c r="N48" i="17"/>
  <c r="O48" i="17"/>
  <c r="P48" i="17"/>
  <c r="Q48" i="17"/>
  <c r="R48" i="17"/>
  <c r="S48" i="17"/>
  <c r="T48" i="17"/>
  <c r="U48" i="17"/>
  <c r="V48" i="17"/>
  <c r="W48" i="17"/>
  <c r="X48" i="17"/>
  <c r="G49" i="17"/>
  <c r="H49" i="17"/>
  <c r="I49" i="17"/>
  <c r="J49" i="17"/>
  <c r="K49" i="17"/>
  <c r="L49" i="17"/>
  <c r="M49" i="17"/>
  <c r="N49" i="17"/>
  <c r="O49" i="17"/>
  <c r="P49" i="17"/>
  <c r="Q49" i="17"/>
  <c r="R49" i="17"/>
  <c r="S49" i="17"/>
  <c r="T49" i="17"/>
  <c r="U49" i="17"/>
  <c r="V49" i="17"/>
  <c r="W49" i="17"/>
  <c r="X49" i="17"/>
  <c r="G50" i="17"/>
  <c r="H50" i="17"/>
  <c r="I50" i="17"/>
  <c r="J50" i="17"/>
  <c r="K50" i="17"/>
  <c r="L50" i="17"/>
  <c r="M50" i="17"/>
  <c r="N50" i="17"/>
  <c r="O50" i="17"/>
  <c r="P50" i="17"/>
  <c r="Q50" i="17"/>
  <c r="R50" i="17"/>
  <c r="S50" i="17"/>
  <c r="T50" i="17"/>
  <c r="U50" i="17"/>
  <c r="V50" i="17"/>
  <c r="W50" i="17"/>
  <c r="X50" i="17"/>
  <c r="G51" i="17"/>
  <c r="H51" i="17"/>
  <c r="I51" i="17"/>
  <c r="J51" i="17"/>
  <c r="K51" i="17"/>
  <c r="L51" i="17"/>
  <c r="M51" i="17"/>
  <c r="N51" i="17"/>
  <c r="O51" i="17"/>
  <c r="P51" i="17"/>
  <c r="Q51" i="17"/>
  <c r="R51" i="17"/>
  <c r="S51" i="17"/>
  <c r="T51" i="17"/>
  <c r="U51" i="17"/>
  <c r="V51" i="17"/>
  <c r="W51" i="17"/>
  <c r="X51" i="17"/>
  <c r="G52" i="17"/>
  <c r="H52" i="17"/>
  <c r="I52" i="17"/>
  <c r="J52" i="17"/>
  <c r="K52" i="17"/>
  <c r="L52" i="17"/>
  <c r="M52" i="17"/>
  <c r="N52" i="17"/>
  <c r="O52" i="17"/>
  <c r="P52" i="17"/>
  <c r="Q52" i="17"/>
  <c r="R52" i="17"/>
  <c r="S52" i="17"/>
  <c r="T52" i="17"/>
  <c r="U52" i="17"/>
  <c r="V52" i="17"/>
  <c r="W52" i="17"/>
  <c r="X52" i="17"/>
  <c r="G53" i="17"/>
  <c r="H53" i="17"/>
  <c r="I53" i="17"/>
  <c r="J53" i="17"/>
  <c r="K53" i="17"/>
  <c r="L53" i="17"/>
  <c r="M53" i="17"/>
  <c r="N53" i="17"/>
  <c r="O53" i="17"/>
  <c r="P53" i="17"/>
  <c r="Q53" i="17"/>
  <c r="R53" i="17"/>
  <c r="S53" i="17"/>
  <c r="T53" i="17"/>
  <c r="U53" i="17"/>
  <c r="V53" i="17"/>
  <c r="W53" i="17"/>
  <c r="X53" i="17"/>
  <c r="G54" i="17"/>
  <c r="H54" i="17"/>
  <c r="I54" i="17"/>
  <c r="J54" i="17"/>
  <c r="K54" i="17"/>
  <c r="L54" i="17"/>
  <c r="M54" i="17"/>
  <c r="N54" i="17"/>
  <c r="O54" i="17"/>
  <c r="P54" i="17"/>
  <c r="Q54" i="17"/>
  <c r="R54" i="17"/>
  <c r="S54" i="17"/>
  <c r="T54" i="17"/>
  <c r="U54" i="17"/>
  <c r="V54" i="17"/>
  <c r="W54" i="17"/>
  <c r="X54" i="17"/>
  <c r="G55" i="17"/>
  <c r="H55" i="17"/>
  <c r="I55" i="17"/>
  <c r="J55" i="17"/>
  <c r="K55" i="17"/>
  <c r="L55" i="17"/>
  <c r="M55" i="17"/>
  <c r="N55" i="17"/>
  <c r="O55" i="17"/>
  <c r="P55" i="17"/>
  <c r="Q55" i="17"/>
  <c r="R55" i="17"/>
  <c r="S55" i="17"/>
  <c r="T55" i="17"/>
  <c r="U55" i="17"/>
  <c r="V55" i="17"/>
  <c r="W55" i="17"/>
  <c r="X55" i="17"/>
  <c r="G56" i="17"/>
  <c r="H56" i="17"/>
  <c r="I56" i="17"/>
  <c r="J56" i="17"/>
  <c r="K56" i="17"/>
  <c r="L56" i="17"/>
  <c r="M56" i="17"/>
  <c r="N56" i="17"/>
  <c r="O56" i="17"/>
  <c r="P56" i="17"/>
  <c r="Q56" i="17"/>
  <c r="R56" i="17"/>
  <c r="S56" i="17"/>
  <c r="T56" i="17"/>
  <c r="U56" i="17"/>
  <c r="V56" i="17"/>
  <c r="W56" i="17"/>
  <c r="X56" i="17"/>
  <c r="G57" i="17"/>
  <c r="H57" i="17"/>
  <c r="I57" i="17"/>
  <c r="J57" i="17"/>
  <c r="K57" i="17"/>
  <c r="L57" i="17"/>
  <c r="M57" i="17"/>
  <c r="N57" i="17"/>
  <c r="O57" i="17"/>
  <c r="P57" i="17"/>
  <c r="Q57" i="17"/>
  <c r="R57" i="17"/>
  <c r="S57" i="17"/>
  <c r="T57" i="17"/>
  <c r="U57" i="17"/>
  <c r="V57" i="17"/>
  <c r="W57" i="17"/>
  <c r="X57" i="17"/>
  <c r="G58" i="17"/>
  <c r="H58" i="17"/>
  <c r="I58" i="17"/>
  <c r="J58" i="17"/>
  <c r="K58" i="17"/>
  <c r="L58" i="17"/>
  <c r="M58" i="17"/>
  <c r="N58" i="17"/>
  <c r="O58" i="17"/>
  <c r="P58" i="17"/>
  <c r="Q58" i="17"/>
  <c r="R58" i="17"/>
  <c r="S58" i="17"/>
  <c r="T58" i="17"/>
  <c r="U58" i="17"/>
  <c r="V58" i="17"/>
  <c r="W58" i="17"/>
  <c r="X58" i="17"/>
  <c r="G59" i="17"/>
  <c r="H59" i="17"/>
  <c r="I59" i="17"/>
  <c r="J59" i="17"/>
  <c r="K59" i="17"/>
  <c r="L59" i="17"/>
  <c r="M59" i="17"/>
  <c r="N59" i="17"/>
  <c r="O59" i="17"/>
  <c r="P59" i="17"/>
  <c r="Q59" i="17"/>
  <c r="R59" i="17"/>
  <c r="S59" i="17"/>
  <c r="T59" i="17"/>
  <c r="U59" i="17"/>
  <c r="V59" i="17"/>
  <c r="W59" i="17"/>
  <c r="X59" i="17"/>
  <c r="G60" i="17"/>
  <c r="H60" i="17"/>
  <c r="I60" i="17"/>
  <c r="J60" i="17"/>
  <c r="K60" i="17"/>
  <c r="L60" i="17"/>
  <c r="M60" i="17"/>
  <c r="N60" i="17"/>
  <c r="O60" i="17"/>
  <c r="P60" i="17"/>
  <c r="Q60" i="17"/>
  <c r="R60" i="17"/>
  <c r="S60" i="17"/>
  <c r="T60" i="17"/>
  <c r="U60" i="17"/>
  <c r="V60" i="17"/>
  <c r="W60" i="17"/>
  <c r="X60" i="17"/>
  <c r="G61" i="17"/>
  <c r="H61" i="17"/>
  <c r="I61" i="17"/>
  <c r="J61" i="17"/>
  <c r="K61" i="17"/>
  <c r="L61" i="17"/>
  <c r="M61" i="17"/>
  <c r="N61" i="17"/>
  <c r="O61" i="17"/>
  <c r="P61" i="17"/>
  <c r="Q61" i="17"/>
  <c r="R61" i="17"/>
  <c r="S61" i="17"/>
  <c r="T61" i="17"/>
  <c r="U61" i="17"/>
  <c r="V61" i="17"/>
  <c r="W61" i="17"/>
  <c r="X61" i="17"/>
  <c r="G62" i="17"/>
  <c r="H62" i="17"/>
  <c r="I62" i="17"/>
  <c r="J62" i="17"/>
  <c r="K62" i="17"/>
  <c r="L62" i="17"/>
  <c r="M62" i="17"/>
  <c r="N62" i="17"/>
  <c r="O62" i="17"/>
  <c r="P62" i="17"/>
  <c r="Q62" i="17"/>
  <c r="R62" i="17"/>
  <c r="S62" i="17"/>
  <c r="T62" i="17"/>
  <c r="U62" i="17"/>
  <c r="V62" i="17"/>
  <c r="W62" i="17"/>
  <c r="X62" i="17"/>
  <c r="G63" i="17"/>
  <c r="H63" i="17"/>
  <c r="I63" i="17"/>
  <c r="J63" i="17"/>
  <c r="K63" i="17"/>
  <c r="L63" i="17"/>
  <c r="M63" i="17"/>
  <c r="N63" i="17"/>
  <c r="O63" i="17"/>
  <c r="P63" i="17"/>
  <c r="Q63" i="17"/>
  <c r="R63" i="17"/>
  <c r="S63" i="17"/>
  <c r="T63" i="17"/>
  <c r="U63" i="17"/>
  <c r="V63" i="17"/>
  <c r="W63" i="17"/>
  <c r="X63" i="17"/>
  <c r="G64" i="17"/>
  <c r="H64" i="17"/>
  <c r="I64" i="17"/>
  <c r="J64" i="17"/>
  <c r="K64" i="17"/>
  <c r="L64" i="17"/>
  <c r="M64" i="17"/>
  <c r="N64" i="17"/>
  <c r="O64" i="17"/>
  <c r="P64" i="17"/>
  <c r="Q64" i="17"/>
  <c r="R64" i="17"/>
  <c r="S64" i="17"/>
  <c r="T64" i="17"/>
  <c r="U64" i="17"/>
  <c r="V64" i="17"/>
  <c r="W64" i="17"/>
  <c r="X64" i="17"/>
  <c r="G65" i="17"/>
  <c r="H65" i="17"/>
  <c r="I65" i="17"/>
  <c r="J65" i="17"/>
  <c r="K65" i="17"/>
  <c r="L65" i="17"/>
  <c r="M65" i="17"/>
  <c r="N65" i="17"/>
  <c r="O65" i="17"/>
  <c r="P65" i="17"/>
  <c r="Q65" i="17"/>
  <c r="R65" i="17"/>
  <c r="S65" i="17"/>
  <c r="T65" i="17"/>
  <c r="U65" i="17"/>
  <c r="V65" i="17"/>
  <c r="W65" i="17"/>
  <c r="X65" i="17"/>
  <c r="G66" i="17"/>
  <c r="H66" i="17"/>
  <c r="I66" i="17"/>
  <c r="J66" i="17"/>
  <c r="K66" i="17"/>
  <c r="L66" i="17"/>
  <c r="M66" i="17"/>
  <c r="N66" i="17"/>
  <c r="O66" i="17"/>
  <c r="P66" i="17"/>
  <c r="Q66" i="17"/>
  <c r="R66" i="17"/>
  <c r="S66" i="17"/>
  <c r="T66" i="17"/>
  <c r="U66" i="17"/>
  <c r="V66" i="17"/>
  <c r="W66" i="17"/>
  <c r="X66" i="17"/>
  <c r="G67" i="17"/>
  <c r="H67" i="17"/>
  <c r="I67" i="17"/>
  <c r="J67" i="17"/>
  <c r="K67" i="17"/>
  <c r="L67" i="17"/>
  <c r="M67" i="17"/>
  <c r="N67" i="17"/>
  <c r="O67" i="17"/>
  <c r="P67" i="17"/>
  <c r="Q67" i="17"/>
  <c r="R67" i="17"/>
  <c r="S67" i="17"/>
  <c r="T67" i="17"/>
  <c r="U67" i="17"/>
  <c r="V67" i="17"/>
  <c r="W67" i="17"/>
  <c r="X67" i="17"/>
  <c r="G68" i="17"/>
  <c r="H68" i="17"/>
  <c r="I68" i="17"/>
  <c r="J68" i="17"/>
  <c r="K68" i="17"/>
  <c r="L68" i="17"/>
  <c r="M68" i="17"/>
  <c r="N68" i="17"/>
  <c r="O68" i="17"/>
  <c r="P68" i="17"/>
  <c r="Q68" i="17"/>
  <c r="R68" i="17"/>
  <c r="S68" i="17"/>
  <c r="T68" i="17"/>
  <c r="U68" i="17"/>
  <c r="V68" i="17"/>
  <c r="W68" i="17"/>
  <c r="X68" i="17"/>
  <c r="G69" i="17"/>
  <c r="H69" i="17"/>
  <c r="I69" i="17"/>
  <c r="J69" i="17"/>
  <c r="K69" i="17"/>
  <c r="L69" i="17"/>
  <c r="M69" i="17"/>
  <c r="N69" i="17"/>
  <c r="O69" i="17"/>
  <c r="P69" i="17"/>
  <c r="Q69" i="17"/>
  <c r="R69" i="17"/>
  <c r="S69" i="17"/>
  <c r="T69" i="17"/>
  <c r="U69" i="17"/>
  <c r="V69" i="17"/>
  <c r="W69" i="17"/>
  <c r="X69" i="17"/>
  <c r="G70" i="17"/>
  <c r="H70" i="17"/>
  <c r="I70" i="17"/>
  <c r="J70" i="17"/>
  <c r="K70" i="17"/>
  <c r="L70" i="17"/>
  <c r="M70" i="17"/>
  <c r="N70" i="17"/>
  <c r="O70" i="17"/>
  <c r="P70" i="17"/>
  <c r="Q70" i="17"/>
  <c r="R70" i="17"/>
  <c r="S70" i="17"/>
  <c r="T70" i="17"/>
  <c r="U70" i="17"/>
  <c r="V70" i="17"/>
  <c r="W70" i="17"/>
  <c r="X70" i="17"/>
  <c r="G71" i="17"/>
  <c r="H71" i="17"/>
  <c r="I71" i="17"/>
  <c r="J71" i="17"/>
  <c r="K71" i="17"/>
  <c r="L71" i="17"/>
  <c r="M71" i="17"/>
  <c r="N71" i="17"/>
  <c r="O71" i="17"/>
  <c r="P71" i="17"/>
  <c r="Q71" i="17"/>
  <c r="R71" i="17"/>
  <c r="S71" i="17"/>
  <c r="T71" i="17"/>
  <c r="U71" i="17"/>
  <c r="V71" i="17"/>
  <c r="W71" i="17"/>
  <c r="X71" i="17"/>
  <c r="G72" i="17"/>
  <c r="H72" i="17"/>
  <c r="I72" i="17"/>
  <c r="J72" i="17"/>
  <c r="K72" i="17"/>
  <c r="L72" i="17"/>
  <c r="M72" i="17"/>
  <c r="N72" i="17"/>
  <c r="O72" i="17"/>
  <c r="P72" i="17"/>
  <c r="Q72" i="17"/>
  <c r="R72" i="17"/>
  <c r="S72" i="17"/>
  <c r="T72" i="17"/>
  <c r="U72" i="17"/>
  <c r="V72" i="17"/>
  <c r="W72" i="17"/>
  <c r="X72" i="17"/>
  <c r="G73" i="17"/>
  <c r="H73" i="17"/>
  <c r="I73" i="17"/>
  <c r="J73" i="17"/>
  <c r="K73" i="17"/>
  <c r="L73" i="17"/>
  <c r="M73" i="17"/>
  <c r="N73" i="17"/>
  <c r="O73" i="17"/>
  <c r="P73" i="17"/>
  <c r="Q73" i="17"/>
  <c r="R73" i="17"/>
  <c r="S73" i="17"/>
  <c r="T73" i="17"/>
  <c r="U73" i="17"/>
  <c r="V73" i="17"/>
  <c r="W73" i="17"/>
  <c r="X73" i="17"/>
  <c r="G74" i="17"/>
  <c r="H74" i="17"/>
  <c r="I74" i="17"/>
  <c r="J74" i="17"/>
  <c r="K74" i="17"/>
  <c r="L74" i="17"/>
  <c r="M74" i="17"/>
  <c r="N74" i="17"/>
  <c r="O74" i="17"/>
  <c r="P74" i="17"/>
  <c r="Q74" i="17"/>
  <c r="R74" i="17"/>
  <c r="S74" i="17"/>
  <c r="T74" i="17"/>
  <c r="U74" i="17"/>
  <c r="V74" i="17"/>
  <c r="W74" i="17"/>
  <c r="X74" i="17"/>
  <c r="G75" i="17"/>
  <c r="H75" i="17"/>
  <c r="I75" i="17"/>
  <c r="J75" i="17"/>
  <c r="K75" i="17"/>
  <c r="L75" i="17"/>
  <c r="M75" i="17"/>
  <c r="N75" i="17"/>
  <c r="O75" i="17"/>
  <c r="P75" i="17"/>
  <c r="Q75" i="17"/>
  <c r="R75" i="17"/>
  <c r="S75" i="17"/>
  <c r="T75" i="17"/>
  <c r="U75" i="17"/>
  <c r="V75" i="17"/>
  <c r="W75" i="17"/>
  <c r="X75" i="17"/>
  <c r="G76" i="17"/>
  <c r="H76" i="17"/>
  <c r="I76" i="17"/>
  <c r="J76" i="17"/>
  <c r="K76" i="17"/>
  <c r="L76" i="17"/>
  <c r="M76" i="17"/>
  <c r="N76" i="17"/>
  <c r="O76" i="17"/>
  <c r="P76" i="17"/>
  <c r="Q76" i="17"/>
  <c r="R76" i="17"/>
  <c r="S76" i="17"/>
  <c r="T76" i="17"/>
  <c r="U76" i="17"/>
  <c r="V76" i="17"/>
  <c r="W76" i="17"/>
  <c r="X76" i="17"/>
  <c r="G77" i="17"/>
  <c r="H77" i="17"/>
  <c r="I77" i="17"/>
  <c r="J77" i="17"/>
  <c r="K77" i="17"/>
  <c r="L77" i="17"/>
  <c r="M77" i="17"/>
  <c r="N77" i="17"/>
  <c r="O77" i="17"/>
  <c r="P77" i="17"/>
  <c r="Q77" i="17"/>
  <c r="R77" i="17"/>
  <c r="S77" i="17"/>
  <c r="T77" i="17"/>
  <c r="U77" i="17"/>
  <c r="V77" i="17"/>
  <c r="W77" i="17"/>
  <c r="X77" i="17"/>
  <c r="G78" i="17"/>
  <c r="H78" i="17"/>
  <c r="I78" i="17"/>
  <c r="J78" i="17"/>
  <c r="K78" i="17"/>
  <c r="L78" i="17"/>
  <c r="M78" i="17"/>
  <c r="N78" i="17"/>
  <c r="O78" i="17"/>
  <c r="P78" i="17"/>
  <c r="Q78" i="17"/>
  <c r="R78" i="17"/>
  <c r="S78" i="17"/>
  <c r="T78" i="17"/>
  <c r="U78" i="17"/>
  <c r="V78" i="17"/>
  <c r="W78" i="17"/>
  <c r="X78" i="17"/>
  <c r="G79" i="17"/>
  <c r="H79" i="17"/>
  <c r="I79" i="17"/>
  <c r="J79" i="17"/>
  <c r="K79" i="17"/>
  <c r="L79" i="17"/>
  <c r="M79" i="17"/>
  <c r="N79" i="17"/>
  <c r="O79" i="17"/>
  <c r="P79" i="17"/>
  <c r="Q79" i="17"/>
  <c r="R79" i="17"/>
  <c r="S79" i="17"/>
  <c r="T79" i="17"/>
  <c r="U79" i="17"/>
  <c r="V79" i="17"/>
  <c r="W79" i="17"/>
  <c r="X79" i="17"/>
  <c r="G80" i="17"/>
  <c r="H80" i="17"/>
  <c r="I80" i="17"/>
  <c r="J80" i="17"/>
  <c r="K80" i="17"/>
  <c r="L80" i="17"/>
  <c r="M80" i="17"/>
  <c r="N80" i="17"/>
  <c r="O80" i="17"/>
  <c r="P80" i="17"/>
  <c r="Q80" i="17"/>
  <c r="R80" i="17"/>
  <c r="S80" i="17"/>
  <c r="T80" i="17"/>
  <c r="U80" i="17"/>
  <c r="V80" i="17"/>
  <c r="W80" i="17"/>
  <c r="X80" i="17"/>
  <c r="G81" i="17"/>
  <c r="H81" i="17"/>
  <c r="I81" i="17"/>
  <c r="J81" i="17"/>
  <c r="K81" i="17"/>
  <c r="L81" i="17"/>
  <c r="M81" i="17"/>
  <c r="N81" i="17"/>
  <c r="O81" i="17"/>
  <c r="P81" i="17"/>
  <c r="Q81" i="17"/>
  <c r="R81" i="17"/>
  <c r="S81" i="17"/>
  <c r="T81" i="17"/>
  <c r="U81" i="17"/>
  <c r="V81" i="17"/>
  <c r="W81" i="17"/>
  <c r="X81" i="17"/>
  <c r="G82" i="17"/>
  <c r="H82" i="17"/>
  <c r="I82" i="17"/>
  <c r="J82" i="17"/>
  <c r="K82" i="17"/>
  <c r="L82" i="17"/>
  <c r="M82" i="17"/>
  <c r="N82" i="17"/>
  <c r="O82" i="17"/>
  <c r="P82" i="17"/>
  <c r="Q82" i="17"/>
  <c r="R82" i="17"/>
  <c r="S82" i="17"/>
  <c r="T82" i="17"/>
  <c r="U82" i="17"/>
  <c r="V82" i="17"/>
  <c r="W82" i="17"/>
  <c r="X82" i="17"/>
  <c r="G83" i="17"/>
  <c r="H83" i="17"/>
  <c r="I83" i="17"/>
  <c r="J83" i="17"/>
  <c r="K83" i="17"/>
  <c r="L83" i="17"/>
  <c r="M83" i="17"/>
  <c r="N83" i="17"/>
  <c r="O83" i="17"/>
  <c r="P83" i="17"/>
  <c r="Q83" i="17"/>
  <c r="R83" i="17"/>
  <c r="S83" i="17"/>
  <c r="T83" i="17"/>
  <c r="U83" i="17"/>
  <c r="V83" i="17"/>
  <c r="W83" i="17"/>
  <c r="X83" i="17"/>
  <c r="G84" i="17"/>
  <c r="H84" i="17"/>
  <c r="I84" i="17"/>
  <c r="J84" i="17"/>
  <c r="K84" i="17"/>
  <c r="L84" i="17"/>
  <c r="M84" i="17"/>
  <c r="N84" i="17"/>
  <c r="O84" i="17"/>
  <c r="P84" i="17"/>
  <c r="Q84" i="17"/>
  <c r="R84" i="17"/>
  <c r="S84" i="17"/>
  <c r="T84" i="17"/>
  <c r="U84" i="17"/>
  <c r="V84" i="17"/>
  <c r="W84" i="17"/>
  <c r="X84" i="17"/>
  <c r="G85" i="17"/>
  <c r="H85" i="17"/>
  <c r="I85" i="17"/>
  <c r="J85" i="17"/>
  <c r="K85" i="17"/>
  <c r="L85" i="17"/>
  <c r="M85" i="17"/>
  <c r="N85" i="17"/>
  <c r="O85" i="17"/>
  <c r="P85" i="17"/>
  <c r="Q85" i="17"/>
  <c r="R85" i="17"/>
  <c r="S85" i="17"/>
  <c r="T85" i="17"/>
  <c r="U85" i="17"/>
  <c r="V85" i="17"/>
  <c r="W85" i="17"/>
  <c r="X85" i="17"/>
  <c r="G86" i="17"/>
  <c r="H86" i="17"/>
  <c r="I86" i="17"/>
  <c r="J86" i="17"/>
  <c r="K86" i="17"/>
  <c r="L86" i="17"/>
  <c r="M86" i="17"/>
  <c r="N86" i="17"/>
  <c r="O86" i="17"/>
  <c r="P86" i="17"/>
  <c r="Q86" i="17"/>
  <c r="R86" i="17"/>
  <c r="S86" i="17"/>
  <c r="T86" i="17"/>
  <c r="U86" i="17"/>
  <c r="V86" i="17"/>
  <c r="W86" i="17"/>
  <c r="X86" i="17"/>
  <c r="G87" i="17"/>
  <c r="H87" i="17"/>
  <c r="I87" i="17"/>
  <c r="J87" i="17"/>
  <c r="K87" i="17"/>
  <c r="L87" i="17"/>
  <c r="M87" i="17"/>
  <c r="N87" i="17"/>
  <c r="O87" i="17"/>
  <c r="P87" i="17"/>
  <c r="Q87" i="17"/>
  <c r="R87" i="17"/>
  <c r="S87" i="17"/>
  <c r="T87" i="17"/>
  <c r="U87" i="17"/>
  <c r="V87" i="17"/>
  <c r="W87" i="17"/>
  <c r="X87" i="17"/>
  <c r="G88" i="17"/>
  <c r="H88" i="17"/>
  <c r="I88" i="17"/>
  <c r="J88" i="17"/>
  <c r="K88" i="17"/>
  <c r="L88" i="17"/>
  <c r="M88" i="17"/>
  <c r="N88" i="17"/>
  <c r="O88" i="17"/>
  <c r="P88" i="17"/>
  <c r="Q88" i="17"/>
  <c r="R88" i="17"/>
  <c r="S88" i="17"/>
  <c r="T88" i="17"/>
  <c r="U88" i="17"/>
  <c r="V88" i="17"/>
  <c r="W88" i="17"/>
  <c r="X88" i="17"/>
  <c r="G89" i="17"/>
  <c r="H89" i="17"/>
  <c r="I89" i="17"/>
  <c r="J89" i="17"/>
  <c r="K89" i="17"/>
  <c r="L89" i="17"/>
  <c r="M89" i="17"/>
  <c r="N89" i="17"/>
  <c r="O89" i="17"/>
  <c r="P89" i="17"/>
  <c r="Q89" i="17"/>
  <c r="R89" i="17"/>
  <c r="S89" i="17"/>
  <c r="T89" i="17"/>
  <c r="U89" i="17"/>
  <c r="V89" i="17"/>
  <c r="W89" i="17"/>
  <c r="X89" i="17"/>
  <c r="G90" i="17"/>
  <c r="H90" i="17"/>
  <c r="I90" i="17"/>
  <c r="J90" i="17"/>
  <c r="K90" i="17"/>
  <c r="L90" i="17"/>
  <c r="M90" i="17"/>
  <c r="N90" i="17"/>
  <c r="O90" i="17"/>
  <c r="P90" i="17"/>
  <c r="Q90" i="17"/>
  <c r="R90" i="17"/>
  <c r="S90" i="17"/>
  <c r="T90" i="17"/>
  <c r="U90" i="17"/>
  <c r="V90" i="17"/>
  <c r="W90" i="17"/>
  <c r="X90" i="17"/>
  <c r="G91" i="17"/>
  <c r="H91" i="17"/>
  <c r="I91" i="17"/>
  <c r="J91" i="17"/>
  <c r="K91" i="17"/>
  <c r="L91" i="17"/>
  <c r="M91" i="17"/>
  <c r="N91" i="17"/>
  <c r="O91" i="17"/>
  <c r="P91" i="17"/>
  <c r="Q91" i="17"/>
  <c r="R91" i="17"/>
  <c r="S91" i="17"/>
  <c r="T91" i="17"/>
  <c r="U91" i="17"/>
  <c r="V91" i="17"/>
  <c r="W91" i="17"/>
  <c r="X91" i="17"/>
  <c r="G92" i="17"/>
  <c r="H92" i="17"/>
  <c r="I92" i="17"/>
  <c r="J92" i="17"/>
  <c r="K92" i="17"/>
  <c r="L92" i="17"/>
  <c r="M92" i="17"/>
  <c r="N92" i="17"/>
  <c r="O92" i="17"/>
  <c r="P92" i="17"/>
  <c r="Q92" i="17"/>
  <c r="R92" i="17"/>
  <c r="S92" i="17"/>
  <c r="T92" i="17"/>
  <c r="U92" i="17"/>
  <c r="V92" i="17"/>
  <c r="W92" i="17"/>
  <c r="X92" i="17"/>
  <c r="G93" i="17"/>
  <c r="H93" i="17"/>
  <c r="I93" i="17"/>
  <c r="J93" i="17"/>
  <c r="K93" i="17"/>
  <c r="L93" i="17"/>
  <c r="M93" i="17"/>
  <c r="N93" i="17"/>
  <c r="O93" i="17"/>
  <c r="P93" i="17"/>
  <c r="Q93" i="17"/>
  <c r="R93" i="17"/>
  <c r="S93" i="17"/>
  <c r="T93" i="17"/>
  <c r="U93" i="17"/>
  <c r="V93" i="17"/>
  <c r="W93" i="17"/>
  <c r="X93" i="17"/>
  <c r="G94" i="17"/>
  <c r="H94" i="17"/>
  <c r="I94" i="17"/>
  <c r="J94" i="17"/>
  <c r="K94" i="17"/>
  <c r="L94" i="17"/>
  <c r="M94" i="17"/>
  <c r="N94" i="17"/>
  <c r="O94" i="17"/>
  <c r="P94" i="17"/>
  <c r="Q94" i="17"/>
  <c r="R94" i="17"/>
  <c r="S94" i="17"/>
  <c r="T94" i="17"/>
  <c r="U94" i="17"/>
  <c r="V94" i="17"/>
  <c r="W94" i="17"/>
  <c r="X94" i="17"/>
  <c r="G95" i="17"/>
  <c r="H95" i="17"/>
  <c r="I95" i="17"/>
  <c r="J95" i="17"/>
  <c r="K95" i="17"/>
  <c r="L95" i="17"/>
  <c r="M95" i="17"/>
  <c r="N95" i="17"/>
  <c r="O95" i="17"/>
  <c r="P95" i="17"/>
  <c r="Q95" i="17"/>
  <c r="R95" i="17"/>
  <c r="S95" i="17"/>
  <c r="T95" i="17"/>
  <c r="U95" i="17"/>
  <c r="V95" i="17"/>
  <c r="W95" i="17"/>
  <c r="X95" i="17"/>
  <c r="G96" i="17"/>
  <c r="H96" i="17"/>
  <c r="I96" i="17"/>
  <c r="J96" i="17"/>
  <c r="K96" i="17"/>
  <c r="L96" i="17"/>
  <c r="M96" i="17"/>
  <c r="N96" i="17"/>
  <c r="O96" i="17"/>
  <c r="P96" i="17"/>
  <c r="Q96" i="17"/>
  <c r="R96" i="17"/>
  <c r="S96" i="17"/>
  <c r="T96" i="17"/>
  <c r="U96" i="17"/>
  <c r="V96" i="17"/>
  <c r="W96" i="17"/>
  <c r="X96" i="17"/>
  <c r="G97" i="17"/>
  <c r="H97" i="17"/>
  <c r="I97" i="17"/>
  <c r="J97" i="17"/>
  <c r="K97" i="17"/>
  <c r="L97" i="17"/>
  <c r="M97" i="17"/>
  <c r="N97" i="17"/>
  <c r="O97" i="17"/>
  <c r="P97" i="17"/>
  <c r="Q97" i="17"/>
  <c r="R97" i="17"/>
  <c r="S97" i="17"/>
  <c r="T97" i="17"/>
  <c r="U97" i="17"/>
  <c r="V97" i="17"/>
  <c r="W97" i="17"/>
  <c r="X97" i="17"/>
  <c r="G98" i="17"/>
  <c r="H98" i="17"/>
  <c r="I98" i="17"/>
  <c r="J98" i="17"/>
  <c r="K98" i="17"/>
  <c r="L98" i="17"/>
  <c r="M98" i="17"/>
  <c r="N98" i="17"/>
  <c r="O98" i="17"/>
  <c r="P98" i="17"/>
  <c r="Q98" i="17"/>
  <c r="R98" i="17"/>
  <c r="S98" i="17"/>
  <c r="T98" i="17"/>
  <c r="U98" i="17"/>
  <c r="V98" i="17"/>
  <c r="W98" i="17"/>
  <c r="X98" i="17"/>
  <c r="G99" i="17"/>
  <c r="H99" i="17"/>
  <c r="I99" i="17"/>
  <c r="J99" i="17"/>
  <c r="K99" i="17"/>
  <c r="L99" i="17"/>
  <c r="M99" i="17"/>
  <c r="N99" i="17"/>
  <c r="O99" i="17"/>
  <c r="P99" i="17"/>
  <c r="Q99" i="17"/>
  <c r="R99" i="17"/>
  <c r="S99" i="17"/>
  <c r="T99" i="17"/>
  <c r="U99" i="17"/>
  <c r="V99" i="17"/>
  <c r="W99" i="17"/>
  <c r="X99" i="17"/>
  <c r="G100" i="17"/>
  <c r="H100" i="17"/>
  <c r="I100" i="17"/>
  <c r="J100" i="17"/>
  <c r="K100" i="17"/>
  <c r="L100" i="17"/>
  <c r="M100" i="17"/>
  <c r="N100" i="17"/>
  <c r="O100" i="17"/>
  <c r="P100" i="17"/>
  <c r="Q100" i="17"/>
  <c r="R100" i="17"/>
  <c r="S100" i="17"/>
  <c r="T100" i="17"/>
  <c r="U100" i="17"/>
  <c r="V100" i="17"/>
  <c r="W100" i="17"/>
  <c r="X100" i="17"/>
  <c r="G101" i="17"/>
  <c r="H101" i="17"/>
  <c r="I101" i="17"/>
  <c r="J101" i="17"/>
  <c r="K101" i="17"/>
  <c r="L101" i="17"/>
  <c r="M101" i="17"/>
  <c r="N101" i="17"/>
  <c r="O101" i="17"/>
  <c r="P101" i="17"/>
  <c r="Q101" i="17"/>
  <c r="R101" i="17"/>
  <c r="S101" i="17"/>
  <c r="T101" i="17"/>
  <c r="U101" i="17"/>
  <c r="V101" i="17"/>
  <c r="W101" i="17"/>
  <c r="X101" i="17"/>
  <c r="G102" i="17"/>
  <c r="H102" i="17"/>
  <c r="I102" i="17"/>
  <c r="J102" i="17"/>
  <c r="K102" i="17"/>
  <c r="L102" i="17"/>
  <c r="M102" i="17"/>
  <c r="N102" i="17"/>
  <c r="O102" i="17"/>
  <c r="P102" i="17"/>
  <c r="Q102" i="17"/>
  <c r="R102" i="17"/>
  <c r="S102" i="17"/>
  <c r="T102" i="17"/>
  <c r="U102" i="17"/>
  <c r="V102" i="17"/>
  <c r="W102" i="17"/>
  <c r="X102" i="17"/>
  <c r="G103" i="17"/>
  <c r="H103" i="17"/>
  <c r="I103" i="17"/>
  <c r="J103" i="17"/>
  <c r="K103" i="17"/>
  <c r="L103" i="17"/>
  <c r="M103" i="17"/>
  <c r="N103" i="17"/>
  <c r="O103" i="17"/>
  <c r="P103" i="17"/>
  <c r="Q103" i="17"/>
  <c r="R103" i="17"/>
  <c r="S103" i="17"/>
  <c r="T103" i="17"/>
  <c r="U103" i="17"/>
  <c r="V103" i="17"/>
  <c r="W103" i="17"/>
  <c r="X103" i="17"/>
  <c r="G104" i="17"/>
  <c r="H104" i="17"/>
  <c r="I104" i="17"/>
  <c r="J104" i="17"/>
  <c r="K104" i="17"/>
  <c r="L104" i="17"/>
  <c r="M104" i="17"/>
  <c r="N104" i="17"/>
  <c r="O104" i="17"/>
  <c r="P104" i="17"/>
  <c r="Q104" i="17"/>
  <c r="R104" i="17"/>
  <c r="S104" i="17"/>
  <c r="T104" i="17"/>
  <c r="U104" i="17"/>
  <c r="V104" i="17"/>
  <c r="W104" i="17"/>
  <c r="X104" i="17"/>
  <c r="G105" i="17"/>
  <c r="H105" i="17"/>
  <c r="I105" i="17"/>
  <c r="J105" i="17"/>
  <c r="K105" i="17"/>
  <c r="L105" i="17"/>
  <c r="M105" i="17"/>
  <c r="N105" i="17"/>
  <c r="O105" i="17"/>
  <c r="P105" i="17"/>
  <c r="Q105" i="17"/>
  <c r="R105" i="17"/>
  <c r="S105" i="17"/>
  <c r="T105" i="17"/>
  <c r="U105" i="17"/>
  <c r="V105" i="17"/>
  <c r="W105" i="17"/>
  <c r="X105" i="17"/>
  <c r="G106" i="17"/>
  <c r="H106" i="17"/>
  <c r="I106" i="17"/>
  <c r="J106" i="17"/>
  <c r="K106" i="17"/>
  <c r="L106" i="17"/>
  <c r="M106" i="17"/>
  <c r="N106" i="17"/>
  <c r="O106" i="17"/>
  <c r="P106" i="17"/>
  <c r="Q106" i="17"/>
  <c r="R106" i="17"/>
  <c r="S106" i="17"/>
  <c r="T106" i="17"/>
  <c r="U106" i="17"/>
  <c r="V106" i="17"/>
  <c r="W106" i="17"/>
  <c r="X106" i="17"/>
  <c r="G107" i="17"/>
  <c r="H107" i="17"/>
  <c r="I107" i="17"/>
  <c r="J107" i="17"/>
  <c r="K107" i="17"/>
  <c r="L107" i="17"/>
  <c r="M107" i="17"/>
  <c r="N107" i="17"/>
  <c r="O107" i="17"/>
  <c r="P107" i="17"/>
  <c r="Q107" i="17"/>
  <c r="R107" i="17"/>
  <c r="S107" i="17"/>
  <c r="T107" i="17"/>
  <c r="U107" i="17"/>
  <c r="V107" i="17"/>
  <c r="W107" i="17"/>
  <c r="X107" i="17"/>
  <c r="G108" i="17"/>
  <c r="H108" i="17"/>
  <c r="I108" i="17"/>
  <c r="J108" i="17"/>
  <c r="K108" i="17"/>
  <c r="L108" i="17"/>
  <c r="M108" i="17"/>
  <c r="N108" i="17"/>
  <c r="O108" i="17"/>
  <c r="P108" i="17"/>
  <c r="Q108" i="17"/>
  <c r="R108" i="17"/>
  <c r="S108" i="17"/>
  <c r="T108" i="17"/>
  <c r="U108" i="17"/>
  <c r="V108" i="17"/>
  <c r="W108" i="17"/>
  <c r="X108" i="17"/>
  <c r="G109" i="17"/>
  <c r="H109" i="17"/>
  <c r="I109" i="17"/>
  <c r="J109" i="17"/>
  <c r="K109" i="17"/>
  <c r="L109" i="17"/>
  <c r="M109" i="17"/>
  <c r="N109" i="17"/>
  <c r="O109" i="17"/>
  <c r="P109" i="17"/>
  <c r="Q109" i="17"/>
  <c r="R109" i="17"/>
  <c r="S109" i="17"/>
  <c r="T109" i="17"/>
  <c r="U109" i="17"/>
  <c r="V109" i="17"/>
  <c r="W109" i="17"/>
  <c r="X109" i="17"/>
  <c r="G110" i="17"/>
  <c r="H110" i="17"/>
  <c r="I110" i="17"/>
  <c r="J110" i="17"/>
  <c r="K110" i="17"/>
  <c r="L110" i="17"/>
  <c r="M110" i="17"/>
  <c r="N110" i="17"/>
  <c r="O110" i="17"/>
  <c r="P110" i="17"/>
  <c r="Q110" i="17"/>
  <c r="R110" i="17"/>
  <c r="S110" i="17"/>
  <c r="T110" i="17"/>
  <c r="U110" i="17"/>
  <c r="V110" i="17"/>
  <c r="W110" i="17"/>
  <c r="X110" i="17"/>
  <c r="G111" i="17"/>
  <c r="H111" i="17"/>
  <c r="I111" i="17"/>
  <c r="J111" i="17"/>
  <c r="K111" i="17"/>
  <c r="L111" i="17"/>
  <c r="M111" i="17"/>
  <c r="N111" i="17"/>
  <c r="O111" i="17"/>
  <c r="P111" i="17"/>
  <c r="Q111" i="17"/>
  <c r="R111" i="17"/>
  <c r="S111" i="17"/>
  <c r="T111" i="17"/>
  <c r="U111" i="17"/>
  <c r="V111" i="17"/>
  <c r="W111" i="17"/>
  <c r="X111" i="17"/>
  <c r="G112" i="17"/>
  <c r="H112" i="17"/>
  <c r="I112" i="17"/>
  <c r="J112" i="17"/>
  <c r="K112" i="17"/>
  <c r="L112" i="17"/>
  <c r="M112" i="17"/>
  <c r="N112" i="17"/>
  <c r="O112" i="17"/>
  <c r="P112" i="17"/>
  <c r="Q112" i="17"/>
  <c r="R112" i="17"/>
  <c r="S112" i="17"/>
  <c r="T112" i="17"/>
  <c r="U112" i="17"/>
  <c r="V112" i="17"/>
  <c r="W112" i="17"/>
  <c r="X112" i="17"/>
  <c r="G113" i="17"/>
  <c r="H113" i="17"/>
  <c r="I113" i="17"/>
  <c r="J113" i="17"/>
  <c r="K113" i="17"/>
  <c r="L113" i="17"/>
  <c r="M113" i="17"/>
  <c r="N113" i="17"/>
  <c r="O113" i="17"/>
  <c r="P113" i="17"/>
  <c r="Q113" i="17"/>
  <c r="R113" i="17"/>
  <c r="S113" i="17"/>
  <c r="T113" i="17"/>
  <c r="U113" i="17"/>
  <c r="V113" i="17"/>
  <c r="W113" i="17"/>
  <c r="X113" i="17"/>
  <c r="G114" i="17"/>
  <c r="H114" i="17"/>
  <c r="I114" i="17"/>
  <c r="J114" i="17"/>
  <c r="K114" i="17"/>
  <c r="L114" i="17"/>
  <c r="M114" i="17"/>
  <c r="N114" i="17"/>
  <c r="O114" i="17"/>
  <c r="P114" i="17"/>
  <c r="Q114" i="17"/>
  <c r="R114" i="17"/>
  <c r="S114" i="17"/>
  <c r="T114" i="17"/>
  <c r="U114" i="17"/>
  <c r="V114" i="17"/>
  <c r="W114" i="17"/>
  <c r="X114" i="17"/>
  <c r="G115" i="17"/>
  <c r="H115" i="17"/>
  <c r="I115" i="17"/>
  <c r="J115" i="17"/>
  <c r="K115" i="17"/>
  <c r="L115" i="17"/>
  <c r="M115" i="17"/>
  <c r="N115" i="17"/>
  <c r="O115" i="17"/>
  <c r="P115" i="17"/>
  <c r="Q115" i="17"/>
  <c r="R115" i="17"/>
  <c r="S115" i="17"/>
  <c r="T115" i="17"/>
  <c r="U115" i="17"/>
  <c r="V115" i="17"/>
  <c r="W115" i="17"/>
  <c r="X115" i="17"/>
  <c r="G116" i="17"/>
  <c r="H116" i="17"/>
  <c r="I116" i="17"/>
  <c r="J116" i="17"/>
  <c r="K116" i="17"/>
  <c r="L116" i="17"/>
  <c r="M116" i="17"/>
  <c r="N116" i="17"/>
  <c r="O116" i="17"/>
  <c r="P116" i="17"/>
  <c r="Q116" i="17"/>
  <c r="R116" i="17"/>
  <c r="S116" i="17"/>
  <c r="T116" i="17"/>
  <c r="U116" i="17"/>
  <c r="V116" i="17"/>
  <c r="W116" i="17"/>
  <c r="X116" i="17"/>
  <c r="G117" i="17"/>
  <c r="H117" i="17"/>
  <c r="I117" i="17"/>
  <c r="J117" i="17"/>
  <c r="K117" i="17"/>
  <c r="L117" i="17"/>
  <c r="M117" i="17"/>
  <c r="N117" i="17"/>
  <c r="O117" i="17"/>
  <c r="P117" i="17"/>
  <c r="Q117" i="17"/>
  <c r="R117" i="17"/>
  <c r="S117" i="17"/>
  <c r="T117" i="17"/>
  <c r="U117" i="17"/>
  <c r="V117" i="17"/>
  <c r="W117" i="17"/>
  <c r="X117" i="17"/>
  <c r="G118" i="17"/>
  <c r="H118" i="17"/>
  <c r="I118" i="17"/>
  <c r="J118" i="17"/>
  <c r="K118" i="17"/>
  <c r="L118" i="17"/>
  <c r="M118" i="17"/>
  <c r="N118" i="17"/>
  <c r="O118" i="17"/>
  <c r="P118" i="17"/>
  <c r="Q118" i="17"/>
  <c r="R118" i="17"/>
  <c r="S118" i="17"/>
  <c r="T118" i="17"/>
  <c r="U118" i="17"/>
  <c r="V118" i="17"/>
  <c r="W118" i="17"/>
  <c r="X118" i="17"/>
  <c r="G119" i="17"/>
  <c r="H119" i="17"/>
  <c r="I119" i="17"/>
  <c r="J119" i="17"/>
  <c r="K119" i="17"/>
  <c r="L119" i="17"/>
  <c r="M119" i="17"/>
  <c r="N119" i="17"/>
  <c r="O119" i="17"/>
  <c r="P119" i="17"/>
  <c r="Q119" i="17"/>
  <c r="R119" i="17"/>
  <c r="S119" i="17"/>
  <c r="T119" i="17"/>
  <c r="U119" i="17"/>
  <c r="V119" i="17"/>
  <c r="W119" i="17"/>
  <c r="X119" i="17"/>
  <c r="G120" i="17"/>
  <c r="H120" i="17"/>
  <c r="I120" i="17"/>
  <c r="J120" i="17"/>
  <c r="K120" i="17"/>
  <c r="L120" i="17"/>
  <c r="M120" i="17"/>
  <c r="N120" i="17"/>
  <c r="O120" i="17"/>
  <c r="P120" i="17"/>
  <c r="Q120" i="17"/>
  <c r="R120" i="17"/>
  <c r="S120" i="17"/>
  <c r="T120" i="17"/>
  <c r="U120" i="17"/>
  <c r="V120" i="17"/>
  <c r="W120" i="17"/>
  <c r="X120" i="17"/>
  <c r="G121" i="17"/>
  <c r="H121" i="17"/>
  <c r="I121" i="17"/>
  <c r="J121" i="17"/>
  <c r="K121" i="17"/>
  <c r="L121" i="17"/>
  <c r="M121" i="17"/>
  <c r="N121" i="17"/>
  <c r="O121" i="17"/>
  <c r="P121" i="17"/>
  <c r="Q121" i="17"/>
  <c r="R121" i="17"/>
  <c r="S121" i="17"/>
  <c r="T121" i="17"/>
  <c r="U121" i="17"/>
  <c r="V121" i="17"/>
  <c r="W121" i="17"/>
  <c r="X121" i="17"/>
  <c r="G122" i="17"/>
  <c r="H122" i="17"/>
  <c r="I122" i="17"/>
  <c r="J122" i="17"/>
  <c r="K122" i="17"/>
  <c r="L122" i="17"/>
  <c r="M122" i="17"/>
  <c r="N122" i="17"/>
  <c r="O122" i="17"/>
  <c r="P122" i="17"/>
  <c r="Q122" i="17"/>
  <c r="R122" i="17"/>
  <c r="S122" i="17"/>
  <c r="T122" i="17"/>
  <c r="U122" i="17"/>
  <c r="V122" i="17"/>
  <c r="W122" i="17"/>
  <c r="X122" i="17"/>
  <c r="G123" i="17"/>
  <c r="H123" i="17"/>
  <c r="I123" i="17"/>
  <c r="J123" i="17"/>
  <c r="K123" i="17"/>
  <c r="L123" i="17"/>
  <c r="M123" i="17"/>
  <c r="N123" i="17"/>
  <c r="O123" i="17"/>
  <c r="P123" i="17"/>
  <c r="Q123" i="17"/>
  <c r="R123" i="17"/>
  <c r="S123" i="17"/>
  <c r="T123" i="17"/>
  <c r="U123" i="17"/>
  <c r="V123" i="17"/>
  <c r="W123" i="17"/>
  <c r="X123" i="17"/>
  <c r="G124" i="17"/>
  <c r="H124" i="17"/>
  <c r="I124" i="17"/>
  <c r="J124" i="17"/>
  <c r="K124" i="17"/>
  <c r="L124" i="17"/>
  <c r="M124" i="17"/>
  <c r="N124" i="17"/>
  <c r="O124" i="17"/>
  <c r="P124" i="17"/>
  <c r="Q124" i="17"/>
  <c r="R124" i="17"/>
  <c r="S124" i="17"/>
  <c r="T124" i="17"/>
  <c r="U124" i="17"/>
  <c r="V124" i="17"/>
  <c r="W124" i="17"/>
  <c r="X124" i="17"/>
  <c r="G125" i="17"/>
  <c r="H125" i="17"/>
  <c r="I125" i="17"/>
  <c r="J125" i="17"/>
  <c r="K125" i="17"/>
  <c r="L125" i="17"/>
  <c r="M125" i="17"/>
  <c r="N125" i="17"/>
  <c r="O125" i="17"/>
  <c r="P125" i="17"/>
  <c r="Q125" i="17"/>
  <c r="R125" i="17"/>
  <c r="S125" i="17"/>
  <c r="T125" i="17"/>
  <c r="U125" i="17"/>
  <c r="V125" i="17"/>
  <c r="W125" i="17"/>
  <c r="X125" i="17"/>
  <c r="G126" i="17"/>
  <c r="H126" i="17"/>
  <c r="I126" i="17"/>
  <c r="J126" i="17"/>
  <c r="K126" i="17"/>
  <c r="L126" i="17"/>
  <c r="M126" i="17"/>
  <c r="N126" i="17"/>
  <c r="O126" i="17"/>
  <c r="P126" i="17"/>
  <c r="Q126" i="17"/>
  <c r="R126" i="17"/>
  <c r="S126" i="17"/>
  <c r="T126" i="17"/>
  <c r="U126" i="17"/>
  <c r="V126" i="17"/>
  <c r="W126" i="17"/>
  <c r="X126" i="17"/>
  <c r="G127" i="17"/>
  <c r="H127" i="17"/>
  <c r="I127" i="17"/>
  <c r="J127" i="17"/>
  <c r="K127" i="17"/>
  <c r="L127" i="17"/>
  <c r="M127" i="17"/>
  <c r="N127" i="17"/>
  <c r="O127" i="17"/>
  <c r="P127" i="17"/>
  <c r="Q127" i="17"/>
  <c r="R127" i="17"/>
  <c r="S127" i="17"/>
  <c r="T127" i="17"/>
  <c r="U127" i="17"/>
  <c r="V127" i="17"/>
  <c r="W127" i="17"/>
  <c r="X127" i="17"/>
  <c r="G128" i="17"/>
  <c r="H128" i="17"/>
  <c r="I128" i="17"/>
  <c r="J128" i="17"/>
  <c r="K128" i="17"/>
  <c r="L128" i="17"/>
  <c r="M128" i="17"/>
  <c r="N128" i="17"/>
  <c r="O128" i="17"/>
  <c r="P128" i="17"/>
  <c r="Q128" i="17"/>
  <c r="R128" i="17"/>
  <c r="S128" i="17"/>
  <c r="T128" i="17"/>
  <c r="U128" i="17"/>
  <c r="V128" i="17"/>
  <c r="W128" i="17"/>
  <c r="X128" i="17"/>
  <c r="G129" i="17"/>
  <c r="H129" i="17"/>
  <c r="I129" i="17"/>
  <c r="J129" i="17"/>
  <c r="K129" i="17"/>
  <c r="L129" i="17"/>
  <c r="M129" i="17"/>
  <c r="N129" i="17"/>
  <c r="O129" i="17"/>
  <c r="P129" i="17"/>
  <c r="Q129" i="17"/>
  <c r="R129" i="17"/>
  <c r="S129" i="17"/>
  <c r="T129" i="17"/>
  <c r="U129" i="17"/>
  <c r="V129" i="17"/>
  <c r="W129" i="17"/>
  <c r="X129" i="17"/>
  <c r="G130" i="17"/>
  <c r="H130" i="17"/>
  <c r="I130" i="17"/>
  <c r="J130" i="17"/>
  <c r="K130" i="17"/>
  <c r="L130" i="17"/>
  <c r="M130" i="17"/>
  <c r="N130" i="17"/>
  <c r="O130" i="17"/>
  <c r="P130" i="17"/>
  <c r="Q130" i="17"/>
  <c r="R130" i="17"/>
  <c r="S130" i="17"/>
  <c r="T130" i="17"/>
  <c r="U130" i="17"/>
  <c r="V130" i="17"/>
  <c r="W130" i="17"/>
  <c r="X130" i="17"/>
  <c r="G131" i="17"/>
  <c r="H131" i="17"/>
  <c r="I131" i="17"/>
  <c r="J131" i="17"/>
  <c r="K131" i="17"/>
  <c r="L131" i="17"/>
  <c r="M131" i="17"/>
  <c r="N131" i="17"/>
  <c r="O131" i="17"/>
  <c r="P131" i="17"/>
  <c r="Q131" i="17"/>
  <c r="R131" i="17"/>
  <c r="S131" i="17"/>
  <c r="T131" i="17"/>
  <c r="U131" i="17"/>
  <c r="V131" i="17"/>
  <c r="W131" i="17"/>
  <c r="X131" i="17"/>
  <c r="G132" i="17"/>
  <c r="H132" i="17"/>
  <c r="I132" i="17"/>
  <c r="J132" i="17"/>
  <c r="K132" i="17"/>
  <c r="L132" i="17"/>
  <c r="M132" i="17"/>
  <c r="N132" i="17"/>
  <c r="O132" i="17"/>
  <c r="P132" i="17"/>
  <c r="Q132" i="17"/>
  <c r="R132" i="17"/>
  <c r="S132" i="17"/>
  <c r="T132" i="17"/>
  <c r="U132" i="17"/>
  <c r="V132" i="17"/>
  <c r="W132" i="17"/>
  <c r="X132" i="17"/>
  <c r="G133" i="17"/>
  <c r="H133" i="17"/>
  <c r="I133" i="17"/>
  <c r="J133" i="17"/>
  <c r="K133" i="17"/>
  <c r="L133" i="17"/>
  <c r="M133" i="17"/>
  <c r="N133" i="17"/>
  <c r="O133" i="17"/>
  <c r="P133" i="17"/>
  <c r="Q133" i="17"/>
  <c r="R133" i="17"/>
  <c r="S133" i="17"/>
  <c r="T133" i="17"/>
  <c r="U133" i="17"/>
  <c r="V133" i="17"/>
  <c r="W133" i="17"/>
  <c r="X133" i="17"/>
  <c r="G134" i="17"/>
  <c r="H134" i="17"/>
  <c r="I134" i="17"/>
  <c r="J134" i="17"/>
  <c r="K134" i="17"/>
  <c r="L134" i="17"/>
  <c r="M134" i="17"/>
  <c r="N134" i="17"/>
  <c r="O134" i="17"/>
  <c r="P134" i="17"/>
  <c r="Q134" i="17"/>
  <c r="R134" i="17"/>
  <c r="S134" i="17"/>
  <c r="T134" i="17"/>
  <c r="U134" i="17"/>
  <c r="V134" i="17"/>
  <c r="W134" i="17"/>
  <c r="X134" i="17"/>
  <c r="G135" i="17"/>
  <c r="H135" i="17"/>
  <c r="I135" i="17"/>
  <c r="J135" i="17"/>
  <c r="K135" i="17"/>
  <c r="L135" i="17"/>
  <c r="M135" i="17"/>
  <c r="N135" i="17"/>
  <c r="O135" i="17"/>
  <c r="P135" i="17"/>
  <c r="Q135" i="17"/>
  <c r="R135" i="17"/>
  <c r="S135" i="17"/>
  <c r="T135" i="17"/>
  <c r="U135" i="17"/>
  <c r="V135" i="17"/>
  <c r="W135" i="17"/>
  <c r="X135" i="17"/>
  <c r="G136" i="17"/>
  <c r="H136" i="17"/>
  <c r="I136" i="17"/>
  <c r="J136" i="17"/>
  <c r="K136" i="17"/>
  <c r="L136" i="17"/>
  <c r="M136" i="17"/>
  <c r="N136" i="17"/>
  <c r="O136" i="17"/>
  <c r="P136" i="17"/>
  <c r="Q136" i="17"/>
  <c r="R136" i="17"/>
  <c r="S136" i="17"/>
  <c r="T136" i="17"/>
  <c r="U136" i="17"/>
  <c r="V136" i="17"/>
  <c r="W136" i="17"/>
  <c r="X136" i="17"/>
  <c r="G137" i="17"/>
  <c r="H137" i="17"/>
  <c r="I137" i="17"/>
  <c r="J137" i="17"/>
  <c r="K137" i="17"/>
  <c r="L137" i="17"/>
  <c r="M137" i="17"/>
  <c r="N137" i="17"/>
  <c r="O137" i="17"/>
  <c r="P137" i="17"/>
  <c r="Q137" i="17"/>
  <c r="R137" i="17"/>
  <c r="S137" i="17"/>
  <c r="T137" i="17"/>
  <c r="U137" i="17"/>
  <c r="V137" i="17"/>
  <c r="W137" i="17"/>
  <c r="X137" i="17"/>
  <c r="G138" i="17"/>
  <c r="H138" i="17"/>
  <c r="I138" i="17"/>
  <c r="J138" i="17"/>
  <c r="K138" i="17"/>
  <c r="L138" i="17"/>
  <c r="M138" i="17"/>
  <c r="N138" i="17"/>
  <c r="O138" i="17"/>
  <c r="P138" i="17"/>
  <c r="Q138" i="17"/>
  <c r="R138" i="17"/>
  <c r="S138" i="17"/>
  <c r="T138" i="17"/>
  <c r="U138" i="17"/>
  <c r="V138" i="17"/>
  <c r="W138" i="17"/>
  <c r="X138" i="17"/>
  <c r="G139" i="17"/>
  <c r="H139" i="17"/>
  <c r="I139" i="17"/>
  <c r="J139" i="17"/>
  <c r="K139" i="17"/>
  <c r="L139" i="17"/>
  <c r="M139" i="17"/>
  <c r="N139" i="17"/>
  <c r="O139" i="17"/>
  <c r="P139" i="17"/>
  <c r="Q139" i="17"/>
  <c r="R139" i="17"/>
  <c r="S139" i="17"/>
  <c r="T139" i="17"/>
  <c r="U139" i="17"/>
  <c r="V139" i="17"/>
  <c r="W139" i="17"/>
  <c r="X139" i="17"/>
  <c r="G140" i="17"/>
  <c r="H140" i="17"/>
  <c r="I140" i="17"/>
  <c r="J140" i="17"/>
  <c r="K140" i="17"/>
  <c r="L140" i="17"/>
  <c r="M140" i="17"/>
  <c r="N140" i="17"/>
  <c r="O140" i="17"/>
  <c r="P140" i="17"/>
  <c r="Q140" i="17"/>
  <c r="R140" i="17"/>
  <c r="S140" i="17"/>
  <c r="T140" i="17"/>
  <c r="U140" i="17"/>
  <c r="V140" i="17"/>
  <c r="W140" i="17"/>
  <c r="X140" i="17"/>
  <c r="G141" i="17"/>
  <c r="H141" i="17"/>
  <c r="I141" i="17"/>
  <c r="J141" i="17"/>
  <c r="K141" i="17"/>
  <c r="L141" i="17"/>
  <c r="M141" i="17"/>
  <c r="N141" i="17"/>
  <c r="O141" i="17"/>
  <c r="P141" i="17"/>
  <c r="Q141" i="17"/>
  <c r="R141" i="17"/>
  <c r="S141" i="17"/>
  <c r="T141" i="17"/>
  <c r="U141" i="17"/>
  <c r="V141" i="17"/>
  <c r="W141" i="17"/>
  <c r="X141" i="17"/>
  <c r="G142" i="17"/>
  <c r="H142" i="17"/>
  <c r="I142" i="17"/>
  <c r="J142" i="17"/>
  <c r="K142" i="17"/>
  <c r="L142" i="17"/>
  <c r="M142" i="17"/>
  <c r="N142" i="17"/>
  <c r="O142" i="17"/>
  <c r="P142" i="17"/>
  <c r="Q142" i="17"/>
  <c r="R142" i="17"/>
  <c r="S142" i="17"/>
  <c r="T142" i="17"/>
  <c r="U142" i="17"/>
  <c r="V142" i="17"/>
  <c r="W142" i="17"/>
  <c r="X142" i="17"/>
  <c r="G143" i="17"/>
  <c r="H143" i="17"/>
  <c r="I143" i="17"/>
  <c r="J143" i="17"/>
  <c r="K143" i="17"/>
  <c r="L143" i="17"/>
  <c r="M143" i="17"/>
  <c r="N143" i="17"/>
  <c r="O143" i="17"/>
  <c r="P143" i="17"/>
  <c r="Q143" i="17"/>
  <c r="R143" i="17"/>
  <c r="S143" i="17"/>
  <c r="T143" i="17"/>
  <c r="U143" i="17"/>
  <c r="V143" i="17"/>
  <c r="W143" i="17"/>
  <c r="X143" i="17"/>
  <c r="G144" i="17"/>
  <c r="H144" i="17"/>
  <c r="I144" i="17"/>
  <c r="J144" i="17"/>
  <c r="K144" i="17"/>
  <c r="L144" i="17"/>
  <c r="M144" i="17"/>
  <c r="N144" i="17"/>
  <c r="O144" i="17"/>
  <c r="P144" i="17"/>
  <c r="Q144" i="17"/>
  <c r="R144" i="17"/>
  <c r="S144" i="17"/>
  <c r="T144" i="17"/>
  <c r="U144" i="17"/>
  <c r="V144" i="17"/>
  <c r="W144" i="17"/>
  <c r="X144" i="17"/>
  <c r="G145" i="17"/>
  <c r="H145" i="17"/>
  <c r="I145" i="17"/>
  <c r="J145" i="17"/>
  <c r="K145" i="17"/>
  <c r="L145" i="17"/>
  <c r="M145" i="17"/>
  <c r="N145" i="17"/>
  <c r="O145" i="17"/>
  <c r="P145" i="17"/>
  <c r="Q145" i="17"/>
  <c r="R145" i="17"/>
  <c r="S145" i="17"/>
  <c r="T145" i="17"/>
  <c r="U145" i="17"/>
  <c r="V145" i="17"/>
  <c r="W145" i="17"/>
  <c r="X145" i="17"/>
  <c r="G146" i="17"/>
  <c r="H146" i="17"/>
  <c r="I146" i="17"/>
  <c r="J146" i="17"/>
  <c r="K146" i="17"/>
  <c r="L146" i="17"/>
  <c r="M146" i="17"/>
  <c r="N146" i="17"/>
  <c r="O146" i="17"/>
  <c r="P146" i="17"/>
  <c r="Q146" i="17"/>
  <c r="R146" i="17"/>
  <c r="S146" i="17"/>
  <c r="T146" i="17"/>
  <c r="U146" i="17"/>
  <c r="V146" i="17"/>
  <c r="W146" i="17"/>
  <c r="X146" i="17"/>
  <c r="G147" i="17"/>
  <c r="H147" i="17"/>
  <c r="I147" i="17"/>
  <c r="J147" i="17"/>
  <c r="K147" i="17"/>
  <c r="L147" i="17"/>
  <c r="M147" i="17"/>
  <c r="N147" i="17"/>
  <c r="O147" i="17"/>
  <c r="P147" i="17"/>
  <c r="Q147" i="17"/>
  <c r="R147" i="17"/>
  <c r="S147" i="17"/>
  <c r="T147" i="17"/>
  <c r="U147" i="17"/>
  <c r="V147" i="17"/>
  <c r="W147" i="17"/>
  <c r="X147" i="17"/>
  <c r="G148" i="17"/>
  <c r="H148" i="17"/>
  <c r="I148" i="17"/>
  <c r="J148" i="17"/>
  <c r="K148" i="17"/>
  <c r="L148" i="17"/>
  <c r="M148" i="17"/>
  <c r="N148" i="17"/>
  <c r="O148" i="17"/>
  <c r="P148" i="17"/>
  <c r="Q148" i="17"/>
  <c r="R148" i="17"/>
  <c r="S148" i="17"/>
  <c r="T148" i="17"/>
  <c r="U148" i="17"/>
  <c r="V148" i="17"/>
  <c r="W148" i="17"/>
  <c r="X148" i="17"/>
  <c r="G149" i="17"/>
  <c r="H149" i="17"/>
  <c r="I149" i="17"/>
  <c r="J149" i="17"/>
  <c r="K149" i="17"/>
  <c r="L149" i="17"/>
  <c r="M149" i="17"/>
  <c r="N149" i="17"/>
  <c r="O149" i="17"/>
  <c r="P149" i="17"/>
  <c r="Q149" i="17"/>
  <c r="R149" i="17"/>
  <c r="S149" i="17"/>
  <c r="T149" i="17"/>
  <c r="U149" i="17"/>
  <c r="V149" i="17"/>
  <c r="W149" i="17"/>
  <c r="X149" i="17"/>
  <c r="G150" i="17"/>
  <c r="H150" i="17"/>
  <c r="I150" i="17"/>
  <c r="J150" i="17"/>
  <c r="K150" i="17"/>
  <c r="L150" i="17"/>
  <c r="M150" i="17"/>
  <c r="N150" i="17"/>
  <c r="O150" i="17"/>
  <c r="P150" i="17"/>
  <c r="Q150" i="17"/>
  <c r="R150" i="17"/>
  <c r="S150" i="17"/>
  <c r="T150" i="17"/>
  <c r="U150" i="17"/>
  <c r="V150" i="17"/>
  <c r="W150" i="17"/>
  <c r="X150" i="17"/>
  <c r="G151" i="17"/>
  <c r="H151" i="17"/>
  <c r="I151" i="17"/>
  <c r="J151" i="17"/>
  <c r="K151" i="17"/>
  <c r="L151" i="17"/>
  <c r="M151" i="17"/>
  <c r="N151" i="17"/>
  <c r="O151" i="17"/>
  <c r="P151" i="17"/>
  <c r="Q151" i="17"/>
  <c r="R151" i="17"/>
  <c r="S151" i="17"/>
  <c r="T151" i="17"/>
  <c r="U151" i="17"/>
  <c r="V151" i="17"/>
  <c r="W151" i="17"/>
  <c r="X151" i="17"/>
  <c r="G152" i="17"/>
  <c r="H152" i="17"/>
  <c r="I152" i="17"/>
  <c r="J152" i="17"/>
  <c r="K152" i="17"/>
  <c r="L152" i="17"/>
  <c r="M152" i="17"/>
  <c r="N152" i="17"/>
  <c r="O152" i="17"/>
  <c r="P152" i="17"/>
  <c r="Q152" i="17"/>
  <c r="R152" i="17"/>
  <c r="S152" i="17"/>
  <c r="T152" i="17"/>
  <c r="U152" i="17"/>
  <c r="V152" i="17"/>
  <c r="W152" i="17"/>
  <c r="X152" i="17"/>
  <c r="G153" i="17"/>
  <c r="H153" i="17"/>
  <c r="I153" i="17"/>
  <c r="J153" i="17"/>
  <c r="K153" i="17"/>
  <c r="L153" i="17"/>
  <c r="M153" i="17"/>
  <c r="N153" i="17"/>
  <c r="O153" i="17"/>
  <c r="P153" i="17"/>
  <c r="Q153" i="17"/>
  <c r="R153" i="17"/>
  <c r="S153" i="17"/>
  <c r="T153" i="17"/>
  <c r="U153" i="17"/>
  <c r="V153" i="17"/>
  <c r="W153" i="17"/>
  <c r="X153" i="17"/>
  <c r="G154" i="17"/>
  <c r="H154" i="17"/>
  <c r="I154" i="17"/>
  <c r="J154" i="17"/>
  <c r="K154" i="17"/>
  <c r="L154" i="17"/>
  <c r="M154" i="17"/>
  <c r="N154" i="17"/>
  <c r="O154" i="17"/>
  <c r="P154" i="17"/>
  <c r="Q154" i="17"/>
  <c r="R154" i="17"/>
  <c r="S154" i="17"/>
  <c r="T154" i="17"/>
  <c r="U154" i="17"/>
  <c r="V154" i="17"/>
  <c r="W154" i="17"/>
  <c r="X154" i="17"/>
  <c r="G155" i="17"/>
  <c r="H155" i="17"/>
  <c r="I155" i="17"/>
  <c r="J155" i="17"/>
  <c r="K155" i="17"/>
  <c r="L155" i="17"/>
  <c r="M155" i="17"/>
  <c r="N155" i="17"/>
  <c r="O155" i="17"/>
  <c r="P155" i="17"/>
  <c r="Q155" i="17"/>
  <c r="R155" i="17"/>
  <c r="S155" i="17"/>
  <c r="T155" i="17"/>
  <c r="U155" i="17"/>
  <c r="V155" i="17"/>
  <c r="W155" i="17"/>
  <c r="X155" i="17"/>
  <c r="G156" i="17"/>
  <c r="H156" i="17"/>
  <c r="I156" i="17"/>
  <c r="J156" i="17"/>
  <c r="K156" i="17"/>
  <c r="L156" i="17"/>
  <c r="M156" i="17"/>
  <c r="N156" i="17"/>
  <c r="O156" i="17"/>
  <c r="P156" i="17"/>
  <c r="Q156" i="17"/>
  <c r="R156" i="17"/>
  <c r="S156" i="17"/>
  <c r="T156" i="17"/>
  <c r="U156" i="17"/>
  <c r="V156" i="17"/>
  <c r="W156" i="17"/>
  <c r="X156" i="17"/>
  <c r="G157" i="17"/>
  <c r="H157" i="17"/>
  <c r="I157" i="17"/>
  <c r="J157" i="17"/>
  <c r="K157" i="17"/>
  <c r="L157" i="17"/>
  <c r="M157" i="17"/>
  <c r="N157" i="17"/>
  <c r="O157" i="17"/>
  <c r="P157" i="17"/>
  <c r="Q157" i="17"/>
  <c r="R157" i="17"/>
  <c r="S157" i="17"/>
  <c r="T157" i="17"/>
  <c r="U157" i="17"/>
  <c r="V157" i="17"/>
  <c r="W157" i="17"/>
  <c r="X157" i="17"/>
  <c r="G158" i="17"/>
  <c r="H158" i="17"/>
  <c r="I158" i="17"/>
  <c r="J158" i="17"/>
  <c r="K158" i="17"/>
  <c r="L158" i="17"/>
  <c r="M158" i="17"/>
  <c r="N158" i="17"/>
  <c r="O158" i="17"/>
  <c r="P158" i="17"/>
  <c r="Q158" i="17"/>
  <c r="R158" i="17"/>
  <c r="S158" i="17"/>
  <c r="T158" i="17"/>
  <c r="U158" i="17"/>
  <c r="V158" i="17"/>
  <c r="W158" i="17"/>
  <c r="X158" i="17"/>
  <c r="G159" i="17"/>
  <c r="H159" i="17"/>
  <c r="I159" i="17"/>
  <c r="J159" i="17"/>
  <c r="K159" i="17"/>
  <c r="L159" i="17"/>
  <c r="M159" i="17"/>
  <c r="N159" i="17"/>
  <c r="O159" i="17"/>
  <c r="P159" i="17"/>
  <c r="Q159" i="17"/>
  <c r="R159" i="17"/>
  <c r="S159" i="17"/>
  <c r="T159" i="17"/>
  <c r="U159" i="17"/>
  <c r="V159" i="17"/>
  <c r="W159" i="17"/>
  <c r="X159" i="17"/>
  <c r="G160" i="17"/>
  <c r="H160" i="17"/>
  <c r="I160" i="17"/>
  <c r="J160" i="17"/>
  <c r="K160" i="17"/>
  <c r="L160" i="17"/>
  <c r="M160" i="17"/>
  <c r="N160" i="17"/>
  <c r="O160" i="17"/>
  <c r="P160" i="17"/>
  <c r="Q160" i="17"/>
  <c r="R160" i="17"/>
  <c r="S160" i="17"/>
  <c r="T160" i="17"/>
  <c r="U160" i="17"/>
  <c r="V160" i="17"/>
  <c r="W160" i="17"/>
  <c r="X160" i="17"/>
  <c r="G161" i="17"/>
  <c r="H161" i="17"/>
  <c r="I161" i="17"/>
  <c r="J161" i="17"/>
  <c r="K161" i="17"/>
  <c r="L161" i="17"/>
  <c r="M161" i="17"/>
  <c r="N161" i="17"/>
  <c r="O161" i="17"/>
  <c r="P161" i="17"/>
  <c r="Q161" i="17"/>
  <c r="R161" i="17"/>
  <c r="S161" i="17"/>
  <c r="T161" i="17"/>
  <c r="U161" i="17"/>
  <c r="V161" i="17"/>
  <c r="W161" i="17"/>
  <c r="X161" i="17"/>
  <c r="G162" i="17"/>
  <c r="H162" i="17"/>
  <c r="I162" i="17"/>
  <c r="J162" i="17"/>
  <c r="K162" i="17"/>
  <c r="L162" i="17"/>
  <c r="M162" i="17"/>
  <c r="N162" i="17"/>
  <c r="O162" i="17"/>
  <c r="P162" i="17"/>
  <c r="Q162" i="17"/>
  <c r="R162" i="17"/>
  <c r="S162" i="17"/>
  <c r="T162" i="17"/>
  <c r="U162" i="17"/>
  <c r="V162" i="17"/>
  <c r="W162" i="17"/>
  <c r="X162" i="17"/>
  <c r="G163" i="17"/>
  <c r="H163" i="17"/>
  <c r="I163" i="17"/>
  <c r="J163" i="17"/>
  <c r="K163" i="17"/>
  <c r="L163" i="17"/>
  <c r="M163" i="17"/>
  <c r="N163" i="17"/>
  <c r="O163" i="17"/>
  <c r="P163" i="17"/>
  <c r="Q163" i="17"/>
  <c r="R163" i="17"/>
  <c r="S163" i="17"/>
  <c r="T163" i="17"/>
  <c r="U163" i="17"/>
  <c r="V163" i="17"/>
  <c r="W163" i="17"/>
  <c r="X163" i="17"/>
  <c r="G164" i="17"/>
  <c r="H164" i="17"/>
  <c r="I164" i="17"/>
  <c r="J164" i="17"/>
  <c r="K164" i="17"/>
  <c r="L164" i="17"/>
  <c r="M164" i="17"/>
  <c r="N164" i="17"/>
  <c r="O164" i="17"/>
  <c r="P164" i="17"/>
  <c r="Q164" i="17"/>
  <c r="R164" i="17"/>
  <c r="S164" i="17"/>
  <c r="T164" i="17"/>
  <c r="U164" i="17"/>
  <c r="V164" i="17"/>
  <c r="W164" i="17"/>
  <c r="X164" i="17"/>
  <c r="G165" i="17"/>
  <c r="H165" i="17"/>
  <c r="I165" i="17"/>
  <c r="J165" i="17"/>
  <c r="K165" i="17"/>
  <c r="L165" i="17"/>
  <c r="M165" i="17"/>
  <c r="N165" i="17"/>
  <c r="O165" i="17"/>
  <c r="P165" i="17"/>
  <c r="Q165" i="17"/>
  <c r="R165" i="17"/>
  <c r="S165" i="17"/>
  <c r="T165" i="17"/>
  <c r="U165" i="17"/>
  <c r="V165" i="17"/>
  <c r="W165" i="17"/>
  <c r="X165" i="17"/>
  <c r="G166" i="17"/>
  <c r="H166" i="17"/>
  <c r="I166" i="17"/>
  <c r="J166" i="17"/>
  <c r="K166" i="17"/>
  <c r="L166" i="17"/>
  <c r="M166" i="17"/>
  <c r="N166" i="17"/>
  <c r="O166" i="17"/>
  <c r="P166" i="17"/>
  <c r="Q166" i="17"/>
  <c r="R166" i="17"/>
  <c r="S166" i="17"/>
  <c r="T166" i="17"/>
  <c r="U166" i="17"/>
  <c r="V166" i="17"/>
  <c r="W166" i="17"/>
  <c r="X166" i="17"/>
  <c r="G167" i="17"/>
  <c r="H167" i="17"/>
  <c r="I167" i="17"/>
  <c r="J167" i="17"/>
  <c r="K167" i="17"/>
  <c r="L167" i="17"/>
  <c r="M167" i="17"/>
  <c r="N167" i="17"/>
  <c r="O167" i="17"/>
  <c r="P167" i="17"/>
  <c r="Q167" i="17"/>
  <c r="R167" i="17"/>
  <c r="S167" i="17"/>
  <c r="T167" i="17"/>
  <c r="U167" i="17"/>
  <c r="V167" i="17"/>
  <c r="W167" i="17"/>
  <c r="X167" i="17"/>
  <c r="G168" i="17"/>
  <c r="H168" i="17"/>
  <c r="I168" i="17"/>
  <c r="J168" i="17"/>
  <c r="K168" i="17"/>
  <c r="L168" i="17"/>
  <c r="M168" i="17"/>
  <c r="N168" i="17"/>
  <c r="O168" i="17"/>
  <c r="P168" i="17"/>
  <c r="Q168" i="17"/>
  <c r="R168" i="17"/>
  <c r="S168" i="17"/>
  <c r="T168" i="17"/>
  <c r="U168" i="17"/>
  <c r="V168" i="17"/>
  <c r="W168" i="17"/>
  <c r="X168" i="17"/>
  <c r="G169" i="17"/>
  <c r="H169" i="17"/>
  <c r="I169" i="17"/>
  <c r="J169" i="17"/>
  <c r="K169" i="17"/>
  <c r="L169" i="17"/>
  <c r="M169" i="17"/>
  <c r="N169" i="17"/>
  <c r="O169" i="17"/>
  <c r="P169" i="17"/>
  <c r="Q169" i="17"/>
  <c r="R169" i="17"/>
  <c r="S169" i="17"/>
  <c r="T169" i="17"/>
  <c r="U169" i="17"/>
  <c r="V169" i="17"/>
  <c r="W169" i="17"/>
  <c r="X169" i="17"/>
  <c r="G170" i="17"/>
  <c r="H170" i="17"/>
  <c r="I170" i="17"/>
  <c r="J170" i="17"/>
  <c r="K170" i="17"/>
  <c r="L170" i="17"/>
  <c r="M170" i="17"/>
  <c r="N170" i="17"/>
  <c r="O170" i="17"/>
  <c r="P170" i="17"/>
  <c r="Q170" i="17"/>
  <c r="R170" i="17"/>
  <c r="S170" i="17"/>
  <c r="T170" i="17"/>
  <c r="U170" i="17"/>
  <c r="V170" i="17"/>
  <c r="W170" i="17"/>
  <c r="X170" i="17"/>
  <c r="G171" i="17"/>
  <c r="H171" i="17"/>
  <c r="I171" i="17"/>
  <c r="J171" i="17"/>
  <c r="K171" i="17"/>
  <c r="L171" i="17"/>
  <c r="M171" i="17"/>
  <c r="N171" i="17"/>
  <c r="O171" i="17"/>
  <c r="P171" i="17"/>
  <c r="Q171" i="17"/>
  <c r="R171" i="17"/>
  <c r="S171" i="17"/>
  <c r="T171" i="17"/>
  <c r="U171" i="17"/>
  <c r="V171" i="17"/>
  <c r="W171" i="17"/>
  <c r="X171" i="17"/>
  <c r="G172" i="17"/>
  <c r="H172" i="17"/>
  <c r="I172" i="17"/>
  <c r="J172" i="17"/>
  <c r="K172" i="17"/>
  <c r="L172" i="17"/>
  <c r="M172" i="17"/>
  <c r="N172" i="17"/>
  <c r="O172" i="17"/>
  <c r="P172" i="17"/>
  <c r="Q172" i="17"/>
  <c r="R172" i="17"/>
  <c r="S172" i="17"/>
  <c r="T172" i="17"/>
  <c r="U172" i="17"/>
  <c r="V172" i="17"/>
  <c r="W172" i="17"/>
  <c r="X172" i="17"/>
  <c r="G173" i="17"/>
  <c r="H173" i="17"/>
  <c r="I173" i="17"/>
  <c r="J173" i="17"/>
  <c r="K173" i="17"/>
  <c r="L173" i="17"/>
  <c r="M173" i="17"/>
  <c r="N173" i="17"/>
  <c r="O173" i="17"/>
  <c r="P173" i="17"/>
  <c r="Q173" i="17"/>
  <c r="R173" i="17"/>
  <c r="S173" i="17"/>
  <c r="T173" i="17"/>
  <c r="U173" i="17"/>
  <c r="V173" i="17"/>
  <c r="W173" i="17"/>
  <c r="X173" i="17"/>
  <c r="G174" i="17"/>
  <c r="H174" i="17"/>
  <c r="I174" i="17"/>
  <c r="J174" i="17"/>
  <c r="K174" i="17"/>
  <c r="L174" i="17"/>
  <c r="M174" i="17"/>
  <c r="N174" i="17"/>
  <c r="O174" i="17"/>
  <c r="P174" i="17"/>
  <c r="Q174" i="17"/>
  <c r="R174" i="17"/>
  <c r="S174" i="17"/>
  <c r="T174" i="17"/>
  <c r="U174" i="17"/>
  <c r="V174" i="17"/>
  <c r="W174" i="17"/>
  <c r="X174" i="17"/>
  <c r="G175" i="17"/>
  <c r="H175" i="17"/>
  <c r="I175" i="17"/>
  <c r="J175" i="17"/>
  <c r="K175" i="17"/>
  <c r="L175" i="17"/>
  <c r="M175" i="17"/>
  <c r="N175" i="17"/>
  <c r="O175" i="17"/>
  <c r="P175" i="17"/>
  <c r="Q175" i="17"/>
  <c r="R175" i="17"/>
  <c r="S175" i="17"/>
  <c r="T175" i="17"/>
  <c r="U175" i="17"/>
  <c r="V175" i="17"/>
  <c r="W175" i="17"/>
  <c r="X175" i="17"/>
  <c r="G176" i="17"/>
  <c r="H176" i="17"/>
  <c r="I176" i="17"/>
  <c r="J176" i="17"/>
  <c r="K176" i="17"/>
  <c r="L176" i="17"/>
  <c r="M176" i="17"/>
  <c r="N176" i="17"/>
  <c r="O176" i="17"/>
  <c r="P176" i="17"/>
  <c r="Q176" i="17"/>
  <c r="R176" i="17"/>
  <c r="S176" i="17"/>
  <c r="T176" i="17"/>
  <c r="U176" i="17"/>
  <c r="V176" i="17"/>
  <c r="W176" i="17"/>
  <c r="X176" i="17"/>
  <c r="G177" i="17"/>
  <c r="H177" i="17"/>
  <c r="I177" i="17"/>
  <c r="J177" i="17"/>
  <c r="K177" i="17"/>
  <c r="L177" i="17"/>
  <c r="M177" i="17"/>
  <c r="N177" i="17"/>
  <c r="O177" i="17"/>
  <c r="P177" i="17"/>
  <c r="Q177" i="17"/>
  <c r="R177" i="17"/>
  <c r="S177" i="17"/>
  <c r="T177" i="17"/>
  <c r="U177" i="17"/>
  <c r="V177" i="17"/>
  <c r="W177" i="17"/>
  <c r="X177" i="17"/>
  <c r="G178" i="17"/>
  <c r="H178" i="17"/>
  <c r="I178" i="17"/>
  <c r="J178" i="17"/>
  <c r="K178" i="17"/>
  <c r="L178" i="17"/>
  <c r="M178" i="17"/>
  <c r="N178" i="17"/>
  <c r="O178" i="17"/>
  <c r="P178" i="17"/>
  <c r="Q178" i="17"/>
  <c r="R178" i="17"/>
  <c r="S178" i="17"/>
  <c r="T178" i="17"/>
  <c r="U178" i="17"/>
  <c r="V178" i="17"/>
  <c r="W178" i="17"/>
  <c r="X178" i="17"/>
  <c r="G179" i="17"/>
  <c r="H179" i="17"/>
  <c r="I179" i="17"/>
  <c r="J179" i="17"/>
  <c r="K179" i="17"/>
  <c r="L179" i="17"/>
  <c r="M179" i="17"/>
  <c r="N179" i="17"/>
  <c r="O179" i="17"/>
  <c r="P179" i="17"/>
  <c r="Q179" i="17"/>
  <c r="R179" i="17"/>
  <c r="S179" i="17"/>
  <c r="T179" i="17"/>
  <c r="U179" i="17"/>
  <c r="V179" i="17"/>
  <c r="W179" i="17"/>
  <c r="X179" i="17"/>
  <c r="G180" i="17"/>
  <c r="H180" i="17"/>
  <c r="I180" i="17"/>
  <c r="J180" i="17"/>
  <c r="K180" i="17"/>
  <c r="L180" i="17"/>
  <c r="M180" i="17"/>
  <c r="N180" i="17"/>
  <c r="O180" i="17"/>
  <c r="P180" i="17"/>
  <c r="Q180" i="17"/>
  <c r="R180" i="17"/>
  <c r="S180" i="17"/>
  <c r="T180" i="17"/>
  <c r="U180" i="17"/>
  <c r="V180" i="17"/>
  <c r="W180" i="17"/>
  <c r="X180" i="17"/>
  <c r="G181" i="17"/>
  <c r="H181" i="17"/>
  <c r="I181" i="17"/>
  <c r="J181" i="17"/>
  <c r="K181" i="17"/>
  <c r="L181" i="17"/>
  <c r="M181" i="17"/>
  <c r="N181" i="17"/>
  <c r="O181" i="17"/>
  <c r="P181" i="17"/>
  <c r="Q181" i="17"/>
  <c r="R181" i="17"/>
  <c r="S181" i="17"/>
  <c r="T181" i="17"/>
  <c r="U181" i="17"/>
  <c r="V181" i="17"/>
  <c r="W181" i="17"/>
  <c r="X181" i="17"/>
  <c r="G182" i="17"/>
  <c r="H182" i="17"/>
  <c r="I182" i="17"/>
  <c r="J182" i="17"/>
  <c r="K182" i="17"/>
  <c r="L182" i="17"/>
  <c r="M182" i="17"/>
  <c r="N182" i="17"/>
  <c r="O182" i="17"/>
  <c r="P182" i="17"/>
  <c r="Q182" i="17"/>
  <c r="R182" i="17"/>
  <c r="S182" i="17"/>
  <c r="T182" i="17"/>
  <c r="U182" i="17"/>
  <c r="V182" i="17"/>
  <c r="W182" i="17"/>
  <c r="X182" i="17"/>
  <c r="G183" i="17"/>
  <c r="H183" i="17"/>
  <c r="I183" i="17"/>
  <c r="J183" i="17"/>
  <c r="K183" i="17"/>
  <c r="L183" i="17"/>
  <c r="M183" i="17"/>
  <c r="N183" i="17"/>
  <c r="O183" i="17"/>
  <c r="P183" i="17"/>
  <c r="Q183" i="17"/>
  <c r="R183" i="17"/>
  <c r="S183" i="17"/>
  <c r="T183" i="17"/>
  <c r="U183" i="17"/>
  <c r="V183" i="17"/>
  <c r="W183" i="17"/>
  <c r="X183" i="17"/>
  <c r="G184" i="17"/>
  <c r="H184" i="17"/>
  <c r="I184" i="17"/>
  <c r="J184" i="17"/>
  <c r="K184" i="17"/>
  <c r="L184" i="17"/>
  <c r="M184" i="17"/>
  <c r="N184" i="17"/>
  <c r="O184" i="17"/>
  <c r="P184" i="17"/>
  <c r="Q184" i="17"/>
  <c r="R184" i="17"/>
  <c r="S184" i="17"/>
  <c r="T184" i="17"/>
  <c r="U184" i="17"/>
  <c r="V184" i="17"/>
  <c r="W184" i="17"/>
  <c r="X184" i="17"/>
  <c r="G185" i="17"/>
  <c r="H185" i="17"/>
  <c r="I185" i="17"/>
  <c r="J185" i="17"/>
  <c r="K185" i="17"/>
  <c r="L185" i="17"/>
  <c r="M185" i="17"/>
  <c r="N185" i="17"/>
  <c r="O185" i="17"/>
  <c r="P185" i="17"/>
  <c r="Q185" i="17"/>
  <c r="R185" i="17"/>
  <c r="S185" i="17"/>
  <c r="T185" i="17"/>
  <c r="U185" i="17"/>
  <c r="V185" i="17"/>
  <c r="W185" i="17"/>
  <c r="X185" i="17"/>
  <c r="G186" i="17"/>
  <c r="H186" i="17"/>
  <c r="I186" i="17"/>
  <c r="J186" i="17"/>
  <c r="K186" i="17"/>
  <c r="L186" i="17"/>
  <c r="M186" i="17"/>
  <c r="N186" i="17"/>
  <c r="O186" i="17"/>
  <c r="P186" i="17"/>
  <c r="Q186" i="17"/>
  <c r="R186" i="17"/>
  <c r="S186" i="17"/>
  <c r="T186" i="17"/>
  <c r="U186" i="17"/>
  <c r="V186" i="17"/>
  <c r="W186" i="17"/>
  <c r="X186" i="17"/>
  <c r="G187" i="17"/>
  <c r="H187" i="17"/>
  <c r="I187" i="17"/>
  <c r="J187" i="17"/>
  <c r="K187" i="17"/>
  <c r="L187" i="17"/>
  <c r="M187" i="17"/>
  <c r="N187" i="17"/>
  <c r="O187" i="17"/>
  <c r="P187" i="17"/>
  <c r="Q187" i="17"/>
  <c r="R187" i="17"/>
  <c r="S187" i="17"/>
  <c r="T187" i="17"/>
  <c r="U187" i="17"/>
  <c r="V187" i="17"/>
  <c r="W187" i="17"/>
  <c r="X187" i="17"/>
  <c r="G188" i="17"/>
  <c r="H188" i="17"/>
  <c r="I188" i="17"/>
  <c r="J188" i="17"/>
  <c r="K188" i="17"/>
  <c r="L188" i="17"/>
  <c r="M188" i="17"/>
  <c r="N188" i="17"/>
  <c r="O188" i="17"/>
  <c r="P188" i="17"/>
  <c r="Q188" i="17"/>
  <c r="R188" i="17"/>
  <c r="S188" i="17"/>
  <c r="T188" i="17"/>
  <c r="U188" i="17"/>
  <c r="V188" i="17"/>
  <c r="W188" i="17"/>
  <c r="X188" i="17"/>
  <c r="G189" i="17"/>
  <c r="H189" i="17"/>
  <c r="I189" i="17"/>
  <c r="J189" i="17"/>
  <c r="K189" i="17"/>
  <c r="L189" i="17"/>
  <c r="M189" i="17"/>
  <c r="N189" i="17"/>
  <c r="O189" i="17"/>
  <c r="P189" i="17"/>
  <c r="Q189" i="17"/>
  <c r="R189" i="17"/>
  <c r="S189" i="17"/>
  <c r="T189" i="17"/>
  <c r="U189" i="17"/>
  <c r="V189" i="17"/>
  <c r="W189" i="17"/>
  <c r="X189" i="17"/>
  <c r="G190" i="17"/>
  <c r="H190" i="17"/>
  <c r="I190" i="17"/>
  <c r="J190" i="17"/>
  <c r="K190" i="17"/>
  <c r="L190" i="17"/>
  <c r="M190" i="17"/>
  <c r="N190" i="17"/>
  <c r="O190" i="17"/>
  <c r="P190" i="17"/>
  <c r="Q190" i="17"/>
  <c r="R190" i="17"/>
  <c r="S190" i="17"/>
  <c r="T190" i="17"/>
  <c r="U190" i="17"/>
  <c r="V190" i="17"/>
  <c r="W190" i="17"/>
  <c r="X190" i="17"/>
  <c r="G191" i="17"/>
  <c r="H191" i="17"/>
  <c r="I191" i="17"/>
  <c r="J191" i="17"/>
  <c r="K191" i="17"/>
  <c r="L191" i="17"/>
  <c r="M191" i="17"/>
  <c r="N191" i="17"/>
  <c r="O191" i="17"/>
  <c r="P191" i="17"/>
  <c r="Q191" i="17"/>
  <c r="R191" i="17"/>
  <c r="S191" i="17"/>
  <c r="T191" i="17"/>
  <c r="U191" i="17"/>
  <c r="V191" i="17"/>
  <c r="W191" i="17"/>
  <c r="X191" i="17"/>
  <c r="G192" i="17"/>
  <c r="H192" i="17"/>
  <c r="I192" i="17"/>
  <c r="J192" i="17"/>
  <c r="K192" i="17"/>
  <c r="L192" i="17"/>
  <c r="M192" i="17"/>
  <c r="N192" i="17"/>
  <c r="O192" i="17"/>
  <c r="P192" i="17"/>
  <c r="Q192" i="17"/>
  <c r="R192" i="17"/>
  <c r="S192" i="17"/>
  <c r="T192" i="17"/>
  <c r="U192" i="17"/>
  <c r="V192" i="17"/>
  <c r="W192" i="17"/>
  <c r="X192" i="17"/>
  <c r="G193" i="17"/>
  <c r="H193" i="17"/>
  <c r="I193" i="17"/>
  <c r="J193" i="17"/>
  <c r="K193" i="17"/>
  <c r="L193" i="17"/>
  <c r="M193" i="17"/>
  <c r="N193" i="17"/>
  <c r="O193" i="17"/>
  <c r="P193" i="17"/>
  <c r="Q193" i="17"/>
  <c r="R193" i="17"/>
  <c r="S193" i="17"/>
  <c r="T193" i="17"/>
  <c r="U193" i="17"/>
  <c r="V193" i="17"/>
  <c r="W193" i="17"/>
  <c r="X193" i="17"/>
  <c r="G194" i="17"/>
  <c r="H194" i="17"/>
  <c r="I194" i="17"/>
  <c r="J194" i="17"/>
  <c r="K194" i="17"/>
  <c r="L194" i="17"/>
  <c r="M194" i="17"/>
  <c r="N194" i="17"/>
  <c r="O194" i="17"/>
  <c r="P194" i="17"/>
  <c r="Q194" i="17"/>
  <c r="R194" i="17"/>
  <c r="S194" i="17"/>
  <c r="T194" i="17"/>
  <c r="U194" i="17"/>
  <c r="V194" i="17"/>
  <c r="W194" i="17"/>
  <c r="X194" i="17"/>
  <c r="H2" i="17"/>
  <c r="I2" i="17"/>
  <c r="J2" i="17"/>
  <c r="K2" i="17"/>
  <c r="L2" i="17"/>
  <c r="M2" i="17"/>
  <c r="N2" i="17"/>
  <c r="O2" i="17"/>
  <c r="P2" i="17"/>
  <c r="Q2" i="17"/>
  <c r="R2" i="17"/>
  <c r="S2" i="17"/>
  <c r="T2" i="17"/>
  <c r="U2" i="17"/>
  <c r="V2" i="17"/>
  <c r="W2" i="17"/>
  <c r="X2" i="17"/>
  <c r="G2" i="17"/>
  <c r="G3" i="16"/>
  <c r="H3" i="16"/>
  <c r="I3" i="16"/>
  <c r="J3" i="16"/>
  <c r="K3" i="16"/>
  <c r="L3" i="16"/>
  <c r="M3" i="16"/>
  <c r="N3" i="16"/>
  <c r="O3" i="16"/>
  <c r="P3" i="16"/>
  <c r="Q3" i="16"/>
  <c r="R3" i="16"/>
  <c r="S3" i="16"/>
  <c r="T3" i="16"/>
  <c r="U3" i="16"/>
  <c r="V3" i="16"/>
  <c r="W3" i="16"/>
  <c r="X3" i="16"/>
  <c r="G4" i="16"/>
  <c r="H4" i="16"/>
  <c r="I4" i="16"/>
  <c r="J4" i="16"/>
  <c r="K4" i="16"/>
  <c r="L4" i="16"/>
  <c r="M4" i="16"/>
  <c r="N4" i="16"/>
  <c r="O4" i="16"/>
  <c r="P4" i="16"/>
  <c r="Q4" i="16"/>
  <c r="R4" i="16"/>
  <c r="S4" i="16"/>
  <c r="T4" i="16"/>
  <c r="U4" i="16"/>
  <c r="V4" i="16"/>
  <c r="W4" i="16"/>
  <c r="X4" i="16"/>
  <c r="G5" i="16"/>
  <c r="H5" i="16"/>
  <c r="I5" i="16"/>
  <c r="J5" i="16"/>
  <c r="K5" i="16"/>
  <c r="L5" i="16"/>
  <c r="M5" i="16"/>
  <c r="N5" i="16"/>
  <c r="O5" i="16"/>
  <c r="P5" i="16"/>
  <c r="Q5" i="16"/>
  <c r="R5" i="16"/>
  <c r="S5" i="16"/>
  <c r="T5" i="16"/>
  <c r="U5" i="16"/>
  <c r="V5" i="16"/>
  <c r="W5" i="16"/>
  <c r="X5" i="16"/>
  <c r="G6" i="16"/>
  <c r="H6" i="16"/>
  <c r="I6" i="16"/>
  <c r="J6" i="16"/>
  <c r="K6" i="16"/>
  <c r="L6" i="16"/>
  <c r="M6" i="16"/>
  <c r="N6" i="16"/>
  <c r="O6" i="16"/>
  <c r="P6" i="16"/>
  <c r="Q6" i="16"/>
  <c r="R6" i="16"/>
  <c r="S6" i="16"/>
  <c r="T6" i="16"/>
  <c r="U6" i="16"/>
  <c r="V6" i="16"/>
  <c r="W6" i="16"/>
  <c r="X6" i="16"/>
  <c r="G7" i="16"/>
  <c r="H7" i="16"/>
  <c r="I7" i="16"/>
  <c r="J7" i="16"/>
  <c r="K7" i="16"/>
  <c r="L7" i="16"/>
  <c r="M7" i="16"/>
  <c r="N7" i="16"/>
  <c r="O7" i="16"/>
  <c r="P7" i="16"/>
  <c r="Q7" i="16"/>
  <c r="R7" i="16"/>
  <c r="S7" i="16"/>
  <c r="T7" i="16"/>
  <c r="U7" i="16"/>
  <c r="V7" i="16"/>
  <c r="W7" i="16"/>
  <c r="X7" i="16"/>
  <c r="G8" i="16"/>
  <c r="H8" i="16"/>
  <c r="I8" i="16"/>
  <c r="J8" i="16"/>
  <c r="K8" i="16"/>
  <c r="L8" i="16"/>
  <c r="M8" i="16"/>
  <c r="N8" i="16"/>
  <c r="O8" i="16"/>
  <c r="P8" i="16"/>
  <c r="Q8" i="16"/>
  <c r="R8" i="16"/>
  <c r="S8" i="16"/>
  <c r="T8" i="16"/>
  <c r="U8" i="16"/>
  <c r="V8" i="16"/>
  <c r="W8" i="16"/>
  <c r="X8" i="16"/>
  <c r="G9" i="16"/>
  <c r="H9" i="16"/>
  <c r="I9" i="16"/>
  <c r="J9" i="16"/>
  <c r="K9" i="16"/>
  <c r="L9" i="16"/>
  <c r="M9" i="16"/>
  <c r="N9" i="16"/>
  <c r="O9" i="16"/>
  <c r="P9" i="16"/>
  <c r="Q9" i="16"/>
  <c r="R9" i="16"/>
  <c r="S9" i="16"/>
  <c r="T9" i="16"/>
  <c r="U9" i="16"/>
  <c r="V9" i="16"/>
  <c r="W9" i="16"/>
  <c r="X9" i="16"/>
  <c r="G10" i="16"/>
  <c r="H10" i="16"/>
  <c r="I10" i="16"/>
  <c r="J10" i="16"/>
  <c r="K10" i="16"/>
  <c r="L10" i="16"/>
  <c r="M10" i="16"/>
  <c r="N10" i="16"/>
  <c r="O10" i="16"/>
  <c r="P10" i="16"/>
  <c r="Q10" i="16"/>
  <c r="R10" i="16"/>
  <c r="S10" i="16"/>
  <c r="T10" i="16"/>
  <c r="U10" i="16"/>
  <c r="V10" i="16"/>
  <c r="W10" i="16"/>
  <c r="X10" i="16"/>
  <c r="G11" i="16"/>
  <c r="H11" i="16"/>
  <c r="I11" i="16"/>
  <c r="J11" i="16"/>
  <c r="K11" i="16"/>
  <c r="L11" i="16"/>
  <c r="M11" i="16"/>
  <c r="N11" i="16"/>
  <c r="O11" i="16"/>
  <c r="P11" i="16"/>
  <c r="Q11" i="16"/>
  <c r="R11" i="16"/>
  <c r="S11" i="16"/>
  <c r="T11" i="16"/>
  <c r="U11" i="16"/>
  <c r="V11" i="16"/>
  <c r="W11" i="16"/>
  <c r="X11" i="16"/>
  <c r="G12" i="16"/>
  <c r="H12" i="16"/>
  <c r="I12" i="16"/>
  <c r="J12" i="16"/>
  <c r="K12" i="16"/>
  <c r="L12" i="16"/>
  <c r="M12" i="16"/>
  <c r="N12" i="16"/>
  <c r="O12" i="16"/>
  <c r="P12" i="16"/>
  <c r="Q12" i="16"/>
  <c r="R12" i="16"/>
  <c r="S12" i="16"/>
  <c r="T12" i="16"/>
  <c r="U12" i="16"/>
  <c r="V12" i="16"/>
  <c r="W12" i="16"/>
  <c r="X12" i="16"/>
  <c r="G13" i="16"/>
  <c r="H13" i="16"/>
  <c r="I13" i="16"/>
  <c r="J13" i="16"/>
  <c r="K13" i="16"/>
  <c r="L13" i="16"/>
  <c r="M13" i="16"/>
  <c r="N13" i="16"/>
  <c r="O13" i="16"/>
  <c r="P13" i="16"/>
  <c r="Q13" i="16"/>
  <c r="R13" i="16"/>
  <c r="S13" i="16"/>
  <c r="T13" i="16"/>
  <c r="U13" i="16"/>
  <c r="V13" i="16"/>
  <c r="W13" i="16"/>
  <c r="X13" i="16"/>
  <c r="G14" i="16"/>
  <c r="H14" i="16"/>
  <c r="I14" i="16"/>
  <c r="J14" i="16"/>
  <c r="K14" i="16"/>
  <c r="L14" i="16"/>
  <c r="M14" i="16"/>
  <c r="N14" i="16"/>
  <c r="O14" i="16"/>
  <c r="P14" i="16"/>
  <c r="Q14" i="16"/>
  <c r="R14" i="16"/>
  <c r="S14" i="16"/>
  <c r="T14" i="16"/>
  <c r="U14" i="16"/>
  <c r="V14" i="16"/>
  <c r="W14" i="16"/>
  <c r="X14" i="16"/>
  <c r="G15" i="16"/>
  <c r="H15" i="16"/>
  <c r="I15" i="16"/>
  <c r="J15" i="16"/>
  <c r="K15" i="16"/>
  <c r="L15" i="16"/>
  <c r="M15" i="16"/>
  <c r="N15" i="16"/>
  <c r="O15" i="16"/>
  <c r="P15" i="16"/>
  <c r="Q15" i="16"/>
  <c r="R15" i="16"/>
  <c r="S15" i="16"/>
  <c r="T15" i="16"/>
  <c r="U15" i="16"/>
  <c r="V15" i="16"/>
  <c r="W15" i="16"/>
  <c r="X15" i="16"/>
  <c r="G16" i="16"/>
  <c r="H16" i="16"/>
  <c r="I16" i="16"/>
  <c r="J16" i="16"/>
  <c r="K16" i="16"/>
  <c r="L16" i="16"/>
  <c r="M16" i="16"/>
  <c r="N16" i="16"/>
  <c r="O16" i="16"/>
  <c r="P16" i="16"/>
  <c r="Q16" i="16"/>
  <c r="R16" i="16"/>
  <c r="S16" i="16"/>
  <c r="T16" i="16"/>
  <c r="U16" i="16"/>
  <c r="V16" i="16"/>
  <c r="W16" i="16"/>
  <c r="X16" i="16"/>
  <c r="G17" i="16"/>
  <c r="H17" i="16"/>
  <c r="I17" i="16"/>
  <c r="J17" i="16"/>
  <c r="K17" i="16"/>
  <c r="L17" i="16"/>
  <c r="M17" i="16"/>
  <c r="N17" i="16"/>
  <c r="O17" i="16"/>
  <c r="P17" i="16"/>
  <c r="Q17" i="16"/>
  <c r="R17" i="16"/>
  <c r="S17" i="16"/>
  <c r="T17" i="16"/>
  <c r="U17" i="16"/>
  <c r="V17" i="16"/>
  <c r="W17" i="16"/>
  <c r="X17" i="16"/>
  <c r="G18" i="16"/>
  <c r="H18" i="16"/>
  <c r="I18" i="16"/>
  <c r="J18" i="16"/>
  <c r="K18" i="16"/>
  <c r="L18" i="16"/>
  <c r="M18" i="16"/>
  <c r="N18" i="16"/>
  <c r="O18" i="16"/>
  <c r="P18" i="16"/>
  <c r="Q18" i="16"/>
  <c r="R18" i="16"/>
  <c r="S18" i="16"/>
  <c r="T18" i="16"/>
  <c r="U18" i="16"/>
  <c r="V18" i="16"/>
  <c r="W18" i="16"/>
  <c r="X18" i="16"/>
  <c r="G19" i="16"/>
  <c r="H19" i="16"/>
  <c r="I19" i="16"/>
  <c r="J19" i="16"/>
  <c r="K19" i="16"/>
  <c r="L19" i="16"/>
  <c r="M19" i="16"/>
  <c r="N19" i="16"/>
  <c r="O19" i="16"/>
  <c r="P19" i="16"/>
  <c r="Q19" i="16"/>
  <c r="R19" i="16"/>
  <c r="S19" i="16"/>
  <c r="T19" i="16"/>
  <c r="U19" i="16"/>
  <c r="V19" i="16"/>
  <c r="W19" i="16"/>
  <c r="X19" i="16"/>
  <c r="G20" i="16"/>
  <c r="H20" i="16"/>
  <c r="I20" i="16"/>
  <c r="J20" i="16"/>
  <c r="K20" i="16"/>
  <c r="L20" i="16"/>
  <c r="M20" i="16"/>
  <c r="N20" i="16"/>
  <c r="O20" i="16"/>
  <c r="P20" i="16"/>
  <c r="Q20" i="16"/>
  <c r="R20" i="16"/>
  <c r="S20" i="16"/>
  <c r="T20" i="16"/>
  <c r="U20" i="16"/>
  <c r="V20" i="16"/>
  <c r="W20" i="16"/>
  <c r="X20" i="16"/>
  <c r="G21" i="16"/>
  <c r="H21" i="16"/>
  <c r="I21" i="16"/>
  <c r="J21" i="16"/>
  <c r="K21" i="16"/>
  <c r="L21" i="16"/>
  <c r="M21" i="16"/>
  <c r="N21" i="16"/>
  <c r="O21" i="16"/>
  <c r="P21" i="16"/>
  <c r="Q21" i="16"/>
  <c r="R21" i="16"/>
  <c r="S21" i="16"/>
  <c r="T21" i="16"/>
  <c r="U21" i="16"/>
  <c r="V21" i="16"/>
  <c r="W21" i="16"/>
  <c r="X21" i="16"/>
  <c r="G22" i="16"/>
  <c r="H22" i="16"/>
  <c r="I22" i="16"/>
  <c r="J22" i="16"/>
  <c r="K22" i="16"/>
  <c r="L22" i="16"/>
  <c r="M22" i="16"/>
  <c r="N22" i="16"/>
  <c r="O22" i="16"/>
  <c r="P22" i="16"/>
  <c r="Q22" i="16"/>
  <c r="R22" i="16"/>
  <c r="S22" i="16"/>
  <c r="T22" i="16"/>
  <c r="U22" i="16"/>
  <c r="V22" i="16"/>
  <c r="W22" i="16"/>
  <c r="X22" i="16"/>
  <c r="G23" i="16"/>
  <c r="H23" i="16"/>
  <c r="I23" i="16"/>
  <c r="J23" i="16"/>
  <c r="K23" i="16"/>
  <c r="L23" i="16"/>
  <c r="M23" i="16"/>
  <c r="N23" i="16"/>
  <c r="O23" i="16"/>
  <c r="P23" i="16"/>
  <c r="Q23" i="16"/>
  <c r="R23" i="16"/>
  <c r="S23" i="16"/>
  <c r="T23" i="16"/>
  <c r="U23" i="16"/>
  <c r="V23" i="16"/>
  <c r="W23" i="16"/>
  <c r="X23" i="16"/>
  <c r="G24" i="16"/>
  <c r="H24" i="16"/>
  <c r="I24" i="16"/>
  <c r="J24" i="16"/>
  <c r="K24" i="16"/>
  <c r="L24" i="16"/>
  <c r="M24" i="16"/>
  <c r="N24" i="16"/>
  <c r="O24" i="16"/>
  <c r="P24" i="16"/>
  <c r="Q24" i="16"/>
  <c r="R24" i="16"/>
  <c r="S24" i="16"/>
  <c r="T24" i="16"/>
  <c r="U24" i="16"/>
  <c r="V24" i="16"/>
  <c r="W24" i="16"/>
  <c r="X24" i="16"/>
  <c r="G25" i="16"/>
  <c r="H25" i="16"/>
  <c r="I25" i="16"/>
  <c r="J25" i="16"/>
  <c r="K25" i="16"/>
  <c r="L25" i="16"/>
  <c r="M25" i="16"/>
  <c r="N25" i="16"/>
  <c r="O25" i="16"/>
  <c r="P25" i="16"/>
  <c r="Q25" i="16"/>
  <c r="R25" i="16"/>
  <c r="S25" i="16"/>
  <c r="T25" i="16"/>
  <c r="U25" i="16"/>
  <c r="V25" i="16"/>
  <c r="W25" i="16"/>
  <c r="X25" i="16"/>
  <c r="G26" i="16"/>
  <c r="H26" i="16"/>
  <c r="I26" i="16"/>
  <c r="J26" i="16"/>
  <c r="K26" i="16"/>
  <c r="L26" i="16"/>
  <c r="M26" i="16"/>
  <c r="N26" i="16"/>
  <c r="O26" i="16"/>
  <c r="P26" i="16"/>
  <c r="Q26" i="16"/>
  <c r="R26" i="16"/>
  <c r="S26" i="16"/>
  <c r="T26" i="16"/>
  <c r="U26" i="16"/>
  <c r="V26" i="16"/>
  <c r="W26" i="16"/>
  <c r="X26" i="16"/>
  <c r="G27" i="16"/>
  <c r="H27" i="16"/>
  <c r="I27" i="16"/>
  <c r="J27" i="16"/>
  <c r="K27" i="16"/>
  <c r="L27" i="16"/>
  <c r="M27" i="16"/>
  <c r="N27" i="16"/>
  <c r="O27" i="16"/>
  <c r="P27" i="16"/>
  <c r="Q27" i="16"/>
  <c r="R27" i="16"/>
  <c r="S27" i="16"/>
  <c r="T27" i="16"/>
  <c r="U27" i="16"/>
  <c r="V27" i="16"/>
  <c r="W27" i="16"/>
  <c r="X27" i="16"/>
  <c r="G28" i="16"/>
  <c r="H28" i="16"/>
  <c r="I28" i="16"/>
  <c r="J28" i="16"/>
  <c r="K28" i="16"/>
  <c r="L28" i="16"/>
  <c r="M28" i="16"/>
  <c r="N28" i="16"/>
  <c r="O28" i="16"/>
  <c r="P28" i="16"/>
  <c r="Q28" i="16"/>
  <c r="R28" i="16"/>
  <c r="S28" i="16"/>
  <c r="T28" i="16"/>
  <c r="U28" i="16"/>
  <c r="V28" i="16"/>
  <c r="W28" i="16"/>
  <c r="X28" i="16"/>
  <c r="G29" i="16"/>
  <c r="H29" i="16"/>
  <c r="I29" i="16"/>
  <c r="J29" i="16"/>
  <c r="K29" i="16"/>
  <c r="L29" i="16"/>
  <c r="M29" i="16"/>
  <c r="N29" i="16"/>
  <c r="O29" i="16"/>
  <c r="P29" i="16"/>
  <c r="Q29" i="16"/>
  <c r="R29" i="16"/>
  <c r="S29" i="16"/>
  <c r="T29" i="16"/>
  <c r="U29" i="16"/>
  <c r="V29" i="16"/>
  <c r="W29" i="16"/>
  <c r="X29" i="16"/>
  <c r="G30" i="16"/>
  <c r="H30" i="16"/>
  <c r="I30" i="16"/>
  <c r="J30" i="16"/>
  <c r="K30" i="16"/>
  <c r="L30" i="16"/>
  <c r="M30" i="16"/>
  <c r="N30" i="16"/>
  <c r="O30" i="16"/>
  <c r="P30" i="16"/>
  <c r="Q30" i="16"/>
  <c r="R30" i="16"/>
  <c r="S30" i="16"/>
  <c r="T30" i="16"/>
  <c r="U30" i="16"/>
  <c r="V30" i="16"/>
  <c r="W30" i="16"/>
  <c r="X30" i="16"/>
  <c r="G31" i="16"/>
  <c r="H31" i="16"/>
  <c r="I31" i="16"/>
  <c r="J31" i="16"/>
  <c r="K31" i="16"/>
  <c r="L31" i="16"/>
  <c r="M31" i="16"/>
  <c r="N31" i="16"/>
  <c r="O31" i="16"/>
  <c r="P31" i="16"/>
  <c r="Q31" i="16"/>
  <c r="R31" i="16"/>
  <c r="S31" i="16"/>
  <c r="T31" i="16"/>
  <c r="U31" i="16"/>
  <c r="V31" i="16"/>
  <c r="W31" i="16"/>
  <c r="X31" i="16"/>
  <c r="G32" i="16"/>
  <c r="H32" i="16"/>
  <c r="I32" i="16"/>
  <c r="J32" i="16"/>
  <c r="K32" i="16"/>
  <c r="L32" i="16"/>
  <c r="M32" i="16"/>
  <c r="N32" i="16"/>
  <c r="O32" i="16"/>
  <c r="P32" i="16"/>
  <c r="Q32" i="16"/>
  <c r="R32" i="16"/>
  <c r="S32" i="16"/>
  <c r="T32" i="16"/>
  <c r="U32" i="16"/>
  <c r="V32" i="16"/>
  <c r="W32" i="16"/>
  <c r="X32" i="16"/>
  <c r="G33" i="16"/>
  <c r="H33" i="16"/>
  <c r="I33" i="16"/>
  <c r="J33" i="16"/>
  <c r="K33" i="16"/>
  <c r="L33" i="16"/>
  <c r="M33" i="16"/>
  <c r="N33" i="16"/>
  <c r="O33" i="16"/>
  <c r="P33" i="16"/>
  <c r="Q33" i="16"/>
  <c r="R33" i="16"/>
  <c r="S33" i="16"/>
  <c r="T33" i="16"/>
  <c r="U33" i="16"/>
  <c r="V33" i="16"/>
  <c r="W33" i="16"/>
  <c r="X33" i="16"/>
  <c r="G34" i="16"/>
  <c r="H34" i="16"/>
  <c r="I34" i="16"/>
  <c r="J34" i="16"/>
  <c r="K34" i="16"/>
  <c r="L34" i="16"/>
  <c r="M34" i="16"/>
  <c r="N34" i="16"/>
  <c r="O34" i="16"/>
  <c r="P34" i="16"/>
  <c r="Q34" i="16"/>
  <c r="R34" i="16"/>
  <c r="S34" i="16"/>
  <c r="T34" i="16"/>
  <c r="U34" i="16"/>
  <c r="V34" i="16"/>
  <c r="W34" i="16"/>
  <c r="X34" i="16"/>
  <c r="G35" i="16"/>
  <c r="H35" i="16"/>
  <c r="I35" i="16"/>
  <c r="J35" i="16"/>
  <c r="K35" i="16"/>
  <c r="L35" i="16"/>
  <c r="M35" i="16"/>
  <c r="N35" i="16"/>
  <c r="O35" i="16"/>
  <c r="P35" i="16"/>
  <c r="Q35" i="16"/>
  <c r="R35" i="16"/>
  <c r="S35" i="16"/>
  <c r="T35" i="16"/>
  <c r="U35" i="16"/>
  <c r="V35" i="16"/>
  <c r="W35" i="16"/>
  <c r="X35" i="16"/>
  <c r="G36" i="16"/>
  <c r="H36" i="16"/>
  <c r="I36" i="16"/>
  <c r="J36" i="16"/>
  <c r="K36" i="16"/>
  <c r="L36" i="16"/>
  <c r="M36" i="16"/>
  <c r="N36" i="16"/>
  <c r="O36" i="16"/>
  <c r="P36" i="16"/>
  <c r="Q36" i="16"/>
  <c r="R36" i="16"/>
  <c r="S36" i="16"/>
  <c r="T36" i="16"/>
  <c r="U36" i="16"/>
  <c r="V36" i="16"/>
  <c r="W36" i="16"/>
  <c r="X36" i="16"/>
  <c r="G37" i="16"/>
  <c r="H37" i="16"/>
  <c r="I37" i="16"/>
  <c r="J37" i="16"/>
  <c r="K37" i="16"/>
  <c r="L37" i="16"/>
  <c r="M37" i="16"/>
  <c r="N37" i="16"/>
  <c r="O37" i="16"/>
  <c r="P37" i="16"/>
  <c r="Q37" i="16"/>
  <c r="R37" i="16"/>
  <c r="S37" i="16"/>
  <c r="T37" i="16"/>
  <c r="U37" i="16"/>
  <c r="V37" i="16"/>
  <c r="W37" i="16"/>
  <c r="X37" i="16"/>
  <c r="G38" i="16"/>
  <c r="H38" i="16"/>
  <c r="I38" i="16"/>
  <c r="J38" i="16"/>
  <c r="K38" i="16"/>
  <c r="L38" i="16"/>
  <c r="M38" i="16"/>
  <c r="N38" i="16"/>
  <c r="O38" i="16"/>
  <c r="P38" i="16"/>
  <c r="Q38" i="16"/>
  <c r="R38" i="16"/>
  <c r="S38" i="16"/>
  <c r="T38" i="16"/>
  <c r="U38" i="16"/>
  <c r="V38" i="16"/>
  <c r="W38" i="16"/>
  <c r="X38" i="16"/>
  <c r="G39" i="16"/>
  <c r="H39" i="16"/>
  <c r="I39" i="16"/>
  <c r="J39" i="16"/>
  <c r="K39" i="16"/>
  <c r="L39" i="16"/>
  <c r="M39" i="16"/>
  <c r="N39" i="16"/>
  <c r="O39" i="16"/>
  <c r="P39" i="16"/>
  <c r="Q39" i="16"/>
  <c r="R39" i="16"/>
  <c r="S39" i="16"/>
  <c r="T39" i="16"/>
  <c r="U39" i="16"/>
  <c r="V39" i="16"/>
  <c r="W39" i="16"/>
  <c r="X39" i="16"/>
  <c r="G40" i="16"/>
  <c r="H40" i="16"/>
  <c r="I40" i="16"/>
  <c r="J40" i="16"/>
  <c r="K40" i="16"/>
  <c r="L40" i="16"/>
  <c r="M40" i="16"/>
  <c r="N40" i="16"/>
  <c r="O40" i="16"/>
  <c r="P40" i="16"/>
  <c r="Q40" i="16"/>
  <c r="R40" i="16"/>
  <c r="S40" i="16"/>
  <c r="T40" i="16"/>
  <c r="U40" i="16"/>
  <c r="V40" i="16"/>
  <c r="W40" i="16"/>
  <c r="X40" i="16"/>
  <c r="G41" i="16"/>
  <c r="H41" i="16"/>
  <c r="I41" i="16"/>
  <c r="J41" i="16"/>
  <c r="K41" i="16"/>
  <c r="L41" i="16"/>
  <c r="M41" i="16"/>
  <c r="N41" i="16"/>
  <c r="O41" i="16"/>
  <c r="P41" i="16"/>
  <c r="Q41" i="16"/>
  <c r="R41" i="16"/>
  <c r="S41" i="16"/>
  <c r="T41" i="16"/>
  <c r="U41" i="16"/>
  <c r="V41" i="16"/>
  <c r="W41" i="16"/>
  <c r="X41" i="16"/>
  <c r="G42" i="16"/>
  <c r="H42" i="16"/>
  <c r="I42" i="16"/>
  <c r="J42" i="16"/>
  <c r="K42" i="16"/>
  <c r="L42" i="16"/>
  <c r="M42" i="16"/>
  <c r="N42" i="16"/>
  <c r="O42" i="16"/>
  <c r="P42" i="16"/>
  <c r="Q42" i="16"/>
  <c r="R42" i="16"/>
  <c r="S42" i="16"/>
  <c r="T42" i="16"/>
  <c r="U42" i="16"/>
  <c r="V42" i="16"/>
  <c r="W42" i="16"/>
  <c r="X42" i="16"/>
  <c r="G43" i="16"/>
  <c r="H43" i="16"/>
  <c r="I43" i="16"/>
  <c r="J43" i="16"/>
  <c r="K43" i="16"/>
  <c r="L43" i="16"/>
  <c r="M43" i="16"/>
  <c r="N43" i="16"/>
  <c r="O43" i="16"/>
  <c r="P43" i="16"/>
  <c r="Q43" i="16"/>
  <c r="R43" i="16"/>
  <c r="S43" i="16"/>
  <c r="T43" i="16"/>
  <c r="U43" i="16"/>
  <c r="V43" i="16"/>
  <c r="W43" i="16"/>
  <c r="X43" i="16"/>
  <c r="G44" i="16"/>
  <c r="H44" i="16"/>
  <c r="I44" i="16"/>
  <c r="J44" i="16"/>
  <c r="K44" i="16"/>
  <c r="L44" i="16"/>
  <c r="M44" i="16"/>
  <c r="N44" i="16"/>
  <c r="O44" i="16"/>
  <c r="P44" i="16"/>
  <c r="Q44" i="16"/>
  <c r="R44" i="16"/>
  <c r="S44" i="16"/>
  <c r="T44" i="16"/>
  <c r="U44" i="16"/>
  <c r="V44" i="16"/>
  <c r="W44" i="16"/>
  <c r="X44" i="16"/>
  <c r="G45" i="16"/>
  <c r="H45" i="16"/>
  <c r="I45" i="16"/>
  <c r="J45" i="16"/>
  <c r="K45" i="16"/>
  <c r="L45" i="16"/>
  <c r="M45" i="16"/>
  <c r="N45" i="16"/>
  <c r="O45" i="16"/>
  <c r="P45" i="16"/>
  <c r="Q45" i="16"/>
  <c r="R45" i="16"/>
  <c r="S45" i="16"/>
  <c r="T45" i="16"/>
  <c r="U45" i="16"/>
  <c r="V45" i="16"/>
  <c r="W45" i="16"/>
  <c r="X45" i="16"/>
  <c r="G46" i="16"/>
  <c r="H46" i="16"/>
  <c r="I46" i="16"/>
  <c r="J46" i="16"/>
  <c r="K46" i="16"/>
  <c r="L46" i="16"/>
  <c r="M46" i="16"/>
  <c r="N46" i="16"/>
  <c r="O46" i="16"/>
  <c r="P46" i="16"/>
  <c r="Q46" i="16"/>
  <c r="R46" i="16"/>
  <c r="S46" i="16"/>
  <c r="T46" i="16"/>
  <c r="U46" i="16"/>
  <c r="V46" i="16"/>
  <c r="W46" i="16"/>
  <c r="X46" i="16"/>
  <c r="G47" i="16"/>
  <c r="H47" i="16"/>
  <c r="I47" i="16"/>
  <c r="J47" i="16"/>
  <c r="K47" i="16"/>
  <c r="L47" i="16"/>
  <c r="M47" i="16"/>
  <c r="N47" i="16"/>
  <c r="O47" i="16"/>
  <c r="P47" i="16"/>
  <c r="Q47" i="16"/>
  <c r="R47" i="16"/>
  <c r="S47" i="16"/>
  <c r="T47" i="16"/>
  <c r="U47" i="16"/>
  <c r="V47" i="16"/>
  <c r="W47" i="16"/>
  <c r="X47" i="16"/>
  <c r="G48" i="16"/>
  <c r="H48" i="16"/>
  <c r="I48" i="16"/>
  <c r="J48" i="16"/>
  <c r="K48" i="16"/>
  <c r="L48" i="16"/>
  <c r="M48" i="16"/>
  <c r="N48" i="16"/>
  <c r="O48" i="16"/>
  <c r="P48" i="16"/>
  <c r="Q48" i="16"/>
  <c r="R48" i="16"/>
  <c r="S48" i="16"/>
  <c r="T48" i="16"/>
  <c r="U48" i="16"/>
  <c r="V48" i="16"/>
  <c r="W48" i="16"/>
  <c r="X48" i="16"/>
  <c r="G49" i="16"/>
  <c r="H49" i="16"/>
  <c r="I49" i="16"/>
  <c r="J49" i="16"/>
  <c r="K49" i="16"/>
  <c r="L49" i="16"/>
  <c r="M49" i="16"/>
  <c r="N49" i="16"/>
  <c r="O49" i="16"/>
  <c r="P49" i="16"/>
  <c r="Q49" i="16"/>
  <c r="R49" i="16"/>
  <c r="S49" i="16"/>
  <c r="T49" i="16"/>
  <c r="U49" i="16"/>
  <c r="V49" i="16"/>
  <c r="W49" i="16"/>
  <c r="X49" i="16"/>
  <c r="G50" i="16"/>
  <c r="H50" i="16"/>
  <c r="I50" i="16"/>
  <c r="J50" i="16"/>
  <c r="K50" i="16"/>
  <c r="L50" i="16"/>
  <c r="M50" i="16"/>
  <c r="N50" i="16"/>
  <c r="O50" i="16"/>
  <c r="P50" i="16"/>
  <c r="Q50" i="16"/>
  <c r="R50" i="16"/>
  <c r="S50" i="16"/>
  <c r="T50" i="16"/>
  <c r="U50" i="16"/>
  <c r="V50" i="16"/>
  <c r="W50" i="16"/>
  <c r="X50" i="16"/>
  <c r="G51" i="16"/>
  <c r="H51" i="16"/>
  <c r="I51" i="16"/>
  <c r="J51" i="16"/>
  <c r="K51" i="16"/>
  <c r="L51" i="16"/>
  <c r="M51" i="16"/>
  <c r="N51" i="16"/>
  <c r="O51" i="16"/>
  <c r="P51" i="16"/>
  <c r="Q51" i="16"/>
  <c r="R51" i="16"/>
  <c r="S51" i="16"/>
  <c r="T51" i="16"/>
  <c r="U51" i="16"/>
  <c r="V51" i="16"/>
  <c r="W51" i="16"/>
  <c r="X51" i="16"/>
  <c r="G52" i="16"/>
  <c r="H52" i="16"/>
  <c r="I52" i="16"/>
  <c r="J52" i="16"/>
  <c r="K52" i="16"/>
  <c r="L52" i="16"/>
  <c r="M52" i="16"/>
  <c r="N52" i="16"/>
  <c r="O52" i="16"/>
  <c r="P52" i="16"/>
  <c r="Q52" i="16"/>
  <c r="R52" i="16"/>
  <c r="S52" i="16"/>
  <c r="T52" i="16"/>
  <c r="U52" i="16"/>
  <c r="V52" i="16"/>
  <c r="W52" i="16"/>
  <c r="X52" i="16"/>
  <c r="G53" i="16"/>
  <c r="H53" i="16"/>
  <c r="I53" i="16"/>
  <c r="J53" i="16"/>
  <c r="K53" i="16"/>
  <c r="L53" i="16"/>
  <c r="M53" i="16"/>
  <c r="N53" i="16"/>
  <c r="O53" i="16"/>
  <c r="P53" i="16"/>
  <c r="Q53" i="16"/>
  <c r="R53" i="16"/>
  <c r="S53" i="16"/>
  <c r="T53" i="16"/>
  <c r="U53" i="16"/>
  <c r="V53" i="16"/>
  <c r="W53" i="16"/>
  <c r="X53" i="16"/>
  <c r="G54" i="16"/>
  <c r="H54" i="16"/>
  <c r="I54" i="16"/>
  <c r="J54" i="16"/>
  <c r="K54" i="16"/>
  <c r="L54" i="16"/>
  <c r="M54" i="16"/>
  <c r="N54" i="16"/>
  <c r="O54" i="16"/>
  <c r="P54" i="16"/>
  <c r="Q54" i="16"/>
  <c r="R54" i="16"/>
  <c r="S54" i="16"/>
  <c r="T54" i="16"/>
  <c r="U54" i="16"/>
  <c r="V54" i="16"/>
  <c r="W54" i="16"/>
  <c r="X54" i="16"/>
  <c r="G55" i="16"/>
  <c r="H55" i="16"/>
  <c r="I55" i="16"/>
  <c r="J55" i="16"/>
  <c r="K55" i="16"/>
  <c r="L55" i="16"/>
  <c r="M55" i="16"/>
  <c r="N55" i="16"/>
  <c r="O55" i="16"/>
  <c r="P55" i="16"/>
  <c r="Q55" i="16"/>
  <c r="R55" i="16"/>
  <c r="S55" i="16"/>
  <c r="T55" i="16"/>
  <c r="U55" i="16"/>
  <c r="V55" i="16"/>
  <c r="W55" i="16"/>
  <c r="X55" i="16"/>
  <c r="G56" i="16"/>
  <c r="H56" i="16"/>
  <c r="I56" i="16"/>
  <c r="J56" i="16"/>
  <c r="K56" i="16"/>
  <c r="L56" i="16"/>
  <c r="M56" i="16"/>
  <c r="N56" i="16"/>
  <c r="O56" i="16"/>
  <c r="P56" i="16"/>
  <c r="Q56" i="16"/>
  <c r="R56" i="16"/>
  <c r="S56" i="16"/>
  <c r="T56" i="16"/>
  <c r="U56" i="16"/>
  <c r="V56" i="16"/>
  <c r="W56" i="16"/>
  <c r="X56" i="16"/>
  <c r="G57" i="16"/>
  <c r="H57" i="16"/>
  <c r="I57" i="16"/>
  <c r="J57" i="16"/>
  <c r="K57" i="16"/>
  <c r="L57" i="16"/>
  <c r="M57" i="16"/>
  <c r="N57" i="16"/>
  <c r="O57" i="16"/>
  <c r="P57" i="16"/>
  <c r="Q57" i="16"/>
  <c r="R57" i="16"/>
  <c r="S57" i="16"/>
  <c r="T57" i="16"/>
  <c r="U57" i="16"/>
  <c r="V57" i="16"/>
  <c r="W57" i="16"/>
  <c r="X57" i="16"/>
  <c r="G58" i="16"/>
  <c r="H58" i="16"/>
  <c r="I58" i="16"/>
  <c r="J58" i="16"/>
  <c r="K58" i="16"/>
  <c r="L58" i="16"/>
  <c r="M58" i="16"/>
  <c r="N58" i="16"/>
  <c r="O58" i="16"/>
  <c r="P58" i="16"/>
  <c r="Q58" i="16"/>
  <c r="R58" i="16"/>
  <c r="S58" i="16"/>
  <c r="T58" i="16"/>
  <c r="U58" i="16"/>
  <c r="V58" i="16"/>
  <c r="W58" i="16"/>
  <c r="X58" i="16"/>
  <c r="G59" i="16"/>
  <c r="H59" i="16"/>
  <c r="I59" i="16"/>
  <c r="J59" i="16"/>
  <c r="K59" i="16"/>
  <c r="L59" i="16"/>
  <c r="M59" i="16"/>
  <c r="N59" i="16"/>
  <c r="O59" i="16"/>
  <c r="P59" i="16"/>
  <c r="Q59" i="16"/>
  <c r="R59" i="16"/>
  <c r="S59" i="16"/>
  <c r="T59" i="16"/>
  <c r="U59" i="16"/>
  <c r="V59" i="16"/>
  <c r="W59" i="16"/>
  <c r="X59" i="16"/>
  <c r="G60" i="16"/>
  <c r="H60" i="16"/>
  <c r="I60" i="16"/>
  <c r="J60" i="16"/>
  <c r="K60" i="16"/>
  <c r="L60" i="16"/>
  <c r="M60" i="16"/>
  <c r="N60" i="16"/>
  <c r="O60" i="16"/>
  <c r="P60" i="16"/>
  <c r="Q60" i="16"/>
  <c r="R60" i="16"/>
  <c r="S60" i="16"/>
  <c r="T60" i="16"/>
  <c r="U60" i="16"/>
  <c r="V60" i="16"/>
  <c r="W60" i="16"/>
  <c r="X60" i="16"/>
  <c r="G61" i="16"/>
  <c r="H61" i="16"/>
  <c r="I61" i="16"/>
  <c r="J61" i="16"/>
  <c r="K61" i="16"/>
  <c r="L61" i="16"/>
  <c r="M61" i="16"/>
  <c r="N61" i="16"/>
  <c r="O61" i="16"/>
  <c r="P61" i="16"/>
  <c r="Q61" i="16"/>
  <c r="R61" i="16"/>
  <c r="S61" i="16"/>
  <c r="T61" i="16"/>
  <c r="U61" i="16"/>
  <c r="V61" i="16"/>
  <c r="W61" i="16"/>
  <c r="X61" i="16"/>
  <c r="G62" i="16"/>
  <c r="H62" i="16"/>
  <c r="I62" i="16"/>
  <c r="J62" i="16"/>
  <c r="K62" i="16"/>
  <c r="L62" i="16"/>
  <c r="M62" i="16"/>
  <c r="N62" i="16"/>
  <c r="O62" i="16"/>
  <c r="P62" i="16"/>
  <c r="Q62" i="16"/>
  <c r="R62" i="16"/>
  <c r="S62" i="16"/>
  <c r="T62" i="16"/>
  <c r="U62" i="16"/>
  <c r="V62" i="16"/>
  <c r="W62" i="16"/>
  <c r="X62" i="16"/>
  <c r="G63" i="16"/>
  <c r="H63" i="16"/>
  <c r="I63" i="16"/>
  <c r="J63" i="16"/>
  <c r="K63" i="16"/>
  <c r="L63" i="16"/>
  <c r="M63" i="16"/>
  <c r="N63" i="16"/>
  <c r="O63" i="16"/>
  <c r="P63" i="16"/>
  <c r="Q63" i="16"/>
  <c r="R63" i="16"/>
  <c r="S63" i="16"/>
  <c r="T63" i="16"/>
  <c r="U63" i="16"/>
  <c r="V63" i="16"/>
  <c r="W63" i="16"/>
  <c r="X63" i="16"/>
  <c r="G64" i="16"/>
  <c r="H64" i="16"/>
  <c r="I64" i="16"/>
  <c r="J64" i="16"/>
  <c r="K64" i="16"/>
  <c r="L64" i="16"/>
  <c r="M64" i="16"/>
  <c r="N64" i="16"/>
  <c r="O64" i="16"/>
  <c r="P64" i="16"/>
  <c r="Q64" i="16"/>
  <c r="R64" i="16"/>
  <c r="S64" i="16"/>
  <c r="T64" i="16"/>
  <c r="U64" i="16"/>
  <c r="V64" i="16"/>
  <c r="W64" i="16"/>
  <c r="X64" i="16"/>
  <c r="G65" i="16"/>
  <c r="H65" i="16"/>
  <c r="I65" i="16"/>
  <c r="J65" i="16"/>
  <c r="K65" i="16"/>
  <c r="L65" i="16"/>
  <c r="M65" i="16"/>
  <c r="N65" i="16"/>
  <c r="O65" i="16"/>
  <c r="P65" i="16"/>
  <c r="Q65" i="16"/>
  <c r="R65" i="16"/>
  <c r="S65" i="16"/>
  <c r="T65" i="16"/>
  <c r="U65" i="16"/>
  <c r="V65" i="16"/>
  <c r="W65" i="16"/>
  <c r="X65" i="16"/>
  <c r="G66" i="16"/>
  <c r="H66" i="16"/>
  <c r="I66" i="16"/>
  <c r="J66" i="16"/>
  <c r="K66" i="16"/>
  <c r="L66" i="16"/>
  <c r="M66" i="16"/>
  <c r="N66" i="16"/>
  <c r="O66" i="16"/>
  <c r="P66" i="16"/>
  <c r="Q66" i="16"/>
  <c r="R66" i="16"/>
  <c r="S66" i="16"/>
  <c r="T66" i="16"/>
  <c r="U66" i="16"/>
  <c r="V66" i="16"/>
  <c r="W66" i="16"/>
  <c r="X66" i="16"/>
  <c r="G67" i="16"/>
  <c r="H67" i="16"/>
  <c r="I67" i="16"/>
  <c r="J67" i="16"/>
  <c r="K67" i="16"/>
  <c r="L67" i="16"/>
  <c r="M67" i="16"/>
  <c r="N67" i="16"/>
  <c r="O67" i="16"/>
  <c r="P67" i="16"/>
  <c r="Q67" i="16"/>
  <c r="R67" i="16"/>
  <c r="S67" i="16"/>
  <c r="T67" i="16"/>
  <c r="U67" i="16"/>
  <c r="V67" i="16"/>
  <c r="W67" i="16"/>
  <c r="X67" i="16"/>
  <c r="G68" i="16"/>
  <c r="H68" i="16"/>
  <c r="I68" i="16"/>
  <c r="J68" i="16"/>
  <c r="K68" i="16"/>
  <c r="L68" i="16"/>
  <c r="M68" i="16"/>
  <c r="N68" i="16"/>
  <c r="O68" i="16"/>
  <c r="P68" i="16"/>
  <c r="Q68" i="16"/>
  <c r="R68" i="16"/>
  <c r="S68" i="16"/>
  <c r="T68" i="16"/>
  <c r="U68" i="16"/>
  <c r="V68" i="16"/>
  <c r="W68" i="16"/>
  <c r="X68" i="16"/>
  <c r="G69" i="16"/>
  <c r="H69" i="16"/>
  <c r="I69" i="16"/>
  <c r="J69" i="16"/>
  <c r="K69" i="16"/>
  <c r="L69" i="16"/>
  <c r="M69" i="16"/>
  <c r="N69" i="16"/>
  <c r="O69" i="16"/>
  <c r="P69" i="16"/>
  <c r="Q69" i="16"/>
  <c r="R69" i="16"/>
  <c r="S69" i="16"/>
  <c r="T69" i="16"/>
  <c r="U69" i="16"/>
  <c r="V69" i="16"/>
  <c r="W69" i="16"/>
  <c r="X69" i="16"/>
  <c r="G70" i="16"/>
  <c r="H70" i="16"/>
  <c r="I70" i="16"/>
  <c r="J70" i="16"/>
  <c r="K70" i="16"/>
  <c r="L70" i="16"/>
  <c r="M70" i="16"/>
  <c r="N70" i="16"/>
  <c r="O70" i="16"/>
  <c r="P70" i="16"/>
  <c r="Q70" i="16"/>
  <c r="R70" i="16"/>
  <c r="S70" i="16"/>
  <c r="T70" i="16"/>
  <c r="U70" i="16"/>
  <c r="V70" i="16"/>
  <c r="W70" i="16"/>
  <c r="X70" i="16"/>
  <c r="G71" i="16"/>
  <c r="H71" i="16"/>
  <c r="I71" i="16"/>
  <c r="J71" i="16"/>
  <c r="K71" i="16"/>
  <c r="L71" i="16"/>
  <c r="M71" i="16"/>
  <c r="N71" i="16"/>
  <c r="O71" i="16"/>
  <c r="P71" i="16"/>
  <c r="Q71" i="16"/>
  <c r="R71" i="16"/>
  <c r="S71" i="16"/>
  <c r="T71" i="16"/>
  <c r="U71" i="16"/>
  <c r="V71" i="16"/>
  <c r="W71" i="16"/>
  <c r="X71" i="16"/>
  <c r="G72" i="16"/>
  <c r="H72" i="16"/>
  <c r="I72" i="16"/>
  <c r="J72" i="16"/>
  <c r="K72" i="16"/>
  <c r="L72" i="16"/>
  <c r="M72" i="16"/>
  <c r="N72" i="16"/>
  <c r="O72" i="16"/>
  <c r="P72" i="16"/>
  <c r="Q72" i="16"/>
  <c r="R72" i="16"/>
  <c r="S72" i="16"/>
  <c r="T72" i="16"/>
  <c r="U72" i="16"/>
  <c r="V72" i="16"/>
  <c r="W72" i="16"/>
  <c r="X72" i="16"/>
  <c r="G73" i="16"/>
  <c r="H73" i="16"/>
  <c r="I73" i="16"/>
  <c r="J73" i="16"/>
  <c r="K73" i="16"/>
  <c r="L73" i="16"/>
  <c r="M73" i="16"/>
  <c r="N73" i="16"/>
  <c r="O73" i="16"/>
  <c r="P73" i="16"/>
  <c r="Q73" i="16"/>
  <c r="R73" i="16"/>
  <c r="S73" i="16"/>
  <c r="T73" i="16"/>
  <c r="U73" i="16"/>
  <c r="V73" i="16"/>
  <c r="W73" i="16"/>
  <c r="X73" i="16"/>
  <c r="G74" i="16"/>
  <c r="H74" i="16"/>
  <c r="I74" i="16"/>
  <c r="J74" i="16"/>
  <c r="K74" i="16"/>
  <c r="L74" i="16"/>
  <c r="M74" i="16"/>
  <c r="N74" i="16"/>
  <c r="O74" i="16"/>
  <c r="P74" i="16"/>
  <c r="Q74" i="16"/>
  <c r="R74" i="16"/>
  <c r="S74" i="16"/>
  <c r="T74" i="16"/>
  <c r="U74" i="16"/>
  <c r="V74" i="16"/>
  <c r="W74" i="16"/>
  <c r="X74" i="16"/>
  <c r="G75" i="16"/>
  <c r="H75" i="16"/>
  <c r="I75" i="16"/>
  <c r="J75" i="16"/>
  <c r="K75" i="16"/>
  <c r="L75" i="16"/>
  <c r="M75" i="16"/>
  <c r="N75" i="16"/>
  <c r="O75" i="16"/>
  <c r="P75" i="16"/>
  <c r="Q75" i="16"/>
  <c r="R75" i="16"/>
  <c r="S75" i="16"/>
  <c r="T75" i="16"/>
  <c r="U75" i="16"/>
  <c r="V75" i="16"/>
  <c r="W75" i="16"/>
  <c r="X75" i="16"/>
  <c r="G76" i="16"/>
  <c r="H76" i="16"/>
  <c r="I76" i="16"/>
  <c r="J76" i="16"/>
  <c r="K76" i="16"/>
  <c r="L76" i="16"/>
  <c r="M76" i="16"/>
  <c r="N76" i="16"/>
  <c r="O76" i="16"/>
  <c r="P76" i="16"/>
  <c r="Q76" i="16"/>
  <c r="R76" i="16"/>
  <c r="S76" i="16"/>
  <c r="T76" i="16"/>
  <c r="U76" i="16"/>
  <c r="V76" i="16"/>
  <c r="W76" i="16"/>
  <c r="X76" i="16"/>
  <c r="G77" i="16"/>
  <c r="H77" i="16"/>
  <c r="I77" i="16"/>
  <c r="J77" i="16"/>
  <c r="K77" i="16"/>
  <c r="L77" i="16"/>
  <c r="M77" i="16"/>
  <c r="N77" i="16"/>
  <c r="O77" i="16"/>
  <c r="P77" i="16"/>
  <c r="Q77" i="16"/>
  <c r="R77" i="16"/>
  <c r="S77" i="16"/>
  <c r="T77" i="16"/>
  <c r="U77" i="16"/>
  <c r="V77" i="16"/>
  <c r="W77" i="16"/>
  <c r="X77" i="16"/>
  <c r="G78" i="16"/>
  <c r="H78" i="16"/>
  <c r="I78" i="16"/>
  <c r="J78" i="16"/>
  <c r="K78" i="16"/>
  <c r="L78" i="16"/>
  <c r="M78" i="16"/>
  <c r="N78" i="16"/>
  <c r="O78" i="16"/>
  <c r="P78" i="16"/>
  <c r="Q78" i="16"/>
  <c r="R78" i="16"/>
  <c r="S78" i="16"/>
  <c r="T78" i="16"/>
  <c r="U78" i="16"/>
  <c r="V78" i="16"/>
  <c r="W78" i="16"/>
  <c r="X78" i="16"/>
  <c r="G79" i="16"/>
  <c r="H79" i="16"/>
  <c r="I79" i="16"/>
  <c r="J79" i="16"/>
  <c r="K79" i="16"/>
  <c r="L79" i="16"/>
  <c r="M79" i="16"/>
  <c r="N79" i="16"/>
  <c r="O79" i="16"/>
  <c r="P79" i="16"/>
  <c r="Q79" i="16"/>
  <c r="R79" i="16"/>
  <c r="S79" i="16"/>
  <c r="T79" i="16"/>
  <c r="U79" i="16"/>
  <c r="V79" i="16"/>
  <c r="W79" i="16"/>
  <c r="X79" i="16"/>
  <c r="G80" i="16"/>
  <c r="H80" i="16"/>
  <c r="I80" i="16"/>
  <c r="J80" i="16"/>
  <c r="K80" i="16"/>
  <c r="L80" i="16"/>
  <c r="M80" i="16"/>
  <c r="N80" i="16"/>
  <c r="O80" i="16"/>
  <c r="P80" i="16"/>
  <c r="Q80" i="16"/>
  <c r="R80" i="16"/>
  <c r="S80" i="16"/>
  <c r="T80" i="16"/>
  <c r="U80" i="16"/>
  <c r="V80" i="16"/>
  <c r="W80" i="16"/>
  <c r="X80" i="16"/>
  <c r="G81" i="16"/>
  <c r="H81" i="16"/>
  <c r="I81" i="16"/>
  <c r="J81" i="16"/>
  <c r="K81" i="16"/>
  <c r="L81" i="16"/>
  <c r="M81" i="16"/>
  <c r="N81" i="16"/>
  <c r="O81" i="16"/>
  <c r="P81" i="16"/>
  <c r="Q81" i="16"/>
  <c r="R81" i="16"/>
  <c r="S81" i="16"/>
  <c r="T81" i="16"/>
  <c r="U81" i="16"/>
  <c r="V81" i="16"/>
  <c r="W81" i="16"/>
  <c r="X81" i="16"/>
  <c r="G82" i="16"/>
  <c r="H82" i="16"/>
  <c r="I82" i="16"/>
  <c r="J82" i="16"/>
  <c r="K82" i="16"/>
  <c r="L82" i="16"/>
  <c r="M82" i="16"/>
  <c r="N82" i="16"/>
  <c r="O82" i="16"/>
  <c r="P82" i="16"/>
  <c r="Q82" i="16"/>
  <c r="R82" i="16"/>
  <c r="S82" i="16"/>
  <c r="T82" i="16"/>
  <c r="U82" i="16"/>
  <c r="V82" i="16"/>
  <c r="W82" i="16"/>
  <c r="X82" i="16"/>
  <c r="G83" i="16"/>
  <c r="H83" i="16"/>
  <c r="I83" i="16"/>
  <c r="J83" i="16"/>
  <c r="K83" i="16"/>
  <c r="L83" i="16"/>
  <c r="M83" i="16"/>
  <c r="N83" i="16"/>
  <c r="O83" i="16"/>
  <c r="P83" i="16"/>
  <c r="Q83" i="16"/>
  <c r="R83" i="16"/>
  <c r="S83" i="16"/>
  <c r="T83" i="16"/>
  <c r="U83" i="16"/>
  <c r="V83" i="16"/>
  <c r="W83" i="16"/>
  <c r="X83" i="16"/>
  <c r="G84" i="16"/>
  <c r="H84" i="16"/>
  <c r="I84" i="16"/>
  <c r="J84" i="16"/>
  <c r="K84" i="16"/>
  <c r="L84" i="16"/>
  <c r="M84" i="16"/>
  <c r="N84" i="16"/>
  <c r="O84" i="16"/>
  <c r="P84" i="16"/>
  <c r="Q84" i="16"/>
  <c r="R84" i="16"/>
  <c r="S84" i="16"/>
  <c r="T84" i="16"/>
  <c r="U84" i="16"/>
  <c r="V84" i="16"/>
  <c r="W84" i="16"/>
  <c r="X84" i="16"/>
  <c r="G85" i="16"/>
  <c r="H85" i="16"/>
  <c r="I85" i="16"/>
  <c r="J85" i="16"/>
  <c r="K85" i="16"/>
  <c r="L85" i="16"/>
  <c r="M85" i="16"/>
  <c r="N85" i="16"/>
  <c r="O85" i="16"/>
  <c r="P85" i="16"/>
  <c r="Q85" i="16"/>
  <c r="R85" i="16"/>
  <c r="S85" i="16"/>
  <c r="T85" i="16"/>
  <c r="U85" i="16"/>
  <c r="V85" i="16"/>
  <c r="W85" i="16"/>
  <c r="X85" i="16"/>
  <c r="G86" i="16"/>
  <c r="H86" i="16"/>
  <c r="I86" i="16"/>
  <c r="J86" i="16"/>
  <c r="K86" i="16"/>
  <c r="L86" i="16"/>
  <c r="M86" i="16"/>
  <c r="N86" i="16"/>
  <c r="O86" i="16"/>
  <c r="P86" i="16"/>
  <c r="Q86" i="16"/>
  <c r="R86" i="16"/>
  <c r="S86" i="16"/>
  <c r="T86" i="16"/>
  <c r="U86" i="16"/>
  <c r="V86" i="16"/>
  <c r="W86" i="16"/>
  <c r="X86" i="16"/>
  <c r="G87" i="16"/>
  <c r="H87" i="16"/>
  <c r="I87" i="16"/>
  <c r="J87" i="16"/>
  <c r="K87" i="16"/>
  <c r="L87" i="16"/>
  <c r="M87" i="16"/>
  <c r="N87" i="16"/>
  <c r="O87" i="16"/>
  <c r="P87" i="16"/>
  <c r="Q87" i="16"/>
  <c r="R87" i="16"/>
  <c r="S87" i="16"/>
  <c r="T87" i="16"/>
  <c r="U87" i="16"/>
  <c r="V87" i="16"/>
  <c r="W87" i="16"/>
  <c r="X87" i="16"/>
  <c r="G88" i="16"/>
  <c r="H88" i="16"/>
  <c r="I88" i="16"/>
  <c r="J88" i="16"/>
  <c r="K88" i="16"/>
  <c r="L88" i="16"/>
  <c r="M88" i="16"/>
  <c r="N88" i="16"/>
  <c r="O88" i="16"/>
  <c r="P88" i="16"/>
  <c r="Q88" i="16"/>
  <c r="R88" i="16"/>
  <c r="S88" i="16"/>
  <c r="T88" i="16"/>
  <c r="U88" i="16"/>
  <c r="V88" i="16"/>
  <c r="W88" i="16"/>
  <c r="X88" i="16"/>
  <c r="G89" i="16"/>
  <c r="H89" i="16"/>
  <c r="I89" i="16"/>
  <c r="J89" i="16"/>
  <c r="K89" i="16"/>
  <c r="L89" i="16"/>
  <c r="M89" i="16"/>
  <c r="N89" i="16"/>
  <c r="O89" i="16"/>
  <c r="P89" i="16"/>
  <c r="Q89" i="16"/>
  <c r="R89" i="16"/>
  <c r="S89" i="16"/>
  <c r="T89" i="16"/>
  <c r="U89" i="16"/>
  <c r="V89" i="16"/>
  <c r="W89" i="16"/>
  <c r="X89" i="16"/>
  <c r="G90" i="16"/>
  <c r="H90" i="16"/>
  <c r="I90" i="16"/>
  <c r="J90" i="16"/>
  <c r="K90" i="16"/>
  <c r="L90" i="16"/>
  <c r="M90" i="16"/>
  <c r="N90" i="16"/>
  <c r="O90" i="16"/>
  <c r="P90" i="16"/>
  <c r="Q90" i="16"/>
  <c r="R90" i="16"/>
  <c r="S90" i="16"/>
  <c r="T90" i="16"/>
  <c r="U90" i="16"/>
  <c r="V90" i="16"/>
  <c r="W90" i="16"/>
  <c r="X90" i="16"/>
  <c r="G91" i="16"/>
  <c r="H91" i="16"/>
  <c r="I91" i="16"/>
  <c r="J91" i="16"/>
  <c r="K91" i="16"/>
  <c r="L91" i="16"/>
  <c r="M91" i="16"/>
  <c r="N91" i="16"/>
  <c r="O91" i="16"/>
  <c r="P91" i="16"/>
  <c r="Q91" i="16"/>
  <c r="R91" i="16"/>
  <c r="S91" i="16"/>
  <c r="T91" i="16"/>
  <c r="U91" i="16"/>
  <c r="V91" i="16"/>
  <c r="W91" i="16"/>
  <c r="X91" i="16"/>
  <c r="G92" i="16"/>
  <c r="H92" i="16"/>
  <c r="I92" i="16"/>
  <c r="J92" i="16"/>
  <c r="K92" i="16"/>
  <c r="L92" i="16"/>
  <c r="M92" i="16"/>
  <c r="N92" i="16"/>
  <c r="O92" i="16"/>
  <c r="P92" i="16"/>
  <c r="Q92" i="16"/>
  <c r="R92" i="16"/>
  <c r="S92" i="16"/>
  <c r="T92" i="16"/>
  <c r="U92" i="16"/>
  <c r="V92" i="16"/>
  <c r="W92" i="16"/>
  <c r="X92" i="16"/>
  <c r="G93" i="16"/>
  <c r="H93" i="16"/>
  <c r="I93" i="16"/>
  <c r="J93" i="16"/>
  <c r="K93" i="16"/>
  <c r="L93" i="16"/>
  <c r="M93" i="16"/>
  <c r="N93" i="16"/>
  <c r="O93" i="16"/>
  <c r="P93" i="16"/>
  <c r="Q93" i="16"/>
  <c r="R93" i="16"/>
  <c r="S93" i="16"/>
  <c r="T93" i="16"/>
  <c r="U93" i="16"/>
  <c r="V93" i="16"/>
  <c r="W93" i="16"/>
  <c r="X93" i="16"/>
  <c r="G94" i="16"/>
  <c r="H94" i="16"/>
  <c r="I94" i="16"/>
  <c r="J94" i="16"/>
  <c r="K94" i="16"/>
  <c r="L94" i="16"/>
  <c r="M94" i="16"/>
  <c r="N94" i="16"/>
  <c r="O94" i="16"/>
  <c r="P94" i="16"/>
  <c r="Q94" i="16"/>
  <c r="R94" i="16"/>
  <c r="S94" i="16"/>
  <c r="T94" i="16"/>
  <c r="U94" i="16"/>
  <c r="V94" i="16"/>
  <c r="W94" i="16"/>
  <c r="X94" i="16"/>
  <c r="G95" i="16"/>
  <c r="H95" i="16"/>
  <c r="I95" i="16"/>
  <c r="J95" i="16"/>
  <c r="K95" i="16"/>
  <c r="L95" i="16"/>
  <c r="M95" i="16"/>
  <c r="N95" i="16"/>
  <c r="O95" i="16"/>
  <c r="P95" i="16"/>
  <c r="Q95" i="16"/>
  <c r="R95" i="16"/>
  <c r="S95" i="16"/>
  <c r="T95" i="16"/>
  <c r="U95" i="16"/>
  <c r="V95" i="16"/>
  <c r="W95" i="16"/>
  <c r="X95" i="16"/>
  <c r="G96" i="16"/>
  <c r="H96" i="16"/>
  <c r="I96" i="16"/>
  <c r="J96" i="16"/>
  <c r="K96" i="16"/>
  <c r="L96" i="16"/>
  <c r="M96" i="16"/>
  <c r="N96" i="16"/>
  <c r="O96" i="16"/>
  <c r="P96" i="16"/>
  <c r="Q96" i="16"/>
  <c r="R96" i="16"/>
  <c r="S96" i="16"/>
  <c r="T96" i="16"/>
  <c r="U96" i="16"/>
  <c r="V96" i="16"/>
  <c r="W96" i="16"/>
  <c r="X96" i="16"/>
  <c r="G97" i="16"/>
  <c r="H97" i="16"/>
  <c r="I97" i="16"/>
  <c r="J97" i="16"/>
  <c r="K97" i="16"/>
  <c r="L97" i="16"/>
  <c r="M97" i="16"/>
  <c r="N97" i="16"/>
  <c r="O97" i="16"/>
  <c r="P97" i="16"/>
  <c r="Q97" i="16"/>
  <c r="R97" i="16"/>
  <c r="S97" i="16"/>
  <c r="T97" i="16"/>
  <c r="U97" i="16"/>
  <c r="V97" i="16"/>
  <c r="W97" i="16"/>
  <c r="X97" i="16"/>
  <c r="G98" i="16"/>
  <c r="H98" i="16"/>
  <c r="I98" i="16"/>
  <c r="J98" i="16"/>
  <c r="K98" i="16"/>
  <c r="L98" i="16"/>
  <c r="M98" i="16"/>
  <c r="N98" i="16"/>
  <c r="O98" i="16"/>
  <c r="P98" i="16"/>
  <c r="Q98" i="16"/>
  <c r="R98" i="16"/>
  <c r="S98" i="16"/>
  <c r="T98" i="16"/>
  <c r="U98" i="16"/>
  <c r="V98" i="16"/>
  <c r="W98" i="16"/>
  <c r="X98" i="16"/>
  <c r="G99" i="16"/>
  <c r="H99" i="16"/>
  <c r="I99" i="16"/>
  <c r="J99" i="16"/>
  <c r="K99" i="16"/>
  <c r="L99" i="16"/>
  <c r="M99" i="16"/>
  <c r="N99" i="16"/>
  <c r="O99" i="16"/>
  <c r="P99" i="16"/>
  <c r="Q99" i="16"/>
  <c r="R99" i="16"/>
  <c r="S99" i="16"/>
  <c r="T99" i="16"/>
  <c r="U99" i="16"/>
  <c r="V99" i="16"/>
  <c r="W99" i="16"/>
  <c r="X99" i="16"/>
  <c r="G100" i="16"/>
  <c r="H100" i="16"/>
  <c r="I100" i="16"/>
  <c r="J100" i="16"/>
  <c r="K100" i="16"/>
  <c r="L100" i="16"/>
  <c r="M100" i="16"/>
  <c r="N100" i="16"/>
  <c r="O100" i="16"/>
  <c r="P100" i="16"/>
  <c r="Q100" i="16"/>
  <c r="R100" i="16"/>
  <c r="S100" i="16"/>
  <c r="T100" i="16"/>
  <c r="U100" i="16"/>
  <c r="V100" i="16"/>
  <c r="W100" i="16"/>
  <c r="X100" i="16"/>
  <c r="G101" i="16"/>
  <c r="H101" i="16"/>
  <c r="I101" i="16"/>
  <c r="J101" i="16"/>
  <c r="K101" i="16"/>
  <c r="L101" i="16"/>
  <c r="M101" i="16"/>
  <c r="N101" i="16"/>
  <c r="O101" i="16"/>
  <c r="P101" i="16"/>
  <c r="Q101" i="16"/>
  <c r="R101" i="16"/>
  <c r="S101" i="16"/>
  <c r="T101" i="16"/>
  <c r="U101" i="16"/>
  <c r="V101" i="16"/>
  <c r="W101" i="16"/>
  <c r="X101" i="16"/>
  <c r="G102" i="16"/>
  <c r="H102" i="16"/>
  <c r="I102" i="16"/>
  <c r="J102" i="16"/>
  <c r="K102" i="16"/>
  <c r="L102" i="16"/>
  <c r="M102" i="16"/>
  <c r="N102" i="16"/>
  <c r="O102" i="16"/>
  <c r="P102" i="16"/>
  <c r="Q102" i="16"/>
  <c r="R102" i="16"/>
  <c r="S102" i="16"/>
  <c r="T102" i="16"/>
  <c r="U102" i="16"/>
  <c r="V102" i="16"/>
  <c r="W102" i="16"/>
  <c r="X102" i="16"/>
  <c r="G103" i="16"/>
  <c r="H103" i="16"/>
  <c r="I103" i="16"/>
  <c r="J103" i="16"/>
  <c r="K103" i="16"/>
  <c r="L103" i="16"/>
  <c r="M103" i="16"/>
  <c r="N103" i="16"/>
  <c r="O103" i="16"/>
  <c r="P103" i="16"/>
  <c r="Q103" i="16"/>
  <c r="R103" i="16"/>
  <c r="S103" i="16"/>
  <c r="T103" i="16"/>
  <c r="U103" i="16"/>
  <c r="V103" i="16"/>
  <c r="W103" i="16"/>
  <c r="X103" i="16"/>
  <c r="G104" i="16"/>
  <c r="H104" i="16"/>
  <c r="I104" i="16"/>
  <c r="J104" i="16"/>
  <c r="K104" i="16"/>
  <c r="L104" i="16"/>
  <c r="M104" i="16"/>
  <c r="N104" i="16"/>
  <c r="O104" i="16"/>
  <c r="P104" i="16"/>
  <c r="Q104" i="16"/>
  <c r="R104" i="16"/>
  <c r="S104" i="16"/>
  <c r="T104" i="16"/>
  <c r="U104" i="16"/>
  <c r="V104" i="16"/>
  <c r="W104" i="16"/>
  <c r="X104" i="16"/>
  <c r="G105" i="16"/>
  <c r="H105" i="16"/>
  <c r="I105" i="16"/>
  <c r="J105" i="16"/>
  <c r="K105" i="16"/>
  <c r="L105" i="16"/>
  <c r="M105" i="16"/>
  <c r="N105" i="16"/>
  <c r="O105" i="16"/>
  <c r="P105" i="16"/>
  <c r="Q105" i="16"/>
  <c r="R105" i="16"/>
  <c r="S105" i="16"/>
  <c r="T105" i="16"/>
  <c r="U105" i="16"/>
  <c r="V105" i="16"/>
  <c r="W105" i="16"/>
  <c r="X105" i="16"/>
  <c r="G106" i="16"/>
  <c r="H106" i="16"/>
  <c r="I106" i="16"/>
  <c r="J106" i="16"/>
  <c r="K106" i="16"/>
  <c r="L106" i="16"/>
  <c r="M106" i="16"/>
  <c r="N106" i="16"/>
  <c r="O106" i="16"/>
  <c r="P106" i="16"/>
  <c r="Q106" i="16"/>
  <c r="R106" i="16"/>
  <c r="S106" i="16"/>
  <c r="T106" i="16"/>
  <c r="U106" i="16"/>
  <c r="V106" i="16"/>
  <c r="W106" i="16"/>
  <c r="X106" i="16"/>
  <c r="G107" i="16"/>
  <c r="H107" i="16"/>
  <c r="I107" i="16"/>
  <c r="J107" i="16"/>
  <c r="K107" i="16"/>
  <c r="L107" i="16"/>
  <c r="M107" i="16"/>
  <c r="N107" i="16"/>
  <c r="O107" i="16"/>
  <c r="P107" i="16"/>
  <c r="Q107" i="16"/>
  <c r="R107" i="16"/>
  <c r="S107" i="16"/>
  <c r="T107" i="16"/>
  <c r="U107" i="16"/>
  <c r="V107" i="16"/>
  <c r="W107" i="16"/>
  <c r="X107" i="16"/>
  <c r="G108" i="16"/>
  <c r="H108" i="16"/>
  <c r="I108" i="16"/>
  <c r="J108" i="16"/>
  <c r="K108" i="16"/>
  <c r="L108" i="16"/>
  <c r="M108" i="16"/>
  <c r="N108" i="16"/>
  <c r="O108" i="16"/>
  <c r="P108" i="16"/>
  <c r="Q108" i="16"/>
  <c r="R108" i="16"/>
  <c r="S108" i="16"/>
  <c r="T108" i="16"/>
  <c r="U108" i="16"/>
  <c r="V108" i="16"/>
  <c r="W108" i="16"/>
  <c r="X108" i="16"/>
  <c r="G109" i="16"/>
  <c r="H109" i="16"/>
  <c r="I109" i="16"/>
  <c r="J109" i="16"/>
  <c r="K109" i="16"/>
  <c r="L109" i="16"/>
  <c r="M109" i="16"/>
  <c r="N109" i="16"/>
  <c r="O109" i="16"/>
  <c r="P109" i="16"/>
  <c r="Q109" i="16"/>
  <c r="R109" i="16"/>
  <c r="S109" i="16"/>
  <c r="T109" i="16"/>
  <c r="U109" i="16"/>
  <c r="V109" i="16"/>
  <c r="W109" i="16"/>
  <c r="X109" i="16"/>
  <c r="G110" i="16"/>
  <c r="H110" i="16"/>
  <c r="I110" i="16"/>
  <c r="J110" i="16"/>
  <c r="K110" i="16"/>
  <c r="L110" i="16"/>
  <c r="M110" i="16"/>
  <c r="N110" i="16"/>
  <c r="O110" i="16"/>
  <c r="P110" i="16"/>
  <c r="Q110" i="16"/>
  <c r="R110" i="16"/>
  <c r="S110" i="16"/>
  <c r="T110" i="16"/>
  <c r="U110" i="16"/>
  <c r="V110" i="16"/>
  <c r="W110" i="16"/>
  <c r="X110" i="16"/>
  <c r="G111" i="16"/>
  <c r="H111" i="16"/>
  <c r="I111" i="16"/>
  <c r="J111" i="16"/>
  <c r="K111" i="16"/>
  <c r="L111" i="16"/>
  <c r="M111" i="16"/>
  <c r="N111" i="16"/>
  <c r="O111" i="16"/>
  <c r="P111" i="16"/>
  <c r="Q111" i="16"/>
  <c r="R111" i="16"/>
  <c r="S111" i="16"/>
  <c r="T111" i="16"/>
  <c r="U111" i="16"/>
  <c r="V111" i="16"/>
  <c r="W111" i="16"/>
  <c r="X111" i="16"/>
  <c r="G112" i="16"/>
  <c r="H112" i="16"/>
  <c r="I112" i="16"/>
  <c r="J112" i="16"/>
  <c r="K112" i="16"/>
  <c r="L112" i="16"/>
  <c r="M112" i="16"/>
  <c r="N112" i="16"/>
  <c r="O112" i="16"/>
  <c r="P112" i="16"/>
  <c r="Q112" i="16"/>
  <c r="R112" i="16"/>
  <c r="S112" i="16"/>
  <c r="T112" i="16"/>
  <c r="U112" i="16"/>
  <c r="V112" i="16"/>
  <c r="W112" i="16"/>
  <c r="X112" i="16"/>
  <c r="G113" i="16"/>
  <c r="H113" i="16"/>
  <c r="I113" i="16"/>
  <c r="J113" i="16"/>
  <c r="K113" i="16"/>
  <c r="L113" i="16"/>
  <c r="M113" i="16"/>
  <c r="N113" i="16"/>
  <c r="O113" i="16"/>
  <c r="P113" i="16"/>
  <c r="Q113" i="16"/>
  <c r="R113" i="16"/>
  <c r="S113" i="16"/>
  <c r="T113" i="16"/>
  <c r="U113" i="16"/>
  <c r="V113" i="16"/>
  <c r="W113" i="16"/>
  <c r="X113" i="16"/>
  <c r="G114" i="16"/>
  <c r="H114" i="16"/>
  <c r="I114" i="16"/>
  <c r="J114" i="16"/>
  <c r="K114" i="16"/>
  <c r="L114" i="16"/>
  <c r="M114" i="16"/>
  <c r="N114" i="16"/>
  <c r="O114" i="16"/>
  <c r="P114" i="16"/>
  <c r="Q114" i="16"/>
  <c r="R114" i="16"/>
  <c r="S114" i="16"/>
  <c r="T114" i="16"/>
  <c r="U114" i="16"/>
  <c r="V114" i="16"/>
  <c r="W114" i="16"/>
  <c r="X114" i="16"/>
  <c r="G115" i="16"/>
  <c r="H115" i="16"/>
  <c r="I115" i="16"/>
  <c r="J115" i="16"/>
  <c r="K115" i="16"/>
  <c r="L115" i="16"/>
  <c r="M115" i="16"/>
  <c r="N115" i="16"/>
  <c r="O115" i="16"/>
  <c r="P115" i="16"/>
  <c r="Q115" i="16"/>
  <c r="R115" i="16"/>
  <c r="S115" i="16"/>
  <c r="T115" i="16"/>
  <c r="U115" i="16"/>
  <c r="V115" i="16"/>
  <c r="W115" i="16"/>
  <c r="X115" i="16"/>
  <c r="G116" i="16"/>
  <c r="H116" i="16"/>
  <c r="I116" i="16"/>
  <c r="J116" i="16"/>
  <c r="K116" i="16"/>
  <c r="L116" i="16"/>
  <c r="M116" i="16"/>
  <c r="N116" i="16"/>
  <c r="O116" i="16"/>
  <c r="P116" i="16"/>
  <c r="Q116" i="16"/>
  <c r="R116" i="16"/>
  <c r="S116" i="16"/>
  <c r="T116" i="16"/>
  <c r="U116" i="16"/>
  <c r="V116" i="16"/>
  <c r="W116" i="16"/>
  <c r="X116" i="16"/>
  <c r="G117" i="16"/>
  <c r="H117" i="16"/>
  <c r="I117" i="16"/>
  <c r="J117" i="16"/>
  <c r="K117" i="16"/>
  <c r="L117" i="16"/>
  <c r="M117" i="16"/>
  <c r="N117" i="16"/>
  <c r="O117" i="16"/>
  <c r="P117" i="16"/>
  <c r="Q117" i="16"/>
  <c r="R117" i="16"/>
  <c r="S117" i="16"/>
  <c r="T117" i="16"/>
  <c r="U117" i="16"/>
  <c r="V117" i="16"/>
  <c r="W117" i="16"/>
  <c r="X117" i="16"/>
  <c r="G118" i="16"/>
  <c r="H118" i="16"/>
  <c r="I118" i="16"/>
  <c r="J118" i="16"/>
  <c r="K118" i="16"/>
  <c r="L118" i="16"/>
  <c r="M118" i="16"/>
  <c r="N118" i="16"/>
  <c r="O118" i="16"/>
  <c r="P118" i="16"/>
  <c r="Q118" i="16"/>
  <c r="R118" i="16"/>
  <c r="S118" i="16"/>
  <c r="T118" i="16"/>
  <c r="U118" i="16"/>
  <c r="V118" i="16"/>
  <c r="W118" i="16"/>
  <c r="X118" i="16"/>
  <c r="G119" i="16"/>
  <c r="H119" i="16"/>
  <c r="I119" i="16"/>
  <c r="J119" i="16"/>
  <c r="K119" i="16"/>
  <c r="L119" i="16"/>
  <c r="M119" i="16"/>
  <c r="N119" i="16"/>
  <c r="O119" i="16"/>
  <c r="P119" i="16"/>
  <c r="Q119" i="16"/>
  <c r="R119" i="16"/>
  <c r="S119" i="16"/>
  <c r="T119" i="16"/>
  <c r="U119" i="16"/>
  <c r="V119" i="16"/>
  <c r="W119" i="16"/>
  <c r="X119" i="16"/>
  <c r="G120" i="16"/>
  <c r="H120" i="16"/>
  <c r="I120" i="16"/>
  <c r="J120" i="16"/>
  <c r="K120" i="16"/>
  <c r="L120" i="16"/>
  <c r="M120" i="16"/>
  <c r="N120" i="16"/>
  <c r="O120" i="16"/>
  <c r="P120" i="16"/>
  <c r="Q120" i="16"/>
  <c r="R120" i="16"/>
  <c r="S120" i="16"/>
  <c r="T120" i="16"/>
  <c r="U120" i="16"/>
  <c r="V120" i="16"/>
  <c r="W120" i="16"/>
  <c r="X120" i="16"/>
  <c r="G121" i="16"/>
  <c r="H121" i="16"/>
  <c r="I121" i="16"/>
  <c r="J121" i="16"/>
  <c r="K121" i="16"/>
  <c r="L121" i="16"/>
  <c r="M121" i="16"/>
  <c r="N121" i="16"/>
  <c r="O121" i="16"/>
  <c r="P121" i="16"/>
  <c r="Q121" i="16"/>
  <c r="R121" i="16"/>
  <c r="S121" i="16"/>
  <c r="T121" i="16"/>
  <c r="U121" i="16"/>
  <c r="V121" i="16"/>
  <c r="W121" i="16"/>
  <c r="X121" i="16"/>
  <c r="G122" i="16"/>
  <c r="H122" i="16"/>
  <c r="I122" i="16"/>
  <c r="J122" i="16"/>
  <c r="K122" i="16"/>
  <c r="L122" i="16"/>
  <c r="M122" i="16"/>
  <c r="N122" i="16"/>
  <c r="O122" i="16"/>
  <c r="P122" i="16"/>
  <c r="Q122" i="16"/>
  <c r="R122" i="16"/>
  <c r="S122" i="16"/>
  <c r="T122" i="16"/>
  <c r="U122" i="16"/>
  <c r="V122" i="16"/>
  <c r="W122" i="16"/>
  <c r="X122" i="16"/>
  <c r="G123" i="16"/>
  <c r="H123" i="16"/>
  <c r="I123" i="16"/>
  <c r="J123" i="16"/>
  <c r="K123" i="16"/>
  <c r="L123" i="16"/>
  <c r="M123" i="16"/>
  <c r="N123" i="16"/>
  <c r="O123" i="16"/>
  <c r="P123" i="16"/>
  <c r="Q123" i="16"/>
  <c r="R123" i="16"/>
  <c r="S123" i="16"/>
  <c r="T123" i="16"/>
  <c r="U123" i="16"/>
  <c r="V123" i="16"/>
  <c r="W123" i="16"/>
  <c r="X123" i="16"/>
  <c r="G124" i="16"/>
  <c r="H124" i="16"/>
  <c r="I124" i="16"/>
  <c r="J124" i="16"/>
  <c r="K124" i="16"/>
  <c r="L124" i="16"/>
  <c r="M124" i="16"/>
  <c r="N124" i="16"/>
  <c r="O124" i="16"/>
  <c r="P124" i="16"/>
  <c r="Q124" i="16"/>
  <c r="R124" i="16"/>
  <c r="S124" i="16"/>
  <c r="T124" i="16"/>
  <c r="U124" i="16"/>
  <c r="V124" i="16"/>
  <c r="W124" i="16"/>
  <c r="X124" i="16"/>
  <c r="G125" i="16"/>
  <c r="H125" i="16"/>
  <c r="I125" i="16"/>
  <c r="J125" i="16"/>
  <c r="K125" i="16"/>
  <c r="L125" i="16"/>
  <c r="M125" i="16"/>
  <c r="N125" i="16"/>
  <c r="O125" i="16"/>
  <c r="P125" i="16"/>
  <c r="Q125" i="16"/>
  <c r="R125" i="16"/>
  <c r="S125" i="16"/>
  <c r="T125" i="16"/>
  <c r="U125" i="16"/>
  <c r="V125" i="16"/>
  <c r="W125" i="16"/>
  <c r="X125" i="16"/>
  <c r="G126" i="16"/>
  <c r="H126" i="16"/>
  <c r="I126" i="16"/>
  <c r="J126" i="16"/>
  <c r="K126" i="16"/>
  <c r="L126" i="16"/>
  <c r="M126" i="16"/>
  <c r="N126" i="16"/>
  <c r="O126" i="16"/>
  <c r="P126" i="16"/>
  <c r="Q126" i="16"/>
  <c r="R126" i="16"/>
  <c r="S126" i="16"/>
  <c r="T126" i="16"/>
  <c r="U126" i="16"/>
  <c r="V126" i="16"/>
  <c r="W126" i="16"/>
  <c r="X126" i="16"/>
  <c r="G127" i="16"/>
  <c r="H127" i="16"/>
  <c r="I127" i="16"/>
  <c r="J127" i="16"/>
  <c r="K127" i="16"/>
  <c r="L127" i="16"/>
  <c r="M127" i="16"/>
  <c r="N127" i="16"/>
  <c r="O127" i="16"/>
  <c r="P127" i="16"/>
  <c r="Q127" i="16"/>
  <c r="R127" i="16"/>
  <c r="S127" i="16"/>
  <c r="T127" i="16"/>
  <c r="U127" i="16"/>
  <c r="V127" i="16"/>
  <c r="W127" i="16"/>
  <c r="X127" i="16"/>
  <c r="G128" i="16"/>
  <c r="H128" i="16"/>
  <c r="I128" i="16"/>
  <c r="J128" i="16"/>
  <c r="K128" i="16"/>
  <c r="L128" i="16"/>
  <c r="M128" i="16"/>
  <c r="N128" i="16"/>
  <c r="O128" i="16"/>
  <c r="P128" i="16"/>
  <c r="Q128" i="16"/>
  <c r="R128" i="16"/>
  <c r="S128" i="16"/>
  <c r="T128" i="16"/>
  <c r="U128" i="16"/>
  <c r="V128" i="16"/>
  <c r="W128" i="16"/>
  <c r="X128" i="16"/>
  <c r="G129" i="16"/>
  <c r="H129" i="16"/>
  <c r="I129" i="16"/>
  <c r="J129" i="16"/>
  <c r="K129" i="16"/>
  <c r="L129" i="16"/>
  <c r="M129" i="16"/>
  <c r="N129" i="16"/>
  <c r="O129" i="16"/>
  <c r="P129" i="16"/>
  <c r="Q129" i="16"/>
  <c r="R129" i="16"/>
  <c r="S129" i="16"/>
  <c r="T129" i="16"/>
  <c r="U129" i="16"/>
  <c r="V129" i="16"/>
  <c r="W129" i="16"/>
  <c r="X129" i="16"/>
  <c r="G130" i="16"/>
  <c r="H130" i="16"/>
  <c r="I130" i="16"/>
  <c r="J130" i="16"/>
  <c r="K130" i="16"/>
  <c r="L130" i="16"/>
  <c r="M130" i="16"/>
  <c r="N130" i="16"/>
  <c r="O130" i="16"/>
  <c r="P130" i="16"/>
  <c r="Q130" i="16"/>
  <c r="R130" i="16"/>
  <c r="S130" i="16"/>
  <c r="T130" i="16"/>
  <c r="U130" i="16"/>
  <c r="V130" i="16"/>
  <c r="W130" i="16"/>
  <c r="X130" i="16"/>
  <c r="G131" i="16"/>
  <c r="H131" i="16"/>
  <c r="I131" i="16"/>
  <c r="J131" i="16"/>
  <c r="K131" i="16"/>
  <c r="L131" i="16"/>
  <c r="M131" i="16"/>
  <c r="N131" i="16"/>
  <c r="O131" i="16"/>
  <c r="P131" i="16"/>
  <c r="Q131" i="16"/>
  <c r="R131" i="16"/>
  <c r="S131" i="16"/>
  <c r="T131" i="16"/>
  <c r="U131" i="16"/>
  <c r="V131" i="16"/>
  <c r="W131" i="16"/>
  <c r="X131" i="16"/>
  <c r="G132" i="16"/>
  <c r="H132" i="16"/>
  <c r="I132" i="16"/>
  <c r="J132" i="16"/>
  <c r="K132" i="16"/>
  <c r="L132" i="16"/>
  <c r="M132" i="16"/>
  <c r="N132" i="16"/>
  <c r="O132" i="16"/>
  <c r="P132" i="16"/>
  <c r="Q132" i="16"/>
  <c r="R132" i="16"/>
  <c r="S132" i="16"/>
  <c r="T132" i="16"/>
  <c r="U132" i="16"/>
  <c r="V132" i="16"/>
  <c r="W132" i="16"/>
  <c r="X132" i="16"/>
  <c r="G133" i="16"/>
  <c r="H133" i="16"/>
  <c r="I133" i="16"/>
  <c r="J133" i="16"/>
  <c r="K133" i="16"/>
  <c r="L133" i="16"/>
  <c r="M133" i="16"/>
  <c r="N133" i="16"/>
  <c r="O133" i="16"/>
  <c r="P133" i="16"/>
  <c r="Q133" i="16"/>
  <c r="R133" i="16"/>
  <c r="S133" i="16"/>
  <c r="T133" i="16"/>
  <c r="U133" i="16"/>
  <c r="V133" i="16"/>
  <c r="W133" i="16"/>
  <c r="X133" i="16"/>
  <c r="G134" i="16"/>
  <c r="H134" i="16"/>
  <c r="I134" i="16"/>
  <c r="J134" i="16"/>
  <c r="K134" i="16"/>
  <c r="L134" i="16"/>
  <c r="M134" i="16"/>
  <c r="N134" i="16"/>
  <c r="O134" i="16"/>
  <c r="P134" i="16"/>
  <c r="Q134" i="16"/>
  <c r="R134" i="16"/>
  <c r="S134" i="16"/>
  <c r="T134" i="16"/>
  <c r="U134" i="16"/>
  <c r="V134" i="16"/>
  <c r="W134" i="16"/>
  <c r="X134" i="16"/>
  <c r="G135" i="16"/>
  <c r="H135" i="16"/>
  <c r="I135" i="16"/>
  <c r="J135" i="16"/>
  <c r="K135" i="16"/>
  <c r="L135" i="16"/>
  <c r="M135" i="16"/>
  <c r="N135" i="16"/>
  <c r="O135" i="16"/>
  <c r="P135" i="16"/>
  <c r="Q135" i="16"/>
  <c r="R135" i="16"/>
  <c r="S135" i="16"/>
  <c r="T135" i="16"/>
  <c r="U135" i="16"/>
  <c r="V135" i="16"/>
  <c r="W135" i="16"/>
  <c r="X135" i="16"/>
  <c r="G136" i="16"/>
  <c r="H136" i="16"/>
  <c r="I136" i="16"/>
  <c r="J136" i="16"/>
  <c r="K136" i="16"/>
  <c r="L136" i="16"/>
  <c r="M136" i="16"/>
  <c r="N136" i="16"/>
  <c r="O136" i="16"/>
  <c r="P136" i="16"/>
  <c r="Q136" i="16"/>
  <c r="R136" i="16"/>
  <c r="S136" i="16"/>
  <c r="T136" i="16"/>
  <c r="U136" i="16"/>
  <c r="V136" i="16"/>
  <c r="W136" i="16"/>
  <c r="X136" i="16"/>
  <c r="G137" i="16"/>
  <c r="H137" i="16"/>
  <c r="I137" i="16"/>
  <c r="J137" i="16"/>
  <c r="K137" i="16"/>
  <c r="L137" i="16"/>
  <c r="M137" i="16"/>
  <c r="N137" i="16"/>
  <c r="O137" i="16"/>
  <c r="P137" i="16"/>
  <c r="Q137" i="16"/>
  <c r="R137" i="16"/>
  <c r="S137" i="16"/>
  <c r="T137" i="16"/>
  <c r="U137" i="16"/>
  <c r="V137" i="16"/>
  <c r="W137" i="16"/>
  <c r="X137" i="16"/>
  <c r="G138" i="16"/>
  <c r="H138" i="16"/>
  <c r="I138" i="16"/>
  <c r="J138" i="16"/>
  <c r="K138" i="16"/>
  <c r="L138" i="16"/>
  <c r="M138" i="16"/>
  <c r="N138" i="16"/>
  <c r="O138" i="16"/>
  <c r="P138" i="16"/>
  <c r="Q138" i="16"/>
  <c r="R138" i="16"/>
  <c r="S138" i="16"/>
  <c r="T138" i="16"/>
  <c r="U138" i="16"/>
  <c r="V138" i="16"/>
  <c r="W138" i="16"/>
  <c r="X138" i="16"/>
  <c r="G139" i="16"/>
  <c r="H139" i="16"/>
  <c r="I139" i="16"/>
  <c r="J139" i="16"/>
  <c r="K139" i="16"/>
  <c r="L139" i="16"/>
  <c r="M139" i="16"/>
  <c r="N139" i="16"/>
  <c r="O139" i="16"/>
  <c r="P139" i="16"/>
  <c r="Q139" i="16"/>
  <c r="R139" i="16"/>
  <c r="S139" i="16"/>
  <c r="T139" i="16"/>
  <c r="U139" i="16"/>
  <c r="V139" i="16"/>
  <c r="W139" i="16"/>
  <c r="X139" i="16"/>
  <c r="G140" i="16"/>
  <c r="H140" i="16"/>
  <c r="I140" i="16"/>
  <c r="J140" i="16"/>
  <c r="K140" i="16"/>
  <c r="L140" i="16"/>
  <c r="M140" i="16"/>
  <c r="N140" i="16"/>
  <c r="O140" i="16"/>
  <c r="P140" i="16"/>
  <c r="Q140" i="16"/>
  <c r="R140" i="16"/>
  <c r="S140" i="16"/>
  <c r="T140" i="16"/>
  <c r="U140" i="16"/>
  <c r="V140" i="16"/>
  <c r="W140" i="16"/>
  <c r="X140" i="16"/>
  <c r="G141" i="16"/>
  <c r="H141" i="16"/>
  <c r="I141" i="16"/>
  <c r="J141" i="16"/>
  <c r="K141" i="16"/>
  <c r="L141" i="16"/>
  <c r="M141" i="16"/>
  <c r="N141" i="16"/>
  <c r="O141" i="16"/>
  <c r="P141" i="16"/>
  <c r="Q141" i="16"/>
  <c r="R141" i="16"/>
  <c r="S141" i="16"/>
  <c r="T141" i="16"/>
  <c r="U141" i="16"/>
  <c r="V141" i="16"/>
  <c r="W141" i="16"/>
  <c r="X141" i="16"/>
  <c r="G142" i="16"/>
  <c r="H142" i="16"/>
  <c r="I142" i="16"/>
  <c r="J142" i="16"/>
  <c r="K142" i="16"/>
  <c r="L142" i="16"/>
  <c r="M142" i="16"/>
  <c r="N142" i="16"/>
  <c r="O142" i="16"/>
  <c r="P142" i="16"/>
  <c r="Q142" i="16"/>
  <c r="R142" i="16"/>
  <c r="S142" i="16"/>
  <c r="T142" i="16"/>
  <c r="U142" i="16"/>
  <c r="V142" i="16"/>
  <c r="W142" i="16"/>
  <c r="X142" i="16"/>
  <c r="G143" i="16"/>
  <c r="H143" i="16"/>
  <c r="I143" i="16"/>
  <c r="J143" i="16"/>
  <c r="K143" i="16"/>
  <c r="L143" i="16"/>
  <c r="M143" i="16"/>
  <c r="N143" i="16"/>
  <c r="O143" i="16"/>
  <c r="P143" i="16"/>
  <c r="Q143" i="16"/>
  <c r="R143" i="16"/>
  <c r="S143" i="16"/>
  <c r="T143" i="16"/>
  <c r="U143" i="16"/>
  <c r="V143" i="16"/>
  <c r="W143" i="16"/>
  <c r="X143" i="16"/>
  <c r="G144" i="16"/>
  <c r="H144" i="16"/>
  <c r="I144" i="16"/>
  <c r="J144" i="16"/>
  <c r="K144" i="16"/>
  <c r="L144" i="16"/>
  <c r="M144" i="16"/>
  <c r="N144" i="16"/>
  <c r="O144" i="16"/>
  <c r="P144" i="16"/>
  <c r="Q144" i="16"/>
  <c r="R144" i="16"/>
  <c r="S144" i="16"/>
  <c r="T144" i="16"/>
  <c r="U144" i="16"/>
  <c r="V144" i="16"/>
  <c r="W144" i="16"/>
  <c r="X144" i="16"/>
  <c r="G145" i="16"/>
  <c r="H145" i="16"/>
  <c r="I145" i="16"/>
  <c r="J145" i="16"/>
  <c r="K145" i="16"/>
  <c r="L145" i="16"/>
  <c r="M145" i="16"/>
  <c r="N145" i="16"/>
  <c r="O145" i="16"/>
  <c r="P145" i="16"/>
  <c r="Q145" i="16"/>
  <c r="R145" i="16"/>
  <c r="S145" i="16"/>
  <c r="T145" i="16"/>
  <c r="U145" i="16"/>
  <c r="V145" i="16"/>
  <c r="W145" i="16"/>
  <c r="X145" i="16"/>
  <c r="G146" i="16"/>
  <c r="H146" i="16"/>
  <c r="I146" i="16"/>
  <c r="J146" i="16"/>
  <c r="K146" i="16"/>
  <c r="L146" i="16"/>
  <c r="M146" i="16"/>
  <c r="N146" i="16"/>
  <c r="O146" i="16"/>
  <c r="P146" i="16"/>
  <c r="Q146" i="16"/>
  <c r="R146" i="16"/>
  <c r="S146" i="16"/>
  <c r="T146" i="16"/>
  <c r="U146" i="16"/>
  <c r="V146" i="16"/>
  <c r="W146" i="16"/>
  <c r="X146" i="16"/>
  <c r="G147" i="16"/>
  <c r="H147" i="16"/>
  <c r="I147" i="16"/>
  <c r="J147" i="16"/>
  <c r="K147" i="16"/>
  <c r="L147" i="16"/>
  <c r="M147" i="16"/>
  <c r="N147" i="16"/>
  <c r="O147" i="16"/>
  <c r="P147" i="16"/>
  <c r="Q147" i="16"/>
  <c r="R147" i="16"/>
  <c r="S147" i="16"/>
  <c r="T147" i="16"/>
  <c r="U147" i="16"/>
  <c r="V147" i="16"/>
  <c r="W147" i="16"/>
  <c r="X147" i="16"/>
  <c r="G148" i="16"/>
  <c r="H148" i="16"/>
  <c r="I148" i="16"/>
  <c r="J148" i="16"/>
  <c r="K148" i="16"/>
  <c r="L148" i="16"/>
  <c r="M148" i="16"/>
  <c r="N148" i="16"/>
  <c r="O148" i="16"/>
  <c r="P148" i="16"/>
  <c r="Q148" i="16"/>
  <c r="R148" i="16"/>
  <c r="S148" i="16"/>
  <c r="T148" i="16"/>
  <c r="U148" i="16"/>
  <c r="V148" i="16"/>
  <c r="W148" i="16"/>
  <c r="X148" i="16"/>
  <c r="G149" i="16"/>
  <c r="H149" i="16"/>
  <c r="I149" i="16"/>
  <c r="J149" i="16"/>
  <c r="K149" i="16"/>
  <c r="L149" i="16"/>
  <c r="M149" i="16"/>
  <c r="N149" i="16"/>
  <c r="O149" i="16"/>
  <c r="P149" i="16"/>
  <c r="Q149" i="16"/>
  <c r="R149" i="16"/>
  <c r="S149" i="16"/>
  <c r="T149" i="16"/>
  <c r="U149" i="16"/>
  <c r="V149" i="16"/>
  <c r="W149" i="16"/>
  <c r="X149" i="16"/>
  <c r="G150" i="16"/>
  <c r="H150" i="16"/>
  <c r="I150" i="16"/>
  <c r="J150" i="16"/>
  <c r="K150" i="16"/>
  <c r="L150" i="16"/>
  <c r="M150" i="16"/>
  <c r="N150" i="16"/>
  <c r="O150" i="16"/>
  <c r="P150" i="16"/>
  <c r="Q150" i="16"/>
  <c r="R150" i="16"/>
  <c r="S150" i="16"/>
  <c r="T150" i="16"/>
  <c r="U150" i="16"/>
  <c r="V150" i="16"/>
  <c r="W150" i="16"/>
  <c r="X150" i="16"/>
  <c r="G151" i="16"/>
  <c r="H151" i="16"/>
  <c r="I151" i="16"/>
  <c r="J151" i="16"/>
  <c r="K151" i="16"/>
  <c r="L151" i="16"/>
  <c r="M151" i="16"/>
  <c r="N151" i="16"/>
  <c r="O151" i="16"/>
  <c r="P151" i="16"/>
  <c r="Q151" i="16"/>
  <c r="R151" i="16"/>
  <c r="S151" i="16"/>
  <c r="T151" i="16"/>
  <c r="U151" i="16"/>
  <c r="V151" i="16"/>
  <c r="W151" i="16"/>
  <c r="X151" i="16"/>
  <c r="G152" i="16"/>
  <c r="H152" i="16"/>
  <c r="I152" i="16"/>
  <c r="J152" i="16"/>
  <c r="K152" i="16"/>
  <c r="L152" i="16"/>
  <c r="M152" i="16"/>
  <c r="N152" i="16"/>
  <c r="O152" i="16"/>
  <c r="P152" i="16"/>
  <c r="Q152" i="16"/>
  <c r="R152" i="16"/>
  <c r="S152" i="16"/>
  <c r="T152" i="16"/>
  <c r="U152" i="16"/>
  <c r="V152" i="16"/>
  <c r="W152" i="16"/>
  <c r="X152" i="16"/>
  <c r="G153" i="16"/>
  <c r="H153" i="16"/>
  <c r="I153" i="16"/>
  <c r="J153" i="16"/>
  <c r="K153" i="16"/>
  <c r="L153" i="16"/>
  <c r="M153" i="16"/>
  <c r="N153" i="16"/>
  <c r="O153" i="16"/>
  <c r="P153" i="16"/>
  <c r="Q153" i="16"/>
  <c r="R153" i="16"/>
  <c r="S153" i="16"/>
  <c r="T153" i="16"/>
  <c r="U153" i="16"/>
  <c r="V153" i="16"/>
  <c r="W153" i="16"/>
  <c r="X153" i="16"/>
  <c r="G154" i="16"/>
  <c r="H154" i="16"/>
  <c r="I154" i="16"/>
  <c r="J154" i="16"/>
  <c r="K154" i="16"/>
  <c r="L154" i="16"/>
  <c r="M154" i="16"/>
  <c r="N154" i="16"/>
  <c r="O154" i="16"/>
  <c r="P154" i="16"/>
  <c r="Q154" i="16"/>
  <c r="R154" i="16"/>
  <c r="S154" i="16"/>
  <c r="T154" i="16"/>
  <c r="U154" i="16"/>
  <c r="V154" i="16"/>
  <c r="W154" i="16"/>
  <c r="X154" i="16"/>
  <c r="G155" i="16"/>
  <c r="H155" i="16"/>
  <c r="I155" i="16"/>
  <c r="J155" i="16"/>
  <c r="K155" i="16"/>
  <c r="L155" i="16"/>
  <c r="M155" i="16"/>
  <c r="N155" i="16"/>
  <c r="O155" i="16"/>
  <c r="P155" i="16"/>
  <c r="Q155" i="16"/>
  <c r="R155" i="16"/>
  <c r="S155" i="16"/>
  <c r="T155" i="16"/>
  <c r="U155" i="16"/>
  <c r="V155" i="16"/>
  <c r="W155" i="16"/>
  <c r="X155" i="16"/>
  <c r="G156" i="16"/>
  <c r="H156" i="16"/>
  <c r="I156" i="16"/>
  <c r="J156" i="16"/>
  <c r="K156" i="16"/>
  <c r="L156" i="16"/>
  <c r="M156" i="16"/>
  <c r="N156" i="16"/>
  <c r="O156" i="16"/>
  <c r="P156" i="16"/>
  <c r="Q156" i="16"/>
  <c r="R156" i="16"/>
  <c r="S156" i="16"/>
  <c r="T156" i="16"/>
  <c r="U156" i="16"/>
  <c r="V156" i="16"/>
  <c r="W156" i="16"/>
  <c r="X156" i="16"/>
  <c r="G157" i="16"/>
  <c r="H157" i="16"/>
  <c r="I157" i="16"/>
  <c r="J157" i="16"/>
  <c r="K157" i="16"/>
  <c r="L157" i="16"/>
  <c r="M157" i="16"/>
  <c r="N157" i="16"/>
  <c r="O157" i="16"/>
  <c r="P157" i="16"/>
  <c r="Q157" i="16"/>
  <c r="R157" i="16"/>
  <c r="S157" i="16"/>
  <c r="T157" i="16"/>
  <c r="U157" i="16"/>
  <c r="V157" i="16"/>
  <c r="W157" i="16"/>
  <c r="X157" i="16"/>
  <c r="G158" i="16"/>
  <c r="H158" i="16"/>
  <c r="I158" i="16"/>
  <c r="J158" i="16"/>
  <c r="K158" i="16"/>
  <c r="L158" i="16"/>
  <c r="M158" i="16"/>
  <c r="N158" i="16"/>
  <c r="O158" i="16"/>
  <c r="P158" i="16"/>
  <c r="Q158" i="16"/>
  <c r="R158" i="16"/>
  <c r="S158" i="16"/>
  <c r="T158" i="16"/>
  <c r="U158" i="16"/>
  <c r="V158" i="16"/>
  <c r="W158" i="16"/>
  <c r="X158" i="16"/>
  <c r="G159" i="16"/>
  <c r="H159" i="16"/>
  <c r="I159" i="16"/>
  <c r="J159" i="16"/>
  <c r="K159" i="16"/>
  <c r="L159" i="16"/>
  <c r="M159" i="16"/>
  <c r="N159" i="16"/>
  <c r="O159" i="16"/>
  <c r="P159" i="16"/>
  <c r="Q159" i="16"/>
  <c r="R159" i="16"/>
  <c r="S159" i="16"/>
  <c r="T159" i="16"/>
  <c r="U159" i="16"/>
  <c r="V159" i="16"/>
  <c r="W159" i="16"/>
  <c r="X159" i="16"/>
  <c r="G160" i="16"/>
  <c r="H160" i="16"/>
  <c r="I160" i="16"/>
  <c r="J160" i="16"/>
  <c r="K160" i="16"/>
  <c r="L160" i="16"/>
  <c r="M160" i="16"/>
  <c r="N160" i="16"/>
  <c r="O160" i="16"/>
  <c r="P160" i="16"/>
  <c r="Q160" i="16"/>
  <c r="R160" i="16"/>
  <c r="S160" i="16"/>
  <c r="T160" i="16"/>
  <c r="U160" i="16"/>
  <c r="V160" i="16"/>
  <c r="W160" i="16"/>
  <c r="X160" i="16"/>
  <c r="G161" i="16"/>
  <c r="H161" i="16"/>
  <c r="I161" i="16"/>
  <c r="J161" i="16"/>
  <c r="K161" i="16"/>
  <c r="L161" i="16"/>
  <c r="M161" i="16"/>
  <c r="N161" i="16"/>
  <c r="O161" i="16"/>
  <c r="P161" i="16"/>
  <c r="Q161" i="16"/>
  <c r="R161" i="16"/>
  <c r="S161" i="16"/>
  <c r="T161" i="16"/>
  <c r="U161" i="16"/>
  <c r="V161" i="16"/>
  <c r="W161" i="16"/>
  <c r="X161" i="16"/>
  <c r="G162" i="16"/>
  <c r="H162" i="16"/>
  <c r="I162" i="16"/>
  <c r="J162" i="16"/>
  <c r="K162" i="16"/>
  <c r="L162" i="16"/>
  <c r="M162" i="16"/>
  <c r="N162" i="16"/>
  <c r="O162" i="16"/>
  <c r="P162" i="16"/>
  <c r="Q162" i="16"/>
  <c r="R162" i="16"/>
  <c r="S162" i="16"/>
  <c r="T162" i="16"/>
  <c r="U162" i="16"/>
  <c r="V162" i="16"/>
  <c r="W162" i="16"/>
  <c r="X162" i="16"/>
  <c r="G163" i="16"/>
  <c r="H163" i="16"/>
  <c r="I163" i="16"/>
  <c r="J163" i="16"/>
  <c r="K163" i="16"/>
  <c r="L163" i="16"/>
  <c r="M163" i="16"/>
  <c r="N163" i="16"/>
  <c r="O163" i="16"/>
  <c r="P163" i="16"/>
  <c r="Q163" i="16"/>
  <c r="R163" i="16"/>
  <c r="S163" i="16"/>
  <c r="T163" i="16"/>
  <c r="U163" i="16"/>
  <c r="V163" i="16"/>
  <c r="W163" i="16"/>
  <c r="X163" i="16"/>
  <c r="G164" i="16"/>
  <c r="H164" i="16"/>
  <c r="I164" i="16"/>
  <c r="J164" i="16"/>
  <c r="K164" i="16"/>
  <c r="L164" i="16"/>
  <c r="M164" i="16"/>
  <c r="N164" i="16"/>
  <c r="O164" i="16"/>
  <c r="P164" i="16"/>
  <c r="Q164" i="16"/>
  <c r="R164" i="16"/>
  <c r="S164" i="16"/>
  <c r="T164" i="16"/>
  <c r="U164" i="16"/>
  <c r="V164" i="16"/>
  <c r="W164" i="16"/>
  <c r="X164" i="16"/>
  <c r="G165" i="16"/>
  <c r="H165" i="16"/>
  <c r="I165" i="16"/>
  <c r="J165" i="16"/>
  <c r="K165" i="16"/>
  <c r="L165" i="16"/>
  <c r="M165" i="16"/>
  <c r="N165" i="16"/>
  <c r="O165" i="16"/>
  <c r="P165" i="16"/>
  <c r="Q165" i="16"/>
  <c r="R165" i="16"/>
  <c r="S165" i="16"/>
  <c r="T165" i="16"/>
  <c r="U165" i="16"/>
  <c r="V165" i="16"/>
  <c r="W165" i="16"/>
  <c r="X165" i="16"/>
  <c r="G166" i="16"/>
  <c r="H166" i="16"/>
  <c r="I166" i="16"/>
  <c r="J166" i="16"/>
  <c r="K166" i="16"/>
  <c r="L166" i="16"/>
  <c r="M166" i="16"/>
  <c r="N166" i="16"/>
  <c r="O166" i="16"/>
  <c r="P166" i="16"/>
  <c r="Q166" i="16"/>
  <c r="R166" i="16"/>
  <c r="S166" i="16"/>
  <c r="T166" i="16"/>
  <c r="U166" i="16"/>
  <c r="V166" i="16"/>
  <c r="W166" i="16"/>
  <c r="X166" i="16"/>
  <c r="G167" i="16"/>
  <c r="H167" i="16"/>
  <c r="I167" i="16"/>
  <c r="J167" i="16"/>
  <c r="K167" i="16"/>
  <c r="L167" i="16"/>
  <c r="M167" i="16"/>
  <c r="N167" i="16"/>
  <c r="O167" i="16"/>
  <c r="P167" i="16"/>
  <c r="Q167" i="16"/>
  <c r="R167" i="16"/>
  <c r="S167" i="16"/>
  <c r="T167" i="16"/>
  <c r="U167" i="16"/>
  <c r="V167" i="16"/>
  <c r="W167" i="16"/>
  <c r="X167" i="16"/>
  <c r="G168" i="16"/>
  <c r="H168" i="16"/>
  <c r="I168" i="16"/>
  <c r="J168" i="16"/>
  <c r="K168" i="16"/>
  <c r="L168" i="16"/>
  <c r="M168" i="16"/>
  <c r="N168" i="16"/>
  <c r="O168" i="16"/>
  <c r="P168" i="16"/>
  <c r="Q168" i="16"/>
  <c r="R168" i="16"/>
  <c r="S168" i="16"/>
  <c r="T168" i="16"/>
  <c r="U168" i="16"/>
  <c r="V168" i="16"/>
  <c r="W168" i="16"/>
  <c r="X168" i="16"/>
  <c r="G169" i="16"/>
  <c r="H169" i="16"/>
  <c r="I169" i="16"/>
  <c r="J169" i="16"/>
  <c r="K169" i="16"/>
  <c r="L169" i="16"/>
  <c r="M169" i="16"/>
  <c r="N169" i="16"/>
  <c r="O169" i="16"/>
  <c r="P169" i="16"/>
  <c r="Q169" i="16"/>
  <c r="R169" i="16"/>
  <c r="S169" i="16"/>
  <c r="T169" i="16"/>
  <c r="U169" i="16"/>
  <c r="V169" i="16"/>
  <c r="W169" i="16"/>
  <c r="X169" i="16"/>
  <c r="G170" i="16"/>
  <c r="H170" i="16"/>
  <c r="I170" i="16"/>
  <c r="J170" i="16"/>
  <c r="K170" i="16"/>
  <c r="L170" i="16"/>
  <c r="M170" i="16"/>
  <c r="N170" i="16"/>
  <c r="O170" i="16"/>
  <c r="P170" i="16"/>
  <c r="Q170" i="16"/>
  <c r="R170" i="16"/>
  <c r="S170" i="16"/>
  <c r="T170" i="16"/>
  <c r="U170" i="16"/>
  <c r="V170" i="16"/>
  <c r="W170" i="16"/>
  <c r="X170" i="16"/>
  <c r="G171" i="16"/>
  <c r="H171" i="16"/>
  <c r="I171" i="16"/>
  <c r="J171" i="16"/>
  <c r="K171" i="16"/>
  <c r="L171" i="16"/>
  <c r="M171" i="16"/>
  <c r="N171" i="16"/>
  <c r="O171" i="16"/>
  <c r="P171" i="16"/>
  <c r="Q171" i="16"/>
  <c r="R171" i="16"/>
  <c r="S171" i="16"/>
  <c r="T171" i="16"/>
  <c r="U171" i="16"/>
  <c r="V171" i="16"/>
  <c r="W171" i="16"/>
  <c r="X171" i="16"/>
  <c r="G172" i="16"/>
  <c r="H172" i="16"/>
  <c r="I172" i="16"/>
  <c r="J172" i="16"/>
  <c r="K172" i="16"/>
  <c r="L172" i="16"/>
  <c r="M172" i="16"/>
  <c r="N172" i="16"/>
  <c r="O172" i="16"/>
  <c r="P172" i="16"/>
  <c r="Q172" i="16"/>
  <c r="R172" i="16"/>
  <c r="S172" i="16"/>
  <c r="T172" i="16"/>
  <c r="U172" i="16"/>
  <c r="V172" i="16"/>
  <c r="W172" i="16"/>
  <c r="X172" i="16"/>
  <c r="G173" i="16"/>
  <c r="H173" i="16"/>
  <c r="I173" i="16"/>
  <c r="J173" i="16"/>
  <c r="K173" i="16"/>
  <c r="L173" i="16"/>
  <c r="M173" i="16"/>
  <c r="N173" i="16"/>
  <c r="O173" i="16"/>
  <c r="P173" i="16"/>
  <c r="Q173" i="16"/>
  <c r="R173" i="16"/>
  <c r="S173" i="16"/>
  <c r="T173" i="16"/>
  <c r="U173" i="16"/>
  <c r="V173" i="16"/>
  <c r="W173" i="16"/>
  <c r="X173" i="16"/>
  <c r="G174" i="16"/>
  <c r="H174" i="16"/>
  <c r="I174" i="16"/>
  <c r="J174" i="16"/>
  <c r="K174" i="16"/>
  <c r="L174" i="16"/>
  <c r="M174" i="16"/>
  <c r="N174" i="16"/>
  <c r="O174" i="16"/>
  <c r="P174" i="16"/>
  <c r="Q174" i="16"/>
  <c r="R174" i="16"/>
  <c r="S174" i="16"/>
  <c r="T174" i="16"/>
  <c r="U174" i="16"/>
  <c r="V174" i="16"/>
  <c r="W174" i="16"/>
  <c r="X174" i="16"/>
  <c r="G175" i="16"/>
  <c r="H175" i="16"/>
  <c r="I175" i="16"/>
  <c r="J175" i="16"/>
  <c r="K175" i="16"/>
  <c r="L175" i="16"/>
  <c r="M175" i="16"/>
  <c r="N175" i="16"/>
  <c r="O175" i="16"/>
  <c r="P175" i="16"/>
  <c r="Q175" i="16"/>
  <c r="R175" i="16"/>
  <c r="S175" i="16"/>
  <c r="T175" i="16"/>
  <c r="U175" i="16"/>
  <c r="V175" i="16"/>
  <c r="W175" i="16"/>
  <c r="X175" i="16"/>
  <c r="G176" i="16"/>
  <c r="H176" i="16"/>
  <c r="I176" i="16"/>
  <c r="J176" i="16"/>
  <c r="K176" i="16"/>
  <c r="L176" i="16"/>
  <c r="M176" i="16"/>
  <c r="N176" i="16"/>
  <c r="O176" i="16"/>
  <c r="P176" i="16"/>
  <c r="Q176" i="16"/>
  <c r="R176" i="16"/>
  <c r="S176" i="16"/>
  <c r="T176" i="16"/>
  <c r="U176" i="16"/>
  <c r="V176" i="16"/>
  <c r="W176" i="16"/>
  <c r="X176" i="16"/>
  <c r="G177" i="16"/>
  <c r="H177" i="16"/>
  <c r="I177" i="16"/>
  <c r="J177" i="16"/>
  <c r="K177" i="16"/>
  <c r="L177" i="16"/>
  <c r="M177" i="16"/>
  <c r="N177" i="16"/>
  <c r="O177" i="16"/>
  <c r="P177" i="16"/>
  <c r="Q177" i="16"/>
  <c r="R177" i="16"/>
  <c r="S177" i="16"/>
  <c r="T177" i="16"/>
  <c r="U177" i="16"/>
  <c r="V177" i="16"/>
  <c r="W177" i="16"/>
  <c r="X177" i="16"/>
  <c r="G178" i="16"/>
  <c r="H178" i="16"/>
  <c r="I178" i="16"/>
  <c r="J178" i="16"/>
  <c r="K178" i="16"/>
  <c r="L178" i="16"/>
  <c r="M178" i="16"/>
  <c r="N178" i="16"/>
  <c r="O178" i="16"/>
  <c r="P178" i="16"/>
  <c r="Q178" i="16"/>
  <c r="R178" i="16"/>
  <c r="S178" i="16"/>
  <c r="T178" i="16"/>
  <c r="U178" i="16"/>
  <c r="V178" i="16"/>
  <c r="W178" i="16"/>
  <c r="X178" i="16"/>
  <c r="G179" i="16"/>
  <c r="H179" i="16"/>
  <c r="I179" i="16"/>
  <c r="J179" i="16"/>
  <c r="K179" i="16"/>
  <c r="L179" i="16"/>
  <c r="M179" i="16"/>
  <c r="N179" i="16"/>
  <c r="O179" i="16"/>
  <c r="P179" i="16"/>
  <c r="Q179" i="16"/>
  <c r="R179" i="16"/>
  <c r="S179" i="16"/>
  <c r="T179" i="16"/>
  <c r="U179" i="16"/>
  <c r="V179" i="16"/>
  <c r="W179" i="16"/>
  <c r="X179" i="16"/>
  <c r="G180" i="16"/>
  <c r="H180" i="16"/>
  <c r="I180" i="16"/>
  <c r="J180" i="16"/>
  <c r="K180" i="16"/>
  <c r="L180" i="16"/>
  <c r="M180" i="16"/>
  <c r="N180" i="16"/>
  <c r="O180" i="16"/>
  <c r="P180" i="16"/>
  <c r="Q180" i="16"/>
  <c r="R180" i="16"/>
  <c r="S180" i="16"/>
  <c r="T180" i="16"/>
  <c r="U180" i="16"/>
  <c r="V180" i="16"/>
  <c r="W180" i="16"/>
  <c r="X180" i="16"/>
  <c r="G181" i="16"/>
  <c r="H181" i="16"/>
  <c r="I181" i="16"/>
  <c r="J181" i="16"/>
  <c r="K181" i="16"/>
  <c r="L181" i="16"/>
  <c r="M181" i="16"/>
  <c r="N181" i="16"/>
  <c r="O181" i="16"/>
  <c r="P181" i="16"/>
  <c r="Q181" i="16"/>
  <c r="R181" i="16"/>
  <c r="S181" i="16"/>
  <c r="T181" i="16"/>
  <c r="U181" i="16"/>
  <c r="V181" i="16"/>
  <c r="W181" i="16"/>
  <c r="X181" i="16"/>
  <c r="G182" i="16"/>
  <c r="H182" i="16"/>
  <c r="I182" i="16"/>
  <c r="J182" i="16"/>
  <c r="K182" i="16"/>
  <c r="L182" i="16"/>
  <c r="M182" i="16"/>
  <c r="N182" i="16"/>
  <c r="O182" i="16"/>
  <c r="P182" i="16"/>
  <c r="Q182" i="16"/>
  <c r="R182" i="16"/>
  <c r="S182" i="16"/>
  <c r="T182" i="16"/>
  <c r="U182" i="16"/>
  <c r="V182" i="16"/>
  <c r="W182" i="16"/>
  <c r="X182" i="16"/>
  <c r="G183" i="16"/>
  <c r="H183" i="16"/>
  <c r="I183" i="16"/>
  <c r="J183" i="16"/>
  <c r="K183" i="16"/>
  <c r="L183" i="16"/>
  <c r="M183" i="16"/>
  <c r="N183" i="16"/>
  <c r="O183" i="16"/>
  <c r="P183" i="16"/>
  <c r="Q183" i="16"/>
  <c r="R183" i="16"/>
  <c r="S183" i="16"/>
  <c r="T183" i="16"/>
  <c r="U183" i="16"/>
  <c r="V183" i="16"/>
  <c r="W183" i="16"/>
  <c r="X183" i="16"/>
  <c r="G184" i="16"/>
  <c r="H184" i="16"/>
  <c r="I184" i="16"/>
  <c r="J184" i="16"/>
  <c r="K184" i="16"/>
  <c r="L184" i="16"/>
  <c r="M184" i="16"/>
  <c r="N184" i="16"/>
  <c r="O184" i="16"/>
  <c r="P184" i="16"/>
  <c r="Q184" i="16"/>
  <c r="R184" i="16"/>
  <c r="S184" i="16"/>
  <c r="T184" i="16"/>
  <c r="U184" i="16"/>
  <c r="V184" i="16"/>
  <c r="W184" i="16"/>
  <c r="X184" i="16"/>
  <c r="G185" i="16"/>
  <c r="H185" i="16"/>
  <c r="I185" i="16"/>
  <c r="J185" i="16"/>
  <c r="K185" i="16"/>
  <c r="L185" i="16"/>
  <c r="M185" i="16"/>
  <c r="N185" i="16"/>
  <c r="O185" i="16"/>
  <c r="P185" i="16"/>
  <c r="Q185" i="16"/>
  <c r="R185" i="16"/>
  <c r="S185" i="16"/>
  <c r="T185" i="16"/>
  <c r="U185" i="16"/>
  <c r="V185" i="16"/>
  <c r="W185" i="16"/>
  <c r="X185" i="16"/>
  <c r="G186" i="16"/>
  <c r="H186" i="16"/>
  <c r="I186" i="16"/>
  <c r="J186" i="16"/>
  <c r="K186" i="16"/>
  <c r="L186" i="16"/>
  <c r="M186" i="16"/>
  <c r="N186" i="16"/>
  <c r="O186" i="16"/>
  <c r="P186" i="16"/>
  <c r="Q186" i="16"/>
  <c r="R186" i="16"/>
  <c r="S186" i="16"/>
  <c r="T186" i="16"/>
  <c r="U186" i="16"/>
  <c r="V186" i="16"/>
  <c r="W186" i="16"/>
  <c r="X186" i="16"/>
  <c r="G187" i="16"/>
  <c r="H187" i="16"/>
  <c r="I187" i="16"/>
  <c r="J187" i="16"/>
  <c r="K187" i="16"/>
  <c r="L187" i="16"/>
  <c r="M187" i="16"/>
  <c r="N187" i="16"/>
  <c r="O187" i="16"/>
  <c r="P187" i="16"/>
  <c r="Q187" i="16"/>
  <c r="R187" i="16"/>
  <c r="S187" i="16"/>
  <c r="T187" i="16"/>
  <c r="U187" i="16"/>
  <c r="V187" i="16"/>
  <c r="W187" i="16"/>
  <c r="X187" i="16"/>
  <c r="G188" i="16"/>
  <c r="H188" i="16"/>
  <c r="I188" i="16"/>
  <c r="J188" i="16"/>
  <c r="K188" i="16"/>
  <c r="L188" i="16"/>
  <c r="M188" i="16"/>
  <c r="N188" i="16"/>
  <c r="O188" i="16"/>
  <c r="P188" i="16"/>
  <c r="Q188" i="16"/>
  <c r="R188" i="16"/>
  <c r="S188" i="16"/>
  <c r="T188" i="16"/>
  <c r="U188" i="16"/>
  <c r="V188" i="16"/>
  <c r="W188" i="16"/>
  <c r="X188" i="16"/>
  <c r="G189" i="16"/>
  <c r="H189" i="16"/>
  <c r="I189" i="16"/>
  <c r="J189" i="16"/>
  <c r="K189" i="16"/>
  <c r="L189" i="16"/>
  <c r="M189" i="16"/>
  <c r="N189" i="16"/>
  <c r="O189" i="16"/>
  <c r="P189" i="16"/>
  <c r="Q189" i="16"/>
  <c r="R189" i="16"/>
  <c r="S189" i="16"/>
  <c r="T189" i="16"/>
  <c r="U189" i="16"/>
  <c r="V189" i="16"/>
  <c r="W189" i="16"/>
  <c r="X189" i="16"/>
  <c r="G190" i="16"/>
  <c r="H190" i="16"/>
  <c r="I190" i="16"/>
  <c r="J190" i="16"/>
  <c r="K190" i="16"/>
  <c r="L190" i="16"/>
  <c r="M190" i="16"/>
  <c r="N190" i="16"/>
  <c r="O190" i="16"/>
  <c r="P190" i="16"/>
  <c r="Q190" i="16"/>
  <c r="R190" i="16"/>
  <c r="S190" i="16"/>
  <c r="T190" i="16"/>
  <c r="U190" i="16"/>
  <c r="V190" i="16"/>
  <c r="W190" i="16"/>
  <c r="X190" i="16"/>
  <c r="G191" i="16"/>
  <c r="H191" i="16"/>
  <c r="I191" i="16"/>
  <c r="J191" i="16"/>
  <c r="K191" i="16"/>
  <c r="L191" i="16"/>
  <c r="M191" i="16"/>
  <c r="N191" i="16"/>
  <c r="O191" i="16"/>
  <c r="P191" i="16"/>
  <c r="Q191" i="16"/>
  <c r="R191" i="16"/>
  <c r="S191" i="16"/>
  <c r="T191" i="16"/>
  <c r="U191" i="16"/>
  <c r="V191" i="16"/>
  <c r="W191" i="16"/>
  <c r="X191" i="16"/>
  <c r="G192" i="16"/>
  <c r="H192" i="16"/>
  <c r="I192" i="16"/>
  <c r="J192" i="16"/>
  <c r="K192" i="16"/>
  <c r="L192" i="16"/>
  <c r="M192" i="16"/>
  <c r="N192" i="16"/>
  <c r="O192" i="16"/>
  <c r="P192" i="16"/>
  <c r="Q192" i="16"/>
  <c r="R192" i="16"/>
  <c r="S192" i="16"/>
  <c r="T192" i="16"/>
  <c r="U192" i="16"/>
  <c r="V192" i="16"/>
  <c r="W192" i="16"/>
  <c r="X192" i="16"/>
  <c r="G193" i="16"/>
  <c r="H193" i="16"/>
  <c r="I193" i="16"/>
  <c r="J193" i="16"/>
  <c r="K193" i="16"/>
  <c r="L193" i="16"/>
  <c r="M193" i="16"/>
  <c r="N193" i="16"/>
  <c r="O193" i="16"/>
  <c r="P193" i="16"/>
  <c r="Q193" i="16"/>
  <c r="R193" i="16"/>
  <c r="S193" i="16"/>
  <c r="T193" i="16"/>
  <c r="U193" i="16"/>
  <c r="V193" i="16"/>
  <c r="W193" i="16"/>
  <c r="X193" i="16"/>
  <c r="G194" i="16"/>
  <c r="H194" i="16"/>
  <c r="I194" i="16"/>
  <c r="J194" i="16"/>
  <c r="K194" i="16"/>
  <c r="L194" i="16"/>
  <c r="M194" i="16"/>
  <c r="N194" i="16"/>
  <c r="O194" i="16"/>
  <c r="P194" i="16"/>
  <c r="Q194" i="16"/>
  <c r="R194" i="16"/>
  <c r="S194" i="16"/>
  <c r="T194" i="16"/>
  <c r="U194" i="16"/>
  <c r="V194" i="16"/>
  <c r="W194" i="16"/>
  <c r="X194" i="16"/>
  <c r="I2" i="16"/>
  <c r="J2" i="16"/>
  <c r="K2" i="16"/>
  <c r="L2" i="16"/>
  <c r="M2" i="16"/>
  <c r="N2" i="16"/>
  <c r="O2" i="16"/>
  <c r="P2" i="16"/>
  <c r="Q2" i="16"/>
  <c r="R2" i="16"/>
  <c r="S2" i="16"/>
  <c r="T2" i="16"/>
  <c r="U2" i="16"/>
  <c r="V2" i="16"/>
  <c r="W2" i="16"/>
  <c r="X2" i="16"/>
  <c r="H2" i="16"/>
  <c r="G2" i="16"/>
  <c r="G3" i="15"/>
  <c r="H3" i="15"/>
  <c r="I3" i="15"/>
  <c r="J3" i="15"/>
  <c r="K3" i="15"/>
  <c r="L3" i="15"/>
  <c r="M3" i="15"/>
  <c r="N3" i="15"/>
  <c r="O3" i="15"/>
  <c r="P3" i="15"/>
  <c r="Q3" i="15"/>
  <c r="R3" i="15"/>
  <c r="S3" i="15"/>
  <c r="T3" i="15"/>
  <c r="U3" i="15"/>
  <c r="V3" i="15"/>
  <c r="W3" i="15"/>
  <c r="X3" i="15"/>
  <c r="G4" i="15"/>
  <c r="H4" i="15"/>
  <c r="I4" i="15"/>
  <c r="J4" i="15"/>
  <c r="K4" i="15"/>
  <c r="L4" i="15"/>
  <c r="M4" i="15"/>
  <c r="N4" i="15"/>
  <c r="O4" i="15"/>
  <c r="P4" i="15"/>
  <c r="Q4" i="15"/>
  <c r="R4" i="15"/>
  <c r="S4" i="15"/>
  <c r="T4" i="15"/>
  <c r="U4" i="15"/>
  <c r="V4" i="15"/>
  <c r="W4" i="15"/>
  <c r="X4" i="15"/>
  <c r="G5" i="15"/>
  <c r="H5" i="15"/>
  <c r="I5" i="15"/>
  <c r="J5" i="15"/>
  <c r="K5" i="15"/>
  <c r="L5" i="15"/>
  <c r="M5" i="15"/>
  <c r="N5" i="15"/>
  <c r="O5" i="15"/>
  <c r="P5" i="15"/>
  <c r="Q5" i="15"/>
  <c r="R5" i="15"/>
  <c r="S5" i="15"/>
  <c r="T5" i="15"/>
  <c r="U5" i="15"/>
  <c r="V5" i="15"/>
  <c r="W5" i="15"/>
  <c r="X5" i="15"/>
  <c r="G6" i="15"/>
  <c r="H6" i="15"/>
  <c r="I6" i="15"/>
  <c r="J6" i="15"/>
  <c r="K6" i="15"/>
  <c r="L6" i="15"/>
  <c r="M6" i="15"/>
  <c r="N6" i="15"/>
  <c r="O6" i="15"/>
  <c r="P6" i="15"/>
  <c r="Q6" i="15"/>
  <c r="R6" i="15"/>
  <c r="S6" i="15"/>
  <c r="T6" i="15"/>
  <c r="U6" i="15"/>
  <c r="V6" i="15"/>
  <c r="W6" i="15"/>
  <c r="X6" i="15"/>
  <c r="G7" i="15"/>
  <c r="H7" i="15"/>
  <c r="I7" i="15"/>
  <c r="J7" i="15"/>
  <c r="K7" i="15"/>
  <c r="L7" i="15"/>
  <c r="M7" i="15"/>
  <c r="N7" i="15"/>
  <c r="O7" i="15"/>
  <c r="P7" i="15"/>
  <c r="Q7" i="15"/>
  <c r="R7" i="15"/>
  <c r="S7" i="15"/>
  <c r="T7" i="15"/>
  <c r="U7" i="15"/>
  <c r="V7" i="15"/>
  <c r="W7" i="15"/>
  <c r="X7" i="15"/>
  <c r="G8" i="15"/>
  <c r="H8" i="15"/>
  <c r="I8" i="15"/>
  <c r="J8" i="15"/>
  <c r="K8" i="15"/>
  <c r="L8" i="15"/>
  <c r="M8" i="15"/>
  <c r="N8" i="15"/>
  <c r="O8" i="15"/>
  <c r="P8" i="15"/>
  <c r="Q8" i="15"/>
  <c r="R8" i="15"/>
  <c r="S8" i="15"/>
  <c r="T8" i="15"/>
  <c r="U8" i="15"/>
  <c r="V8" i="15"/>
  <c r="W8" i="15"/>
  <c r="X8" i="15"/>
  <c r="G9" i="15"/>
  <c r="H9" i="15"/>
  <c r="I9" i="15"/>
  <c r="J9" i="15"/>
  <c r="K9" i="15"/>
  <c r="L9" i="15"/>
  <c r="M9" i="15"/>
  <c r="N9" i="15"/>
  <c r="O9" i="15"/>
  <c r="P9" i="15"/>
  <c r="Q9" i="15"/>
  <c r="R9" i="15"/>
  <c r="S9" i="15"/>
  <c r="T9" i="15"/>
  <c r="U9" i="15"/>
  <c r="V9" i="15"/>
  <c r="W9" i="15"/>
  <c r="X9" i="15"/>
  <c r="G10" i="15"/>
  <c r="H10" i="15"/>
  <c r="I10" i="15"/>
  <c r="J10" i="15"/>
  <c r="K10" i="15"/>
  <c r="L10" i="15"/>
  <c r="M10" i="15"/>
  <c r="N10" i="15"/>
  <c r="O10" i="15"/>
  <c r="P10" i="15"/>
  <c r="Q10" i="15"/>
  <c r="R10" i="15"/>
  <c r="S10" i="15"/>
  <c r="T10" i="15"/>
  <c r="U10" i="15"/>
  <c r="V10" i="15"/>
  <c r="W10" i="15"/>
  <c r="X10" i="15"/>
  <c r="G11" i="15"/>
  <c r="H11" i="15"/>
  <c r="I11" i="15"/>
  <c r="J11" i="15"/>
  <c r="K11" i="15"/>
  <c r="L11" i="15"/>
  <c r="M11" i="15"/>
  <c r="N11" i="15"/>
  <c r="O11" i="15"/>
  <c r="P11" i="15"/>
  <c r="Q11" i="15"/>
  <c r="R11" i="15"/>
  <c r="S11" i="15"/>
  <c r="T11" i="15"/>
  <c r="U11" i="15"/>
  <c r="V11" i="15"/>
  <c r="W11" i="15"/>
  <c r="X11" i="15"/>
  <c r="G12" i="15"/>
  <c r="H12" i="15"/>
  <c r="I12" i="15"/>
  <c r="J12" i="15"/>
  <c r="K12" i="15"/>
  <c r="L12" i="15"/>
  <c r="M12" i="15"/>
  <c r="N12" i="15"/>
  <c r="O12" i="15"/>
  <c r="P12" i="15"/>
  <c r="Q12" i="15"/>
  <c r="R12" i="15"/>
  <c r="S12" i="15"/>
  <c r="T12" i="15"/>
  <c r="U12" i="15"/>
  <c r="V12" i="15"/>
  <c r="W12" i="15"/>
  <c r="X12" i="15"/>
  <c r="G13" i="15"/>
  <c r="H13" i="15"/>
  <c r="I13" i="15"/>
  <c r="J13" i="15"/>
  <c r="K13" i="15"/>
  <c r="L13" i="15"/>
  <c r="M13" i="15"/>
  <c r="N13" i="15"/>
  <c r="O13" i="15"/>
  <c r="P13" i="15"/>
  <c r="Q13" i="15"/>
  <c r="R13" i="15"/>
  <c r="S13" i="15"/>
  <c r="T13" i="15"/>
  <c r="U13" i="15"/>
  <c r="V13" i="15"/>
  <c r="W13" i="15"/>
  <c r="X13" i="15"/>
  <c r="G14" i="15"/>
  <c r="H14" i="15"/>
  <c r="I14" i="15"/>
  <c r="J14" i="15"/>
  <c r="K14" i="15"/>
  <c r="L14" i="15"/>
  <c r="M14" i="15"/>
  <c r="N14" i="15"/>
  <c r="O14" i="15"/>
  <c r="P14" i="15"/>
  <c r="Q14" i="15"/>
  <c r="R14" i="15"/>
  <c r="S14" i="15"/>
  <c r="T14" i="15"/>
  <c r="U14" i="15"/>
  <c r="V14" i="15"/>
  <c r="W14" i="15"/>
  <c r="X14" i="15"/>
  <c r="G15" i="15"/>
  <c r="H15" i="15"/>
  <c r="I15" i="15"/>
  <c r="J15" i="15"/>
  <c r="K15" i="15"/>
  <c r="L15" i="15"/>
  <c r="M15" i="15"/>
  <c r="N15" i="15"/>
  <c r="O15" i="15"/>
  <c r="P15" i="15"/>
  <c r="Q15" i="15"/>
  <c r="R15" i="15"/>
  <c r="S15" i="15"/>
  <c r="T15" i="15"/>
  <c r="U15" i="15"/>
  <c r="V15" i="15"/>
  <c r="W15" i="15"/>
  <c r="X15" i="15"/>
  <c r="G16" i="15"/>
  <c r="H16" i="15"/>
  <c r="I16" i="15"/>
  <c r="J16" i="15"/>
  <c r="K16" i="15"/>
  <c r="L16" i="15"/>
  <c r="M16" i="15"/>
  <c r="N16" i="15"/>
  <c r="O16" i="15"/>
  <c r="P16" i="15"/>
  <c r="Q16" i="15"/>
  <c r="R16" i="15"/>
  <c r="S16" i="15"/>
  <c r="T16" i="15"/>
  <c r="U16" i="15"/>
  <c r="V16" i="15"/>
  <c r="W16" i="15"/>
  <c r="X16" i="15"/>
  <c r="G17" i="15"/>
  <c r="H17" i="15"/>
  <c r="I17" i="15"/>
  <c r="J17" i="15"/>
  <c r="K17" i="15"/>
  <c r="L17" i="15"/>
  <c r="M17" i="15"/>
  <c r="N17" i="15"/>
  <c r="O17" i="15"/>
  <c r="P17" i="15"/>
  <c r="Q17" i="15"/>
  <c r="R17" i="15"/>
  <c r="S17" i="15"/>
  <c r="T17" i="15"/>
  <c r="U17" i="15"/>
  <c r="V17" i="15"/>
  <c r="W17" i="15"/>
  <c r="X17" i="15"/>
  <c r="G18" i="15"/>
  <c r="H18" i="15"/>
  <c r="I18" i="15"/>
  <c r="J18" i="15"/>
  <c r="K18" i="15"/>
  <c r="L18" i="15"/>
  <c r="M18" i="15"/>
  <c r="N18" i="15"/>
  <c r="O18" i="15"/>
  <c r="P18" i="15"/>
  <c r="Q18" i="15"/>
  <c r="R18" i="15"/>
  <c r="S18" i="15"/>
  <c r="T18" i="15"/>
  <c r="U18" i="15"/>
  <c r="V18" i="15"/>
  <c r="W18" i="15"/>
  <c r="X18" i="15"/>
  <c r="G19" i="15"/>
  <c r="H19" i="15"/>
  <c r="I19" i="15"/>
  <c r="J19" i="15"/>
  <c r="K19" i="15"/>
  <c r="L19" i="15"/>
  <c r="M19" i="15"/>
  <c r="N19" i="15"/>
  <c r="O19" i="15"/>
  <c r="P19" i="15"/>
  <c r="Q19" i="15"/>
  <c r="R19" i="15"/>
  <c r="S19" i="15"/>
  <c r="T19" i="15"/>
  <c r="U19" i="15"/>
  <c r="V19" i="15"/>
  <c r="W19" i="15"/>
  <c r="X19" i="15"/>
  <c r="G20" i="15"/>
  <c r="H20" i="15"/>
  <c r="I20" i="15"/>
  <c r="J20" i="15"/>
  <c r="K20" i="15"/>
  <c r="L20" i="15"/>
  <c r="M20" i="15"/>
  <c r="N20" i="15"/>
  <c r="O20" i="15"/>
  <c r="P20" i="15"/>
  <c r="Q20" i="15"/>
  <c r="R20" i="15"/>
  <c r="S20" i="15"/>
  <c r="T20" i="15"/>
  <c r="U20" i="15"/>
  <c r="V20" i="15"/>
  <c r="W20" i="15"/>
  <c r="X20" i="15"/>
  <c r="G21" i="15"/>
  <c r="H21" i="15"/>
  <c r="I21" i="15"/>
  <c r="J21" i="15"/>
  <c r="K21" i="15"/>
  <c r="L21" i="15"/>
  <c r="M21" i="15"/>
  <c r="N21" i="15"/>
  <c r="O21" i="15"/>
  <c r="P21" i="15"/>
  <c r="Q21" i="15"/>
  <c r="R21" i="15"/>
  <c r="S21" i="15"/>
  <c r="T21" i="15"/>
  <c r="U21" i="15"/>
  <c r="V21" i="15"/>
  <c r="W21" i="15"/>
  <c r="X21" i="15"/>
  <c r="G22" i="15"/>
  <c r="H22" i="15"/>
  <c r="I22" i="15"/>
  <c r="J22" i="15"/>
  <c r="K22" i="15"/>
  <c r="L22" i="15"/>
  <c r="M22" i="15"/>
  <c r="N22" i="15"/>
  <c r="O22" i="15"/>
  <c r="P22" i="15"/>
  <c r="Q22" i="15"/>
  <c r="R22" i="15"/>
  <c r="S22" i="15"/>
  <c r="T22" i="15"/>
  <c r="U22" i="15"/>
  <c r="V22" i="15"/>
  <c r="W22" i="15"/>
  <c r="X22" i="15"/>
  <c r="G23" i="15"/>
  <c r="H23" i="15"/>
  <c r="I23" i="15"/>
  <c r="J23" i="15"/>
  <c r="K23" i="15"/>
  <c r="L23" i="15"/>
  <c r="M23" i="15"/>
  <c r="N23" i="15"/>
  <c r="O23" i="15"/>
  <c r="P23" i="15"/>
  <c r="Q23" i="15"/>
  <c r="R23" i="15"/>
  <c r="S23" i="15"/>
  <c r="T23" i="15"/>
  <c r="U23" i="15"/>
  <c r="V23" i="15"/>
  <c r="W23" i="15"/>
  <c r="X23" i="15"/>
  <c r="G24" i="15"/>
  <c r="H24" i="15"/>
  <c r="I24" i="15"/>
  <c r="J24" i="15"/>
  <c r="K24" i="15"/>
  <c r="L24" i="15"/>
  <c r="M24" i="15"/>
  <c r="N24" i="15"/>
  <c r="O24" i="15"/>
  <c r="P24" i="15"/>
  <c r="Q24" i="15"/>
  <c r="R24" i="15"/>
  <c r="S24" i="15"/>
  <c r="T24" i="15"/>
  <c r="U24" i="15"/>
  <c r="V24" i="15"/>
  <c r="W24" i="15"/>
  <c r="X24" i="15"/>
  <c r="G25" i="15"/>
  <c r="H25" i="15"/>
  <c r="I25" i="15"/>
  <c r="J25" i="15"/>
  <c r="K25" i="15"/>
  <c r="L25" i="15"/>
  <c r="M25" i="15"/>
  <c r="N25" i="15"/>
  <c r="O25" i="15"/>
  <c r="P25" i="15"/>
  <c r="Q25" i="15"/>
  <c r="R25" i="15"/>
  <c r="S25" i="15"/>
  <c r="T25" i="15"/>
  <c r="U25" i="15"/>
  <c r="V25" i="15"/>
  <c r="W25" i="15"/>
  <c r="X25" i="15"/>
  <c r="G26" i="15"/>
  <c r="H26" i="15"/>
  <c r="I26" i="15"/>
  <c r="J26" i="15"/>
  <c r="K26" i="15"/>
  <c r="L26" i="15"/>
  <c r="M26" i="15"/>
  <c r="N26" i="15"/>
  <c r="O26" i="15"/>
  <c r="P26" i="15"/>
  <c r="Q26" i="15"/>
  <c r="R26" i="15"/>
  <c r="S26" i="15"/>
  <c r="T26" i="15"/>
  <c r="U26" i="15"/>
  <c r="V26" i="15"/>
  <c r="W26" i="15"/>
  <c r="X26" i="15"/>
  <c r="G27" i="15"/>
  <c r="H27" i="15"/>
  <c r="I27" i="15"/>
  <c r="J27" i="15"/>
  <c r="K27" i="15"/>
  <c r="L27" i="15"/>
  <c r="M27" i="15"/>
  <c r="N27" i="15"/>
  <c r="O27" i="15"/>
  <c r="P27" i="15"/>
  <c r="Q27" i="15"/>
  <c r="R27" i="15"/>
  <c r="S27" i="15"/>
  <c r="T27" i="15"/>
  <c r="U27" i="15"/>
  <c r="V27" i="15"/>
  <c r="W27" i="15"/>
  <c r="X27" i="15"/>
  <c r="G28" i="15"/>
  <c r="H28" i="15"/>
  <c r="I28" i="15"/>
  <c r="J28" i="15"/>
  <c r="K28" i="15"/>
  <c r="L28" i="15"/>
  <c r="M28" i="15"/>
  <c r="N28" i="15"/>
  <c r="O28" i="15"/>
  <c r="P28" i="15"/>
  <c r="Q28" i="15"/>
  <c r="R28" i="15"/>
  <c r="S28" i="15"/>
  <c r="T28" i="15"/>
  <c r="U28" i="15"/>
  <c r="V28" i="15"/>
  <c r="W28" i="15"/>
  <c r="X28" i="15"/>
  <c r="G29" i="15"/>
  <c r="H29" i="15"/>
  <c r="I29" i="15"/>
  <c r="J29" i="15"/>
  <c r="K29" i="15"/>
  <c r="L29" i="15"/>
  <c r="M29" i="15"/>
  <c r="N29" i="15"/>
  <c r="O29" i="15"/>
  <c r="P29" i="15"/>
  <c r="Q29" i="15"/>
  <c r="R29" i="15"/>
  <c r="S29" i="15"/>
  <c r="T29" i="15"/>
  <c r="U29" i="15"/>
  <c r="V29" i="15"/>
  <c r="W29" i="15"/>
  <c r="X29" i="15"/>
  <c r="G30" i="15"/>
  <c r="H30" i="15"/>
  <c r="I30" i="15"/>
  <c r="J30" i="15"/>
  <c r="K30" i="15"/>
  <c r="L30" i="15"/>
  <c r="M30" i="15"/>
  <c r="N30" i="15"/>
  <c r="O30" i="15"/>
  <c r="P30" i="15"/>
  <c r="Q30" i="15"/>
  <c r="R30" i="15"/>
  <c r="S30" i="15"/>
  <c r="T30" i="15"/>
  <c r="U30" i="15"/>
  <c r="V30" i="15"/>
  <c r="W30" i="15"/>
  <c r="X30" i="15"/>
  <c r="G31" i="15"/>
  <c r="H31" i="15"/>
  <c r="I31" i="15"/>
  <c r="J31" i="15"/>
  <c r="K31" i="15"/>
  <c r="L31" i="15"/>
  <c r="M31" i="15"/>
  <c r="N31" i="15"/>
  <c r="O31" i="15"/>
  <c r="P31" i="15"/>
  <c r="Q31" i="15"/>
  <c r="R31" i="15"/>
  <c r="S31" i="15"/>
  <c r="T31" i="15"/>
  <c r="U31" i="15"/>
  <c r="V31" i="15"/>
  <c r="W31" i="15"/>
  <c r="X31" i="15"/>
  <c r="G32" i="15"/>
  <c r="H32" i="15"/>
  <c r="I32" i="15"/>
  <c r="J32" i="15"/>
  <c r="K32" i="15"/>
  <c r="L32" i="15"/>
  <c r="M32" i="15"/>
  <c r="N32" i="15"/>
  <c r="O32" i="15"/>
  <c r="P32" i="15"/>
  <c r="Q32" i="15"/>
  <c r="R32" i="15"/>
  <c r="S32" i="15"/>
  <c r="T32" i="15"/>
  <c r="U32" i="15"/>
  <c r="V32" i="15"/>
  <c r="W32" i="15"/>
  <c r="X32" i="15"/>
  <c r="G33" i="15"/>
  <c r="H33" i="15"/>
  <c r="I33" i="15"/>
  <c r="J33" i="15"/>
  <c r="K33" i="15"/>
  <c r="L33" i="15"/>
  <c r="M33" i="15"/>
  <c r="N33" i="15"/>
  <c r="O33" i="15"/>
  <c r="P33" i="15"/>
  <c r="Q33" i="15"/>
  <c r="R33" i="15"/>
  <c r="S33" i="15"/>
  <c r="T33" i="15"/>
  <c r="U33" i="15"/>
  <c r="V33" i="15"/>
  <c r="W33" i="15"/>
  <c r="X33" i="15"/>
  <c r="G34" i="15"/>
  <c r="H34" i="15"/>
  <c r="I34" i="15"/>
  <c r="J34" i="15"/>
  <c r="K34" i="15"/>
  <c r="L34" i="15"/>
  <c r="M34" i="15"/>
  <c r="N34" i="15"/>
  <c r="O34" i="15"/>
  <c r="P34" i="15"/>
  <c r="Q34" i="15"/>
  <c r="R34" i="15"/>
  <c r="S34" i="15"/>
  <c r="T34" i="15"/>
  <c r="U34" i="15"/>
  <c r="V34" i="15"/>
  <c r="W34" i="15"/>
  <c r="X34" i="15"/>
  <c r="G35" i="15"/>
  <c r="H35" i="15"/>
  <c r="I35" i="15"/>
  <c r="J35" i="15"/>
  <c r="K35" i="15"/>
  <c r="L35" i="15"/>
  <c r="M35" i="15"/>
  <c r="N35" i="15"/>
  <c r="O35" i="15"/>
  <c r="P35" i="15"/>
  <c r="Q35" i="15"/>
  <c r="R35" i="15"/>
  <c r="S35" i="15"/>
  <c r="T35" i="15"/>
  <c r="U35" i="15"/>
  <c r="V35" i="15"/>
  <c r="W35" i="15"/>
  <c r="X35" i="15"/>
  <c r="G36" i="15"/>
  <c r="H36" i="15"/>
  <c r="I36" i="15"/>
  <c r="J36" i="15"/>
  <c r="K36" i="15"/>
  <c r="L36" i="15"/>
  <c r="M36" i="15"/>
  <c r="N36" i="15"/>
  <c r="O36" i="15"/>
  <c r="P36" i="15"/>
  <c r="Q36" i="15"/>
  <c r="R36" i="15"/>
  <c r="S36" i="15"/>
  <c r="T36" i="15"/>
  <c r="U36" i="15"/>
  <c r="V36" i="15"/>
  <c r="W36" i="15"/>
  <c r="X36" i="15"/>
  <c r="G37" i="15"/>
  <c r="H37" i="15"/>
  <c r="I37" i="15"/>
  <c r="J37" i="15"/>
  <c r="K37" i="15"/>
  <c r="L37" i="15"/>
  <c r="M37" i="15"/>
  <c r="N37" i="15"/>
  <c r="O37" i="15"/>
  <c r="P37" i="15"/>
  <c r="Q37" i="15"/>
  <c r="R37" i="15"/>
  <c r="S37" i="15"/>
  <c r="T37" i="15"/>
  <c r="U37" i="15"/>
  <c r="V37" i="15"/>
  <c r="W37" i="15"/>
  <c r="X37" i="15"/>
  <c r="G38" i="15"/>
  <c r="H38" i="15"/>
  <c r="I38" i="15"/>
  <c r="J38" i="15"/>
  <c r="K38" i="15"/>
  <c r="L38" i="15"/>
  <c r="M38" i="15"/>
  <c r="N38" i="15"/>
  <c r="O38" i="15"/>
  <c r="P38" i="15"/>
  <c r="Q38" i="15"/>
  <c r="R38" i="15"/>
  <c r="S38" i="15"/>
  <c r="T38" i="15"/>
  <c r="U38" i="15"/>
  <c r="V38" i="15"/>
  <c r="W38" i="15"/>
  <c r="X38" i="15"/>
  <c r="G39" i="15"/>
  <c r="H39" i="15"/>
  <c r="I39" i="15"/>
  <c r="J39" i="15"/>
  <c r="K39" i="15"/>
  <c r="L39" i="15"/>
  <c r="M39" i="15"/>
  <c r="N39" i="15"/>
  <c r="O39" i="15"/>
  <c r="P39" i="15"/>
  <c r="Q39" i="15"/>
  <c r="R39" i="15"/>
  <c r="S39" i="15"/>
  <c r="T39" i="15"/>
  <c r="U39" i="15"/>
  <c r="V39" i="15"/>
  <c r="W39" i="15"/>
  <c r="X39" i="15"/>
  <c r="G40" i="15"/>
  <c r="H40" i="15"/>
  <c r="I40" i="15"/>
  <c r="J40" i="15"/>
  <c r="K40" i="15"/>
  <c r="L40" i="15"/>
  <c r="M40" i="15"/>
  <c r="N40" i="15"/>
  <c r="O40" i="15"/>
  <c r="P40" i="15"/>
  <c r="Q40" i="15"/>
  <c r="R40" i="15"/>
  <c r="S40" i="15"/>
  <c r="T40" i="15"/>
  <c r="U40" i="15"/>
  <c r="V40" i="15"/>
  <c r="W40" i="15"/>
  <c r="X40" i="15"/>
  <c r="G41" i="15"/>
  <c r="H41" i="15"/>
  <c r="I41" i="15"/>
  <c r="J41" i="15"/>
  <c r="K41" i="15"/>
  <c r="L41" i="15"/>
  <c r="M41" i="15"/>
  <c r="N41" i="15"/>
  <c r="O41" i="15"/>
  <c r="P41" i="15"/>
  <c r="Q41" i="15"/>
  <c r="R41" i="15"/>
  <c r="S41" i="15"/>
  <c r="T41" i="15"/>
  <c r="U41" i="15"/>
  <c r="V41" i="15"/>
  <c r="W41" i="15"/>
  <c r="X41" i="15"/>
  <c r="G42" i="15"/>
  <c r="H42" i="15"/>
  <c r="I42" i="15"/>
  <c r="J42" i="15"/>
  <c r="K42" i="15"/>
  <c r="L42" i="15"/>
  <c r="M42" i="15"/>
  <c r="N42" i="15"/>
  <c r="O42" i="15"/>
  <c r="P42" i="15"/>
  <c r="Q42" i="15"/>
  <c r="R42" i="15"/>
  <c r="S42" i="15"/>
  <c r="T42" i="15"/>
  <c r="U42" i="15"/>
  <c r="V42" i="15"/>
  <c r="W42" i="15"/>
  <c r="X42" i="15"/>
  <c r="G43" i="15"/>
  <c r="H43" i="15"/>
  <c r="I43" i="15"/>
  <c r="J43" i="15"/>
  <c r="K43" i="15"/>
  <c r="L43" i="15"/>
  <c r="M43" i="15"/>
  <c r="N43" i="15"/>
  <c r="O43" i="15"/>
  <c r="P43" i="15"/>
  <c r="Q43" i="15"/>
  <c r="R43" i="15"/>
  <c r="S43" i="15"/>
  <c r="T43" i="15"/>
  <c r="U43" i="15"/>
  <c r="V43" i="15"/>
  <c r="W43" i="15"/>
  <c r="X43" i="15"/>
  <c r="G44" i="15"/>
  <c r="H44" i="15"/>
  <c r="I44" i="15"/>
  <c r="J44" i="15"/>
  <c r="K44" i="15"/>
  <c r="L44" i="15"/>
  <c r="M44" i="15"/>
  <c r="N44" i="15"/>
  <c r="O44" i="15"/>
  <c r="P44" i="15"/>
  <c r="Q44" i="15"/>
  <c r="R44" i="15"/>
  <c r="S44" i="15"/>
  <c r="T44" i="15"/>
  <c r="U44" i="15"/>
  <c r="V44" i="15"/>
  <c r="W44" i="15"/>
  <c r="X44" i="15"/>
  <c r="G45" i="15"/>
  <c r="H45" i="15"/>
  <c r="I45" i="15"/>
  <c r="J45" i="15"/>
  <c r="K45" i="15"/>
  <c r="L45" i="15"/>
  <c r="M45" i="15"/>
  <c r="N45" i="15"/>
  <c r="O45" i="15"/>
  <c r="P45" i="15"/>
  <c r="Q45" i="15"/>
  <c r="R45" i="15"/>
  <c r="S45" i="15"/>
  <c r="T45" i="15"/>
  <c r="U45" i="15"/>
  <c r="V45" i="15"/>
  <c r="W45" i="15"/>
  <c r="X45" i="15"/>
  <c r="G46" i="15"/>
  <c r="H46" i="15"/>
  <c r="I46" i="15"/>
  <c r="J46" i="15"/>
  <c r="K46" i="15"/>
  <c r="L46" i="15"/>
  <c r="M46" i="15"/>
  <c r="N46" i="15"/>
  <c r="O46" i="15"/>
  <c r="P46" i="15"/>
  <c r="Q46" i="15"/>
  <c r="R46" i="15"/>
  <c r="S46" i="15"/>
  <c r="T46" i="15"/>
  <c r="U46" i="15"/>
  <c r="V46" i="15"/>
  <c r="W46" i="15"/>
  <c r="X46" i="15"/>
  <c r="G47" i="15"/>
  <c r="H47" i="15"/>
  <c r="I47" i="15"/>
  <c r="J47" i="15"/>
  <c r="K47" i="15"/>
  <c r="L47" i="15"/>
  <c r="M47" i="15"/>
  <c r="N47" i="15"/>
  <c r="O47" i="15"/>
  <c r="P47" i="15"/>
  <c r="Q47" i="15"/>
  <c r="R47" i="15"/>
  <c r="S47" i="15"/>
  <c r="T47" i="15"/>
  <c r="U47" i="15"/>
  <c r="V47" i="15"/>
  <c r="W47" i="15"/>
  <c r="X47" i="15"/>
  <c r="G48" i="15"/>
  <c r="H48" i="15"/>
  <c r="I48" i="15"/>
  <c r="J48" i="15"/>
  <c r="K48" i="15"/>
  <c r="L48" i="15"/>
  <c r="M48" i="15"/>
  <c r="N48" i="15"/>
  <c r="O48" i="15"/>
  <c r="P48" i="15"/>
  <c r="Q48" i="15"/>
  <c r="R48" i="15"/>
  <c r="S48" i="15"/>
  <c r="T48" i="15"/>
  <c r="U48" i="15"/>
  <c r="V48" i="15"/>
  <c r="W48" i="15"/>
  <c r="X48" i="15"/>
  <c r="G49" i="15"/>
  <c r="H49" i="15"/>
  <c r="I49" i="15"/>
  <c r="J49" i="15"/>
  <c r="K49" i="15"/>
  <c r="L49" i="15"/>
  <c r="M49" i="15"/>
  <c r="N49" i="15"/>
  <c r="O49" i="15"/>
  <c r="P49" i="15"/>
  <c r="Q49" i="15"/>
  <c r="R49" i="15"/>
  <c r="S49" i="15"/>
  <c r="T49" i="15"/>
  <c r="U49" i="15"/>
  <c r="V49" i="15"/>
  <c r="W49" i="15"/>
  <c r="X49" i="15"/>
  <c r="G50" i="15"/>
  <c r="H50" i="15"/>
  <c r="I50" i="15"/>
  <c r="J50" i="15"/>
  <c r="K50" i="15"/>
  <c r="L50" i="15"/>
  <c r="M50" i="15"/>
  <c r="N50" i="15"/>
  <c r="O50" i="15"/>
  <c r="P50" i="15"/>
  <c r="Q50" i="15"/>
  <c r="R50" i="15"/>
  <c r="S50" i="15"/>
  <c r="T50" i="15"/>
  <c r="U50" i="15"/>
  <c r="V50" i="15"/>
  <c r="W50" i="15"/>
  <c r="X50" i="15"/>
  <c r="G51" i="15"/>
  <c r="H51" i="15"/>
  <c r="I51" i="15"/>
  <c r="J51" i="15"/>
  <c r="K51" i="15"/>
  <c r="L51" i="15"/>
  <c r="M51" i="15"/>
  <c r="N51" i="15"/>
  <c r="O51" i="15"/>
  <c r="P51" i="15"/>
  <c r="Q51" i="15"/>
  <c r="R51" i="15"/>
  <c r="S51" i="15"/>
  <c r="T51" i="15"/>
  <c r="U51" i="15"/>
  <c r="V51" i="15"/>
  <c r="W51" i="15"/>
  <c r="X51" i="15"/>
  <c r="G52" i="15"/>
  <c r="H52" i="15"/>
  <c r="I52" i="15"/>
  <c r="J52" i="15"/>
  <c r="K52" i="15"/>
  <c r="L52" i="15"/>
  <c r="M52" i="15"/>
  <c r="N52" i="15"/>
  <c r="O52" i="15"/>
  <c r="P52" i="15"/>
  <c r="Q52" i="15"/>
  <c r="R52" i="15"/>
  <c r="S52" i="15"/>
  <c r="T52" i="15"/>
  <c r="U52" i="15"/>
  <c r="V52" i="15"/>
  <c r="W52" i="15"/>
  <c r="X52" i="15"/>
  <c r="G53" i="15"/>
  <c r="H53" i="15"/>
  <c r="I53" i="15"/>
  <c r="J53" i="15"/>
  <c r="K53" i="15"/>
  <c r="L53" i="15"/>
  <c r="M53" i="15"/>
  <c r="N53" i="15"/>
  <c r="O53" i="15"/>
  <c r="P53" i="15"/>
  <c r="Q53" i="15"/>
  <c r="R53" i="15"/>
  <c r="S53" i="15"/>
  <c r="T53" i="15"/>
  <c r="U53" i="15"/>
  <c r="V53" i="15"/>
  <c r="W53" i="15"/>
  <c r="X53" i="15"/>
  <c r="G54" i="15"/>
  <c r="H54" i="15"/>
  <c r="I54" i="15"/>
  <c r="J54" i="15"/>
  <c r="K54" i="15"/>
  <c r="L54" i="15"/>
  <c r="M54" i="15"/>
  <c r="N54" i="15"/>
  <c r="O54" i="15"/>
  <c r="P54" i="15"/>
  <c r="Q54" i="15"/>
  <c r="R54" i="15"/>
  <c r="S54" i="15"/>
  <c r="T54" i="15"/>
  <c r="U54" i="15"/>
  <c r="V54" i="15"/>
  <c r="W54" i="15"/>
  <c r="X54" i="15"/>
  <c r="G55" i="15"/>
  <c r="H55" i="15"/>
  <c r="I55" i="15"/>
  <c r="J55" i="15"/>
  <c r="K55" i="15"/>
  <c r="L55" i="15"/>
  <c r="M55" i="15"/>
  <c r="N55" i="15"/>
  <c r="O55" i="15"/>
  <c r="P55" i="15"/>
  <c r="Q55" i="15"/>
  <c r="R55" i="15"/>
  <c r="S55" i="15"/>
  <c r="T55" i="15"/>
  <c r="U55" i="15"/>
  <c r="V55" i="15"/>
  <c r="W55" i="15"/>
  <c r="X55" i="15"/>
  <c r="G56" i="15"/>
  <c r="H56" i="15"/>
  <c r="I56" i="15"/>
  <c r="J56" i="15"/>
  <c r="K56" i="15"/>
  <c r="L56" i="15"/>
  <c r="M56" i="15"/>
  <c r="N56" i="15"/>
  <c r="O56" i="15"/>
  <c r="P56" i="15"/>
  <c r="Q56" i="15"/>
  <c r="R56" i="15"/>
  <c r="S56" i="15"/>
  <c r="T56" i="15"/>
  <c r="U56" i="15"/>
  <c r="V56" i="15"/>
  <c r="W56" i="15"/>
  <c r="X56" i="15"/>
  <c r="G57" i="15"/>
  <c r="H57" i="15"/>
  <c r="I57" i="15"/>
  <c r="J57" i="15"/>
  <c r="K57" i="15"/>
  <c r="L57" i="15"/>
  <c r="M57" i="15"/>
  <c r="N57" i="15"/>
  <c r="O57" i="15"/>
  <c r="P57" i="15"/>
  <c r="Q57" i="15"/>
  <c r="R57" i="15"/>
  <c r="S57" i="15"/>
  <c r="T57" i="15"/>
  <c r="U57" i="15"/>
  <c r="V57" i="15"/>
  <c r="W57" i="15"/>
  <c r="X57" i="15"/>
  <c r="G58" i="15"/>
  <c r="H58" i="15"/>
  <c r="I58" i="15"/>
  <c r="J58" i="15"/>
  <c r="K58" i="15"/>
  <c r="L58" i="15"/>
  <c r="M58" i="15"/>
  <c r="N58" i="15"/>
  <c r="O58" i="15"/>
  <c r="P58" i="15"/>
  <c r="Q58" i="15"/>
  <c r="R58" i="15"/>
  <c r="S58" i="15"/>
  <c r="T58" i="15"/>
  <c r="U58" i="15"/>
  <c r="V58" i="15"/>
  <c r="W58" i="15"/>
  <c r="X58" i="15"/>
  <c r="G59" i="15"/>
  <c r="H59" i="15"/>
  <c r="I59" i="15"/>
  <c r="J59" i="15"/>
  <c r="K59" i="15"/>
  <c r="L59" i="15"/>
  <c r="M59" i="15"/>
  <c r="N59" i="15"/>
  <c r="O59" i="15"/>
  <c r="P59" i="15"/>
  <c r="Q59" i="15"/>
  <c r="R59" i="15"/>
  <c r="S59" i="15"/>
  <c r="T59" i="15"/>
  <c r="U59" i="15"/>
  <c r="V59" i="15"/>
  <c r="W59" i="15"/>
  <c r="X59" i="15"/>
  <c r="G60" i="15"/>
  <c r="H60" i="15"/>
  <c r="I60" i="15"/>
  <c r="J60" i="15"/>
  <c r="K60" i="15"/>
  <c r="L60" i="15"/>
  <c r="M60" i="15"/>
  <c r="N60" i="15"/>
  <c r="O60" i="15"/>
  <c r="P60" i="15"/>
  <c r="Q60" i="15"/>
  <c r="R60" i="15"/>
  <c r="S60" i="15"/>
  <c r="T60" i="15"/>
  <c r="U60" i="15"/>
  <c r="V60" i="15"/>
  <c r="W60" i="15"/>
  <c r="X60" i="15"/>
  <c r="G61" i="15"/>
  <c r="H61" i="15"/>
  <c r="I61" i="15"/>
  <c r="J61" i="15"/>
  <c r="K61" i="15"/>
  <c r="L61" i="15"/>
  <c r="M61" i="15"/>
  <c r="N61" i="15"/>
  <c r="O61" i="15"/>
  <c r="P61" i="15"/>
  <c r="Q61" i="15"/>
  <c r="R61" i="15"/>
  <c r="S61" i="15"/>
  <c r="T61" i="15"/>
  <c r="U61" i="15"/>
  <c r="V61" i="15"/>
  <c r="W61" i="15"/>
  <c r="X61" i="15"/>
  <c r="G62" i="15"/>
  <c r="H62" i="15"/>
  <c r="I62" i="15"/>
  <c r="J62" i="15"/>
  <c r="K62" i="15"/>
  <c r="L62" i="15"/>
  <c r="M62" i="15"/>
  <c r="N62" i="15"/>
  <c r="O62" i="15"/>
  <c r="P62" i="15"/>
  <c r="Q62" i="15"/>
  <c r="R62" i="15"/>
  <c r="S62" i="15"/>
  <c r="T62" i="15"/>
  <c r="U62" i="15"/>
  <c r="V62" i="15"/>
  <c r="W62" i="15"/>
  <c r="X62" i="15"/>
  <c r="G63" i="15"/>
  <c r="H63" i="15"/>
  <c r="I63" i="15"/>
  <c r="J63" i="15"/>
  <c r="K63" i="15"/>
  <c r="L63" i="15"/>
  <c r="M63" i="15"/>
  <c r="N63" i="15"/>
  <c r="O63" i="15"/>
  <c r="P63" i="15"/>
  <c r="Q63" i="15"/>
  <c r="R63" i="15"/>
  <c r="S63" i="15"/>
  <c r="T63" i="15"/>
  <c r="U63" i="15"/>
  <c r="V63" i="15"/>
  <c r="W63" i="15"/>
  <c r="X63" i="15"/>
  <c r="G64" i="15"/>
  <c r="H64" i="15"/>
  <c r="I64" i="15"/>
  <c r="J64" i="15"/>
  <c r="K64" i="15"/>
  <c r="L64" i="15"/>
  <c r="M64" i="15"/>
  <c r="N64" i="15"/>
  <c r="O64" i="15"/>
  <c r="P64" i="15"/>
  <c r="Q64" i="15"/>
  <c r="R64" i="15"/>
  <c r="S64" i="15"/>
  <c r="T64" i="15"/>
  <c r="U64" i="15"/>
  <c r="V64" i="15"/>
  <c r="W64" i="15"/>
  <c r="X64" i="15"/>
  <c r="G65" i="15"/>
  <c r="H65" i="15"/>
  <c r="I65" i="15"/>
  <c r="J65" i="15"/>
  <c r="K65" i="15"/>
  <c r="L65" i="15"/>
  <c r="M65" i="15"/>
  <c r="N65" i="15"/>
  <c r="O65" i="15"/>
  <c r="P65" i="15"/>
  <c r="Q65" i="15"/>
  <c r="R65" i="15"/>
  <c r="S65" i="15"/>
  <c r="T65" i="15"/>
  <c r="U65" i="15"/>
  <c r="V65" i="15"/>
  <c r="W65" i="15"/>
  <c r="X65" i="15"/>
  <c r="G66" i="15"/>
  <c r="H66" i="15"/>
  <c r="I66" i="15"/>
  <c r="J66" i="15"/>
  <c r="K66" i="15"/>
  <c r="L66" i="15"/>
  <c r="M66" i="15"/>
  <c r="N66" i="15"/>
  <c r="O66" i="15"/>
  <c r="P66" i="15"/>
  <c r="Q66" i="15"/>
  <c r="R66" i="15"/>
  <c r="S66" i="15"/>
  <c r="T66" i="15"/>
  <c r="U66" i="15"/>
  <c r="V66" i="15"/>
  <c r="W66" i="15"/>
  <c r="X66" i="15"/>
  <c r="G67" i="15"/>
  <c r="H67" i="15"/>
  <c r="I67" i="15"/>
  <c r="J67" i="15"/>
  <c r="K67" i="15"/>
  <c r="L67" i="15"/>
  <c r="M67" i="15"/>
  <c r="N67" i="15"/>
  <c r="O67" i="15"/>
  <c r="P67" i="15"/>
  <c r="Q67" i="15"/>
  <c r="R67" i="15"/>
  <c r="S67" i="15"/>
  <c r="T67" i="15"/>
  <c r="U67" i="15"/>
  <c r="V67" i="15"/>
  <c r="W67" i="15"/>
  <c r="X67" i="15"/>
  <c r="G68" i="15"/>
  <c r="H68" i="15"/>
  <c r="I68" i="15"/>
  <c r="J68" i="15"/>
  <c r="K68" i="15"/>
  <c r="L68" i="15"/>
  <c r="M68" i="15"/>
  <c r="N68" i="15"/>
  <c r="O68" i="15"/>
  <c r="P68" i="15"/>
  <c r="Q68" i="15"/>
  <c r="R68" i="15"/>
  <c r="S68" i="15"/>
  <c r="T68" i="15"/>
  <c r="U68" i="15"/>
  <c r="V68" i="15"/>
  <c r="W68" i="15"/>
  <c r="X68" i="15"/>
  <c r="G69" i="15"/>
  <c r="H69" i="15"/>
  <c r="I69" i="15"/>
  <c r="J69" i="15"/>
  <c r="K69" i="15"/>
  <c r="L69" i="15"/>
  <c r="M69" i="15"/>
  <c r="N69" i="15"/>
  <c r="O69" i="15"/>
  <c r="P69" i="15"/>
  <c r="Q69" i="15"/>
  <c r="R69" i="15"/>
  <c r="S69" i="15"/>
  <c r="T69" i="15"/>
  <c r="U69" i="15"/>
  <c r="V69" i="15"/>
  <c r="W69" i="15"/>
  <c r="X69" i="15"/>
  <c r="G70" i="15"/>
  <c r="H70" i="15"/>
  <c r="I70" i="15"/>
  <c r="J70" i="15"/>
  <c r="K70" i="15"/>
  <c r="L70" i="15"/>
  <c r="M70" i="15"/>
  <c r="N70" i="15"/>
  <c r="O70" i="15"/>
  <c r="P70" i="15"/>
  <c r="Q70" i="15"/>
  <c r="R70" i="15"/>
  <c r="S70" i="15"/>
  <c r="T70" i="15"/>
  <c r="U70" i="15"/>
  <c r="V70" i="15"/>
  <c r="W70" i="15"/>
  <c r="X70" i="15"/>
  <c r="G71" i="15"/>
  <c r="H71" i="15"/>
  <c r="I71" i="15"/>
  <c r="J71" i="15"/>
  <c r="K71" i="15"/>
  <c r="L71" i="15"/>
  <c r="M71" i="15"/>
  <c r="N71" i="15"/>
  <c r="O71" i="15"/>
  <c r="P71" i="15"/>
  <c r="Q71" i="15"/>
  <c r="R71" i="15"/>
  <c r="S71" i="15"/>
  <c r="T71" i="15"/>
  <c r="U71" i="15"/>
  <c r="V71" i="15"/>
  <c r="W71" i="15"/>
  <c r="X71" i="15"/>
  <c r="G72" i="15"/>
  <c r="H72" i="15"/>
  <c r="I72" i="15"/>
  <c r="J72" i="15"/>
  <c r="K72" i="15"/>
  <c r="L72" i="15"/>
  <c r="M72" i="15"/>
  <c r="N72" i="15"/>
  <c r="O72" i="15"/>
  <c r="P72" i="15"/>
  <c r="Q72" i="15"/>
  <c r="R72" i="15"/>
  <c r="S72" i="15"/>
  <c r="T72" i="15"/>
  <c r="U72" i="15"/>
  <c r="V72" i="15"/>
  <c r="W72" i="15"/>
  <c r="X72" i="15"/>
  <c r="G73" i="15"/>
  <c r="H73" i="15"/>
  <c r="I73" i="15"/>
  <c r="J73" i="15"/>
  <c r="K73" i="15"/>
  <c r="L73" i="15"/>
  <c r="M73" i="15"/>
  <c r="N73" i="15"/>
  <c r="O73" i="15"/>
  <c r="P73" i="15"/>
  <c r="Q73" i="15"/>
  <c r="R73" i="15"/>
  <c r="S73" i="15"/>
  <c r="T73" i="15"/>
  <c r="U73" i="15"/>
  <c r="V73" i="15"/>
  <c r="W73" i="15"/>
  <c r="X73" i="15"/>
  <c r="G74" i="15"/>
  <c r="H74" i="15"/>
  <c r="I74" i="15"/>
  <c r="J74" i="15"/>
  <c r="K74" i="15"/>
  <c r="L74" i="15"/>
  <c r="M74" i="15"/>
  <c r="N74" i="15"/>
  <c r="O74" i="15"/>
  <c r="P74" i="15"/>
  <c r="Q74" i="15"/>
  <c r="R74" i="15"/>
  <c r="S74" i="15"/>
  <c r="T74" i="15"/>
  <c r="U74" i="15"/>
  <c r="V74" i="15"/>
  <c r="W74" i="15"/>
  <c r="X74" i="15"/>
  <c r="G75" i="15"/>
  <c r="H75" i="15"/>
  <c r="I75" i="15"/>
  <c r="J75" i="15"/>
  <c r="K75" i="15"/>
  <c r="L75" i="15"/>
  <c r="M75" i="15"/>
  <c r="N75" i="15"/>
  <c r="O75" i="15"/>
  <c r="P75" i="15"/>
  <c r="Q75" i="15"/>
  <c r="R75" i="15"/>
  <c r="S75" i="15"/>
  <c r="T75" i="15"/>
  <c r="U75" i="15"/>
  <c r="V75" i="15"/>
  <c r="W75" i="15"/>
  <c r="X75" i="15"/>
  <c r="G76" i="15"/>
  <c r="H76" i="15"/>
  <c r="I76" i="15"/>
  <c r="J76" i="15"/>
  <c r="K76" i="15"/>
  <c r="L76" i="15"/>
  <c r="M76" i="15"/>
  <c r="N76" i="15"/>
  <c r="O76" i="15"/>
  <c r="P76" i="15"/>
  <c r="Q76" i="15"/>
  <c r="R76" i="15"/>
  <c r="S76" i="15"/>
  <c r="T76" i="15"/>
  <c r="U76" i="15"/>
  <c r="V76" i="15"/>
  <c r="W76" i="15"/>
  <c r="X76" i="15"/>
  <c r="G77" i="15"/>
  <c r="H77" i="15"/>
  <c r="I77" i="15"/>
  <c r="J77" i="15"/>
  <c r="K77" i="15"/>
  <c r="L77" i="15"/>
  <c r="M77" i="15"/>
  <c r="N77" i="15"/>
  <c r="O77" i="15"/>
  <c r="P77" i="15"/>
  <c r="Q77" i="15"/>
  <c r="R77" i="15"/>
  <c r="S77" i="15"/>
  <c r="T77" i="15"/>
  <c r="U77" i="15"/>
  <c r="V77" i="15"/>
  <c r="W77" i="15"/>
  <c r="X77" i="15"/>
  <c r="G78" i="15"/>
  <c r="H78" i="15"/>
  <c r="I78" i="15"/>
  <c r="J78" i="15"/>
  <c r="K78" i="15"/>
  <c r="L78" i="15"/>
  <c r="M78" i="15"/>
  <c r="N78" i="15"/>
  <c r="O78" i="15"/>
  <c r="P78" i="15"/>
  <c r="Q78" i="15"/>
  <c r="R78" i="15"/>
  <c r="S78" i="15"/>
  <c r="T78" i="15"/>
  <c r="U78" i="15"/>
  <c r="V78" i="15"/>
  <c r="W78" i="15"/>
  <c r="X78" i="15"/>
  <c r="G79" i="15"/>
  <c r="H79" i="15"/>
  <c r="I79" i="15"/>
  <c r="J79" i="15"/>
  <c r="K79" i="15"/>
  <c r="L79" i="15"/>
  <c r="M79" i="15"/>
  <c r="N79" i="15"/>
  <c r="O79" i="15"/>
  <c r="P79" i="15"/>
  <c r="Q79" i="15"/>
  <c r="R79" i="15"/>
  <c r="S79" i="15"/>
  <c r="T79" i="15"/>
  <c r="U79" i="15"/>
  <c r="V79" i="15"/>
  <c r="W79" i="15"/>
  <c r="X79" i="15"/>
  <c r="G80" i="15"/>
  <c r="H80" i="15"/>
  <c r="I80" i="15"/>
  <c r="J80" i="15"/>
  <c r="K80" i="15"/>
  <c r="L80" i="15"/>
  <c r="M80" i="15"/>
  <c r="N80" i="15"/>
  <c r="O80" i="15"/>
  <c r="P80" i="15"/>
  <c r="Q80" i="15"/>
  <c r="R80" i="15"/>
  <c r="S80" i="15"/>
  <c r="T80" i="15"/>
  <c r="U80" i="15"/>
  <c r="V80" i="15"/>
  <c r="W80" i="15"/>
  <c r="X80" i="15"/>
  <c r="G81" i="15"/>
  <c r="H81" i="15"/>
  <c r="I81" i="15"/>
  <c r="J81" i="15"/>
  <c r="K81" i="15"/>
  <c r="L81" i="15"/>
  <c r="M81" i="15"/>
  <c r="N81" i="15"/>
  <c r="O81" i="15"/>
  <c r="P81" i="15"/>
  <c r="Q81" i="15"/>
  <c r="R81" i="15"/>
  <c r="S81" i="15"/>
  <c r="T81" i="15"/>
  <c r="U81" i="15"/>
  <c r="V81" i="15"/>
  <c r="W81" i="15"/>
  <c r="X81" i="15"/>
  <c r="G82" i="15"/>
  <c r="H82" i="15"/>
  <c r="I82" i="15"/>
  <c r="J82" i="15"/>
  <c r="K82" i="15"/>
  <c r="L82" i="15"/>
  <c r="M82" i="15"/>
  <c r="N82" i="15"/>
  <c r="O82" i="15"/>
  <c r="P82" i="15"/>
  <c r="Q82" i="15"/>
  <c r="R82" i="15"/>
  <c r="S82" i="15"/>
  <c r="T82" i="15"/>
  <c r="U82" i="15"/>
  <c r="V82" i="15"/>
  <c r="W82" i="15"/>
  <c r="X82" i="15"/>
  <c r="G83" i="15"/>
  <c r="H83" i="15"/>
  <c r="I83" i="15"/>
  <c r="J83" i="15"/>
  <c r="K83" i="15"/>
  <c r="L83" i="15"/>
  <c r="M83" i="15"/>
  <c r="N83" i="15"/>
  <c r="O83" i="15"/>
  <c r="P83" i="15"/>
  <c r="Q83" i="15"/>
  <c r="R83" i="15"/>
  <c r="S83" i="15"/>
  <c r="T83" i="15"/>
  <c r="U83" i="15"/>
  <c r="V83" i="15"/>
  <c r="W83" i="15"/>
  <c r="X83" i="15"/>
  <c r="G84" i="15"/>
  <c r="H84" i="15"/>
  <c r="I84" i="15"/>
  <c r="J84" i="15"/>
  <c r="K84" i="15"/>
  <c r="L84" i="15"/>
  <c r="M84" i="15"/>
  <c r="N84" i="15"/>
  <c r="O84" i="15"/>
  <c r="P84" i="15"/>
  <c r="Q84" i="15"/>
  <c r="R84" i="15"/>
  <c r="S84" i="15"/>
  <c r="T84" i="15"/>
  <c r="U84" i="15"/>
  <c r="V84" i="15"/>
  <c r="W84" i="15"/>
  <c r="X84" i="15"/>
  <c r="G85" i="15"/>
  <c r="H85" i="15"/>
  <c r="I85" i="15"/>
  <c r="J85" i="15"/>
  <c r="K85" i="15"/>
  <c r="L85" i="15"/>
  <c r="M85" i="15"/>
  <c r="N85" i="15"/>
  <c r="O85" i="15"/>
  <c r="P85" i="15"/>
  <c r="Q85" i="15"/>
  <c r="R85" i="15"/>
  <c r="S85" i="15"/>
  <c r="T85" i="15"/>
  <c r="U85" i="15"/>
  <c r="V85" i="15"/>
  <c r="W85" i="15"/>
  <c r="X85" i="15"/>
  <c r="G86" i="15"/>
  <c r="H86" i="15"/>
  <c r="I86" i="15"/>
  <c r="J86" i="15"/>
  <c r="K86" i="15"/>
  <c r="L86" i="15"/>
  <c r="M86" i="15"/>
  <c r="N86" i="15"/>
  <c r="O86" i="15"/>
  <c r="P86" i="15"/>
  <c r="Q86" i="15"/>
  <c r="R86" i="15"/>
  <c r="S86" i="15"/>
  <c r="T86" i="15"/>
  <c r="U86" i="15"/>
  <c r="V86" i="15"/>
  <c r="W86" i="15"/>
  <c r="X86" i="15"/>
  <c r="G87" i="15"/>
  <c r="H87" i="15"/>
  <c r="I87" i="15"/>
  <c r="J87" i="15"/>
  <c r="K87" i="15"/>
  <c r="L87" i="15"/>
  <c r="M87" i="15"/>
  <c r="N87" i="15"/>
  <c r="O87" i="15"/>
  <c r="P87" i="15"/>
  <c r="Q87" i="15"/>
  <c r="R87" i="15"/>
  <c r="S87" i="15"/>
  <c r="T87" i="15"/>
  <c r="U87" i="15"/>
  <c r="V87" i="15"/>
  <c r="W87" i="15"/>
  <c r="X87" i="15"/>
  <c r="G88" i="15"/>
  <c r="H88" i="15"/>
  <c r="I88" i="15"/>
  <c r="J88" i="15"/>
  <c r="K88" i="15"/>
  <c r="L88" i="15"/>
  <c r="M88" i="15"/>
  <c r="N88" i="15"/>
  <c r="O88" i="15"/>
  <c r="P88" i="15"/>
  <c r="Q88" i="15"/>
  <c r="R88" i="15"/>
  <c r="S88" i="15"/>
  <c r="T88" i="15"/>
  <c r="U88" i="15"/>
  <c r="V88" i="15"/>
  <c r="W88" i="15"/>
  <c r="X88" i="15"/>
  <c r="G89" i="15"/>
  <c r="H89" i="15"/>
  <c r="I89" i="15"/>
  <c r="J89" i="15"/>
  <c r="K89" i="15"/>
  <c r="L89" i="15"/>
  <c r="M89" i="15"/>
  <c r="N89" i="15"/>
  <c r="O89" i="15"/>
  <c r="P89" i="15"/>
  <c r="Q89" i="15"/>
  <c r="R89" i="15"/>
  <c r="S89" i="15"/>
  <c r="T89" i="15"/>
  <c r="U89" i="15"/>
  <c r="V89" i="15"/>
  <c r="W89" i="15"/>
  <c r="X89" i="15"/>
  <c r="G90" i="15"/>
  <c r="H90" i="15"/>
  <c r="I90" i="15"/>
  <c r="J90" i="15"/>
  <c r="K90" i="15"/>
  <c r="L90" i="15"/>
  <c r="M90" i="15"/>
  <c r="N90" i="15"/>
  <c r="O90" i="15"/>
  <c r="P90" i="15"/>
  <c r="Q90" i="15"/>
  <c r="R90" i="15"/>
  <c r="S90" i="15"/>
  <c r="T90" i="15"/>
  <c r="U90" i="15"/>
  <c r="V90" i="15"/>
  <c r="W90" i="15"/>
  <c r="X90" i="15"/>
  <c r="G91" i="15"/>
  <c r="H91" i="15"/>
  <c r="I91" i="15"/>
  <c r="J91" i="15"/>
  <c r="K91" i="15"/>
  <c r="L91" i="15"/>
  <c r="M91" i="15"/>
  <c r="N91" i="15"/>
  <c r="O91" i="15"/>
  <c r="P91" i="15"/>
  <c r="Q91" i="15"/>
  <c r="R91" i="15"/>
  <c r="S91" i="15"/>
  <c r="T91" i="15"/>
  <c r="U91" i="15"/>
  <c r="V91" i="15"/>
  <c r="W91" i="15"/>
  <c r="X91" i="15"/>
  <c r="G92" i="15"/>
  <c r="H92" i="15"/>
  <c r="I92" i="15"/>
  <c r="J92" i="15"/>
  <c r="K92" i="15"/>
  <c r="L92" i="15"/>
  <c r="M92" i="15"/>
  <c r="N92" i="15"/>
  <c r="O92" i="15"/>
  <c r="P92" i="15"/>
  <c r="Q92" i="15"/>
  <c r="R92" i="15"/>
  <c r="S92" i="15"/>
  <c r="T92" i="15"/>
  <c r="U92" i="15"/>
  <c r="V92" i="15"/>
  <c r="W92" i="15"/>
  <c r="X92" i="15"/>
  <c r="G93" i="15"/>
  <c r="H93" i="15"/>
  <c r="I93" i="15"/>
  <c r="J93" i="15"/>
  <c r="K93" i="15"/>
  <c r="L93" i="15"/>
  <c r="M93" i="15"/>
  <c r="N93" i="15"/>
  <c r="O93" i="15"/>
  <c r="P93" i="15"/>
  <c r="Q93" i="15"/>
  <c r="R93" i="15"/>
  <c r="S93" i="15"/>
  <c r="T93" i="15"/>
  <c r="U93" i="15"/>
  <c r="V93" i="15"/>
  <c r="W93" i="15"/>
  <c r="X93" i="15"/>
  <c r="G94" i="15"/>
  <c r="H94" i="15"/>
  <c r="I94" i="15"/>
  <c r="J94" i="15"/>
  <c r="K94" i="15"/>
  <c r="L94" i="15"/>
  <c r="M94" i="15"/>
  <c r="N94" i="15"/>
  <c r="O94" i="15"/>
  <c r="P94" i="15"/>
  <c r="Q94" i="15"/>
  <c r="R94" i="15"/>
  <c r="S94" i="15"/>
  <c r="T94" i="15"/>
  <c r="U94" i="15"/>
  <c r="V94" i="15"/>
  <c r="W94" i="15"/>
  <c r="X94" i="15"/>
  <c r="G95" i="15"/>
  <c r="H95" i="15"/>
  <c r="I95" i="15"/>
  <c r="J95" i="15"/>
  <c r="K95" i="15"/>
  <c r="L95" i="15"/>
  <c r="M95" i="15"/>
  <c r="N95" i="15"/>
  <c r="O95" i="15"/>
  <c r="P95" i="15"/>
  <c r="Q95" i="15"/>
  <c r="R95" i="15"/>
  <c r="S95" i="15"/>
  <c r="T95" i="15"/>
  <c r="U95" i="15"/>
  <c r="V95" i="15"/>
  <c r="W95" i="15"/>
  <c r="X95" i="15"/>
  <c r="G96" i="15"/>
  <c r="H96" i="15"/>
  <c r="I96" i="15"/>
  <c r="J96" i="15"/>
  <c r="K96" i="15"/>
  <c r="L96" i="15"/>
  <c r="M96" i="15"/>
  <c r="N96" i="15"/>
  <c r="O96" i="15"/>
  <c r="P96" i="15"/>
  <c r="Q96" i="15"/>
  <c r="R96" i="15"/>
  <c r="S96" i="15"/>
  <c r="T96" i="15"/>
  <c r="U96" i="15"/>
  <c r="V96" i="15"/>
  <c r="W96" i="15"/>
  <c r="X96" i="15"/>
  <c r="G97" i="15"/>
  <c r="H97" i="15"/>
  <c r="I97" i="15"/>
  <c r="J97" i="15"/>
  <c r="K97" i="15"/>
  <c r="L97" i="15"/>
  <c r="M97" i="15"/>
  <c r="N97" i="15"/>
  <c r="O97" i="15"/>
  <c r="P97" i="15"/>
  <c r="Q97" i="15"/>
  <c r="R97" i="15"/>
  <c r="S97" i="15"/>
  <c r="T97" i="15"/>
  <c r="U97" i="15"/>
  <c r="V97" i="15"/>
  <c r="W97" i="15"/>
  <c r="X97" i="15"/>
  <c r="G98" i="15"/>
  <c r="H98" i="15"/>
  <c r="I98" i="15"/>
  <c r="J98" i="15"/>
  <c r="K98" i="15"/>
  <c r="L98" i="15"/>
  <c r="M98" i="15"/>
  <c r="N98" i="15"/>
  <c r="O98" i="15"/>
  <c r="P98" i="15"/>
  <c r="Q98" i="15"/>
  <c r="R98" i="15"/>
  <c r="S98" i="15"/>
  <c r="T98" i="15"/>
  <c r="U98" i="15"/>
  <c r="V98" i="15"/>
  <c r="W98" i="15"/>
  <c r="X98" i="15"/>
  <c r="G99" i="15"/>
  <c r="H99" i="15"/>
  <c r="I99" i="15"/>
  <c r="J99" i="15"/>
  <c r="K99" i="15"/>
  <c r="L99" i="15"/>
  <c r="M99" i="15"/>
  <c r="N99" i="15"/>
  <c r="O99" i="15"/>
  <c r="P99" i="15"/>
  <c r="Q99" i="15"/>
  <c r="R99" i="15"/>
  <c r="S99" i="15"/>
  <c r="T99" i="15"/>
  <c r="U99" i="15"/>
  <c r="V99" i="15"/>
  <c r="W99" i="15"/>
  <c r="X99" i="15"/>
  <c r="G100" i="15"/>
  <c r="H100" i="15"/>
  <c r="I100" i="15"/>
  <c r="J100" i="15"/>
  <c r="K100" i="15"/>
  <c r="L100" i="15"/>
  <c r="M100" i="15"/>
  <c r="N100" i="15"/>
  <c r="O100" i="15"/>
  <c r="P100" i="15"/>
  <c r="Q100" i="15"/>
  <c r="R100" i="15"/>
  <c r="S100" i="15"/>
  <c r="T100" i="15"/>
  <c r="U100" i="15"/>
  <c r="V100" i="15"/>
  <c r="W100" i="15"/>
  <c r="X100" i="15"/>
  <c r="G101" i="15"/>
  <c r="H101" i="15"/>
  <c r="I101" i="15"/>
  <c r="J101" i="15"/>
  <c r="K101" i="15"/>
  <c r="L101" i="15"/>
  <c r="M101" i="15"/>
  <c r="N101" i="15"/>
  <c r="O101" i="15"/>
  <c r="P101" i="15"/>
  <c r="Q101" i="15"/>
  <c r="R101" i="15"/>
  <c r="S101" i="15"/>
  <c r="T101" i="15"/>
  <c r="U101" i="15"/>
  <c r="V101" i="15"/>
  <c r="W101" i="15"/>
  <c r="X101" i="15"/>
  <c r="G102" i="15"/>
  <c r="H102" i="15"/>
  <c r="I102" i="15"/>
  <c r="J102" i="15"/>
  <c r="K102" i="15"/>
  <c r="L102" i="15"/>
  <c r="M102" i="15"/>
  <c r="N102" i="15"/>
  <c r="O102" i="15"/>
  <c r="P102" i="15"/>
  <c r="Q102" i="15"/>
  <c r="R102" i="15"/>
  <c r="S102" i="15"/>
  <c r="T102" i="15"/>
  <c r="U102" i="15"/>
  <c r="V102" i="15"/>
  <c r="W102" i="15"/>
  <c r="X102" i="15"/>
  <c r="G103" i="15"/>
  <c r="H103" i="15"/>
  <c r="I103" i="15"/>
  <c r="J103" i="15"/>
  <c r="K103" i="15"/>
  <c r="L103" i="15"/>
  <c r="M103" i="15"/>
  <c r="N103" i="15"/>
  <c r="O103" i="15"/>
  <c r="P103" i="15"/>
  <c r="Q103" i="15"/>
  <c r="R103" i="15"/>
  <c r="S103" i="15"/>
  <c r="T103" i="15"/>
  <c r="U103" i="15"/>
  <c r="V103" i="15"/>
  <c r="W103" i="15"/>
  <c r="X103" i="15"/>
  <c r="G104" i="15"/>
  <c r="H104" i="15"/>
  <c r="I104" i="15"/>
  <c r="J104" i="15"/>
  <c r="K104" i="15"/>
  <c r="L104" i="15"/>
  <c r="M104" i="15"/>
  <c r="N104" i="15"/>
  <c r="O104" i="15"/>
  <c r="P104" i="15"/>
  <c r="Q104" i="15"/>
  <c r="R104" i="15"/>
  <c r="S104" i="15"/>
  <c r="T104" i="15"/>
  <c r="U104" i="15"/>
  <c r="V104" i="15"/>
  <c r="W104" i="15"/>
  <c r="X104" i="15"/>
  <c r="G105" i="15"/>
  <c r="H105" i="15"/>
  <c r="I105" i="15"/>
  <c r="J105" i="15"/>
  <c r="K105" i="15"/>
  <c r="L105" i="15"/>
  <c r="M105" i="15"/>
  <c r="N105" i="15"/>
  <c r="O105" i="15"/>
  <c r="P105" i="15"/>
  <c r="Q105" i="15"/>
  <c r="R105" i="15"/>
  <c r="S105" i="15"/>
  <c r="T105" i="15"/>
  <c r="U105" i="15"/>
  <c r="V105" i="15"/>
  <c r="W105" i="15"/>
  <c r="X105" i="15"/>
  <c r="G106" i="15"/>
  <c r="H106" i="15"/>
  <c r="I106" i="15"/>
  <c r="J106" i="15"/>
  <c r="K106" i="15"/>
  <c r="L106" i="15"/>
  <c r="M106" i="15"/>
  <c r="N106" i="15"/>
  <c r="O106" i="15"/>
  <c r="P106" i="15"/>
  <c r="Q106" i="15"/>
  <c r="R106" i="15"/>
  <c r="S106" i="15"/>
  <c r="T106" i="15"/>
  <c r="U106" i="15"/>
  <c r="V106" i="15"/>
  <c r="W106" i="15"/>
  <c r="X106" i="15"/>
  <c r="G107" i="15"/>
  <c r="H107" i="15"/>
  <c r="I107" i="15"/>
  <c r="J107" i="15"/>
  <c r="K107" i="15"/>
  <c r="L107" i="15"/>
  <c r="M107" i="15"/>
  <c r="N107" i="15"/>
  <c r="O107" i="15"/>
  <c r="P107" i="15"/>
  <c r="Q107" i="15"/>
  <c r="R107" i="15"/>
  <c r="S107" i="15"/>
  <c r="T107" i="15"/>
  <c r="U107" i="15"/>
  <c r="V107" i="15"/>
  <c r="W107" i="15"/>
  <c r="X107" i="15"/>
  <c r="G108" i="15"/>
  <c r="H108" i="15"/>
  <c r="I108" i="15"/>
  <c r="J108" i="15"/>
  <c r="K108" i="15"/>
  <c r="L108" i="15"/>
  <c r="M108" i="15"/>
  <c r="N108" i="15"/>
  <c r="O108" i="15"/>
  <c r="P108" i="15"/>
  <c r="Q108" i="15"/>
  <c r="R108" i="15"/>
  <c r="S108" i="15"/>
  <c r="T108" i="15"/>
  <c r="U108" i="15"/>
  <c r="V108" i="15"/>
  <c r="W108" i="15"/>
  <c r="X108" i="15"/>
  <c r="G109" i="15"/>
  <c r="H109" i="15"/>
  <c r="I109" i="15"/>
  <c r="J109" i="15"/>
  <c r="K109" i="15"/>
  <c r="L109" i="15"/>
  <c r="M109" i="15"/>
  <c r="N109" i="15"/>
  <c r="O109" i="15"/>
  <c r="P109" i="15"/>
  <c r="Q109" i="15"/>
  <c r="R109" i="15"/>
  <c r="S109" i="15"/>
  <c r="T109" i="15"/>
  <c r="U109" i="15"/>
  <c r="V109" i="15"/>
  <c r="W109" i="15"/>
  <c r="X109" i="15"/>
  <c r="G110" i="15"/>
  <c r="H110" i="15"/>
  <c r="I110" i="15"/>
  <c r="J110" i="15"/>
  <c r="K110" i="15"/>
  <c r="L110" i="15"/>
  <c r="M110" i="15"/>
  <c r="N110" i="15"/>
  <c r="O110" i="15"/>
  <c r="P110" i="15"/>
  <c r="Q110" i="15"/>
  <c r="R110" i="15"/>
  <c r="S110" i="15"/>
  <c r="T110" i="15"/>
  <c r="U110" i="15"/>
  <c r="V110" i="15"/>
  <c r="W110" i="15"/>
  <c r="X110" i="15"/>
  <c r="G111" i="15"/>
  <c r="H111" i="15"/>
  <c r="I111" i="15"/>
  <c r="J111" i="15"/>
  <c r="K111" i="15"/>
  <c r="L111" i="15"/>
  <c r="M111" i="15"/>
  <c r="N111" i="15"/>
  <c r="O111" i="15"/>
  <c r="P111" i="15"/>
  <c r="Q111" i="15"/>
  <c r="R111" i="15"/>
  <c r="S111" i="15"/>
  <c r="T111" i="15"/>
  <c r="U111" i="15"/>
  <c r="V111" i="15"/>
  <c r="W111" i="15"/>
  <c r="X111" i="15"/>
  <c r="G112" i="15"/>
  <c r="H112" i="15"/>
  <c r="I112" i="15"/>
  <c r="J112" i="15"/>
  <c r="K112" i="15"/>
  <c r="L112" i="15"/>
  <c r="M112" i="15"/>
  <c r="N112" i="15"/>
  <c r="O112" i="15"/>
  <c r="P112" i="15"/>
  <c r="Q112" i="15"/>
  <c r="R112" i="15"/>
  <c r="S112" i="15"/>
  <c r="T112" i="15"/>
  <c r="U112" i="15"/>
  <c r="V112" i="15"/>
  <c r="W112" i="15"/>
  <c r="X112" i="15"/>
  <c r="G113" i="15"/>
  <c r="H113" i="15"/>
  <c r="I113" i="15"/>
  <c r="J113" i="15"/>
  <c r="K113" i="15"/>
  <c r="L113" i="15"/>
  <c r="M113" i="15"/>
  <c r="N113" i="15"/>
  <c r="O113" i="15"/>
  <c r="P113" i="15"/>
  <c r="Q113" i="15"/>
  <c r="R113" i="15"/>
  <c r="S113" i="15"/>
  <c r="T113" i="15"/>
  <c r="U113" i="15"/>
  <c r="V113" i="15"/>
  <c r="W113" i="15"/>
  <c r="X113" i="15"/>
  <c r="G114" i="15"/>
  <c r="H114" i="15"/>
  <c r="I114" i="15"/>
  <c r="J114" i="15"/>
  <c r="K114" i="15"/>
  <c r="L114" i="15"/>
  <c r="M114" i="15"/>
  <c r="N114" i="15"/>
  <c r="O114" i="15"/>
  <c r="P114" i="15"/>
  <c r="Q114" i="15"/>
  <c r="R114" i="15"/>
  <c r="S114" i="15"/>
  <c r="T114" i="15"/>
  <c r="U114" i="15"/>
  <c r="V114" i="15"/>
  <c r="W114" i="15"/>
  <c r="X114" i="15"/>
  <c r="G115" i="15"/>
  <c r="H115" i="15"/>
  <c r="I115" i="15"/>
  <c r="J115" i="15"/>
  <c r="K115" i="15"/>
  <c r="L115" i="15"/>
  <c r="M115" i="15"/>
  <c r="N115" i="15"/>
  <c r="O115" i="15"/>
  <c r="P115" i="15"/>
  <c r="Q115" i="15"/>
  <c r="R115" i="15"/>
  <c r="S115" i="15"/>
  <c r="T115" i="15"/>
  <c r="U115" i="15"/>
  <c r="V115" i="15"/>
  <c r="W115" i="15"/>
  <c r="X115" i="15"/>
  <c r="G116" i="15"/>
  <c r="H116" i="15"/>
  <c r="I116" i="15"/>
  <c r="J116" i="15"/>
  <c r="K116" i="15"/>
  <c r="L116" i="15"/>
  <c r="M116" i="15"/>
  <c r="N116" i="15"/>
  <c r="O116" i="15"/>
  <c r="P116" i="15"/>
  <c r="Q116" i="15"/>
  <c r="R116" i="15"/>
  <c r="S116" i="15"/>
  <c r="T116" i="15"/>
  <c r="U116" i="15"/>
  <c r="V116" i="15"/>
  <c r="W116" i="15"/>
  <c r="X116" i="15"/>
  <c r="G117" i="15"/>
  <c r="H117" i="15"/>
  <c r="I117" i="15"/>
  <c r="J117" i="15"/>
  <c r="K117" i="15"/>
  <c r="L117" i="15"/>
  <c r="M117" i="15"/>
  <c r="N117" i="15"/>
  <c r="O117" i="15"/>
  <c r="P117" i="15"/>
  <c r="Q117" i="15"/>
  <c r="R117" i="15"/>
  <c r="S117" i="15"/>
  <c r="T117" i="15"/>
  <c r="U117" i="15"/>
  <c r="V117" i="15"/>
  <c r="W117" i="15"/>
  <c r="X117" i="15"/>
  <c r="G118" i="15"/>
  <c r="H118" i="15"/>
  <c r="I118" i="15"/>
  <c r="J118" i="15"/>
  <c r="K118" i="15"/>
  <c r="L118" i="15"/>
  <c r="M118" i="15"/>
  <c r="N118" i="15"/>
  <c r="O118" i="15"/>
  <c r="P118" i="15"/>
  <c r="Q118" i="15"/>
  <c r="R118" i="15"/>
  <c r="S118" i="15"/>
  <c r="T118" i="15"/>
  <c r="U118" i="15"/>
  <c r="V118" i="15"/>
  <c r="W118" i="15"/>
  <c r="X118" i="15"/>
  <c r="G119" i="15"/>
  <c r="H119" i="15"/>
  <c r="I119" i="15"/>
  <c r="J119" i="15"/>
  <c r="K119" i="15"/>
  <c r="L119" i="15"/>
  <c r="M119" i="15"/>
  <c r="N119" i="15"/>
  <c r="O119" i="15"/>
  <c r="P119" i="15"/>
  <c r="Q119" i="15"/>
  <c r="R119" i="15"/>
  <c r="S119" i="15"/>
  <c r="T119" i="15"/>
  <c r="U119" i="15"/>
  <c r="V119" i="15"/>
  <c r="W119" i="15"/>
  <c r="X119" i="15"/>
  <c r="G120" i="15"/>
  <c r="H120" i="15"/>
  <c r="I120" i="15"/>
  <c r="J120" i="15"/>
  <c r="K120" i="15"/>
  <c r="L120" i="15"/>
  <c r="M120" i="15"/>
  <c r="N120" i="15"/>
  <c r="O120" i="15"/>
  <c r="P120" i="15"/>
  <c r="Q120" i="15"/>
  <c r="R120" i="15"/>
  <c r="S120" i="15"/>
  <c r="T120" i="15"/>
  <c r="U120" i="15"/>
  <c r="V120" i="15"/>
  <c r="W120" i="15"/>
  <c r="X120" i="15"/>
  <c r="G121" i="15"/>
  <c r="H121" i="15"/>
  <c r="I121" i="15"/>
  <c r="J121" i="15"/>
  <c r="K121" i="15"/>
  <c r="L121" i="15"/>
  <c r="M121" i="15"/>
  <c r="N121" i="15"/>
  <c r="O121" i="15"/>
  <c r="P121" i="15"/>
  <c r="Q121" i="15"/>
  <c r="R121" i="15"/>
  <c r="S121" i="15"/>
  <c r="T121" i="15"/>
  <c r="U121" i="15"/>
  <c r="V121" i="15"/>
  <c r="W121" i="15"/>
  <c r="X121" i="15"/>
  <c r="G122" i="15"/>
  <c r="H122" i="15"/>
  <c r="I122" i="15"/>
  <c r="J122" i="15"/>
  <c r="K122" i="15"/>
  <c r="L122" i="15"/>
  <c r="M122" i="15"/>
  <c r="N122" i="15"/>
  <c r="O122" i="15"/>
  <c r="P122" i="15"/>
  <c r="Q122" i="15"/>
  <c r="R122" i="15"/>
  <c r="S122" i="15"/>
  <c r="T122" i="15"/>
  <c r="U122" i="15"/>
  <c r="V122" i="15"/>
  <c r="W122" i="15"/>
  <c r="X122" i="15"/>
  <c r="G123" i="15"/>
  <c r="H123" i="15"/>
  <c r="I123" i="15"/>
  <c r="J123" i="15"/>
  <c r="K123" i="15"/>
  <c r="L123" i="15"/>
  <c r="M123" i="15"/>
  <c r="N123" i="15"/>
  <c r="O123" i="15"/>
  <c r="P123" i="15"/>
  <c r="Q123" i="15"/>
  <c r="R123" i="15"/>
  <c r="S123" i="15"/>
  <c r="T123" i="15"/>
  <c r="U123" i="15"/>
  <c r="V123" i="15"/>
  <c r="W123" i="15"/>
  <c r="X123" i="15"/>
  <c r="G124" i="15"/>
  <c r="H124" i="15"/>
  <c r="I124" i="15"/>
  <c r="J124" i="15"/>
  <c r="K124" i="15"/>
  <c r="L124" i="15"/>
  <c r="M124" i="15"/>
  <c r="N124" i="15"/>
  <c r="O124" i="15"/>
  <c r="P124" i="15"/>
  <c r="Q124" i="15"/>
  <c r="R124" i="15"/>
  <c r="S124" i="15"/>
  <c r="T124" i="15"/>
  <c r="U124" i="15"/>
  <c r="V124" i="15"/>
  <c r="W124" i="15"/>
  <c r="X124" i="15"/>
  <c r="G125" i="15"/>
  <c r="H125" i="15"/>
  <c r="I125" i="15"/>
  <c r="J125" i="15"/>
  <c r="K125" i="15"/>
  <c r="L125" i="15"/>
  <c r="M125" i="15"/>
  <c r="N125" i="15"/>
  <c r="O125" i="15"/>
  <c r="P125" i="15"/>
  <c r="Q125" i="15"/>
  <c r="R125" i="15"/>
  <c r="S125" i="15"/>
  <c r="T125" i="15"/>
  <c r="U125" i="15"/>
  <c r="V125" i="15"/>
  <c r="W125" i="15"/>
  <c r="X125" i="15"/>
  <c r="G126" i="15"/>
  <c r="H126" i="15"/>
  <c r="I126" i="15"/>
  <c r="J126" i="15"/>
  <c r="K126" i="15"/>
  <c r="L126" i="15"/>
  <c r="M126" i="15"/>
  <c r="N126" i="15"/>
  <c r="O126" i="15"/>
  <c r="P126" i="15"/>
  <c r="Q126" i="15"/>
  <c r="R126" i="15"/>
  <c r="S126" i="15"/>
  <c r="T126" i="15"/>
  <c r="U126" i="15"/>
  <c r="V126" i="15"/>
  <c r="W126" i="15"/>
  <c r="X126" i="15"/>
  <c r="G127" i="15"/>
  <c r="H127" i="15"/>
  <c r="I127" i="15"/>
  <c r="J127" i="15"/>
  <c r="K127" i="15"/>
  <c r="L127" i="15"/>
  <c r="M127" i="15"/>
  <c r="N127" i="15"/>
  <c r="O127" i="15"/>
  <c r="P127" i="15"/>
  <c r="Q127" i="15"/>
  <c r="R127" i="15"/>
  <c r="S127" i="15"/>
  <c r="T127" i="15"/>
  <c r="U127" i="15"/>
  <c r="V127" i="15"/>
  <c r="W127" i="15"/>
  <c r="X127" i="15"/>
  <c r="G128" i="15"/>
  <c r="H128" i="15"/>
  <c r="I128" i="15"/>
  <c r="J128" i="15"/>
  <c r="K128" i="15"/>
  <c r="L128" i="15"/>
  <c r="M128" i="15"/>
  <c r="N128" i="15"/>
  <c r="O128" i="15"/>
  <c r="P128" i="15"/>
  <c r="Q128" i="15"/>
  <c r="R128" i="15"/>
  <c r="S128" i="15"/>
  <c r="T128" i="15"/>
  <c r="U128" i="15"/>
  <c r="V128" i="15"/>
  <c r="W128" i="15"/>
  <c r="X128" i="15"/>
  <c r="G129" i="15"/>
  <c r="H129" i="15"/>
  <c r="I129" i="15"/>
  <c r="J129" i="15"/>
  <c r="K129" i="15"/>
  <c r="L129" i="15"/>
  <c r="M129" i="15"/>
  <c r="N129" i="15"/>
  <c r="O129" i="15"/>
  <c r="P129" i="15"/>
  <c r="Q129" i="15"/>
  <c r="R129" i="15"/>
  <c r="S129" i="15"/>
  <c r="T129" i="15"/>
  <c r="U129" i="15"/>
  <c r="V129" i="15"/>
  <c r="W129" i="15"/>
  <c r="X129" i="15"/>
  <c r="G130" i="15"/>
  <c r="H130" i="15"/>
  <c r="I130" i="15"/>
  <c r="J130" i="15"/>
  <c r="K130" i="15"/>
  <c r="L130" i="15"/>
  <c r="M130" i="15"/>
  <c r="N130" i="15"/>
  <c r="O130" i="15"/>
  <c r="P130" i="15"/>
  <c r="Q130" i="15"/>
  <c r="R130" i="15"/>
  <c r="S130" i="15"/>
  <c r="T130" i="15"/>
  <c r="U130" i="15"/>
  <c r="V130" i="15"/>
  <c r="W130" i="15"/>
  <c r="X130" i="15"/>
  <c r="G131" i="15"/>
  <c r="H131" i="15"/>
  <c r="I131" i="15"/>
  <c r="J131" i="15"/>
  <c r="K131" i="15"/>
  <c r="L131" i="15"/>
  <c r="M131" i="15"/>
  <c r="N131" i="15"/>
  <c r="O131" i="15"/>
  <c r="P131" i="15"/>
  <c r="Q131" i="15"/>
  <c r="R131" i="15"/>
  <c r="S131" i="15"/>
  <c r="T131" i="15"/>
  <c r="U131" i="15"/>
  <c r="V131" i="15"/>
  <c r="W131" i="15"/>
  <c r="X131" i="15"/>
  <c r="G132" i="15"/>
  <c r="H132" i="15"/>
  <c r="I132" i="15"/>
  <c r="J132" i="15"/>
  <c r="K132" i="15"/>
  <c r="L132" i="15"/>
  <c r="M132" i="15"/>
  <c r="N132" i="15"/>
  <c r="O132" i="15"/>
  <c r="P132" i="15"/>
  <c r="Q132" i="15"/>
  <c r="R132" i="15"/>
  <c r="S132" i="15"/>
  <c r="T132" i="15"/>
  <c r="U132" i="15"/>
  <c r="V132" i="15"/>
  <c r="W132" i="15"/>
  <c r="X132" i="15"/>
  <c r="G133" i="15"/>
  <c r="H133" i="15"/>
  <c r="I133" i="15"/>
  <c r="J133" i="15"/>
  <c r="K133" i="15"/>
  <c r="L133" i="15"/>
  <c r="M133" i="15"/>
  <c r="N133" i="15"/>
  <c r="O133" i="15"/>
  <c r="P133" i="15"/>
  <c r="Q133" i="15"/>
  <c r="R133" i="15"/>
  <c r="S133" i="15"/>
  <c r="T133" i="15"/>
  <c r="U133" i="15"/>
  <c r="V133" i="15"/>
  <c r="W133" i="15"/>
  <c r="X133" i="15"/>
  <c r="G134" i="15"/>
  <c r="H134" i="15"/>
  <c r="I134" i="15"/>
  <c r="J134" i="15"/>
  <c r="K134" i="15"/>
  <c r="L134" i="15"/>
  <c r="M134" i="15"/>
  <c r="N134" i="15"/>
  <c r="O134" i="15"/>
  <c r="P134" i="15"/>
  <c r="Q134" i="15"/>
  <c r="R134" i="15"/>
  <c r="S134" i="15"/>
  <c r="T134" i="15"/>
  <c r="U134" i="15"/>
  <c r="V134" i="15"/>
  <c r="W134" i="15"/>
  <c r="X134" i="15"/>
  <c r="G135" i="15"/>
  <c r="H135" i="15"/>
  <c r="I135" i="15"/>
  <c r="J135" i="15"/>
  <c r="K135" i="15"/>
  <c r="L135" i="15"/>
  <c r="M135" i="15"/>
  <c r="N135" i="15"/>
  <c r="O135" i="15"/>
  <c r="P135" i="15"/>
  <c r="Q135" i="15"/>
  <c r="R135" i="15"/>
  <c r="S135" i="15"/>
  <c r="T135" i="15"/>
  <c r="U135" i="15"/>
  <c r="V135" i="15"/>
  <c r="W135" i="15"/>
  <c r="X135" i="15"/>
  <c r="G136" i="15"/>
  <c r="H136" i="15"/>
  <c r="I136" i="15"/>
  <c r="J136" i="15"/>
  <c r="K136" i="15"/>
  <c r="L136" i="15"/>
  <c r="M136" i="15"/>
  <c r="N136" i="15"/>
  <c r="O136" i="15"/>
  <c r="P136" i="15"/>
  <c r="Q136" i="15"/>
  <c r="R136" i="15"/>
  <c r="S136" i="15"/>
  <c r="T136" i="15"/>
  <c r="U136" i="15"/>
  <c r="V136" i="15"/>
  <c r="W136" i="15"/>
  <c r="X136" i="15"/>
  <c r="G137" i="15"/>
  <c r="H137" i="15"/>
  <c r="I137" i="15"/>
  <c r="J137" i="15"/>
  <c r="K137" i="15"/>
  <c r="L137" i="15"/>
  <c r="M137" i="15"/>
  <c r="N137" i="15"/>
  <c r="O137" i="15"/>
  <c r="P137" i="15"/>
  <c r="Q137" i="15"/>
  <c r="R137" i="15"/>
  <c r="S137" i="15"/>
  <c r="T137" i="15"/>
  <c r="U137" i="15"/>
  <c r="V137" i="15"/>
  <c r="W137" i="15"/>
  <c r="X137" i="15"/>
  <c r="G138" i="15"/>
  <c r="H138" i="15"/>
  <c r="I138" i="15"/>
  <c r="J138" i="15"/>
  <c r="K138" i="15"/>
  <c r="L138" i="15"/>
  <c r="M138" i="15"/>
  <c r="N138" i="15"/>
  <c r="O138" i="15"/>
  <c r="P138" i="15"/>
  <c r="Q138" i="15"/>
  <c r="R138" i="15"/>
  <c r="S138" i="15"/>
  <c r="T138" i="15"/>
  <c r="U138" i="15"/>
  <c r="V138" i="15"/>
  <c r="W138" i="15"/>
  <c r="X138" i="15"/>
  <c r="G139" i="15"/>
  <c r="H139" i="15"/>
  <c r="I139" i="15"/>
  <c r="J139" i="15"/>
  <c r="K139" i="15"/>
  <c r="L139" i="15"/>
  <c r="M139" i="15"/>
  <c r="N139" i="15"/>
  <c r="O139" i="15"/>
  <c r="P139" i="15"/>
  <c r="Q139" i="15"/>
  <c r="R139" i="15"/>
  <c r="S139" i="15"/>
  <c r="T139" i="15"/>
  <c r="U139" i="15"/>
  <c r="V139" i="15"/>
  <c r="W139" i="15"/>
  <c r="X139" i="15"/>
  <c r="G140" i="15"/>
  <c r="H140" i="15"/>
  <c r="I140" i="15"/>
  <c r="J140" i="15"/>
  <c r="K140" i="15"/>
  <c r="L140" i="15"/>
  <c r="M140" i="15"/>
  <c r="N140" i="15"/>
  <c r="O140" i="15"/>
  <c r="P140" i="15"/>
  <c r="Q140" i="15"/>
  <c r="R140" i="15"/>
  <c r="S140" i="15"/>
  <c r="T140" i="15"/>
  <c r="U140" i="15"/>
  <c r="V140" i="15"/>
  <c r="W140" i="15"/>
  <c r="X140" i="15"/>
  <c r="G141" i="15"/>
  <c r="H141" i="15"/>
  <c r="I141" i="15"/>
  <c r="J141" i="15"/>
  <c r="K141" i="15"/>
  <c r="L141" i="15"/>
  <c r="M141" i="15"/>
  <c r="N141" i="15"/>
  <c r="O141" i="15"/>
  <c r="P141" i="15"/>
  <c r="Q141" i="15"/>
  <c r="R141" i="15"/>
  <c r="S141" i="15"/>
  <c r="T141" i="15"/>
  <c r="U141" i="15"/>
  <c r="V141" i="15"/>
  <c r="W141" i="15"/>
  <c r="X141" i="15"/>
  <c r="G142" i="15"/>
  <c r="H142" i="15"/>
  <c r="I142" i="15"/>
  <c r="J142" i="15"/>
  <c r="K142" i="15"/>
  <c r="L142" i="15"/>
  <c r="M142" i="15"/>
  <c r="N142" i="15"/>
  <c r="O142" i="15"/>
  <c r="P142" i="15"/>
  <c r="Q142" i="15"/>
  <c r="R142" i="15"/>
  <c r="S142" i="15"/>
  <c r="T142" i="15"/>
  <c r="U142" i="15"/>
  <c r="V142" i="15"/>
  <c r="W142" i="15"/>
  <c r="X142" i="15"/>
  <c r="G143" i="15"/>
  <c r="H143" i="15"/>
  <c r="I143" i="15"/>
  <c r="J143" i="15"/>
  <c r="K143" i="15"/>
  <c r="L143" i="15"/>
  <c r="M143" i="15"/>
  <c r="N143" i="15"/>
  <c r="O143" i="15"/>
  <c r="P143" i="15"/>
  <c r="Q143" i="15"/>
  <c r="R143" i="15"/>
  <c r="S143" i="15"/>
  <c r="T143" i="15"/>
  <c r="U143" i="15"/>
  <c r="V143" i="15"/>
  <c r="W143" i="15"/>
  <c r="X143" i="15"/>
  <c r="G144" i="15"/>
  <c r="H144" i="15"/>
  <c r="I144" i="15"/>
  <c r="J144" i="15"/>
  <c r="K144" i="15"/>
  <c r="L144" i="15"/>
  <c r="M144" i="15"/>
  <c r="N144" i="15"/>
  <c r="O144" i="15"/>
  <c r="P144" i="15"/>
  <c r="Q144" i="15"/>
  <c r="R144" i="15"/>
  <c r="S144" i="15"/>
  <c r="T144" i="15"/>
  <c r="U144" i="15"/>
  <c r="V144" i="15"/>
  <c r="W144" i="15"/>
  <c r="X144" i="15"/>
  <c r="G145" i="15"/>
  <c r="H145" i="15"/>
  <c r="I145" i="15"/>
  <c r="J145" i="15"/>
  <c r="K145" i="15"/>
  <c r="L145" i="15"/>
  <c r="M145" i="15"/>
  <c r="N145" i="15"/>
  <c r="O145" i="15"/>
  <c r="P145" i="15"/>
  <c r="Q145" i="15"/>
  <c r="R145" i="15"/>
  <c r="S145" i="15"/>
  <c r="T145" i="15"/>
  <c r="U145" i="15"/>
  <c r="V145" i="15"/>
  <c r="W145" i="15"/>
  <c r="X145" i="15"/>
  <c r="G146" i="15"/>
  <c r="H146" i="15"/>
  <c r="I146" i="15"/>
  <c r="J146" i="15"/>
  <c r="K146" i="15"/>
  <c r="L146" i="15"/>
  <c r="M146" i="15"/>
  <c r="N146" i="15"/>
  <c r="O146" i="15"/>
  <c r="P146" i="15"/>
  <c r="Q146" i="15"/>
  <c r="R146" i="15"/>
  <c r="S146" i="15"/>
  <c r="T146" i="15"/>
  <c r="U146" i="15"/>
  <c r="V146" i="15"/>
  <c r="W146" i="15"/>
  <c r="X146" i="15"/>
  <c r="G147" i="15"/>
  <c r="H147" i="15"/>
  <c r="I147" i="15"/>
  <c r="J147" i="15"/>
  <c r="K147" i="15"/>
  <c r="L147" i="15"/>
  <c r="M147" i="15"/>
  <c r="N147" i="15"/>
  <c r="O147" i="15"/>
  <c r="P147" i="15"/>
  <c r="Q147" i="15"/>
  <c r="R147" i="15"/>
  <c r="S147" i="15"/>
  <c r="T147" i="15"/>
  <c r="U147" i="15"/>
  <c r="V147" i="15"/>
  <c r="W147" i="15"/>
  <c r="X147" i="15"/>
  <c r="G148" i="15"/>
  <c r="H148" i="15"/>
  <c r="I148" i="15"/>
  <c r="J148" i="15"/>
  <c r="K148" i="15"/>
  <c r="L148" i="15"/>
  <c r="M148" i="15"/>
  <c r="N148" i="15"/>
  <c r="O148" i="15"/>
  <c r="P148" i="15"/>
  <c r="Q148" i="15"/>
  <c r="R148" i="15"/>
  <c r="S148" i="15"/>
  <c r="T148" i="15"/>
  <c r="U148" i="15"/>
  <c r="V148" i="15"/>
  <c r="W148" i="15"/>
  <c r="X148" i="15"/>
  <c r="G149" i="15"/>
  <c r="H149" i="15"/>
  <c r="I149" i="15"/>
  <c r="J149" i="15"/>
  <c r="K149" i="15"/>
  <c r="L149" i="15"/>
  <c r="M149" i="15"/>
  <c r="N149" i="15"/>
  <c r="O149" i="15"/>
  <c r="P149" i="15"/>
  <c r="Q149" i="15"/>
  <c r="R149" i="15"/>
  <c r="S149" i="15"/>
  <c r="T149" i="15"/>
  <c r="U149" i="15"/>
  <c r="V149" i="15"/>
  <c r="W149" i="15"/>
  <c r="X149" i="15"/>
  <c r="G150" i="15"/>
  <c r="H150" i="15"/>
  <c r="I150" i="15"/>
  <c r="J150" i="15"/>
  <c r="K150" i="15"/>
  <c r="L150" i="15"/>
  <c r="M150" i="15"/>
  <c r="N150" i="15"/>
  <c r="O150" i="15"/>
  <c r="P150" i="15"/>
  <c r="Q150" i="15"/>
  <c r="R150" i="15"/>
  <c r="S150" i="15"/>
  <c r="T150" i="15"/>
  <c r="U150" i="15"/>
  <c r="V150" i="15"/>
  <c r="W150" i="15"/>
  <c r="X150" i="15"/>
  <c r="G151" i="15"/>
  <c r="H151" i="15"/>
  <c r="I151" i="15"/>
  <c r="J151" i="15"/>
  <c r="K151" i="15"/>
  <c r="L151" i="15"/>
  <c r="M151" i="15"/>
  <c r="N151" i="15"/>
  <c r="O151" i="15"/>
  <c r="P151" i="15"/>
  <c r="Q151" i="15"/>
  <c r="R151" i="15"/>
  <c r="S151" i="15"/>
  <c r="T151" i="15"/>
  <c r="U151" i="15"/>
  <c r="V151" i="15"/>
  <c r="W151" i="15"/>
  <c r="X151" i="15"/>
  <c r="G152" i="15"/>
  <c r="H152" i="15"/>
  <c r="I152" i="15"/>
  <c r="J152" i="15"/>
  <c r="K152" i="15"/>
  <c r="L152" i="15"/>
  <c r="M152" i="15"/>
  <c r="N152" i="15"/>
  <c r="O152" i="15"/>
  <c r="P152" i="15"/>
  <c r="Q152" i="15"/>
  <c r="R152" i="15"/>
  <c r="S152" i="15"/>
  <c r="T152" i="15"/>
  <c r="U152" i="15"/>
  <c r="V152" i="15"/>
  <c r="W152" i="15"/>
  <c r="X152" i="15"/>
  <c r="G153" i="15"/>
  <c r="H153" i="15"/>
  <c r="I153" i="15"/>
  <c r="J153" i="15"/>
  <c r="K153" i="15"/>
  <c r="L153" i="15"/>
  <c r="M153" i="15"/>
  <c r="N153" i="15"/>
  <c r="O153" i="15"/>
  <c r="P153" i="15"/>
  <c r="Q153" i="15"/>
  <c r="R153" i="15"/>
  <c r="S153" i="15"/>
  <c r="T153" i="15"/>
  <c r="U153" i="15"/>
  <c r="V153" i="15"/>
  <c r="W153" i="15"/>
  <c r="X153" i="15"/>
  <c r="G154" i="15"/>
  <c r="H154" i="15"/>
  <c r="I154" i="15"/>
  <c r="J154" i="15"/>
  <c r="K154" i="15"/>
  <c r="L154" i="15"/>
  <c r="M154" i="15"/>
  <c r="N154" i="15"/>
  <c r="O154" i="15"/>
  <c r="P154" i="15"/>
  <c r="Q154" i="15"/>
  <c r="R154" i="15"/>
  <c r="S154" i="15"/>
  <c r="T154" i="15"/>
  <c r="U154" i="15"/>
  <c r="V154" i="15"/>
  <c r="W154" i="15"/>
  <c r="X154" i="15"/>
  <c r="G155" i="15"/>
  <c r="H155" i="15"/>
  <c r="I155" i="15"/>
  <c r="J155" i="15"/>
  <c r="K155" i="15"/>
  <c r="L155" i="15"/>
  <c r="M155" i="15"/>
  <c r="N155" i="15"/>
  <c r="O155" i="15"/>
  <c r="P155" i="15"/>
  <c r="Q155" i="15"/>
  <c r="R155" i="15"/>
  <c r="S155" i="15"/>
  <c r="T155" i="15"/>
  <c r="U155" i="15"/>
  <c r="V155" i="15"/>
  <c r="W155" i="15"/>
  <c r="X155" i="15"/>
  <c r="G156" i="15"/>
  <c r="H156" i="15"/>
  <c r="I156" i="15"/>
  <c r="J156" i="15"/>
  <c r="K156" i="15"/>
  <c r="L156" i="15"/>
  <c r="M156" i="15"/>
  <c r="N156" i="15"/>
  <c r="O156" i="15"/>
  <c r="P156" i="15"/>
  <c r="Q156" i="15"/>
  <c r="R156" i="15"/>
  <c r="S156" i="15"/>
  <c r="T156" i="15"/>
  <c r="U156" i="15"/>
  <c r="V156" i="15"/>
  <c r="W156" i="15"/>
  <c r="X156" i="15"/>
  <c r="G157" i="15"/>
  <c r="H157" i="15"/>
  <c r="I157" i="15"/>
  <c r="J157" i="15"/>
  <c r="K157" i="15"/>
  <c r="L157" i="15"/>
  <c r="M157" i="15"/>
  <c r="N157" i="15"/>
  <c r="O157" i="15"/>
  <c r="P157" i="15"/>
  <c r="Q157" i="15"/>
  <c r="R157" i="15"/>
  <c r="S157" i="15"/>
  <c r="T157" i="15"/>
  <c r="U157" i="15"/>
  <c r="V157" i="15"/>
  <c r="W157" i="15"/>
  <c r="X157" i="15"/>
  <c r="G158" i="15"/>
  <c r="H158" i="15"/>
  <c r="I158" i="15"/>
  <c r="J158" i="15"/>
  <c r="K158" i="15"/>
  <c r="L158" i="15"/>
  <c r="M158" i="15"/>
  <c r="N158" i="15"/>
  <c r="O158" i="15"/>
  <c r="P158" i="15"/>
  <c r="Q158" i="15"/>
  <c r="R158" i="15"/>
  <c r="S158" i="15"/>
  <c r="T158" i="15"/>
  <c r="U158" i="15"/>
  <c r="V158" i="15"/>
  <c r="W158" i="15"/>
  <c r="X158" i="15"/>
  <c r="G159" i="15"/>
  <c r="H159" i="15"/>
  <c r="I159" i="15"/>
  <c r="J159" i="15"/>
  <c r="K159" i="15"/>
  <c r="L159" i="15"/>
  <c r="M159" i="15"/>
  <c r="N159" i="15"/>
  <c r="O159" i="15"/>
  <c r="P159" i="15"/>
  <c r="Q159" i="15"/>
  <c r="R159" i="15"/>
  <c r="S159" i="15"/>
  <c r="T159" i="15"/>
  <c r="U159" i="15"/>
  <c r="V159" i="15"/>
  <c r="W159" i="15"/>
  <c r="X159" i="15"/>
  <c r="G160" i="15"/>
  <c r="H160" i="15"/>
  <c r="I160" i="15"/>
  <c r="J160" i="15"/>
  <c r="K160" i="15"/>
  <c r="L160" i="15"/>
  <c r="M160" i="15"/>
  <c r="N160" i="15"/>
  <c r="O160" i="15"/>
  <c r="P160" i="15"/>
  <c r="Q160" i="15"/>
  <c r="R160" i="15"/>
  <c r="S160" i="15"/>
  <c r="T160" i="15"/>
  <c r="U160" i="15"/>
  <c r="V160" i="15"/>
  <c r="W160" i="15"/>
  <c r="X160" i="15"/>
  <c r="G161" i="15"/>
  <c r="H161" i="15"/>
  <c r="I161" i="15"/>
  <c r="J161" i="15"/>
  <c r="K161" i="15"/>
  <c r="L161" i="15"/>
  <c r="M161" i="15"/>
  <c r="N161" i="15"/>
  <c r="O161" i="15"/>
  <c r="P161" i="15"/>
  <c r="Q161" i="15"/>
  <c r="R161" i="15"/>
  <c r="S161" i="15"/>
  <c r="T161" i="15"/>
  <c r="U161" i="15"/>
  <c r="V161" i="15"/>
  <c r="W161" i="15"/>
  <c r="X161" i="15"/>
  <c r="G162" i="15"/>
  <c r="H162" i="15"/>
  <c r="I162" i="15"/>
  <c r="J162" i="15"/>
  <c r="K162" i="15"/>
  <c r="L162" i="15"/>
  <c r="M162" i="15"/>
  <c r="N162" i="15"/>
  <c r="O162" i="15"/>
  <c r="P162" i="15"/>
  <c r="Q162" i="15"/>
  <c r="R162" i="15"/>
  <c r="S162" i="15"/>
  <c r="T162" i="15"/>
  <c r="U162" i="15"/>
  <c r="V162" i="15"/>
  <c r="W162" i="15"/>
  <c r="X162" i="15"/>
  <c r="G163" i="15"/>
  <c r="H163" i="15"/>
  <c r="I163" i="15"/>
  <c r="J163" i="15"/>
  <c r="K163" i="15"/>
  <c r="L163" i="15"/>
  <c r="M163" i="15"/>
  <c r="N163" i="15"/>
  <c r="O163" i="15"/>
  <c r="P163" i="15"/>
  <c r="Q163" i="15"/>
  <c r="R163" i="15"/>
  <c r="S163" i="15"/>
  <c r="T163" i="15"/>
  <c r="U163" i="15"/>
  <c r="V163" i="15"/>
  <c r="W163" i="15"/>
  <c r="X163" i="15"/>
  <c r="G164" i="15"/>
  <c r="H164" i="15"/>
  <c r="I164" i="15"/>
  <c r="J164" i="15"/>
  <c r="K164" i="15"/>
  <c r="L164" i="15"/>
  <c r="M164" i="15"/>
  <c r="N164" i="15"/>
  <c r="O164" i="15"/>
  <c r="P164" i="15"/>
  <c r="Q164" i="15"/>
  <c r="R164" i="15"/>
  <c r="S164" i="15"/>
  <c r="T164" i="15"/>
  <c r="U164" i="15"/>
  <c r="V164" i="15"/>
  <c r="W164" i="15"/>
  <c r="X164" i="15"/>
  <c r="G165" i="15"/>
  <c r="H165" i="15"/>
  <c r="I165" i="15"/>
  <c r="J165" i="15"/>
  <c r="K165" i="15"/>
  <c r="L165" i="15"/>
  <c r="M165" i="15"/>
  <c r="N165" i="15"/>
  <c r="O165" i="15"/>
  <c r="P165" i="15"/>
  <c r="Q165" i="15"/>
  <c r="R165" i="15"/>
  <c r="S165" i="15"/>
  <c r="T165" i="15"/>
  <c r="U165" i="15"/>
  <c r="V165" i="15"/>
  <c r="W165" i="15"/>
  <c r="X165" i="15"/>
  <c r="G166" i="15"/>
  <c r="H166" i="15"/>
  <c r="I166" i="15"/>
  <c r="J166" i="15"/>
  <c r="K166" i="15"/>
  <c r="L166" i="15"/>
  <c r="M166" i="15"/>
  <c r="N166" i="15"/>
  <c r="O166" i="15"/>
  <c r="P166" i="15"/>
  <c r="Q166" i="15"/>
  <c r="R166" i="15"/>
  <c r="S166" i="15"/>
  <c r="T166" i="15"/>
  <c r="U166" i="15"/>
  <c r="V166" i="15"/>
  <c r="W166" i="15"/>
  <c r="X166" i="15"/>
  <c r="G167" i="15"/>
  <c r="H167" i="15"/>
  <c r="I167" i="15"/>
  <c r="J167" i="15"/>
  <c r="K167" i="15"/>
  <c r="L167" i="15"/>
  <c r="M167" i="15"/>
  <c r="N167" i="15"/>
  <c r="O167" i="15"/>
  <c r="P167" i="15"/>
  <c r="Q167" i="15"/>
  <c r="R167" i="15"/>
  <c r="S167" i="15"/>
  <c r="T167" i="15"/>
  <c r="U167" i="15"/>
  <c r="V167" i="15"/>
  <c r="W167" i="15"/>
  <c r="X167" i="15"/>
  <c r="G168" i="15"/>
  <c r="H168" i="15"/>
  <c r="I168" i="15"/>
  <c r="J168" i="15"/>
  <c r="K168" i="15"/>
  <c r="L168" i="15"/>
  <c r="M168" i="15"/>
  <c r="N168" i="15"/>
  <c r="O168" i="15"/>
  <c r="P168" i="15"/>
  <c r="Q168" i="15"/>
  <c r="R168" i="15"/>
  <c r="S168" i="15"/>
  <c r="T168" i="15"/>
  <c r="U168" i="15"/>
  <c r="V168" i="15"/>
  <c r="W168" i="15"/>
  <c r="X168" i="15"/>
  <c r="G169" i="15"/>
  <c r="H169" i="15"/>
  <c r="I169" i="15"/>
  <c r="J169" i="15"/>
  <c r="K169" i="15"/>
  <c r="L169" i="15"/>
  <c r="M169" i="15"/>
  <c r="N169" i="15"/>
  <c r="O169" i="15"/>
  <c r="P169" i="15"/>
  <c r="Q169" i="15"/>
  <c r="R169" i="15"/>
  <c r="S169" i="15"/>
  <c r="T169" i="15"/>
  <c r="U169" i="15"/>
  <c r="V169" i="15"/>
  <c r="W169" i="15"/>
  <c r="X169" i="15"/>
  <c r="G170" i="15"/>
  <c r="H170" i="15"/>
  <c r="I170" i="15"/>
  <c r="J170" i="15"/>
  <c r="K170" i="15"/>
  <c r="L170" i="15"/>
  <c r="M170" i="15"/>
  <c r="N170" i="15"/>
  <c r="O170" i="15"/>
  <c r="P170" i="15"/>
  <c r="Q170" i="15"/>
  <c r="R170" i="15"/>
  <c r="S170" i="15"/>
  <c r="T170" i="15"/>
  <c r="U170" i="15"/>
  <c r="V170" i="15"/>
  <c r="W170" i="15"/>
  <c r="X170" i="15"/>
  <c r="G171" i="15"/>
  <c r="H171" i="15"/>
  <c r="I171" i="15"/>
  <c r="J171" i="15"/>
  <c r="K171" i="15"/>
  <c r="L171" i="15"/>
  <c r="M171" i="15"/>
  <c r="N171" i="15"/>
  <c r="O171" i="15"/>
  <c r="P171" i="15"/>
  <c r="Q171" i="15"/>
  <c r="R171" i="15"/>
  <c r="S171" i="15"/>
  <c r="T171" i="15"/>
  <c r="U171" i="15"/>
  <c r="V171" i="15"/>
  <c r="W171" i="15"/>
  <c r="X171" i="15"/>
  <c r="G172" i="15"/>
  <c r="H172" i="15"/>
  <c r="I172" i="15"/>
  <c r="J172" i="15"/>
  <c r="K172" i="15"/>
  <c r="L172" i="15"/>
  <c r="M172" i="15"/>
  <c r="N172" i="15"/>
  <c r="O172" i="15"/>
  <c r="P172" i="15"/>
  <c r="Q172" i="15"/>
  <c r="R172" i="15"/>
  <c r="S172" i="15"/>
  <c r="T172" i="15"/>
  <c r="U172" i="15"/>
  <c r="V172" i="15"/>
  <c r="W172" i="15"/>
  <c r="X172" i="15"/>
  <c r="G173" i="15"/>
  <c r="H173" i="15"/>
  <c r="I173" i="15"/>
  <c r="J173" i="15"/>
  <c r="K173" i="15"/>
  <c r="L173" i="15"/>
  <c r="M173" i="15"/>
  <c r="N173" i="15"/>
  <c r="O173" i="15"/>
  <c r="P173" i="15"/>
  <c r="Q173" i="15"/>
  <c r="R173" i="15"/>
  <c r="S173" i="15"/>
  <c r="T173" i="15"/>
  <c r="U173" i="15"/>
  <c r="V173" i="15"/>
  <c r="W173" i="15"/>
  <c r="X173" i="15"/>
  <c r="G174" i="15"/>
  <c r="H174" i="15"/>
  <c r="I174" i="15"/>
  <c r="J174" i="15"/>
  <c r="K174" i="15"/>
  <c r="L174" i="15"/>
  <c r="M174" i="15"/>
  <c r="N174" i="15"/>
  <c r="O174" i="15"/>
  <c r="P174" i="15"/>
  <c r="Q174" i="15"/>
  <c r="R174" i="15"/>
  <c r="S174" i="15"/>
  <c r="T174" i="15"/>
  <c r="U174" i="15"/>
  <c r="V174" i="15"/>
  <c r="W174" i="15"/>
  <c r="X174" i="15"/>
  <c r="G175" i="15"/>
  <c r="H175" i="15"/>
  <c r="I175" i="15"/>
  <c r="J175" i="15"/>
  <c r="K175" i="15"/>
  <c r="L175" i="15"/>
  <c r="M175" i="15"/>
  <c r="N175" i="15"/>
  <c r="O175" i="15"/>
  <c r="P175" i="15"/>
  <c r="Q175" i="15"/>
  <c r="R175" i="15"/>
  <c r="S175" i="15"/>
  <c r="T175" i="15"/>
  <c r="U175" i="15"/>
  <c r="V175" i="15"/>
  <c r="W175" i="15"/>
  <c r="X175" i="15"/>
  <c r="G176" i="15"/>
  <c r="H176" i="15"/>
  <c r="I176" i="15"/>
  <c r="J176" i="15"/>
  <c r="K176" i="15"/>
  <c r="L176" i="15"/>
  <c r="M176" i="15"/>
  <c r="N176" i="15"/>
  <c r="O176" i="15"/>
  <c r="P176" i="15"/>
  <c r="Q176" i="15"/>
  <c r="R176" i="15"/>
  <c r="S176" i="15"/>
  <c r="T176" i="15"/>
  <c r="U176" i="15"/>
  <c r="V176" i="15"/>
  <c r="W176" i="15"/>
  <c r="X176" i="15"/>
  <c r="G177" i="15"/>
  <c r="H177" i="15"/>
  <c r="I177" i="15"/>
  <c r="J177" i="15"/>
  <c r="K177" i="15"/>
  <c r="L177" i="15"/>
  <c r="M177" i="15"/>
  <c r="N177" i="15"/>
  <c r="O177" i="15"/>
  <c r="P177" i="15"/>
  <c r="Q177" i="15"/>
  <c r="R177" i="15"/>
  <c r="S177" i="15"/>
  <c r="T177" i="15"/>
  <c r="U177" i="15"/>
  <c r="V177" i="15"/>
  <c r="W177" i="15"/>
  <c r="X177" i="15"/>
  <c r="G178" i="15"/>
  <c r="H178" i="15"/>
  <c r="I178" i="15"/>
  <c r="J178" i="15"/>
  <c r="K178" i="15"/>
  <c r="L178" i="15"/>
  <c r="M178" i="15"/>
  <c r="N178" i="15"/>
  <c r="O178" i="15"/>
  <c r="P178" i="15"/>
  <c r="Q178" i="15"/>
  <c r="R178" i="15"/>
  <c r="S178" i="15"/>
  <c r="T178" i="15"/>
  <c r="U178" i="15"/>
  <c r="V178" i="15"/>
  <c r="W178" i="15"/>
  <c r="X178" i="15"/>
  <c r="G179" i="15"/>
  <c r="H179" i="15"/>
  <c r="I179" i="15"/>
  <c r="J179" i="15"/>
  <c r="K179" i="15"/>
  <c r="L179" i="15"/>
  <c r="M179" i="15"/>
  <c r="N179" i="15"/>
  <c r="O179" i="15"/>
  <c r="P179" i="15"/>
  <c r="Q179" i="15"/>
  <c r="R179" i="15"/>
  <c r="S179" i="15"/>
  <c r="T179" i="15"/>
  <c r="U179" i="15"/>
  <c r="V179" i="15"/>
  <c r="W179" i="15"/>
  <c r="X179" i="15"/>
  <c r="G180" i="15"/>
  <c r="H180" i="15"/>
  <c r="I180" i="15"/>
  <c r="J180" i="15"/>
  <c r="K180" i="15"/>
  <c r="L180" i="15"/>
  <c r="M180" i="15"/>
  <c r="N180" i="15"/>
  <c r="O180" i="15"/>
  <c r="P180" i="15"/>
  <c r="Q180" i="15"/>
  <c r="R180" i="15"/>
  <c r="S180" i="15"/>
  <c r="T180" i="15"/>
  <c r="U180" i="15"/>
  <c r="V180" i="15"/>
  <c r="W180" i="15"/>
  <c r="X180" i="15"/>
  <c r="G181" i="15"/>
  <c r="H181" i="15"/>
  <c r="I181" i="15"/>
  <c r="J181" i="15"/>
  <c r="K181" i="15"/>
  <c r="L181" i="15"/>
  <c r="M181" i="15"/>
  <c r="N181" i="15"/>
  <c r="O181" i="15"/>
  <c r="P181" i="15"/>
  <c r="Q181" i="15"/>
  <c r="R181" i="15"/>
  <c r="S181" i="15"/>
  <c r="T181" i="15"/>
  <c r="U181" i="15"/>
  <c r="V181" i="15"/>
  <c r="W181" i="15"/>
  <c r="X181" i="15"/>
  <c r="G182" i="15"/>
  <c r="H182" i="15"/>
  <c r="I182" i="15"/>
  <c r="J182" i="15"/>
  <c r="K182" i="15"/>
  <c r="L182" i="15"/>
  <c r="M182" i="15"/>
  <c r="N182" i="15"/>
  <c r="O182" i="15"/>
  <c r="P182" i="15"/>
  <c r="Q182" i="15"/>
  <c r="R182" i="15"/>
  <c r="S182" i="15"/>
  <c r="T182" i="15"/>
  <c r="U182" i="15"/>
  <c r="V182" i="15"/>
  <c r="W182" i="15"/>
  <c r="X182" i="15"/>
  <c r="G183" i="15"/>
  <c r="H183" i="15"/>
  <c r="I183" i="15"/>
  <c r="J183" i="15"/>
  <c r="K183" i="15"/>
  <c r="L183" i="15"/>
  <c r="M183" i="15"/>
  <c r="N183" i="15"/>
  <c r="O183" i="15"/>
  <c r="P183" i="15"/>
  <c r="Q183" i="15"/>
  <c r="R183" i="15"/>
  <c r="S183" i="15"/>
  <c r="T183" i="15"/>
  <c r="U183" i="15"/>
  <c r="V183" i="15"/>
  <c r="W183" i="15"/>
  <c r="X183" i="15"/>
  <c r="G184" i="15"/>
  <c r="H184" i="15"/>
  <c r="I184" i="15"/>
  <c r="J184" i="15"/>
  <c r="K184" i="15"/>
  <c r="L184" i="15"/>
  <c r="M184" i="15"/>
  <c r="N184" i="15"/>
  <c r="O184" i="15"/>
  <c r="P184" i="15"/>
  <c r="Q184" i="15"/>
  <c r="R184" i="15"/>
  <c r="S184" i="15"/>
  <c r="T184" i="15"/>
  <c r="U184" i="15"/>
  <c r="V184" i="15"/>
  <c r="W184" i="15"/>
  <c r="X184" i="15"/>
  <c r="G185" i="15"/>
  <c r="H185" i="15"/>
  <c r="I185" i="15"/>
  <c r="J185" i="15"/>
  <c r="K185" i="15"/>
  <c r="L185" i="15"/>
  <c r="M185" i="15"/>
  <c r="N185" i="15"/>
  <c r="O185" i="15"/>
  <c r="P185" i="15"/>
  <c r="Q185" i="15"/>
  <c r="R185" i="15"/>
  <c r="S185" i="15"/>
  <c r="T185" i="15"/>
  <c r="U185" i="15"/>
  <c r="V185" i="15"/>
  <c r="W185" i="15"/>
  <c r="X185" i="15"/>
  <c r="G186" i="15"/>
  <c r="H186" i="15"/>
  <c r="I186" i="15"/>
  <c r="J186" i="15"/>
  <c r="K186" i="15"/>
  <c r="L186" i="15"/>
  <c r="M186" i="15"/>
  <c r="N186" i="15"/>
  <c r="O186" i="15"/>
  <c r="P186" i="15"/>
  <c r="Q186" i="15"/>
  <c r="R186" i="15"/>
  <c r="S186" i="15"/>
  <c r="T186" i="15"/>
  <c r="U186" i="15"/>
  <c r="V186" i="15"/>
  <c r="W186" i="15"/>
  <c r="X186" i="15"/>
  <c r="G187" i="15"/>
  <c r="H187" i="15"/>
  <c r="I187" i="15"/>
  <c r="J187" i="15"/>
  <c r="K187" i="15"/>
  <c r="L187" i="15"/>
  <c r="M187" i="15"/>
  <c r="N187" i="15"/>
  <c r="O187" i="15"/>
  <c r="P187" i="15"/>
  <c r="Q187" i="15"/>
  <c r="R187" i="15"/>
  <c r="S187" i="15"/>
  <c r="T187" i="15"/>
  <c r="U187" i="15"/>
  <c r="V187" i="15"/>
  <c r="W187" i="15"/>
  <c r="X187" i="15"/>
  <c r="G188" i="15"/>
  <c r="H188" i="15"/>
  <c r="I188" i="15"/>
  <c r="J188" i="15"/>
  <c r="K188" i="15"/>
  <c r="L188" i="15"/>
  <c r="M188" i="15"/>
  <c r="N188" i="15"/>
  <c r="O188" i="15"/>
  <c r="P188" i="15"/>
  <c r="Q188" i="15"/>
  <c r="R188" i="15"/>
  <c r="S188" i="15"/>
  <c r="T188" i="15"/>
  <c r="U188" i="15"/>
  <c r="V188" i="15"/>
  <c r="W188" i="15"/>
  <c r="X188" i="15"/>
  <c r="G189" i="15"/>
  <c r="H189" i="15"/>
  <c r="I189" i="15"/>
  <c r="J189" i="15"/>
  <c r="K189" i="15"/>
  <c r="L189" i="15"/>
  <c r="M189" i="15"/>
  <c r="N189" i="15"/>
  <c r="O189" i="15"/>
  <c r="P189" i="15"/>
  <c r="Q189" i="15"/>
  <c r="R189" i="15"/>
  <c r="S189" i="15"/>
  <c r="T189" i="15"/>
  <c r="U189" i="15"/>
  <c r="V189" i="15"/>
  <c r="W189" i="15"/>
  <c r="X189" i="15"/>
  <c r="G190" i="15"/>
  <c r="H190" i="15"/>
  <c r="I190" i="15"/>
  <c r="J190" i="15"/>
  <c r="K190" i="15"/>
  <c r="L190" i="15"/>
  <c r="M190" i="15"/>
  <c r="N190" i="15"/>
  <c r="O190" i="15"/>
  <c r="P190" i="15"/>
  <c r="Q190" i="15"/>
  <c r="R190" i="15"/>
  <c r="S190" i="15"/>
  <c r="T190" i="15"/>
  <c r="U190" i="15"/>
  <c r="V190" i="15"/>
  <c r="W190" i="15"/>
  <c r="X190" i="15"/>
  <c r="G191" i="15"/>
  <c r="H191" i="15"/>
  <c r="I191" i="15"/>
  <c r="J191" i="15"/>
  <c r="K191" i="15"/>
  <c r="L191" i="15"/>
  <c r="M191" i="15"/>
  <c r="N191" i="15"/>
  <c r="O191" i="15"/>
  <c r="P191" i="15"/>
  <c r="Q191" i="15"/>
  <c r="R191" i="15"/>
  <c r="S191" i="15"/>
  <c r="T191" i="15"/>
  <c r="U191" i="15"/>
  <c r="V191" i="15"/>
  <c r="W191" i="15"/>
  <c r="X191" i="15"/>
  <c r="G192" i="15"/>
  <c r="H192" i="15"/>
  <c r="I192" i="15"/>
  <c r="J192" i="15"/>
  <c r="K192" i="15"/>
  <c r="L192" i="15"/>
  <c r="M192" i="15"/>
  <c r="N192" i="15"/>
  <c r="O192" i="15"/>
  <c r="P192" i="15"/>
  <c r="Q192" i="15"/>
  <c r="R192" i="15"/>
  <c r="S192" i="15"/>
  <c r="T192" i="15"/>
  <c r="U192" i="15"/>
  <c r="V192" i="15"/>
  <c r="W192" i="15"/>
  <c r="X192" i="15"/>
  <c r="G193" i="15"/>
  <c r="H193" i="15"/>
  <c r="I193" i="15"/>
  <c r="J193" i="15"/>
  <c r="K193" i="15"/>
  <c r="L193" i="15"/>
  <c r="M193" i="15"/>
  <c r="N193" i="15"/>
  <c r="O193" i="15"/>
  <c r="P193" i="15"/>
  <c r="Q193" i="15"/>
  <c r="R193" i="15"/>
  <c r="S193" i="15"/>
  <c r="T193" i="15"/>
  <c r="U193" i="15"/>
  <c r="V193" i="15"/>
  <c r="W193" i="15"/>
  <c r="X193" i="15"/>
  <c r="G194" i="15"/>
  <c r="H194" i="15"/>
  <c r="I194" i="15"/>
  <c r="J194" i="15"/>
  <c r="K194" i="15"/>
  <c r="L194" i="15"/>
  <c r="M194" i="15"/>
  <c r="N194" i="15"/>
  <c r="O194" i="15"/>
  <c r="P194" i="15"/>
  <c r="Q194" i="15"/>
  <c r="R194" i="15"/>
  <c r="S194" i="15"/>
  <c r="T194" i="15"/>
  <c r="U194" i="15"/>
  <c r="V194" i="15"/>
  <c r="W194" i="15"/>
  <c r="X194" i="15"/>
  <c r="U2" i="15"/>
  <c r="V2" i="15"/>
  <c r="W2" i="15"/>
  <c r="X2" i="15"/>
  <c r="T2" i="15"/>
  <c r="S2" i="15"/>
  <c r="I2" i="15"/>
  <c r="J2" i="15"/>
  <c r="K2" i="15"/>
  <c r="L2" i="15"/>
  <c r="M2" i="15"/>
  <c r="N2" i="15"/>
  <c r="O2" i="15"/>
  <c r="P2" i="15"/>
  <c r="Q2" i="15"/>
  <c r="R2" i="15"/>
  <c r="H2" i="15"/>
  <c r="G2" i="15"/>
  <c r="F3" i="11"/>
  <c r="G3" i="11"/>
  <c r="H3" i="11"/>
  <c r="I3" i="11"/>
  <c r="J3" i="11"/>
  <c r="K3" i="11"/>
  <c r="L3" i="11"/>
  <c r="M3" i="11"/>
  <c r="N3" i="11"/>
  <c r="O3" i="11"/>
  <c r="P3" i="11"/>
  <c r="Q3" i="11"/>
  <c r="R3" i="11"/>
  <c r="S3" i="11"/>
  <c r="T3" i="11"/>
  <c r="U3" i="11"/>
  <c r="V3" i="11"/>
  <c r="W3" i="11"/>
  <c r="X3" i="11"/>
  <c r="F4" i="11"/>
  <c r="G4" i="11"/>
  <c r="H4" i="11"/>
  <c r="I4" i="11"/>
  <c r="J4" i="11"/>
  <c r="K4" i="11"/>
  <c r="L4" i="11"/>
  <c r="M4" i="11"/>
  <c r="N4" i="11"/>
  <c r="O4" i="11"/>
  <c r="P4" i="11"/>
  <c r="Q4" i="11"/>
  <c r="R4" i="11"/>
  <c r="S4" i="11"/>
  <c r="T4" i="11"/>
  <c r="U4" i="11"/>
  <c r="V4" i="11"/>
  <c r="W4" i="11"/>
  <c r="X4" i="11"/>
  <c r="F5" i="11"/>
  <c r="G5" i="11"/>
  <c r="H5" i="11"/>
  <c r="I5" i="11"/>
  <c r="J5" i="11"/>
  <c r="K5" i="11"/>
  <c r="L5" i="11"/>
  <c r="M5" i="11"/>
  <c r="N5" i="11"/>
  <c r="O5" i="11"/>
  <c r="P5" i="11"/>
  <c r="Q5" i="11"/>
  <c r="R5" i="11"/>
  <c r="S5" i="11"/>
  <c r="T5" i="11"/>
  <c r="U5" i="11"/>
  <c r="V5" i="11"/>
  <c r="W5" i="11"/>
  <c r="X5" i="11"/>
  <c r="F6" i="11"/>
  <c r="G6" i="11"/>
  <c r="H6" i="11"/>
  <c r="I6" i="11"/>
  <c r="J6" i="11"/>
  <c r="K6" i="11"/>
  <c r="L6" i="11"/>
  <c r="M6" i="11"/>
  <c r="N6" i="11"/>
  <c r="O6" i="11"/>
  <c r="P6" i="11"/>
  <c r="Q6" i="11"/>
  <c r="R6" i="11"/>
  <c r="S6" i="11"/>
  <c r="T6" i="11"/>
  <c r="U6" i="11"/>
  <c r="V6" i="11"/>
  <c r="W6" i="11"/>
  <c r="X6" i="11"/>
  <c r="F7" i="11"/>
  <c r="G7" i="11"/>
  <c r="H7" i="11"/>
  <c r="I7" i="11"/>
  <c r="J7" i="11"/>
  <c r="K7" i="11"/>
  <c r="L7" i="11"/>
  <c r="M7" i="11"/>
  <c r="N7" i="11"/>
  <c r="O7" i="11"/>
  <c r="P7" i="11"/>
  <c r="Q7" i="11"/>
  <c r="R7" i="11"/>
  <c r="S7" i="11"/>
  <c r="T7" i="11"/>
  <c r="U7" i="11"/>
  <c r="V7" i="11"/>
  <c r="W7" i="11"/>
  <c r="X7" i="11"/>
  <c r="F8" i="11"/>
  <c r="G8" i="11"/>
  <c r="H8" i="11"/>
  <c r="I8" i="11"/>
  <c r="J8" i="11"/>
  <c r="K8" i="11"/>
  <c r="L8" i="11"/>
  <c r="M8" i="11"/>
  <c r="N8" i="11"/>
  <c r="O8" i="11"/>
  <c r="P8" i="11"/>
  <c r="Q8" i="11"/>
  <c r="R8" i="11"/>
  <c r="S8" i="11"/>
  <c r="T8" i="11"/>
  <c r="U8" i="11"/>
  <c r="V8" i="11"/>
  <c r="W8" i="11"/>
  <c r="X8" i="11"/>
  <c r="F9" i="11"/>
  <c r="G9" i="11"/>
  <c r="H9" i="11"/>
  <c r="I9" i="11"/>
  <c r="J9" i="11"/>
  <c r="K9" i="11"/>
  <c r="L9" i="11"/>
  <c r="M9" i="11"/>
  <c r="N9" i="11"/>
  <c r="O9" i="11"/>
  <c r="P9" i="11"/>
  <c r="Q9" i="11"/>
  <c r="R9" i="11"/>
  <c r="S9" i="11"/>
  <c r="T9" i="11"/>
  <c r="U9" i="11"/>
  <c r="V9" i="11"/>
  <c r="W9" i="11"/>
  <c r="X9" i="11"/>
  <c r="F10" i="11"/>
  <c r="G10" i="11"/>
  <c r="H10" i="11"/>
  <c r="I10" i="11"/>
  <c r="J10" i="11"/>
  <c r="K10" i="11"/>
  <c r="L10" i="11"/>
  <c r="M10" i="11"/>
  <c r="N10" i="11"/>
  <c r="O10" i="11"/>
  <c r="P10" i="11"/>
  <c r="Q10" i="11"/>
  <c r="R10" i="11"/>
  <c r="S10" i="11"/>
  <c r="T10" i="11"/>
  <c r="U10" i="11"/>
  <c r="V10" i="11"/>
  <c r="W10" i="11"/>
  <c r="X10" i="11"/>
  <c r="F11" i="11"/>
  <c r="G11" i="11"/>
  <c r="H11" i="11"/>
  <c r="I11" i="11"/>
  <c r="J11" i="11"/>
  <c r="K11" i="11"/>
  <c r="L11" i="11"/>
  <c r="M11" i="11"/>
  <c r="N11" i="11"/>
  <c r="O11" i="11"/>
  <c r="P11" i="11"/>
  <c r="Q11" i="11"/>
  <c r="R11" i="11"/>
  <c r="S11" i="11"/>
  <c r="T11" i="11"/>
  <c r="U11" i="11"/>
  <c r="V11" i="11"/>
  <c r="W11" i="11"/>
  <c r="X11" i="11"/>
  <c r="F12" i="11"/>
  <c r="G12" i="11"/>
  <c r="H12" i="11"/>
  <c r="I12" i="11"/>
  <c r="J12" i="11"/>
  <c r="K12" i="11"/>
  <c r="L12" i="11"/>
  <c r="M12" i="11"/>
  <c r="N12" i="11"/>
  <c r="O12" i="11"/>
  <c r="P12" i="11"/>
  <c r="Q12" i="11"/>
  <c r="R12" i="11"/>
  <c r="S12" i="11"/>
  <c r="T12" i="11"/>
  <c r="U12" i="11"/>
  <c r="V12" i="11"/>
  <c r="W12" i="11"/>
  <c r="X12" i="11"/>
  <c r="F13" i="11"/>
  <c r="G13" i="11"/>
  <c r="H13" i="11"/>
  <c r="I13" i="11"/>
  <c r="J13" i="11"/>
  <c r="K13" i="11"/>
  <c r="L13" i="11"/>
  <c r="M13" i="11"/>
  <c r="N13" i="11"/>
  <c r="O13" i="11"/>
  <c r="P13" i="11"/>
  <c r="Q13" i="11"/>
  <c r="R13" i="11"/>
  <c r="S13" i="11"/>
  <c r="T13" i="11"/>
  <c r="U13" i="11"/>
  <c r="V13" i="11"/>
  <c r="W13" i="11"/>
  <c r="X13" i="11"/>
  <c r="F14" i="11"/>
  <c r="G14" i="11"/>
  <c r="H14" i="11"/>
  <c r="I14" i="11"/>
  <c r="J14" i="11"/>
  <c r="K14" i="11"/>
  <c r="L14" i="11"/>
  <c r="M14" i="11"/>
  <c r="N14" i="11"/>
  <c r="O14" i="11"/>
  <c r="P14" i="11"/>
  <c r="Q14" i="11"/>
  <c r="R14" i="11"/>
  <c r="S14" i="11"/>
  <c r="T14" i="11"/>
  <c r="U14" i="11"/>
  <c r="V14" i="11"/>
  <c r="W14" i="11"/>
  <c r="X14" i="11"/>
  <c r="F15" i="11"/>
  <c r="G15" i="11"/>
  <c r="H15" i="11"/>
  <c r="I15" i="11"/>
  <c r="J15" i="11"/>
  <c r="K15" i="11"/>
  <c r="L15" i="11"/>
  <c r="M15" i="11"/>
  <c r="N15" i="11"/>
  <c r="O15" i="11"/>
  <c r="P15" i="11"/>
  <c r="Q15" i="11"/>
  <c r="R15" i="11"/>
  <c r="S15" i="11"/>
  <c r="T15" i="11"/>
  <c r="U15" i="11"/>
  <c r="V15" i="11"/>
  <c r="W15" i="11"/>
  <c r="X15" i="11"/>
  <c r="F16" i="11"/>
  <c r="G16" i="11"/>
  <c r="H16" i="11"/>
  <c r="I16" i="11"/>
  <c r="J16" i="11"/>
  <c r="K16" i="11"/>
  <c r="L16" i="11"/>
  <c r="M16" i="11"/>
  <c r="N16" i="11"/>
  <c r="O16" i="11"/>
  <c r="P16" i="11"/>
  <c r="Q16" i="11"/>
  <c r="R16" i="11"/>
  <c r="S16" i="11"/>
  <c r="T16" i="11"/>
  <c r="U16" i="11"/>
  <c r="V16" i="11"/>
  <c r="W16" i="11"/>
  <c r="X16" i="11"/>
  <c r="F17" i="11"/>
  <c r="G17" i="11"/>
  <c r="H17" i="11"/>
  <c r="I17" i="11"/>
  <c r="J17" i="11"/>
  <c r="K17" i="11"/>
  <c r="L17" i="11"/>
  <c r="M17" i="11"/>
  <c r="N17" i="11"/>
  <c r="O17" i="11"/>
  <c r="P17" i="11"/>
  <c r="Q17" i="11"/>
  <c r="R17" i="11"/>
  <c r="S17" i="11"/>
  <c r="T17" i="11"/>
  <c r="U17" i="11"/>
  <c r="V17" i="11"/>
  <c r="W17" i="11"/>
  <c r="X17" i="11"/>
  <c r="F18" i="11"/>
  <c r="G18" i="11"/>
  <c r="H18" i="11"/>
  <c r="I18" i="11"/>
  <c r="J18" i="11"/>
  <c r="K18" i="11"/>
  <c r="L18" i="11"/>
  <c r="M18" i="11"/>
  <c r="N18" i="11"/>
  <c r="O18" i="11"/>
  <c r="P18" i="11"/>
  <c r="Q18" i="11"/>
  <c r="R18" i="11"/>
  <c r="S18" i="11"/>
  <c r="T18" i="11"/>
  <c r="U18" i="11"/>
  <c r="V18" i="11"/>
  <c r="W18" i="11"/>
  <c r="X18" i="11"/>
  <c r="F19" i="11"/>
  <c r="G19" i="11"/>
  <c r="H19" i="11"/>
  <c r="I19" i="11"/>
  <c r="J19" i="11"/>
  <c r="K19" i="11"/>
  <c r="L19" i="11"/>
  <c r="M19" i="11"/>
  <c r="N19" i="11"/>
  <c r="O19" i="11"/>
  <c r="P19" i="11"/>
  <c r="Q19" i="11"/>
  <c r="R19" i="11"/>
  <c r="S19" i="11"/>
  <c r="T19" i="11"/>
  <c r="U19" i="11"/>
  <c r="V19" i="11"/>
  <c r="W19" i="11"/>
  <c r="X19" i="11"/>
  <c r="F20" i="11"/>
  <c r="G20" i="11"/>
  <c r="H20" i="11"/>
  <c r="I20" i="11"/>
  <c r="J20" i="11"/>
  <c r="K20" i="11"/>
  <c r="L20" i="11"/>
  <c r="M20" i="11"/>
  <c r="N20" i="11"/>
  <c r="O20" i="11"/>
  <c r="P20" i="11"/>
  <c r="Q20" i="11"/>
  <c r="R20" i="11"/>
  <c r="S20" i="11"/>
  <c r="T20" i="11"/>
  <c r="U20" i="11"/>
  <c r="V20" i="11"/>
  <c r="W20" i="11"/>
  <c r="X20" i="11"/>
  <c r="F21" i="11"/>
  <c r="G21" i="11"/>
  <c r="H21" i="11"/>
  <c r="I21" i="11"/>
  <c r="J21" i="11"/>
  <c r="K21" i="11"/>
  <c r="L21" i="11"/>
  <c r="M21" i="11"/>
  <c r="N21" i="11"/>
  <c r="O21" i="11"/>
  <c r="P21" i="11"/>
  <c r="Q21" i="11"/>
  <c r="R21" i="11"/>
  <c r="S21" i="11"/>
  <c r="T21" i="11"/>
  <c r="U21" i="11"/>
  <c r="V21" i="11"/>
  <c r="W21" i="11"/>
  <c r="X21" i="11"/>
  <c r="F22" i="11"/>
  <c r="G22" i="11"/>
  <c r="H22" i="11"/>
  <c r="I22" i="11"/>
  <c r="J22" i="11"/>
  <c r="K22" i="11"/>
  <c r="L22" i="11"/>
  <c r="M22" i="11"/>
  <c r="N22" i="11"/>
  <c r="O22" i="11"/>
  <c r="P22" i="11"/>
  <c r="Q22" i="11"/>
  <c r="R22" i="11"/>
  <c r="S22" i="11"/>
  <c r="T22" i="11"/>
  <c r="U22" i="11"/>
  <c r="V22" i="11"/>
  <c r="W22" i="11"/>
  <c r="X22" i="11"/>
  <c r="F23" i="11"/>
  <c r="G23" i="11"/>
  <c r="H23" i="11"/>
  <c r="I23" i="11"/>
  <c r="J23" i="11"/>
  <c r="K23" i="11"/>
  <c r="L23" i="11"/>
  <c r="M23" i="11"/>
  <c r="N23" i="11"/>
  <c r="O23" i="11"/>
  <c r="P23" i="11"/>
  <c r="Q23" i="11"/>
  <c r="R23" i="11"/>
  <c r="S23" i="11"/>
  <c r="T23" i="11"/>
  <c r="U23" i="11"/>
  <c r="V23" i="11"/>
  <c r="W23" i="11"/>
  <c r="X23" i="11"/>
  <c r="F24" i="11"/>
  <c r="G24" i="11"/>
  <c r="H24" i="11"/>
  <c r="I24" i="11"/>
  <c r="J24" i="11"/>
  <c r="K24" i="11"/>
  <c r="L24" i="11"/>
  <c r="M24" i="11"/>
  <c r="N24" i="11"/>
  <c r="O24" i="11"/>
  <c r="P24" i="11"/>
  <c r="Q24" i="11"/>
  <c r="R24" i="11"/>
  <c r="S24" i="11"/>
  <c r="T24" i="11"/>
  <c r="U24" i="11"/>
  <c r="V24" i="11"/>
  <c r="W24" i="11"/>
  <c r="X24" i="11"/>
  <c r="F25" i="11"/>
  <c r="G25" i="11"/>
  <c r="H25" i="11"/>
  <c r="I25" i="11"/>
  <c r="J25" i="11"/>
  <c r="K25" i="11"/>
  <c r="L25" i="11"/>
  <c r="M25" i="11"/>
  <c r="N25" i="11"/>
  <c r="O25" i="11"/>
  <c r="P25" i="11"/>
  <c r="Q25" i="11"/>
  <c r="R25" i="11"/>
  <c r="S25" i="11"/>
  <c r="T25" i="11"/>
  <c r="U25" i="11"/>
  <c r="V25" i="11"/>
  <c r="W25" i="11"/>
  <c r="X25" i="11"/>
  <c r="F26" i="11"/>
  <c r="G26" i="11"/>
  <c r="H26" i="11"/>
  <c r="I26" i="11"/>
  <c r="J26" i="11"/>
  <c r="K26" i="11"/>
  <c r="L26" i="11"/>
  <c r="M26" i="11"/>
  <c r="N26" i="11"/>
  <c r="O26" i="11"/>
  <c r="P26" i="11"/>
  <c r="Q26" i="11"/>
  <c r="R26" i="11"/>
  <c r="S26" i="11"/>
  <c r="T26" i="11"/>
  <c r="U26" i="11"/>
  <c r="V26" i="11"/>
  <c r="W26" i="11"/>
  <c r="X26" i="11"/>
  <c r="F27" i="11"/>
  <c r="G27" i="11"/>
  <c r="H27" i="11"/>
  <c r="I27" i="11"/>
  <c r="J27" i="11"/>
  <c r="K27" i="11"/>
  <c r="L27" i="11"/>
  <c r="M27" i="11"/>
  <c r="N27" i="11"/>
  <c r="O27" i="11"/>
  <c r="P27" i="11"/>
  <c r="Q27" i="11"/>
  <c r="R27" i="11"/>
  <c r="S27" i="11"/>
  <c r="T27" i="11"/>
  <c r="U27" i="11"/>
  <c r="V27" i="11"/>
  <c r="W27" i="11"/>
  <c r="X27" i="11"/>
  <c r="F28" i="11"/>
  <c r="G28" i="11"/>
  <c r="H28" i="11"/>
  <c r="I28" i="11"/>
  <c r="J28" i="11"/>
  <c r="K28" i="11"/>
  <c r="L28" i="11"/>
  <c r="M28" i="11"/>
  <c r="N28" i="11"/>
  <c r="O28" i="11"/>
  <c r="P28" i="11"/>
  <c r="Q28" i="11"/>
  <c r="R28" i="11"/>
  <c r="S28" i="11"/>
  <c r="T28" i="11"/>
  <c r="U28" i="11"/>
  <c r="V28" i="11"/>
  <c r="W28" i="11"/>
  <c r="X28" i="11"/>
  <c r="F29" i="11"/>
  <c r="G29" i="11"/>
  <c r="H29" i="11"/>
  <c r="I29" i="11"/>
  <c r="J29" i="11"/>
  <c r="K29" i="11"/>
  <c r="L29" i="11"/>
  <c r="M29" i="11"/>
  <c r="N29" i="11"/>
  <c r="O29" i="11"/>
  <c r="P29" i="11"/>
  <c r="Q29" i="11"/>
  <c r="R29" i="11"/>
  <c r="S29" i="11"/>
  <c r="T29" i="11"/>
  <c r="U29" i="11"/>
  <c r="V29" i="11"/>
  <c r="W29" i="11"/>
  <c r="X29" i="11"/>
  <c r="F30" i="11"/>
  <c r="G30" i="11"/>
  <c r="H30" i="11"/>
  <c r="I30" i="11"/>
  <c r="J30" i="11"/>
  <c r="K30" i="11"/>
  <c r="L30" i="11"/>
  <c r="M30" i="11"/>
  <c r="N30" i="11"/>
  <c r="O30" i="11"/>
  <c r="P30" i="11"/>
  <c r="Q30" i="11"/>
  <c r="R30" i="11"/>
  <c r="S30" i="11"/>
  <c r="T30" i="11"/>
  <c r="U30" i="11"/>
  <c r="V30" i="11"/>
  <c r="W30" i="11"/>
  <c r="X30" i="11"/>
  <c r="F31" i="11"/>
  <c r="G31" i="11"/>
  <c r="H31" i="11"/>
  <c r="I31" i="11"/>
  <c r="J31" i="11"/>
  <c r="K31" i="11"/>
  <c r="L31" i="11"/>
  <c r="M31" i="11"/>
  <c r="N31" i="11"/>
  <c r="O31" i="11"/>
  <c r="P31" i="11"/>
  <c r="Q31" i="11"/>
  <c r="R31" i="11"/>
  <c r="S31" i="11"/>
  <c r="T31" i="11"/>
  <c r="U31" i="11"/>
  <c r="V31" i="11"/>
  <c r="W31" i="11"/>
  <c r="X31" i="11"/>
  <c r="F32" i="11"/>
  <c r="G32" i="11"/>
  <c r="H32" i="11"/>
  <c r="I32" i="11"/>
  <c r="J32" i="11"/>
  <c r="K32" i="11"/>
  <c r="L32" i="11"/>
  <c r="M32" i="11"/>
  <c r="N32" i="11"/>
  <c r="O32" i="11"/>
  <c r="P32" i="11"/>
  <c r="Q32" i="11"/>
  <c r="R32" i="11"/>
  <c r="S32" i="11"/>
  <c r="T32" i="11"/>
  <c r="U32" i="11"/>
  <c r="V32" i="11"/>
  <c r="W32" i="11"/>
  <c r="X32" i="11"/>
  <c r="F33" i="11"/>
  <c r="G33" i="11"/>
  <c r="H33" i="11"/>
  <c r="I33" i="11"/>
  <c r="J33" i="11"/>
  <c r="K33" i="11"/>
  <c r="L33" i="11"/>
  <c r="M33" i="11"/>
  <c r="N33" i="11"/>
  <c r="O33" i="11"/>
  <c r="P33" i="11"/>
  <c r="Q33" i="11"/>
  <c r="R33" i="11"/>
  <c r="S33" i="11"/>
  <c r="T33" i="11"/>
  <c r="U33" i="11"/>
  <c r="V33" i="11"/>
  <c r="W33" i="11"/>
  <c r="X33" i="11"/>
  <c r="F34" i="11"/>
  <c r="G34" i="11"/>
  <c r="H34" i="11"/>
  <c r="I34" i="11"/>
  <c r="J34" i="11"/>
  <c r="K34" i="11"/>
  <c r="L34" i="11"/>
  <c r="M34" i="11"/>
  <c r="N34" i="11"/>
  <c r="O34" i="11"/>
  <c r="P34" i="11"/>
  <c r="Q34" i="11"/>
  <c r="R34" i="11"/>
  <c r="S34" i="11"/>
  <c r="T34" i="11"/>
  <c r="U34" i="11"/>
  <c r="V34" i="11"/>
  <c r="W34" i="11"/>
  <c r="X34" i="11"/>
  <c r="F35" i="11"/>
  <c r="G35" i="11"/>
  <c r="H35" i="11"/>
  <c r="I35" i="11"/>
  <c r="J35" i="11"/>
  <c r="K35" i="11"/>
  <c r="L35" i="11"/>
  <c r="M35" i="11"/>
  <c r="N35" i="11"/>
  <c r="O35" i="11"/>
  <c r="P35" i="11"/>
  <c r="Q35" i="11"/>
  <c r="R35" i="11"/>
  <c r="S35" i="11"/>
  <c r="T35" i="11"/>
  <c r="U35" i="11"/>
  <c r="V35" i="11"/>
  <c r="W35" i="11"/>
  <c r="X35" i="11"/>
  <c r="F36" i="11"/>
  <c r="G36" i="11"/>
  <c r="H36" i="11"/>
  <c r="I36" i="11"/>
  <c r="J36" i="11"/>
  <c r="K36" i="11"/>
  <c r="L36" i="11"/>
  <c r="M36" i="11"/>
  <c r="N36" i="11"/>
  <c r="O36" i="11"/>
  <c r="P36" i="11"/>
  <c r="Q36" i="11"/>
  <c r="R36" i="11"/>
  <c r="S36" i="11"/>
  <c r="T36" i="11"/>
  <c r="U36" i="11"/>
  <c r="V36" i="11"/>
  <c r="W36" i="11"/>
  <c r="X36" i="11"/>
  <c r="F37" i="11"/>
  <c r="G37" i="11"/>
  <c r="H37" i="11"/>
  <c r="I37" i="11"/>
  <c r="J37" i="11"/>
  <c r="K37" i="11"/>
  <c r="L37" i="11"/>
  <c r="M37" i="11"/>
  <c r="N37" i="11"/>
  <c r="O37" i="11"/>
  <c r="P37" i="11"/>
  <c r="Q37" i="11"/>
  <c r="R37" i="11"/>
  <c r="S37" i="11"/>
  <c r="T37" i="11"/>
  <c r="U37" i="11"/>
  <c r="V37" i="11"/>
  <c r="W37" i="11"/>
  <c r="X37" i="11"/>
  <c r="F38" i="11"/>
  <c r="G38" i="11"/>
  <c r="H38" i="11"/>
  <c r="I38" i="11"/>
  <c r="J38" i="11"/>
  <c r="K38" i="11"/>
  <c r="L38" i="11"/>
  <c r="M38" i="11"/>
  <c r="N38" i="11"/>
  <c r="O38" i="11"/>
  <c r="P38" i="11"/>
  <c r="Q38" i="11"/>
  <c r="R38" i="11"/>
  <c r="S38" i="11"/>
  <c r="T38" i="11"/>
  <c r="U38" i="11"/>
  <c r="V38" i="11"/>
  <c r="W38" i="11"/>
  <c r="X38" i="11"/>
  <c r="F39" i="11"/>
  <c r="G39" i="11"/>
  <c r="H39" i="11"/>
  <c r="I39" i="11"/>
  <c r="J39" i="11"/>
  <c r="K39" i="11"/>
  <c r="L39" i="11"/>
  <c r="M39" i="11"/>
  <c r="N39" i="11"/>
  <c r="O39" i="11"/>
  <c r="P39" i="11"/>
  <c r="Q39" i="11"/>
  <c r="R39" i="11"/>
  <c r="S39" i="11"/>
  <c r="T39" i="11"/>
  <c r="U39" i="11"/>
  <c r="V39" i="11"/>
  <c r="W39" i="11"/>
  <c r="X39" i="11"/>
  <c r="F40" i="11"/>
  <c r="G40" i="11"/>
  <c r="H40" i="11"/>
  <c r="I40" i="11"/>
  <c r="J40" i="11"/>
  <c r="K40" i="11"/>
  <c r="L40" i="11"/>
  <c r="M40" i="11"/>
  <c r="N40" i="11"/>
  <c r="O40" i="11"/>
  <c r="P40" i="11"/>
  <c r="Q40" i="11"/>
  <c r="R40" i="11"/>
  <c r="S40" i="11"/>
  <c r="T40" i="11"/>
  <c r="U40" i="11"/>
  <c r="V40" i="11"/>
  <c r="W40" i="11"/>
  <c r="X40" i="11"/>
  <c r="F41" i="11"/>
  <c r="G41" i="11"/>
  <c r="H41" i="11"/>
  <c r="I41" i="11"/>
  <c r="J41" i="11"/>
  <c r="K41" i="11"/>
  <c r="L41" i="11"/>
  <c r="M41" i="11"/>
  <c r="N41" i="11"/>
  <c r="O41" i="11"/>
  <c r="P41" i="11"/>
  <c r="Q41" i="11"/>
  <c r="R41" i="11"/>
  <c r="S41" i="11"/>
  <c r="T41" i="11"/>
  <c r="U41" i="11"/>
  <c r="V41" i="11"/>
  <c r="W41" i="11"/>
  <c r="X41" i="11"/>
  <c r="F42" i="11"/>
  <c r="G42" i="11"/>
  <c r="H42" i="11"/>
  <c r="I42" i="11"/>
  <c r="J42" i="11"/>
  <c r="K42" i="11"/>
  <c r="L42" i="11"/>
  <c r="M42" i="11"/>
  <c r="N42" i="11"/>
  <c r="O42" i="11"/>
  <c r="P42" i="11"/>
  <c r="Q42" i="11"/>
  <c r="R42" i="11"/>
  <c r="S42" i="11"/>
  <c r="T42" i="11"/>
  <c r="U42" i="11"/>
  <c r="V42" i="11"/>
  <c r="W42" i="11"/>
  <c r="X42" i="11"/>
  <c r="F43" i="11"/>
  <c r="G43" i="11"/>
  <c r="H43" i="11"/>
  <c r="I43" i="11"/>
  <c r="J43" i="11"/>
  <c r="K43" i="11"/>
  <c r="L43" i="11"/>
  <c r="M43" i="11"/>
  <c r="N43" i="11"/>
  <c r="O43" i="11"/>
  <c r="P43" i="11"/>
  <c r="Q43" i="11"/>
  <c r="R43" i="11"/>
  <c r="S43" i="11"/>
  <c r="T43" i="11"/>
  <c r="U43" i="11"/>
  <c r="V43" i="11"/>
  <c r="W43" i="11"/>
  <c r="X43" i="11"/>
  <c r="F44" i="11"/>
  <c r="G44" i="11"/>
  <c r="H44" i="11"/>
  <c r="I44" i="11"/>
  <c r="J44" i="11"/>
  <c r="K44" i="11"/>
  <c r="L44" i="11"/>
  <c r="M44" i="11"/>
  <c r="N44" i="11"/>
  <c r="O44" i="11"/>
  <c r="P44" i="11"/>
  <c r="Q44" i="11"/>
  <c r="R44" i="11"/>
  <c r="S44" i="11"/>
  <c r="T44" i="11"/>
  <c r="U44" i="11"/>
  <c r="V44" i="11"/>
  <c r="W44" i="11"/>
  <c r="X44" i="11"/>
  <c r="F45" i="11"/>
  <c r="G45" i="11"/>
  <c r="H45" i="11"/>
  <c r="I45" i="11"/>
  <c r="J45" i="11"/>
  <c r="K45" i="11"/>
  <c r="L45" i="11"/>
  <c r="M45" i="11"/>
  <c r="N45" i="11"/>
  <c r="O45" i="11"/>
  <c r="P45" i="11"/>
  <c r="Q45" i="11"/>
  <c r="R45" i="11"/>
  <c r="S45" i="11"/>
  <c r="T45" i="11"/>
  <c r="U45" i="11"/>
  <c r="V45" i="11"/>
  <c r="W45" i="11"/>
  <c r="X45" i="11"/>
  <c r="F46" i="11"/>
  <c r="G46" i="11"/>
  <c r="H46" i="11"/>
  <c r="I46" i="11"/>
  <c r="J46" i="11"/>
  <c r="K46" i="11"/>
  <c r="L46" i="11"/>
  <c r="M46" i="11"/>
  <c r="N46" i="11"/>
  <c r="O46" i="11"/>
  <c r="P46" i="11"/>
  <c r="Q46" i="11"/>
  <c r="R46" i="11"/>
  <c r="S46" i="11"/>
  <c r="T46" i="11"/>
  <c r="U46" i="11"/>
  <c r="V46" i="11"/>
  <c r="W46" i="11"/>
  <c r="X46" i="11"/>
  <c r="F47" i="11"/>
  <c r="G47" i="11"/>
  <c r="H47" i="11"/>
  <c r="I47" i="11"/>
  <c r="J47" i="11"/>
  <c r="K47" i="11"/>
  <c r="L47" i="11"/>
  <c r="M47" i="11"/>
  <c r="N47" i="11"/>
  <c r="O47" i="11"/>
  <c r="P47" i="11"/>
  <c r="Q47" i="11"/>
  <c r="R47" i="11"/>
  <c r="S47" i="11"/>
  <c r="T47" i="11"/>
  <c r="U47" i="11"/>
  <c r="V47" i="11"/>
  <c r="W47" i="11"/>
  <c r="X47" i="11"/>
  <c r="F48" i="11"/>
  <c r="G48" i="11"/>
  <c r="H48" i="11"/>
  <c r="I48" i="11"/>
  <c r="J48" i="11"/>
  <c r="K48" i="11"/>
  <c r="L48" i="11"/>
  <c r="M48" i="11"/>
  <c r="N48" i="11"/>
  <c r="O48" i="11"/>
  <c r="P48" i="11"/>
  <c r="Q48" i="11"/>
  <c r="R48" i="11"/>
  <c r="S48" i="11"/>
  <c r="T48" i="11"/>
  <c r="U48" i="11"/>
  <c r="V48" i="11"/>
  <c r="W48" i="11"/>
  <c r="X48" i="11"/>
  <c r="F49" i="11"/>
  <c r="G49" i="11"/>
  <c r="H49" i="11"/>
  <c r="I49" i="11"/>
  <c r="J49" i="11"/>
  <c r="K49" i="11"/>
  <c r="L49" i="11"/>
  <c r="M49" i="11"/>
  <c r="N49" i="11"/>
  <c r="O49" i="11"/>
  <c r="P49" i="11"/>
  <c r="Q49" i="11"/>
  <c r="R49" i="11"/>
  <c r="S49" i="11"/>
  <c r="T49" i="11"/>
  <c r="U49" i="11"/>
  <c r="V49" i="11"/>
  <c r="W49" i="11"/>
  <c r="X49" i="11"/>
  <c r="F50" i="11"/>
  <c r="G50" i="11"/>
  <c r="H50" i="11"/>
  <c r="I50" i="11"/>
  <c r="J50" i="11"/>
  <c r="K50" i="11"/>
  <c r="L50" i="11"/>
  <c r="M50" i="11"/>
  <c r="N50" i="11"/>
  <c r="O50" i="11"/>
  <c r="P50" i="11"/>
  <c r="Q50" i="11"/>
  <c r="R50" i="11"/>
  <c r="S50" i="11"/>
  <c r="T50" i="11"/>
  <c r="U50" i="11"/>
  <c r="V50" i="11"/>
  <c r="W50" i="11"/>
  <c r="X50" i="11"/>
  <c r="F51" i="11"/>
  <c r="G51" i="11"/>
  <c r="H51" i="11"/>
  <c r="I51" i="11"/>
  <c r="J51" i="11"/>
  <c r="K51" i="11"/>
  <c r="L51" i="11"/>
  <c r="M51" i="11"/>
  <c r="N51" i="11"/>
  <c r="O51" i="11"/>
  <c r="P51" i="11"/>
  <c r="Q51" i="11"/>
  <c r="R51" i="11"/>
  <c r="S51" i="11"/>
  <c r="T51" i="11"/>
  <c r="U51" i="11"/>
  <c r="V51" i="11"/>
  <c r="W51" i="11"/>
  <c r="X51" i="11"/>
  <c r="F52" i="11"/>
  <c r="G52" i="11"/>
  <c r="H52" i="11"/>
  <c r="I52" i="11"/>
  <c r="J52" i="11"/>
  <c r="K52" i="11"/>
  <c r="L52" i="11"/>
  <c r="M52" i="11"/>
  <c r="N52" i="11"/>
  <c r="O52" i="11"/>
  <c r="P52" i="11"/>
  <c r="Q52" i="11"/>
  <c r="R52" i="11"/>
  <c r="S52" i="11"/>
  <c r="T52" i="11"/>
  <c r="U52" i="11"/>
  <c r="V52" i="11"/>
  <c r="W52" i="11"/>
  <c r="X52" i="11"/>
  <c r="F53" i="11"/>
  <c r="G53" i="11"/>
  <c r="H53" i="11"/>
  <c r="I53" i="11"/>
  <c r="J53" i="11"/>
  <c r="K53" i="11"/>
  <c r="L53" i="11"/>
  <c r="M53" i="11"/>
  <c r="N53" i="11"/>
  <c r="O53" i="11"/>
  <c r="P53" i="11"/>
  <c r="Q53" i="11"/>
  <c r="R53" i="11"/>
  <c r="S53" i="11"/>
  <c r="T53" i="11"/>
  <c r="U53" i="11"/>
  <c r="V53" i="11"/>
  <c r="W53" i="11"/>
  <c r="X53" i="11"/>
  <c r="F54" i="11"/>
  <c r="G54" i="11"/>
  <c r="H54" i="11"/>
  <c r="I54" i="11"/>
  <c r="J54" i="11"/>
  <c r="K54" i="11"/>
  <c r="L54" i="11"/>
  <c r="M54" i="11"/>
  <c r="N54" i="11"/>
  <c r="O54" i="11"/>
  <c r="P54" i="11"/>
  <c r="Q54" i="11"/>
  <c r="R54" i="11"/>
  <c r="S54" i="11"/>
  <c r="T54" i="11"/>
  <c r="U54" i="11"/>
  <c r="V54" i="11"/>
  <c r="W54" i="11"/>
  <c r="X54" i="11"/>
  <c r="F55" i="11"/>
  <c r="G55" i="11"/>
  <c r="H55" i="11"/>
  <c r="I55" i="11"/>
  <c r="J55" i="11"/>
  <c r="K55" i="11"/>
  <c r="L55" i="11"/>
  <c r="M55" i="11"/>
  <c r="N55" i="11"/>
  <c r="O55" i="11"/>
  <c r="P55" i="11"/>
  <c r="Q55" i="11"/>
  <c r="R55" i="11"/>
  <c r="S55" i="11"/>
  <c r="T55" i="11"/>
  <c r="U55" i="11"/>
  <c r="V55" i="11"/>
  <c r="W55" i="11"/>
  <c r="X55" i="11"/>
  <c r="F56" i="11"/>
  <c r="G56" i="11"/>
  <c r="H56" i="11"/>
  <c r="I56" i="11"/>
  <c r="J56" i="11"/>
  <c r="K56" i="11"/>
  <c r="L56" i="11"/>
  <c r="M56" i="11"/>
  <c r="N56" i="11"/>
  <c r="O56" i="11"/>
  <c r="P56" i="11"/>
  <c r="Q56" i="11"/>
  <c r="R56" i="11"/>
  <c r="S56" i="11"/>
  <c r="T56" i="11"/>
  <c r="U56" i="11"/>
  <c r="V56" i="11"/>
  <c r="W56" i="11"/>
  <c r="X56" i="11"/>
  <c r="F57" i="11"/>
  <c r="G57" i="11"/>
  <c r="H57" i="11"/>
  <c r="I57" i="11"/>
  <c r="J57" i="11"/>
  <c r="K57" i="11"/>
  <c r="L57" i="11"/>
  <c r="M57" i="11"/>
  <c r="N57" i="11"/>
  <c r="O57" i="11"/>
  <c r="P57" i="11"/>
  <c r="Q57" i="11"/>
  <c r="R57" i="11"/>
  <c r="S57" i="11"/>
  <c r="T57" i="11"/>
  <c r="U57" i="11"/>
  <c r="V57" i="11"/>
  <c r="W57" i="11"/>
  <c r="X57" i="11"/>
  <c r="F58" i="11"/>
  <c r="G58" i="11"/>
  <c r="H58" i="11"/>
  <c r="I58" i="11"/>
  <c r="J58" i="11"/>
  <c r="K58" i="11"/>
  <c r="L58" i="11"/>
  <c r="M58" i="11"/>
  <c r="N58" i="11"/>
  <c r="O58" i="11"/>
  <c r="P58" i="11"/>
  <c r="Q58" i="11"/>
  <c r="R58" i="11"/>
  <c r="S58" i="11"/>
  <c r="T58" i="11"/>
  <c r="U58" i="11"/>
  <c r="V58" i="11"/>
  <c r="W58" i="11"/>
  <c r="X58" i="11"/>
  <c r="F59" i="11"/>
  <c r="G59" i="11"/>
  <c r="H59" i="11"/>
  <c r="I59" i="11"/>
  <c r="J59" i="11"/>
  <c r="K59" i="11"/>
  <c r="L59" i="11"/>
  <c r="M59" i="11"/>
  <c r="N59" i="11"/>
  <c r="O59" i="11"/>
  <c r="P59" i="11"/>
  <c r="Q59" i="11"/>
  <c r="R59" i="11"/>
  <c r="S59" i="11"/>
  <c r="T59" i="11"/>
  <c r="U59" i="11"/>
  <c r="V59" i="11"/>
  <c r="W59" i="11"/>
  <c r="X59" i="11"/>
  <c r="F60" i="11"/>
  <c r="G60" i="11"/>
  <c r="H60" i="11"/>
  <c r="I60" i="11"/>
  <c r="J60" i="11"/>
  <c r="K60" i="11"/>
  <c r="L60" i="11"/>
  <c r="M60" i="11"/>
  <c r="N60" i="11"/>
  <c r="O60" i="11"/>
  <c r="P60" i="11"/>
  <c r="Q60" i="11"/>
  <c r="R60" i="11"/>
  <c r="S60" i="11"/>
  <c r="T60" i="11"/>
  <c r="U60" i="11"/>
  <c r="V60" i="11"/>
  <c r="W60" i="11"/>
  <c r="X60" i="11"/>
  <c r="F61" i="11"/>
  <c r="G61" i="11"/>
  <c r="H61" i="11"/>
  <c r="I61" i="11"/>
  <c r="J61" i="11"/>
  <c r="K61" i="11"/>
  <c r="L61" i="11"/>
  <c r="M61" i="11"/>
  <c r="N61" i="11"/>
  <c r="O61" i="11"/>
  <c r="P61" i="11"/>
  <c r="Q61" i="11"/>
  <c r="R61" i="11"/>
  <c r="S61" i="11"/>
  <c r="T61" i="11"/>
  <c r="U61" i="11"/>
  <c r="V61" i="11"/>
  <c r="W61" i="11"/>
  <c r="X61" i="11"/>
  <c r="F62" i="11"/>
  <c r="G62" i="11"/>
  <c r="H62" i="11"/>
  <c r="I62" i="11"/>
  <c r="J62" i="11"/>
  <c r="K62" i="11"/>
  <c r="L62" i="11"/>
  <c r="M62" i="11"/>
  <c r="N62" i="11"/>
  <c r="O62" i="11"/>
  <c r="P62" i="11"/>
  <c r="Q62" i="11"/>
  <c r="R62" i="11"/>
  <c r="S62" i="11"/>
  <c r="T62" i="11"/>
  <c r="U62" i="11"/>
  <c r="V62" i="11"/>
  <c r="W62" i="11"/>
  <c r="X62" i="11"/>
  <c r="F63" i="11"/>
  <c r="G63" i="11"/>
  <c r="H63" i="11"/>
  <c r="I63" i="11"/>
  <c r="J63" i="11"/>
  <c r="K63" i="11"/>
  <c r="L63" i="11"/>
  <c r="M63" i="11"/>
  <c r="N63" i="11"/>
  <c r="O63" i="11"/>
  <c r="P63" i="11"/>
  <c r="Q63" i="11"/>
  <c r="R63" i="11"/>
  <c r="S63" i="11"/>
  <c r="T63" i="11"/>
  <c r="U63" i="11"/>
  <c r="V63" i="11"/>
  <c r="W63" i="11"/>
  <c r="X63" i="11"/>
  <c r="F64" i="11"/>
  <c r="G64" i="11"/>
  <c r="H64" i="11"/>
  <c r="I64" i="11"/>
  <c r="J64" i="11"/>
  <c r="K64" i="11"/>
  <c r="L64" i="11"/>
  <c r="M64" i="11"/>
  <c r="N64" i="11"/>
  <c r="O64" i="11"/>
  <c r="P64" i="11"/>
  <c r="Q64" i="11"/>
  <c r="R64" i="11"/>
  <c r="S64" i="11"/>
  <c r="T64" i="11"/>
  <c r="U64" i="11"/>
  <c r="V64" i="11"/>
  <c r="W64" i="11"/>
  <c r="X64" i="11"/>
  <c r="F65" i="11"/>
  <c r="G65" i="11"/>
  <c r="H65" i="11"/>
  <c r="I65" i="11"/>
  <c r="J65" i="11"/>
  <c r="K65" i="11"/>
  <c r="L65" i="11"/>
  <c r="M65" i="11"/>
  <c r="N65" i="11"/>
  <c r="O65" i="11"/>
  <c r="P65" i="11"/>
  <c r="Q65" i="11"/>
  <c r="R65" i="11"/>
  <c r="S65" i="11"/>
  <c r="T65" i="11"/>
  <c r="U65" i="11"/>
  <c r="V65" i="11"/>
  <c r="W65" i="11"/>
  <c r="X65" i="11"/>
  <c r="F66" i="11"/>
  <c r="G66" i="11"/>
  <c r="H66" i="11"/>
  <c r="I66" i="11"/>
  <c r="J66" i="11"/>
  <c r="K66" i="11"/>
  <c r="L66" i="11"/>
  <c r="M66" i="11"/>
  <c r="N66" i="11"/>
  <c r="O66" i="11"/>
  <c r="P66" i="11"/>
  <c r="Q66" i="11"/>
  <c r="R66" i="11"/>
  <c r="S66" i="11"/>
  <c r="T66" i="11"/>
  <c r="U66" i="11"/>
  <c r="V66" i="11"/>
  <c r="W66" i="11"/>
  <c r="X66" i="11"/>
  <c r="F67" i="11"/>
  <c r="G67" i="11"/>
  <c r="H67" i="11"/>
  <c r="I67" i="11"/>
  <c r="J67" i="11"/>
  <c r="K67" i="11"/>
  <c r="L67" i="11"/>
  <c r="M67" i="11"/>
  <c r="N67" i="11"/>
  <c r="O67" i="11"/>
  <c r="P67" i="11"/>
  <c r="Q67" i="11"/>
  <c r="R67" i="11"/>
  <c r="S67" i="11"/>
  <c r="T67" i="11"/>
  <c r="U67" i="11"/>
  <c r="V67" i="11"/>
  <c r="W67" i="11"/>
  <c r="X67" i="11"/>
  <c r="F68" i="11"/>
  <c r="G68" i="11"/>
  <c r="H68" i="11"/>
  <c r="I68" i="11"/>
  <c r="J68" i="11"/>
  <c r="K68" i="11"/>
  <c r="L68" i="11"/>
  <c r="M68" i="11"/>
  <c r="N68" i="11"/>
  <c r="O68" i="11"/>
  <c r="P68" i="11"/>
  <c r="Q68" i="11"/>
  <c r="R68" i="11"/>
  <c r="S68" i="11"/>
  <c r="T68" i="11"/>
  <c r="U68" i="11"/>
  <c r="V68" i="11"/>
  <c r="W68" i="11"/>
  <c r="X68" i="11"/>
  <c r="F69" i="11"/>
  <c r="G69" i="11"/>
  <c r="H69" i="11"/>
  <c r="I69" i="11"/>
  <c r="J69" i="11"/>
  <c r="K69" i="11"/>
  <c r="L69" i="11"/>
  <c r="M69" i="11"/>
  <c r="N69" i="11"/>
  <c r="O69" i="11"/>
  <c r="P69" i="11"/>
  <c r="Q69" i="11"/>
  <c r="R69" i="11"/>
  <c r="S69" i="11"/>
  <c r="T69" i="11"/>
  <c r="U69" i="11"/>
  <c r="V69" i="11"/>
  <c r="W69" i="11"/>
  <c r="X69" i="11"/>
  <c r="F70" i="11"/>
  <c r="G70" i="11"/>
  <c r="H70" i="11"/>
  <c r="I70" i="11"/>
  <c r="J70" i="11"/>
  <c r="K70" i="11"/>
  <c r="L70" i="11"/>
  <c r="M70" i="11"/>
  <c r="N70" i="11"/>
  <c r="O70" i="11"/>
  <c r="P70" i="11"/>
  <c r="Q70" i="11"/>
  <c r="R70" i="11"/>
  <c r="S70" i="11"/>
  <c r="T70" i="11"/>
  <c r="U70" i="11"/>
  <c r="V70" i="11"/>
  <c r="W70" i="11"/>
  <c r="X70" i="11"/>
  <c r="F71" i="11"/>
  <c r="G71" i="11"/>
  <c r="H71" i="11"/>
  <c r="I71" i="11"/>
  <c r="J71" i="11"/>
  <c r="K71" i="11"/>
  <c r="L71" i="11"/>
  <c r="M71" i="11"/>
  <c r="N71" i="11"/>
  <c r="O71" i="11"/>
  <c r="P71" i="11"/>
  <c r="Q71" i="11"/>
  <c r="R71" i="11"/>
  <c r="S71" i="11"/>
  <c r="T71" i="11"/>
  <c r="U71" i="11"/>
  <c r="V71" i="11"/>
  <c r="W71" i="11"/>
  <c r="X71" i="11"/>
  <c r="F72" i="11"/>
  <c r="G72" i="11"/>
  <c r="H72" i="11"/>
  <c r="I72" i="11"/>
  <c r="J72" i="11"/>
  <c r="K72" i="11"/>
  <c r="L72" i="11"/>
  <c r="M72" i="11"/>
  <c r="N72" i="11"/>
  <c r="O72" i="11"/>
  <c r="P72" i="11"/>
  <c r="Q72" i="11"/>
  <c r="R72" i="11"/>
  <c r="S72" i="11"/>
  <c r="T72" i="11"/>
  <c r="U72" i="11"/>
  <c r="V72" i="11"/>
  <c r="W72" i="11"/>
  <c r="X72" i="11"/>
  <c r="F73" i="11"/>
  <c r="G73" i="11"/>
  <c r="H73" i="11"/>
  <c r="I73" i="11"/>
  <c r="J73" i="11"/>
  <c r="K73" i="11"/>
  <c r="L73" i="11"/>
  <c r="M73" i="11"/>
  <c r="N73" i="11"/>
  <c r="O73" i="11"/>
  <c r="P73" i="11"/>
  <c r="Q73" i="11"/>
  <c r="R73" i="11"/>
  <c r="S73" i="11"/>
  <c r="T73" i="11"/>
  <c r="U73" i="11"/>
  <c r="V73" i="11"/>
  <c r="W73" i="11"/>
  <c r="X73" i="11"/>
  <c r="F74" i="11"/>
  <c r="G74" i="11"/>
  <c r="H74" i="11"/>
  <c r="I74" i="11"/>
  <c r="J74" i="11"/>
  <c r="K74" i="11"/>
  <c r="L74" i="11"/>
  <c r="M74" i="11"/>
  <c r="N74" i="11"/>
  <c r="O74" i="11"/>
  <c r="P74" i="11"/>
  <c r="Q74" i="11"/>
  <c r="R74" i="11"/>
  <c r="S74" i="11"/>
  <c r="T74" i="11"/>
  <c r="U74" i="11"/>
  <c r="V74" i="11"/>
  <c r="W74" i="11"/>
  <c r="X74" i="11"/>
  <c r="F75" i="11"/>
  <c r="G75" i="11"/>
  <c r="H75" i="11"/>
  <c r="I75" i="11"/>
  <c r="J75" i="11"/>
  <c r="K75" i="11"/>
  <c r="L75" i="11"/>
  <c r="M75" i="11"/>
  <c r="N75" i="11"/>
  <c r="O75" i="11"/>
  <c r="P75" i="11"/>
  <c r="Q75" i="11"/>
  <c r="R75" i="11"/>
  <c r="S75" i="11"/>
  <c r="T75" i="11"/>
  <c r="U75" i="11"/>
  <c r="V75" i="11"/>
  <c r="W75" i="11"/>
  <c r="X75" i="11"/>
  <c r="F76" i="11"/>
  <c r="G76" i="11"/>
  <c r="H76" i="11"/>
  <c r="I76" i="11"/>
  <c r="J76" i="11"/>
  <c r="K76" i="11"/>
  <c r="L76" i="11"/>
  <c r="M76" i="11"/>
  <c r="N76" i="11"/>
  <c r="O76" i="11"/>
  <c r="P76" i="11"/>
  <c r="Q76" i="11"/>
  <c r="R76" i="11"/>
  <c r="S76" i="11"/>
  <c r="T76" i="11"/>
  <c r="U76" i="11"/>
  <c r="V76" i="11"/>
  <c r="W76" i="11"/>
  <c r="X76" i="11"/>
  <c r="F77" i="11"/>
  <c r="G77" i="11"/>
  <c r="H77" i="11"/>
  <c r="I77" i="11"/>
  <c r="J77" i="11"/>
  <c r="K77" i="11"/>
  <c r="L77" i="11"/>
  <c r="M77" i="11"/>
  <c r="N77" i="11"/>
  <c r="O77" i="11"/>
  <c r="P77" i="11"/>
  <c r="Q77" i="11"/>
  <c r="R77" i="11"/>
  <c r="S77" i="11"/>
  <c r="T77" i="11"/>
  <c r="U77" i="11"/>
  <c r="V77" i="11"/>
  <c r="W77" i="11"/>
  <c r="X77" i="11"/>
  <c r="F78" i="11"/>
  <c r="G78" i="11"/>
  <c r="H78" i="11"/>
  <c r="I78" i="11"/>
  <c r="J78" i="11"/>
  <c r="K78" i="11"/>
  <c r="L78" i="11"/>
  <c r="M78" i="11"/>
  <c r="N78" i="11"/>
  <c r="O78" i="11"/>
  <c r="P78" i="11"/>
  <c r="Q78" i="11"/>
  <c r="R78" i="11"/>
  <c r="S78" i="11"/>
  <c r="T78" i="11"/>
  <c r="U78" i="11"/>
  <c r="V78" i="11"/>
  <c r="W78" i="11"/>
  <c r="X78" i="11"/>
  <c r="F79" i="11"/>
  <c r="G79" i="11"/>
  <c r="H79" i="11"/>
  <c r="I79" i="11"/>
  <c r="J79" i="11"/>
  <c r="K79" i="11"/>
  <c r="L79" i="11"/>
  <c r="M79" i="11"/>
  <c r="N79" i="11"/>
  <c r="O79" i="11"/>
  <c r="P79" i="11"/>
  <c r="Q79" i="11"/>
  <c r="R79" i="11"/>
  <c r="S79" i="11"/>
  <c r="T79" i="11"/>
  <c r="U79" i="11"/>
  <c r="V79" i="11"/>
  <c r="W79" i="11"/>
  <c r="X79" i="11"/>
  <c r="F80" i="11"/>
  <c r="G80" i="11"/>
  <c r="H80" i="11"/>
  <c r="I80" i="11"/>
  <c r="J80" i="11"/>
  <c r="K80" i="11"/>
  <c r="L80" i="11"/>
  <c r="M80" i="11"/>
  <c r="N80" i="11"/>
  <c r="O80" i="11"/>
  <c r="P80" i="11"/>
  <c r="Q80" i="11"/>
  <c r="R80" i="11"/>
  <c r="S80" i="11"/>
  <c r="T80" i="11"/>
  <c r="U80" i="11"/>
  <c r="V80" i="11"/>
  <c r="W80" i="11"/>
  <c r="X80" i="11"/>
  <c r="F81" i="11"/>
  <c r="G81" i="11"/>
  <c r="H81" i="11"/>
  <c r="I81" i="11"/>
  <c r="J81" i="11"/>
  <c r="K81" i="11"/>
  <c r="L81" i="11"/>
  <c r="M81" i="11"/>
  <c r="N81" i="11"/>
  <c r="O81" i="11"/>
  <c r="P81" i="11"/>
  <c r="Q81" i="11"/>
  <c r="R81" i="11"/>
  <c r="S81" i="11"/>
  <c r="T81" i="11"/>
  <c r="U81" i="11"/>
  <c r="V81" i="11"/>
  <c r="W81" i="11"/>
  <c r="X81" i="11"/>
  <c r="F82" i="11"/>
  <c r="G82" i="11"/>
  <c r="H82" i="11"/>
  <c r="I82" i="11"/>
  <c r="J82" i="11"/>
  <c r="K82" i="11"/>
  <c r="L82" i="11"/>
  <c r="M82" i="11"/>
  <c r="N82" i="11"/>
  <c r="O82" i="11"/>
  <c r="P82" i="11"/>
  <c r="Q82" i="11"/>
  <c r="R82" i="11"/>
  <c r="S82" i="11"/>
  <c r="T82" i="11"/>
  <c r="U82" i="11"/>
  <c r="V82" i="11"/>
  <c r="W82" i="11"/>
  <c r="X82" i="11"/>
  <c r="F83" i="11"/>
  <c r="G83" i="11"/>
  <c r="H83" i="11"/>
  <c r="I83" i="11"/>
  <c r="J83" i="11"/>
  <c r="K83" i="11"/>
  <c r="L83" i="11"/>
  <c r="M83" i="11"/>
  <c r="N83" i="11"/>
  <c r="O83" i="11"/>
  <c r="P83" i="11"/>
  <c r="Q83" i="11"/>
  <c r="R83" i="11"/>
  <c r="S83" i="11"/>
  <c r="T83" i="11"/>
  <c r="U83" i="11"/>
  <c r="V83" i="11"/>
  <c r="W83" i="11"/>
  <c r="X83" i="11"/>
  <c r="F84" i="11"/>
  <c r="G84" i="11"/>
  <c r="H84" i="11"/>
  <c r="I84" i="11"/>
  <c r="J84" i="11"/>
  <c r="K84" i="11"/>
  <c r="L84" i="11"/>
  <c r="M84" i="11"/>
  <c r="N84" i="11"/>
  <c r="O84" i="11"/>
  <c r="P84" i="11"/>
  <c r="Q84" i="11"/>
  <c r="R84" i="11"/>
  <c r="S84" i="11"/>
  <c r="T84" i="11"/>
  <c r="U84" i="11"/>
  <c r="V84" i="11"/>
  <c r="W84" i="11"/>
  <c r="X84" i="11"/>
  <c r="F85" i="11"/>
  <c r="G85" i="11"/>
  <c r="H85" i="11"/>
  <c r="I85" i="11"/>
  <c r="J85" i="11"/>
  <c r="K85" i="11"/>
  <c r="L85" i="11"/>
  <c r="M85" i="11"/>
  <c r="N85" i="11"/>
  <c r="O85" i="11"/>
  <c r="P85" i="11"/>
  <c r="Q85" i="11"/>
  <c r="R85" i="11"/>
  <c r="S85" i="11"/>
  <c r="T85" i="11"/>
  <c r="U85" i="11"/>
  <c r="V85" i="11"/>
  <c r="W85" i="11"/>
  <c r="X85" i="11"/>
  <c r="F86" i="11"/>
  <c r="G86" i="11"/>
  <c r="H86" i="11"/>
  <c r="I86" i="11"/>
  <c r="J86" i="11"/>
  <c r="K86" i="11"/>
  <c r="L86" i="11"/>
  <c r="M86" i="11"/>
  <c r="N86" i="11"/>
  <c r="O86" i="11"/>
  <c r="P86" i="11"/>
  <c r="Q86" i="11"/>
  <c r="R86" i="11"/>
  <c r="S86" i="11"/>
  <c r="T86" i="11"/>
  <c r="U86" i="11"/>
  <c r="V86" i="11"/>
  <c r="W86" i="11"/>
  <c r="X86" i="11"/>
  <c r="F87" i="11"/>
  <c r="G87" i="11"/>
  <c r="H87" i="11"/>
  <c r="I87" i="11"/>
  <c r="J87" i="11"/>
  <c r="K87" i="11"/>
  <c r="L87" i="11"/>
  <c r="M87" i="11"/>
  <c r="N87" i="11"/>
  <c r="O87" i="11"/>
  <c r="P87" i="11"/>
  <c r="Q87" i="11"/>
  <c r="R87" i="11"/>
  <c r="S87" i="11"/>
  <c r="T87" i="11"/>
  <c r="U87" i="11"/>
  <c r="V87" i="11"/>
  <c r="W87" i="11"/>
  <c r="X87" i="11"/>
  <c r="F88" i="11"/>
  <c r="G88" i="11"/>
  <c r="H88" i="11"/>
  <c r="I88" i="11"/>
  <c r="J88" i="11"/>
  <c r="K88" i="11"/>
  <c r="L88" i="11"/>
  <c r="M88" i="11"/>
  <c r="N88" i="11"/>
  <c r="O88" i="11"/>
  <c r="P88" i="11"/>
  <c r="Q88" i="11"/>
  <c r="R88" i="11"/>
  <c r="S88" i="11"/>
  <c r="T88" i="11"/>
  <c r="U88" i="11"/>
  <c r="V88" i="11"/>
  <c r="W88" i="11"/>
  <c r="X88" i="11"/>
  <c r="F89" i="11"/>
  <c r="G89" i="11"/>
  <c r="H89" i="11"/>
  <c r="I89" i="11"/>
  <c r="J89" i="11"/>
  <c r="K89" i="11"/>
  <c r="L89" i="11"/>
  <c r="M89" i="11"/>
  <c r="N89" i="11"/>
  <c r="O89" i="11"/>
  <c r="P89" i="11"/>
  <c r="Q89" i="11"/>
  <c r="R89" i="11"/>
  <c r="S89" i="11"/>
  <c r="T89" i="11"/>
  <c r="U89" i="11"/>
  <c r="V89" i="11"/>
  <c r="W89" i="11"/>
  <c r="X89" i="11"/>
  <c r="F90" i="11"/>
  <c r="G90" i="11"/>
  <c r="H90" i="11"/>
  <c r="I90" i="11"/>
  <c r="J90" i="11"/>
  <c r="K90" i="11"/>
  <c r="L90" i="11"/>
  <c r="M90" i="11"/>
  <c r="N90" i="11"/>
  <c r="O90" i="11"/>
  <c r="P90" i="11"/>
  <c r="Q90" i="11"/>
  <c r="R90" i="11"/>
  <c r="S90" i="11"/>
  <c r="T90" i="11"/>
  <c r="U90" i="11"/>
  <c r="V90" i="11"/>
  <c r="W90" i="11"/>
  <c r="X90" i="11"/>
  <c r="F91" i="11"/>
  <c r="G91" i="11"/>
  <c r="H91" i="11"/>
  <c r="I91" i="11"/>
  <c r="J91" i="11"/>
  <c r="K91" i="11"/>
  <c r="L91" i="11"/>
  <c r="M91" i="11"/>
  <c r="N91" i="11"/>
  <c r="O91" i="11"/>
  <c r="P91" i="11"/>
  <c r="Q91" i="11"/>
  <c r="R91" i="11"/>
  <c r="S91" i="11"/>
  <c r="T91" i="11"/>
  <c r="U91" i="11"/>
  <c r="V91" i="11"/>
  <c r="W91" i="11"/>
  <c r="X91" i="11"/>
  <c r="F92" i="11"/>
  <c r="G92" i="11"/>
  <c r="H92" i="11"/>
  <c r="I92" i="11"/>
  <c r="J92" i="11"/>
  <c r="K92" i="11"/>
  <c r="L92" i="11"/>
  <c r="M92" i="11"/>
  <c r="N92" i="11"/>
  <c r="O92" i="11"/>
  <c r="P92" i="11"/>
  <c r="Q92" i="11"/>
  <c r="R92" i="11"/>
  <c r="S92" i="11"/>
  <c r="T92" i="11"/>
  <c r="U92" i="11"/>
  <c r="V92" i="11"/>
  <c r="W92" i="11"/>
  <c r="X92" i="11"/>
  <c r="F93" i="11"/>
  <c r="G93" i="11"/>
  <c r="H93" i="11"/>
  <c r="I93" i="11"/>
  <c r="J93" i="11"/>
  <c r="K93" i="11"/>
  <c r="L93" i="11"/>
  <c r="M93" i="11"/>
  <c r="N93" i="11"/>
  <c r="O93" i="11"/>
  <c r="P93" i="11"/>
  <c r="Q93" i="11"/>
  <c r="R93" i="11"/>
  <c r="S93" i="11"/>
  <c r="T93" i="11"/>
  <c r="U93" i="11"/>
  <c r="V93" i="11"/>
  <c r="W93" i="11"/>
  <c r="X93" i="11"/>
  <c r="F94" i="11"/>
  <c r="G94" i="11"/>
  <c r="H94" i="11"/>
  <c r="I94" i="11"/>
  <c r="J94" i="11"/>
  <c r="K94" i="11"/>
  <c r="L94" i="11"/>
  <c r="M94" i="11"/>
  <c r="N94" i="11"/>
  <c r="O94" i="11"/>
  <c r="P94" i="11"/>
  <c r="Q94" i="11"/>
  <c r="R94" i="11"/>
  <c r="S94" i="11"/>
  <c r="T94" i="11"/>
  <c r="U94" i="11"/>
  <c r="V94" i="11"/>
  <c r="W94" i="11"/>
  <c r="X94" i="11"/>
  <c r="F95" i="11"/>
  <c r="G95" i="11"/>
  <c r="H95" i="11"/>
  <c r="I95" i="11"/>
  <c r="J95" i="11"/>
  <c r="K95" i="11"/>
  <c r="L95" i="11"/>
  <c r="M95" i="11"/>
  <c r="N95" i="11"/>
  <c r="O95" i="11"/>
  <c r="P95" i="11"/>
  <c r="Q95" i="11"/>
  <c r="R95" i="11"/>
  <c r="S95" i="11"/>
  <c r="T95" i="11"/>
  <c r="U95" i="11"/>
  <c r="V95" i="11"/>
  <c r="W95" i="11"/>
  <c r="X95" i="11"/>
  <c r="F96" i="11"/>
  <c r="G96" i="11"/>
  <c r="H96" i="11"/>
  <c r="I96" i="11"/>
  <c r="J96" i="11"/>
  <c r="K96" i="11"/>
  <c r="L96" i="11"/>
  <c r="M96" i="11"/>
  <c r="N96" i="11"/>
  <c r="O96" i="11"/>
  <c r="P96" i="11"/>
  <c r="Q96" i="11"/>
  <c r="R96" i="11"/>
  <c r="S96" i="11"/>
  <c r="T96" i="11"/>
  <c r="U96" i="11"/>
  <c r="V96" i="11"/>
  <c r="W96" i="11"/>
  <c r="X96" i="11"/>
  <c r="F97" i="11"/>
  <c r="G97" i="11"/>
  <c r="H97" i="11"/>
  <c r="I97" i="11"/>
  <c r="J97" i="11"/>
  <c r="K97" i="11"/>
  <c r="L97" i="11"/>
  <c r="M97" i="11"/>
  <c r="N97" i="11"/>
  <c r="O97" i="11"/>
  <c r="P97" i="11"/>
  <c r="Q97" i="11"/>
  <c r="R97" i="11"/>
  <c r="S97" i="11"/>
  <c r="T97" i="11"/>
  <c r="U97" i="11"/>
  <c r="V97" i="11"/>
  <c r="W97" i="11"/>
  <c r="X97" i="11"/>
  <c r="F98" i="11"/>
  <c r="G98" i="11"/>
  <c r="H98" i="11"/>
  <c r="I98" i="11"/>
  <c r="J98" i="11"/>
  <c r="K98" i="11"/>
  <c r="L98" i="11"/>
  <c r="M98" i="11"/>
  <c r="N98" i="11"/>
  <c r="O98" i="11"/>
  <c r="P98" i="11"/>
  <c r="Q98" i="11"/>
  <c r="R98" i="11"/>
  <c r="S98" i="11"/>
  <c r="T98" i="11"/>
  <c r="U98" i="11"/>
  <c r="V98" i="11"/>
  <c r="W98" i="11"/>
  <c r="X98" i="11"/>
  <c r="F99" i="11"/>
  <c r="G99" i="11"/>
  <c r="H99" i="11"/>
  <c r="I99" i="11"/>
  <c r="J99" i="11"/>
  <c r="K99" i="11"/>
  <c r="L99" i="11"/>
  <c r="M99" i="11"/>
  <c r="N99" i="11"/>
  <c r="O99" i="11"/>
  <c r="P99" i="11"/>
  <c r="Q99" i="11"/>
  <c r="R99" i="11"/>
  <c r="S99" i="11"/>
  <c r="T99" i="11"/>
  <c r="U99" i="11"/>
  <c r="V99" i="11"/>
  <c r="W99" i="11"/>
  <c r="X99" i="11"/>
  <c r="F100" i="11"/>
  <c r="G100" i="11"/>
  <c r="H100" i="11"/>
  <c r="I100" i="11"/>
  <c r="J100" i="11"/>
  <c r="K100" i="11"/>
  <c r="L100" i="11"/>
  <c r="M100" i="11"/>
  <c r="N100" i="11"/>
  <c r="O100" i="11"/>
  <c r="P100" i="11"/>
  <c r="Q100" i="11"/>
  <c r="R100" i="11"/>
  <c r="S100" i="11"/>
  <c r="T100" i="11"/>
  <c r="U100" i="11"/>
  <c r="V100" i="11"/>
  <c r="W100" i="11"/>
  <c r="X100" i="11"/>
  <c r="F101" i="11"/>
  <c r="G101" i="11"/>
  <c r="H101" i="11"/>
  <c r="I101" i="11"/>
  <c r="J101" i="11"/>
  <c r="K101" i="11"/>
  <c r="L101" i="11"/>
  <c r="M101" i="11"/>
  <c r="N101" i="11"/>
  <c r="O101" i="11"/>
  <c r="P101" i="11"/>
  <c r="Q101" i="11"/>
  <c r="R101" i="11"/>
  <c r="S101" i="11"/>
  <c r="T101" i="11"/>
  <c r="U101" i="11"/>
  <c r="V101" i="11"/>
  <c r="W101" i="11"/>
  <c r="X101" i="11"/>
  <c r="F102" i="11"/>
  <c r="G102" i="11"/>
  <c r="H102" i="11"/>
  <c r="I102" i="11"/>
  <c r="J102" i="11"/>
  <c r="K102" i="11"/>
  <c r="L102" i="11"/>
  <c r="M102" i="11"/>
  <c r="N102" i="11"/>
  <c r="O102" i="11"/>
  <c r="P102" i="11"/>
  <c r="Q102" i="11"/>
  <c r="R102" i="11"/>
  <c r="S102" i="11"/>
  <c r="T102" i="11"/>
  <c r="U102" i="11"/>
  <c r="V102" i="11"/>
  <c r="W102" i="11"/>
  <c r="X102" i="11"/>
  <c r="F103" i="11"/>
  <c r="G103" i="11"/>
  <c r="H103" i="11"/>
  <c r="I103" i="11"/>
  <c r="J103" i="11"/>
  <c r="K103" i="11"/>
  <c r="L103" i="11"/>
  <c r="M103" i="11"/>
  <c r="N103" i="11"/>
  <c r="O103" i="11"/>
  <c r="P103" i="11"/>
  <c r="Q103" i="11"/>
  <c r="R103" i="11"/>
  <c r="S103" i="11"/>
  <c r="T103" i="11"/>
  <c r="U103" i="11"/>
  <c r="V103" i="11"/>
  <c r="W103" i="11"/>
  <c r="X103" i="11"/>
  <c r="F104" i="11"/>
  <c r="G104" i="11"/>
  <c r="H104" i="11"/>
  <c r="I104" i="11"/>
  <c r="J104" i="11"/>
  <c r="K104" i="11"/>
  <c r="L104" i="11"/>
  <c r="M104" i="11"/>
  <c r="N104" i="11"/>
  <c r="O104" i="11"/>
  <c r="P104" i="11"/>
  <c r="Q104" i="11"/>
  <c r="R104" i="11"/>
  <c r="S104" i="11"/>
  <c r="T104" i="11"/>
  <c r="U104" i="11"/>
  <c r="V104" i="11"/>
  <c r="W104" i="11"/>
  <c r="X104" i="11"/>
  <c r="F105" i="11"/>
  <c r="G105" i="11"/>
  <c r="H105" i="11"/>
  <c r="I105" i="11"/>
  <c r="J105" i="11"/>
  <c r="K105" i="11"/>
  <c r="L105" i="11"/>
  <c r="M105" i="11"/>
  <c r="N105" i="11"/>
  <c r="O105" i="11"/>
  <c r="P105" i="11"/>
  <c r="Q105" i="11"/>
  <c r="R105" i="11"/>
  <c r="S105" i="11"/>
  <c r="T105" i="11"/>
  <c r="U105" i="11"/>
  <c r="V105" i="11"/>
  <c r="W105" i="11"/>
  <c r="X105" i="11"/>
  <c r="F106" i="11"/>
  <c r="G106" i="11"/>
  <c r="H106" i="11"/>
  <c r="I106" i="11"/>
  <c r="J106" i="11"/>
  <c r="K106" i="11"/>
  <c r="L106" i="11"/>
  <c r="M106" i="11"/>
  <c r="N106" i="11"/>
  <c r="O106" i="11"/>
  <c r="P106" i="11"/>
  <c r="Q106" i="11"/>
  <c r="R106" i="11"/>
  <c r="S106" i="11"/>
  <c r="T106" i="11"/>
  <c r="U106" i="11"/>
  <c r="V106" i="11"/>
  <c r="W106" i="11"/>
  <c r="X106" i="11"/>
  <c r="F107" i="11"/>
  <c r="G107" i="11"/>
  <c r="H107" i="11"/>
  <c r="I107" i="11"/>
  <c r="J107" i="11"/>
  <c r="K107" i="11"/>
  <c r="L107" i="11"/>
  <c r="M107" i="11"/>
  <c r="N107" i="11"/>
  <c r="O107" i="11"/>
  <c r="P107" i="11"/>
  <c r="Q107" i="11"/>
  <c r="R107" i="11"/>
  <c r="S107" i="11"/>
  <c r="T107" i="11"/>
  <c r="U107" i="11"/>
  <c r="V107" i="11"/>
  <c r="W107" i="11"/>
  <c r="X107" i="11"/>
  <c r="F108" i="11"/>
  <c r="G108" i="11"/>
  <c r="H108" i="11"/>
  <c r="I108" i="11"/>
  <c r="J108" i="11"/>
  <c r="K108" i="11"/>
  <c r="L108" i="11"/>
  <c r="M108" i="11"/>
  <c r="N108" i="11"/>
  <c r="O108" i="11"/>
  <c r="P108" i="11"/>
  <c r="Q108" i="11"/>
  <c r="R108" i="11"/>
  <c r="S108" i="11"/>
  <c r="T108" i="11"/>
  <c r="U108" i="11"/>
  <c r="V108" i="11"/>
  <c r="W108" i="11"/>
  <c r="X108" i="11"/>
  <c r="F109" i="11"/>
  <c r="G109" i="11"/>
  <c r="H109" i="11"/>
  <c r="I109" i="11"/>
  <c r="J109" i="11"/>
  <c r="K109" i="11"/>
  <c r="L109" i="11"/>
  <c r="M109" i="11"/>
  <c r="N109" i="11"/>
  <c r="O109" i="11"/>
  <c r="P109" i="11"/>
  <c r="Q109" i="11"/>
  <c r="R109" i="11"/>
  <c r="S109" i="11"/>
  <c r="T109" i="11"/>
  <c r="U109" i="11"/>
  <c r="V109" i="11"/>
  <c r="W109" i="11"/>
  <c r="X109" i="11"/>
  <c r="F110" i="11"/>
  <c r="G110" i="11"/>
  <c r="H110" i="11"/>
  <c r="I110" i="11"/>
  <c r="J110" i="11"/>
  <c r="K110" i="11"/>
  <c r="L110" i="11"/>
  <c r="M110" i="11"/>
  <c r="N110" i="11"/>
  <c r="O110" i="11"/>
  <c r="P110" i="11"/>
  <c r="Q110" i="11"/>
  <c r="R110" i="11"/>
  <c r="S110" i="11"/>
  <c r="T110" i="11"/>
  <c r="U110" i="11"/>
  <c r="V110" i="11"/>
  <c r="W110" i="11"/>
  <c r="X110" i="11"/>
  <c r="F111" i="11"/>
  <c r="G111" i="11"/>
  <c r="H111" i="11"/>
  <c r="I111" i="11"/>
  <c r="J111" i="11"/>
  <c r="K111" i="11"/>
  <c r="L111" i="11"/>
  <c r="M111" i="11"/>
  <c r="N111" i="11"/>
  <c r="O111" i="11"/>
  <c r="P111" i="11"/>
  <c r="Q111" i="11"/>
  <c r="R111" i="11"/>
  <c r="S111" i="11"/>
  <c r="T111" i="11"/>
  <c r="U111" i="11"/>
  <c r="V111" i="11"/>
  <c r="W111" i="11"/>
  <c r="X111" i="11"/>
  <c r="F112" i="11"/>
  <c r="G112" i="11"/>
  <c r="H112" i="11"/>
  <c r="I112" i="11"/>
  <c r="J112" i="11"/>
  <c r="K112" i="11"/>
  <c r="L112" i="11"/>
  <c r="M112" i="11"/>
  <c r="N112" i="11"/>
  <c r="O112" i="11"/>
  <c r="P112" i="11"/>
  <c r="Q112" i="11"/>
  <c r="R112" i="11"/>
  <c r="S112" i="11"/>
  <c r="T112" i="11"/>
  <c r="U112" i="11"/>
  <c r="V112" i="11"/>
  <c r="W112" i="11"/>
  <c r="X112" i="11"/>
  <c r="F113" i="11"/>
  <c r="G113" i="11"/>
  <c r="H113" i="11"/>
  <c r="I113" i="11"/>
  <c r="J113" i="11"/>
  <c r="K113" i="11"/>
  <c r="L113" i="11"/>
  <c r="M113" i="11"/>
  <c r="N113" i="11"/>
  <c r="O113" i="11"/>
  <c r="P113" i="11"/>
  <c r="Q113" i="11"/>
  <c r="R113" i="11"/>
  <c r="S113" i="11"/>
  <c r="T113" i="11"/>
  <c r="U113" i="11"/>
  <c r="V113" i="11"/>
  <c r="W113" i="11"/>
  <c r="X113" i="11"/>
  <c r="F114" i="11"/>
  <c r="G114" i="11"/>
  <c r="H114" i="11"/>
  <c r="I114" i="11"/>
  <c r="J114" i="11"/>
  <c r="K114" i="11"/>
  <c r="L114" i="11"/>
  <c r="M114" i="11"/>
  <c r="N114" i="11"/>
  <c r="O114" i="11"/>
  <c r="P114" i="11"/>
  <c r="Q114" i="11"/>
  <c r="R114" i="11"/>
  <c r="S114" i="11"/>
  <c r="T114" i="11"/>
  <c r="U114" i="11"/>
  <c r="V114" i="11"/>
  <c r="W114" i="11"/>
  <c r="X114" i="11"/>
  <c r="F115" i="11"/>
  <c r="G115" i="11"/>
  <c r="H115" i="11"/>
  <c r="I115" i="11"/>
  <c r="J115" i="11"/>
  <c r="K115" i="11"/>
  <c r="L115" i="11"/>
  <c r="M115" i="11"/>
  <c r="N115" i="11"/>
  <c r="O115" i="11"/>
  <c r="P115" i="11"/>
  <c r="Q115" i="11"/>
  <c r="R115" i="11"/>
  <c r="S115" i="11"/>
  <c r="T115" i="11"/>
  <c r="U115" i="11"/>
  <c r="V115" i="11"/>
  <c r="W115" i="11"/>
  <c r="X115" i="11"/>
  <c r="F116" i="11"/>
  <c r="G116" i="11"/>
  <c r="H116" i="11"/>
  <c r="I116" i="11"/>
  <c r="J116" i="11"/>
  <c r="K116" i="11"/>
  <c r="L116" i="11"/>
  <c r="M116" i="11"/>
  <c r="N116" i="11"/>
  <c r="O116" i="11"/>
  <c r="P116" i="11"/>
  <c r="Q116" i="11"/>
  <c r="R116" i="11"/>
  <c r="S116" i="11"/>
  <c r="T116" i="11"/>
  <c r="U116" i="11"/>
  <c r="V116" i="11"/>
  <c r="W116" i="11"/>
  <c r="X116" i="11"/>
  <c r="F117" i="11"/>
  <c r="G117" i="11"/>
  <c r="H117" i="11"/>
  <c r="I117" i="11"/>
  <c r="J117" i="11"/>
  <c r="K117" i="11"/>
  <c r="L117" i="11"/>
  <c r="M117" i="11"/>
  <c r="N117" i="11"/>
  <c r="O117" i="11"/>
  <c r="P117" i="11"/>
  <c r="Q117" i="11"/>
  <c r="R117" i="11"/>
  <c r="S117" i="11"/>
  <c r="T117" i="11"/>
  <c r="U117" i="11"/>
  <c r="V117" i="11"/>
  <c r="W117" i="11"/>
  <c r="X117" i="11"/>
  <c r="F118" i="11"/>
  <c r="G118" i="11"/>
  <c r="H118" i="11"/>
  <c r="I118" i="11"/>
  <c r="J118" i="11"/>
  <c r="K118" i="11"/>
  <c r="L118" i="11"/>
  <c r="M118" i="11"/>
  <c r="N118" i="11"/>
  <c r="O118" i="11"/>
  <c r="P118" i="11"/>
  <c r="Q118" i="11"/>
  <c r="R118" i="11"/>
  <c r="S118" i="11"/>
  <c r="T118" i="11"/>
  <c r="U118" i="11"/>
  <c r="V118" i="11"/>
  <c r="W118" i="11"/>
  <c r="X118" i="11"/>
  <c r="F119" i="11"/>
  <c r="G119" i="11"/>
  <c r="H119" i="11"/>
  <c r="I119" i="11"/>
  <c r="J119" i="11"/>
  <c r="K119" i="11"/>
  <c r="L119" i="11"/>
  <c r="M119" i="11"/>
  <c r="N119" i="11"/>
  <c r="O119" i="11"/>
  <c r="P119" i="11"/>
  <c r="Q119" i="11"/>
  <c r="R119" i="11"/>
  <c r="S119" i="11"/>
  <c r="T119" i="11"/>
  <c r="U119" i="11"/>
  <c r="V119" i="11"/>
  <c r="W119" i="11"/>
  <c r="X119" i="11"/>
  <c r="F120" i="11"/>
  <c r="G120" i="11"/>
  <c r="H120" i="11"/>
  <c r="I120" i="11"/>
  <c r="J120" i="11"/>
  <c r="K120" i="11"/>
  <c r="L120" i="11"/>
  <c r="M120" i="11"/>
  <c r="N120" i="11"/>
  <c r="O120" i="11"/>
  <c r="P120" i="11"/>
  <c r="Q120" i="11"/>
  <c r="R120" i="11"/>
  <c r="S120" i="11"/>
  <c r="T120" i="11"/>
  <c r="U120" i="11"/>
  <c r="V120" i="11"/>
  <c r="W120" i="11"/>
  <c r="X120" i="11"/>
  <c r="F121" i="11"/>
  <c r="G121" i="11"/>
  <c r="H121" i="11"/>
  <c r="I121" i="11"/>
  <c r="J121" i="11"/>
  <c r="K121" i="11"/>
  <c r="L121" i="11"/>
  <c r="M121" i="11"/>
  <c r="N121" i="11"/>
  <c r="O121" i="11"/>
  <c r="P121" i="11"/>
  <c r="Q121" i="11"/>
  <c r="R121" i="11"/>
  <c r="S121" i="11"/>
  <c r="T121" i="11"/>
  <c r="U121" i="11"/>
  <c r="V121" i="11"/>
  <c r="W121" i="11"/>
  <c r="X121" i="11"/>
  <c r="F122" i="11"/>
  <c r="G122" i="11"/>
  <c r="H122" i="11"/>
  <c r="I122" i="11"/>
  <c r="J122" i="11"/>
  <c r="K122" i="11"/>
  <c r="L122" i="11"/>
  <c r="M122" i="11"/>
  <c r="N122" i="11"/>
  <c r="O122" i="11"/>
  <c r="P122" i="11"/>
  <c r="Q122" i="11"/>
  <c r="R122" i="11"/>
  <c r="S122" i="11"/>
  <c r="T122" i="11"/>
  <c r="U122" i="11"/>
  <c r="V122" i="11"/>
  <c r="W122" i="11"/>
  <c r="X122" i="11"/>
  <c r="F123" i="11"/>
  <c r="G123" i="11"/>
  <c r="H123" i="11"/>
  <c r="I123" i="11"/>
  <c r="J123" i="11"/>
  <c r="K123" i="11"/>
  <c r="L123" i="11"/>
  <c r="M123" i="11"/>
  <c r="N123" i="11"/>
  <c r="O123" i="11"/>
  <c r="P123" i="11"/>
  <c r="Q123" i="11"/>
  <c r="R123" i="11"/>
  <c r="S123" i="11"/>
  <c r="T123" i="11"/>
  <c r="U123" i="11"/>
  <c r="V123" i="11"/>
  <c r="W123" i="11"/>
  <c r="X123" i="11"/>
  <c r="F124" i="11"/>
  <c r="G124" i="11"/>
  <c r="H124" i="11"/>
  <c r="I124" i="11"/>
  <c r="J124" i="11"/>
  <c r="K124" i="11"/>
  <c r="L124" i="11"/>
  <c r="M124" i="11"/>
  <c r="N124" i="11"/>
  <c r="O124" i="11"/>
  <c r="P124" i="11"/>
  <c r="Q124" i="11"/>
  <c r="R124" i="11"/>
  <c r="S124" i="11"/>
  <c r="T124" i="11"/>
  <c r="U124" i="11"/>
  <c r="V124" i="11"/>
  <c r="W124" i="11"/>
  <c r="X124" i="11"/>
  <c r="F125" i="11"/>
  <c r="G125" i="11"/>
  <c r="H125" i="11"/>
  <c r="I125" i="11"/>
  <c r="J125" i="11"/>
  <c r="K125" i="11"/>
  <c r="L125" i="11"/>
  <c r="M125" i="11"/>
  <c r="N125" i="11"/>
  <c r="O125" i="11"/>
  <c r="P125" i="11"/>
  <c r="Q125" i="11"/>
  <c r="R125" i="11"/>
  <c r="S125" i="11"/>
  <c r="T125" i="11"/>
  <c r="U125" i="11"/>
  <c r="V125" i="11"/>
  <c r="W125" i="11"/>
  <c r="X125" i="11"/>
  <c r="F126" i="11"/>
  <c r="G126" i="11"/>
  <c r="H126" i="11"/>
  <c r="I126" i="11"/>
  <c r="J126" i="11"/>
  <c r="K126" i="11"/>
  <c r="L126" i="11"/>
  <c r="M126" i="11"/>
  <c r="N126" i="11"/>
  <c r="O126" i="11"/>
  <c r="P126" i="11"/>
  <c r="Q126" i="11"/>
  <c r="R126" i="11"/>
  <c r="S126" i="11"/>
  <c r="T126" i="11"/>
  <c r="U126" i="11"/>
  <c r="V126" i="11"/>
  <c r="W126" i="11"/>
  <c r="X126" i="11"/>
  <c r="F127" i="11"/>
  <c r="G127" i="11"/>
  <c r="H127" i="11"/>
  <c r="I127" i="11"/>
  <c r="J127" i="11"/>
  <c r="K127" i="11"/>
  <c r="L127" i="11"/>
  <c r="M127" i="11"/>
  <c r="N127" i="11"/>
  <c r="O127" i="11"/>
  <c r="P127" i="11"/>
  <c r="Q127" i="11"/>
  <c r="R127" i="11"/>
  <c r="S127" i="11"/>
  <c r="T127" i="11"/>
  <c r="U127" i="11"/>
  <c r="V127" i="11"/>
  <c r="W127" i="11"/>
  <c r="X127" i="11"/>
  <c r="F128" i="11"/>
  <c r="G128" i="11"/>
  <c r="H128" i="11"/>
  <c r="I128" i="11"/>
  <c r="J128" i="11"/>
  <c r="K128" i="11"/>
  <c r="L128" i="11"/>
  <c r="M128" i="11"/>
  <c r="N128" i="11"/>
  <c r="O128" i="11"/>
  <c r="P128" i="11"/>
  <c r="Q128" i="11"/>
  <c r="R128" i="11"/>
  <c r="S128" i="11"/>
  <c r="T128" i="11"/>
  <c r="U128" i="11"/>
  <c r="V128" i="11"/>
  <c r="W128" i="11"/>
  <c r="X128" i="11"/>
  <c r="F129" i="11"/>
  <c r="G129" i="11"/>
  <c r="H129" i="11"/>
  <c r="I129" i="11"/>
  <c r="J129" i="11"/>
  <c r="K129" i="11"/>
  <c r="L129" i="11"/>
  <c r="M129" i="11"/>
  <c r="N129" i="11"/>
  <c r="O129" i="11"/>
  <c r="P129" i="11"/>
  <c r="Q129" i="11"/>
  <c r="R129" i="11"/>
  <c r="S129" i="11"/>
  <c r="T129" i="11"/>
  <c r="U129" i="11"/>
  <c r="V129" i="11"/>
  <c r="W129" i="11"/>
  <c r="X129" i="11"/>
  <c r="F130" i="11"/>
  <c r="G130" i="11"/>
  <c r="H130" i="11"/>
  <c r="I130" i="11"/>
  <c r="J130" i="11"/>
  <c r="K130" i="11"/>
  <c r="L130" i="11"/>
  <c r="M130" i="11"/>
  <c r="N130" i="11"/>
  <c r="O130" i="11"/>
  <c r="P130" i="11"/>
  <c r="Q130" i="11"/>
  <c r="R130" i="11"/>
  <c r="S130" i="11"/>
  <c r="T130" i="11"/>
  <c r="U130" i="11"/>
  <c r="V130" i="11"/>
  <c r="W130" i="11"/>
  <c r="X130" i="11"/>
  <c r="F131" i="11"/>
  <c r="G131" i="11"/>
  <c r="H131" i="11"/>
  <c r="I131" i="11"/>
  <c r="J131" i="11"/>
  <c r="K131" i="11"/>
  <c r="L131" i="11"/>
  <c r="M131" i="11"/>
  <c r="N131" i="11"/>
  <c r="O131" i="11"/>
  <c r="P131" i="11"/>
  <c r="Q131" i="11"/>
  <c r="R131" i="11"/>
  <c r="S131" i="11"/>
  <c r="T131" i="11"/>
  <c r="U131" i="11"/>
  <c r="V131" i="11"/>
  <c r="W131" i="11"/>
  <c r="X131" i="11"/>
  <c r="F132" i="11"/>
  <c r="G132" i="11"/>
  <c r="H132" i="11"/>
  <c r="I132" i="11"/>
  <c r="J132" i="11"/>
  <c r="K132" i="11"/>
  <c r="L132" i="11"/>
  <c r="M132" i="11"/>
  <c r="N132" i="11"/>
  <c r="O132" i="11"/>
  <c r="P132" i="11"/>
  <c r="Q132" i="11"/>
  <c r="R132" i="11"/>
  <c r="S132" i="11"/>
  <c r="T132" i="11"/>
  <c r="U132" i="11"/>
  <c r="V132" i="11"/>
  <c r="W132" i="11"/>
  <c r="X132" i="11"/>
  <c r="F133" i="11"/>
  <c r="G133" i="11"/>
  <c r="H133" i="11"/>
  <c r="I133" i="11"/>
  <c r="J133" i="11"/>
  <c r="K133" i="11"/>
  <c r="L133" i="11"/>
  <c r="M133" i="11"/>
  <c r="N133" i="11"/>
  <c r="O133" i="11"/>
  <c r="P133" i="11"/>
  <c r="Q133" i="11"/>
  <c r="R133" i="11"/>
  <c r="S133" i="11"/>
  <c r="T133" i="11"/>
  <c r="U133" i="11"/>
  <c r="V133" i="11"/>
  <c r="W133" i="11"/>
  <c r="X133" i="11"/>
  <c r="F134" i="11"/>
  <c r="G134" i="11"/>
  <c r="H134" i="11"/>
  <c r="I134" i="11"/>
  <c r="J134" i="11"/>
  <c r="K134" i="11"/>
  <c r="L134" i="11"/>
  <c r="M134" i="11"/>
  <c r="N134" i="11"/>
  <c r="O134" i="11"/>
  <c r="P134" i="11"/>
  <c r="Q134" i="11"/>
  <c r="R134" i="11"/>
  <c r="S134" i="11"/>
  <c r="T134" i="11"/>
  <c r="U134" i="11"/>
  <c r="V134" i="11"/>
  <c r="W134" i="11"/>
  <c r="X134" i="11"/>
  <c r="F135" i="11"/>
  <c r="G135" i="11"/>
  <c r="H135" i="11"/>
  <c r="I135" i="11"/>
  <c r="J135" i="11"/>
  <c r="K135" i="11"/>
  <c r="L135" i="11"/>
  <c r="M135" i="11"/>
  <c r="N135" i="11"/>
  <c r="O135" i="11"/>
  <c r="P135" i="11"/>
  <c r="Q135" i="11"/>
  <c r="R135" i="11"/>
  <c r="S135" i="11"/>
  <c r="T135" i="11"/>
  <c r="U135" i="11"/>
  <c r="V135" i="11"/>
  <c r="W135" i="11"/>
  <c r="X135" i="11"/>
  <c r="F136" i="11"/>
  <c r="G136" i="11"/>
  <c r="H136" i="11"/>
  <c r="I136" i="11"/>
  <c r="J136" i="11"/>
  <c r="K136" i="11"/>
  <c r="L136" i="11"/>
  <c r="M136" i="11"/>
  <c r="N136" i="11"/>
  <c r="O136" i="11"/>
  <c r="P136" i="11"/>
  <c r="Q136" i="11"/>
  <c r="R136" i="11"/>
  <c r="S136" i="11"/>
  <c r="T136" i="11"/>
  <c r="U136" i="11"/>
  <c r="V136" i="11"/>
  <c r="W136" i="11"/>
  <c r="X136" i="11"/>
  <c r="F137" i="11"/>
  <c r="G137" i="11"/>
  <c r="H137" i="11"/>
  <c r="I137" i="11"/>
  <c r="J137" i="11"/>
  <c r="K137" i="11"/>
  <c r="L137" i="11"/>
  <c r="M137" i="11"/>
  <c r="N137" i="11"/>
  <c r="O137" i="11"/>
  <c r="P137" i="11"/>
  <c r="Q137" i="11"/>
  <c r="R137" i="11"/>
  <c r="S137" i="11"/>
  <c r="T137" i="11"/>
  <c r="U137" i="11"/>
  <c r="V137" i="11"/>
  <c r="W137" i="11"/>
  <c r="X137" i="11"/>
  <c r="F138" i="11"/>
  <c r="G138" i="11"/>
  <c r="H138" i="11"/>
  <c r="I138" i="11"/>
  <c r="J138" i="11"/>
  <c r="K138" i="11"/>
  <c r="L138" i="11"/>
  <c r="M138" i="11"/>
  <c r="N138" i="11"/>
  <c r="O138" i="11"/>
  <c r="P138" i="11"/>
  <c r="Q138" i="11"/>
  <c r="R138" i="11"/>
  <c r="S138" i="11"/>
  <c r="T138" i="11"/>
  <c r="U138" i="11"/>
  <c r="V138" i="11"/>
  <c r="W138" i="11"/>
  <c r="X138" i="11"/>
  <c r="F139" i="11"/>
  <c r="G139" i="11"/>
  <c r="H139" i="11"/>
  <c r="I139" i="11"/>
  <c r="J139" i="11"/>
  <c r="K139" i="11"/>
  <c r="L139" i="11"/>
  <c r="M139" i="11"/>
  <c r="N139" i="11"/>
  <c r="O139" i="11"/>
  <c r="P139" i="11"/>
  <c r="Q139" i="11"/>
  <c r="R139" i="11"/>
  <c r="S139" i="11"/>
  <c r="T139" i="11"/>
  <c r="U139" i="11"/>
  <c r="V139" i="11"/>
  <c r="W139" i="11"/>
  <c r="X139" i="11"/>
  <c r="F140" i="11"/>
  <c r="G140" i="11"/>
  <c r="H140" i="11"/>
  <c r="I140" i="11"/>
  <c r="J140" i="11"/>
  <c r="K140" i="11"/>
  <c r="L140" i="11"/>
  <c r="M140" i="11"/>
  <c r="N140" i="11"/>
  <c r="O140" i="11"/>
  <c r="P140" i="11"/>
  <c r="Q140" i="11"/>
  <c r="R140" i="11"/>
  <c r="S140" i="11"/>
  <c r="T140" i="11"/>
  <c r="U140" i="11"/>
  <c r="V140" i="11"/>
  <c r="W140" i="11"/>
  <c r="X140" i="11"/>
  <c r="F141" i="11"/>
  <c r="G141" i="11"/>
  <c r="H141" i="11"/>
  <c r="I141" i="11"/>
  <c r="J141" i="11"/>
  <c r="K141" i="11"/>
  <c r="L141" i="11"/>
  <c r="M141" i="11"/>
  <c r="N141" i="11"/>
  <c r="O141" i="11"/>
  <c r="P141" i="11"/>
  <c r="Q141" i="11"/>
  <c r="R141" i="11"/>
  <c r="S141" i="11"/>
  <c r="T141" i="11"/>
  <c r="U141" i="11"/>
  <c r="V141" i="11"/>
  <c r="W141" i="11"/>
  <c r="X141" i="11"/>
  <c r="F142" i="11"/>
  <c r="G142" i="11"/>
  <c r="H142" i="11"/>
  <c r="I142" i="11"/>
  <c r="J142" i="11"/>
  <c r="K142" i="11"/>
  <c r="L142" i="11"/>
  <c r="M142" i="11"/>
  <c r="N142" i="11"/>
  <c r="O142" i="11"/>
  <c r="P142" i="11"/>
  <c r="Q142" i="11"/>
  <c r="R142" i="11"/>
  <c r="S142" i="11"/>
  <c r="T142" i="11"/>
  <c r="U142" i="11"/>
  <c r="V142" i="11"/>
  <c r="W142" i="11"/>
  <c r="X142" i="11"/>
  <c r="F143" i="11"/>
  <c r="G143" i="11"/>
  <c r="H143" i="11"/>
  <c r="I143" i="11"/>
  <c r="J143" i="11"/>
  <c r="K143" i="11"/>
  <c r="L143" i="11"/>
  <c r="M143" i="11"/>
  <c r="N143" i="11"/>
  <c r="O143" i="11"/>
  <c r="P143" i="11"/>
  <c r="Q143" i="11"/>
  <c r="R143" i="11"/>
  <c r="S143" i="11"/>
  <c r="T143" i="11"/>
  <c r="U143" i="11"/>
  <c r="V143" i="11"/>
  <c r="W143" i="11"/>
  <c r="X143" i="11"/>
  <c r="F144" i="11"/>
  <c r="G144" i="11"/>
  <c r="H144" i="11"/>
  <c r="I144" i="11"/>
  <c r="J144" i="11"/>
  <c r="K144" i="11"/>
  <c r="L144" i="11"/>
  <c r="M144" i="11"/>
  <c r="N144" i="11"/>
  <c r="O144" i="11"/>
  <c r="P144" i="11"/>
  <c r="Q144" i="11"/>
  <c r="R144" i="11"/>
  <c r="S144" i="11"/>
  <c r="T144" i="11"/>
  <c r="U144" i="11"/>
  <c r="V144" i="11"/>
  <c r="W144" i="11"/>
  <c r="X144" i="11"/>
  <c r="F145" i="11"/>
  <c r="G145" i="11"/>
  <c r="H145" i="11"/>
  <c r="I145" i="11"/>
  <c r="J145" i="11"/>
  <c r="K145" i="11"/>
  <c r="L145" i="11"/>
  <c r="M145" i="11"/>
  <c r="N145" i="11"/>
  <c r="O145" i="11"/>
  <c r="P145" i="11"/>
  <c r="Q145" i="11"/>
  <c r="R145" i="11"/>
  <c r="S145" i="11"/>
  <c r="T145" i="11"/>
  <c r="U145" i="11"/>
  <c r="V145" i="11"/>
  <c r="W145" i="11"/>
  <c r="X145" i="11"/>
  <c r="F146" i="11"/>
  <c r="G146" i="11"/>
  <c r="H146" i="11"/>
  <c r="I146" i="11"/>
  <c r="J146" i="11"/>
  <c r="K146" i="11"/>
  <c r="L146" i="11"/>
  <c r="M146" i="11"/>
  <c r="N146" i="11"/>
  <c r="O146" i="11"/>
  <c r="P146" i="11"/>
  <c r="Q146" i="11"/>
  <c r="R146" i="11"/>
  <c r="S146" i="11"/>
  <c r="T146" i="11"/>
  <c r="U146" i="11"/>
  <c r="V146" i="11"/>
  <c r="W146" i="11"/>
  <c r="X146" i="11"/>
  <c r="F147" i="11"/>
  <c r="G147" i="11"/>
  <c r="H147" i="11"/>
  <c r="I147" i="11"/>
  <c r="J147" i="11"/>
  <c r="K147" i="11"/>
  <c r="L147" i="11"/>
  <c r="M147" i="11"/>
  <c r="N147" i="11"/>
  <c r="O147" i="11"/>
  <c r="P147" i="11"/>
  <c r="Q147" i="11"/>
  <c r="R147" i="11"/>
  <c r="S147" i="11"/>
  <c r="T147" i="11"/>
  <c r="U147" i="11"/>
  <c r="V147" i="11"/>
  <c r="W147" i="11"/>
  <c r="X147" i="11"/>
  <c r="F148" i="11"/>
  <c r="G148" i="11"/>
  <c r="H148" i="11"/>
  <c r="I148" i="11"/>
  <c r="J148" i="11"/>
  <c r="K148" i="11"/>
  <c r="L148" i="11"/>
  <c r="M148" i="11"/>
  <c r="N148" i="11"/>
  <c r="O148" i="11"/>
  <c r="P148" i="11"/>
  <c r="Q148" i="11"/>
  <c r="R148" i="11"/>
  <c r="S148" i="11"/>
  <c r="T148" i="11"/>
  <c r="U148" i="11"/>
  <c r="V148" i="11"/>
  <c r="W148" i="11"/>
  <c r="X148" i="11"/>
  <c r="F149" i="11"/>
  <c r="G149" i="11"/>
  <c r="H149" i="11"/>
  <c r="I149" i="11"/>
  <c r="J149" i="11"/>
  <c r="K149" i="11"/>
  <c r="L149" i="11"/>
  <c r="M149" i="11"/>
  <c r="N149" i="11"/>
  <c r="O149" i="11"/>
  <c r="P149" i="11"/>
  <c r="Q149" i="11"/>
  <c r="R149" i="11"/>
  <c r="S149" i="11"/>
  <c r="T149" i="11"/>
  <c r="U149" i="11"/>
  <c r="V149" i="11"/>
  <c r="W149" i="11"/>
  <c r="X149" i="11"/>
  <c r="F150" i="11"/>
  <c r="G150" i="11"/>
  <c r="H150" i="11"/>
  <c r="I150" i="11"/>
  <c r="J150" i="11"/>
  <c r="K150" i="11"/>
  <c r="L150" i="11"/>
  <c r="M150" i="11"/>
  <c r="N150" i="11"/>
  <c r="O150" i="11"/>
  <c r="P150" i="11"/>
  <c r="Q150" i="11"/>
  <c r="R150" i="11"/>
  <c r="S150" i="11"/>
  <c r="T150" i="11"/>
  <c r="U150" i="11"/>
  <c r="V150" i="11"/>
  <c r="W150" i="11"/>
  <c r="X150" i="11"/>
  <c r="F151" i="11"/>
  <c r="G151" i="11"/>
  <c r="H151" i="11"/>
  <c r="I151" i="11"/>
  <c r="J151" i="11"/>
  <c r="K151" i="11"/>
  <c r="L151" i="11"/>
  <c r="M151" i="11"/>
  <c r="N151" i="11"/>
  <c r="O151" i="11"/>
  <c r="P151" i="11"/>
  <c r="Q151" i="11"/>
  <c r="R151" i="11"/>
  <c r="S151" i="11"/>
  <c r="T151" i="11"/>
  <c r="U151" i="11"/>
  <c r="V151" i="11"/>
  <c r="W151" i="11"/>
  <c r="X151" i="11"/>
  <c r="F152" i="11"/>
  <c r="G152" i="11"/>
  <c r="H152" i="11"/>
  <c r="I152" i="11"/>
  <c r="J152" i="11"/>
  <c r="K152" i="11"/>
  <c r="L152" i="11"/>
  <c r="M152" i="11"/>
  <c r="N152" i="11"/>
  <c r="O152" i="11"/>
  <c r="P152" i="11"/>
  <c r="Q152" i="11"/>
  <c r="R152" i="11"/>
  <c r="S152" i="11"/>
  <c r="T152" i="11"/>
  <c r="U152" i="11"/>
  <c r="V152" i="11"/>
  <c r="W152" i="11"/>
  <c r="X152" i="11"/>
  <c r="F153" i="11"/>
  <c r="G153" i="11"/>
  <c r="H153" i="11"/>
  <c r="I153" i="11"/>
  <c r="J153" i="11"/>
  <c r="K153" i="11"/>
  <c r="L153" i="11"/>
  <c r="M153" i="11"/>
  <c r="N153" i="11"/>
  <c r="O153" i="11"/>
  <c r="P153" i="11"/>
  <c r="Q153" i="11"/>
  <c r="R153" i="11"/>
  <c r="S153" i="11"/>
  <c r="T153" i="11"/>
  <c r="U153" i="11"/>
  <c r="V153" i="11"/>
  <c r="W153" i="11"/>
  <c r="X153" i="11"/>
  <c r="F154" i="11"/>
  <c r="G154" i="11"/>
  <c r="H154" i="11"/>
  <c r="I154" i="11"/>
  <c r="J154" i="11"/>
  <c r="K154" i="11"/>
  <c r="L154" i="11"/>
  <c r="M154" i="11"/>
  <c r="N154" i="11"/>
  <c r="O154" i="11"/>
  <c r="P154" i="11"/>
  <c r="Q154" i="11"/>
  <c r="R154" i="11"/>
  <c r="S154" i="11"/>
  <c r="T154" i="11"/>
  <c r="U154" i="11"/>
  <c r="V154" i="11"/>
  <c r="W154" i="11"/>
  <c r="X154" i="11"/>
  <c r="F155" i="11"/>
  <c r="G155" i="11"/>
  <c r="H155" i="11"/>
  <c r="I155" i="11"/>
  <c r="J155" i="11"/>
  <c r="K155" i="11"/>
  <c r="L155" i="11"/>
  <c r="M155" i="11"/>
  <c r="N155" i="11"/>
  <c r="O155" i="11"/>
  <c r="P155" i="11"/>
  <c r="Q155" i="11"/>
  <c r="R155" i="11"/>
  <c r="S155" i="11"/>
  <c r="T155" i="11"/>
  <c r="U155" i="11"/>
  <c r="V155" i="11"/>
  <c r="W155" i="11"/>
  <c r="X155" i="11"/>
  <c r="F156" i="11"/>
  <c r="G156" i="11"/>
  <c r="H156" i="11"/>
  <c r="I156" i="11"/>
  <c r="J156" i="11"/>
  <c r="K156" i="11"/>
  <c r="L156" i="11"/>
  <c r="M156" i="11"/>
  <c r="N156" i="11"/>
  <c r="O156" i="11"/>
  <c r="P156" i="11"/>
  <c r="Q156" i="11"/>
  <c r="R156" i="11"/>
  <c r="S156" i="11"/>
  <c r="T156" i="11"/>
  <c r="U156" i="11"/>
  <c r="V156" i="11"/>
  <c r="W156" i="11"/>
  <c r="X156" i="11"/>
  <c r="F157" i="11"/>
  <c r="G157" i="11"/>
  <c r="H157" i="11"/>
  <c r="I157" i="11"/>
  <c r="J157" i="11"/>
  <c r="K157" i="11"/>
  <c r="L157" i="11"/>
  <c r="M157" i="11"/>
  <c r="N157" i="11"/>
  <c r="O157" i="11"/>
  <c r="P157" i="11"/>
  <c r="Q157" i="11"/>
  <c r="R157" i="11"/>
  <c r="S157" i="11"/>
  <c r="T157" i="11"/>
  <c r="U157" i="11"/>
  <c r="V157" i="11"/>
  <c r="W157" i="11"/>
  <c r="X157" i="11"/>
  <c r="F158" i="11"/>
  <c r="G158" i="11"/>
  <c r="H158" i="11"/>
  <c r="I158" i="11"/>
  <c r="J158" i="11"/>
  <c r="K158" i="11"/>
  <c r="L158" i="11"/>
  <c r="M158" i="11"/>
  <c r="N158" i="11"/>
  <c r="O158" i="11"/>
  <c r="P158" i="11"/>
  <c r="Q158" i="11"/>
  <c r="R158" i="11"/>
  <c r="S158" i="11"/>
  <c r="T158" i="11"/>
  <c r="U158" i="11"/>
  <c r="V158" i="11"/>
  <c r="W158" i="11"/>
  <c r="X158" i="11"/>
  <c r="F159" i="11"/>
  <c r="G159" i="11"/>
  <c r="H159" i="11"/>
  <c r="I159" i="11"/>
  <c r="J159" i="11"/>
  <c r="K159" i="11"/>
  <c r="L159" i="11"/>
  <c r="M159" i="11"/>
  <c r="N159" i="11"/>
  <c r="O159" i="11"/>
  <c r="P159" i="11"/>
  <c r="Q159" i="11"/>
  <c r="R159" i="11"/>
  <c r="S159" i="11"/>
  <c r="T159" i="11"/>
  <c r="U159" i="11"/>
  <c r="V159" i="11"/>
  <c r="W159" i="11"/>
  <c r="X159" i="11"/>
  <c r="F160" i="11"/>
  <c r="G160" i="11"/>
  <c r="H160" i="11"/>
  <c r="I160" i="11"/>
  <c r="J160" i="11"/>
  <c r="K160" i="11"/>
  <c r="L160" i="11"/>
  <c r="M160" i="11"/>
  <c r="N160" i="11"/>
  <c r="O160" i="11"/>
  <c r="P160" i="11"/>
  <c r="Q160" i="11"/>
  <c r="R160" i="11"/>
  <c r="S160" i="11"/>
  <c r="T160" i="11"/>
  <c r="U160" i="11"/>
  <c r="V160" i="11"/>
  <c r="W160" i="11"/>
  <c r="X160" i="11"/>
  <c r="F161" i="11"/>
  <c r="G161" i="11"/>
  <c r="H161" i="11"/>
  <c r="I161" i="11"/>
  <c r="J161" i="11"/>
  <c r="K161" i="11"/>
  <c r="L161" i="11"/>
  <c r="M161" i="11"/>
  <c r="N161" i="11"/>
  <c r="O161" i="11"/>
  <c r="P161" i="11"/>
  <c r="Q161" i="11"/>
  <c r="R161" i="11"/>
  <c r="S161" i="11"/>
  <c r="T161" i="11"/>
  <c r="U161" i="11"/>
  <c r="V161" i="11"/>
  <c r="W161" i="11"/>
  <c r="X161" i="11"/>
  <c r="F162" i="11"/>
  <c r="G162" i="11"/>
  <c r="H162" i="11"/>
  <c r="I162" i="11"/>
  <c r="J162" i="11"/>
  <c r="K162" i="11"/>
  <c r="L162" i="11"/>
  <c r="M162" i="11"/>
  <c r="N162" i="11"/>
  <c r="O162" i="11"/>
  <c r="P162" i="11"/>
  <c r="Q162" i="11"/>
  <c r="R162" i="11"/>
  <c r="S162" i="11"/>
  <c r="T162" i="11"/>
  <c r="U162" i="11"/>
  <c r="V162" i="11"/>
  <c r="W162" i="11"/>
  <c r="X162" i="11"/>
  <c r="F163" i="11"/>
  <c r="G163" i="11"/>
  <c r="H163" i="11"/>
  <c r="I163" i="11"/>
  <c r="J163" i="11"/>
  <c r="K163" i="11"/>
  <c r="L163" i="11"/>
  <c r="M163" i="11"/>
  <c r="N163" i="11"/>
  <c r="O163" i="11"/>
  <c r="P163" i="11"/>
  <c r="Q163" i="11"/>
  <c r="R163" i="11"/>
  <c r="S163" i="11"/>
  <c r="T163" i="11"/>
  <c r="U163" i="11"/>
  <c r="V163" i="11"/>
  <c r="W163" i="11"/>
  <c r="X163" i="11"/>
  <c r="F164" i="11"/>
  <c r="G164" i="11"/>
  <c r="H164" i="11"/>
  <c r="I164" i="11"/>
  <c r="J164" i="11"/>
  <c r="K164" i="11"/>
  <c r="L164" i="11"/>
  <c r="M164" i="11"/>
  <c r="N164" i="11"/>
  <c r="O164" i="11"/>
  <c r="P164" i="11"/>
  <c r="Q164" i="11"/>
  <c r="R164" i="11"/>
  <c r="S164" i="11"/>
  <c r="T164" i="11"/>
  <c r="U164" i="11"/>
  <c r="V164" i="11"/>
  <c r="W164" i="11"/>
  <c r="X164" i="11"/>
  <c r="F165" i="11"/>
  <c r="G165" i="11"/>
  <c r="H165" i="11"/>
  <c r="I165" i="11"/>
  <c r="J165" i="11"/>
  <c r="K165" i="11"/>
  <c r="L165" i="11"/>
  <c r="M165" i="11"/>
  <c r="N165" i="11"/>
  <c r="O165" i="11"/>
  <c r="P165" i="11"/>
  <c r="Q165" i="11"/>
  <c r="R165" i="11"/>
  <c r="S165" i="11"/>
  <c r="T165" i="11"/>
  <c r="U165" i="11"/>
  <c r="V165" i="11"/>
  <c r="W165" i="11"/>
  <c r="X165" i="11"/>
  <c r="F166" i="11"/>
  <c r="G166" i="11"/>
  <c r="H166" i="11"/>
  <c r="I166" i="11"/>
  <c r="J166" i="11"/>
  <c r="K166" i="11"/>
  <c r="L166" i="11"/>
  <c r="M166" i="11"/>
  <c r="N166" i="11"/>
  <c r="O166" i="11"/>
  <c r="P166" i="11"/>
  <c r="Q166" i="11"/>
  <c r="R166" i="11"/>
  <c r="S166" i="11"/>
  <c r="T166" i="11"/>
  <c r="U166" i="11"/>
  <c r="V166" i="11"/>
  <c r="W166" i="11"/>
  <c r="X166" i="11"/>
  <c r="F167" i="11"/>
  <c r="G167" i="11"/>
  <c r="H167" i="11"/>
  <c r="I167" i="11"/>
  <c r="J167" i="11"/>
  <c r="K167" i="11"/>
  <c r="L167" i="11"/>
  <c r="M167" i="11"/>
  <c r="N167" i="11"/>
  <c r="O167" i="11"/>
  <c r="P167" i="11"/>
  <c r="Q167" i="11"/>
  <c r="R167" i="11"/>
  <c r="S167" i="11"/>
  <c r="T167" i="11"/>
  <c r="U167" i="11"/>
  <c r="V167" i="11"/>
  <c r="W167" i="11"/>
  <c r="X167" i="11"/>
  <c r="F168" i="11"/>
  <c r="G168" i="11"/>
  <c r="H168" i="11"/>
  <c r="I168" i="11"/>
  <c r="J168" i="11"/>
  <c r="K168" i="11"/>
  <c r="L168" i="11"/>
  <c r="M168" i="11"/>
  <c r="N168" i="11"/>
  <c r="O168" i="11"/>
  <c r="P168" i="11"/>
  <c r="Q168" i="11"/>
  <c r="R168" i="11"/>
  <c r="S168" i="11"/>
  <c r="T168" i="11"/>
  <c r="U168" i="11"/>
  <c r="V168" i="11"/>
  <c r="W168" i="11"/>
  <c r="X168" i="11"/>
  <c r="F169" i="11"/>
  <c r="G169" i="11"/>
  <c r="H169" i="11"/>
  <c r="I169" i="11"/>
  <c r="J169" i="11"/>
  <c r="K169" i="11"/>
  <c r="L169" i="11"/>
  <c r="M169" i="11"/>
  <c r="N169" i="11"/>
  <c r="O169" i="11"/>
  <c r="P169" i="11"/>
  <c r="Q169" i="11"/>
  <c r="R169" i="11"/>
  <c r="S169" i="11"/>
  <c r="T169" i="11"/>
  <c r="U169" i="11"/>
  <c r="V169" i="11"/>
  <c r="W169" i="11"/>
  <c r="X169" i="11"/>
  <c r="F170" i="11"/>
  <c r="G170" i="11"/>
  <c r="H170" i="11"/>
  <c r="I170" i="11"/>
  <c r="J170" i="11"/>
  <c r="K170" i="11"/>
  <c r="L170" i="11"/>
  <c r="M170" i="11"/>
  <c r="N170" i="11"/>
  <c r="O170" i="11"/>
  <c r="P170" i="11"/>
  <c r="Q170" i="11"/>
  <c r="R170" i="11"/>
  <c r="S170" i="11"/>
  <c r="T170" i="11"/>
  <c r="U170" i="11"/>
  <c r="V170" i="11"/>
  <c r="W170" i="11"/>
  <c r="X170" i="11"/>
  <c r="F171" i="11"/>
  <c r="G171" i="11"/>
  <c r="H171" i="11"/>
  <c r="I171" i="11"/>
  <c r="J171" i="11"/>
  <c r="K171" i="11"/>
  <c r="L171" i="11"/>
  <c r="M171" i="11"/>
  <c r="N171" i="11"/>
  <c r="O171" i="11"/>
  <c r="P171" i="11"/>
  <c r="Q171" i="11"/>
  <c r="R171" i="11"/>
  <c r="S171" i="11"/>
  <c r="T171" i="11"/>
  <c r="U171" i="11"/>
  <c r="V171" i="11"/>
  <c r="W171" i="11"/>
  <c r="X171" i="11"/>
  <c r="F172" i="11"/>
  <c r="G172" i="11"/>
  <c r="H172" i="11"/>
  <c r="I172" i="11"/>
  <c r="J172" i="11"/>
  <c r="K172" i="11"/>
  <c r="L172" i="11"/>
  <c r="M172" i="11"/>
  <c r="N172" i="11"/>
  <c r="O172" i="11"/>
  <c r="P172" i="11"/>
  <c r="Q172" i="11"/>
  <c r="R172" i="11"/>
  <c r="S172" i="11"/>
  <c r="T172" i="11"/>
  <c r="U172" i="11"/>
  <c r="V172" i="11"/>
  <c r="W172" i="11"/>
  <c r="X172" i="11"/>
  <c r="F173" i="11"/>
  <c r="G173" i="11"/>
  <c r="H173" i="11"/>
  <c r="I173" i="11"/>
  <c r="J173" i="11"/>
  <c r="K173" i="11"/>
  <c r="L173" i="11"/>
  <c r="M173" i="11"/>
  <c r="N173" i="11"/>
  <c r="O173" i="11"/>
  <c r="P173" i="11"/>
  <c r="Q173" i="11"/>
  <c r="R173" i="11"/>
  <c r="S173" i="11"/>
  <c r="T173" i="11"/>
  <c r="U173" i="11"/>
  <c r="V173" i="11"/>
  <c r="W173" i="11"/>
  <c r="X173" i="11"/>
  <c r="F174" i="11"/>
  <c r="G174" i="11"/>
  <c r="H174" i="11"/>
  <c r="I174" i="11"/>
  <c r="J174" i="11"/>
  <c r="K174" i="11"/>
  <c r="L174" i="11"/>
  <c r="M174" i="11"/>
  <c r="N174" i="11"/>
  <c r="O174" i="11"/>
  <c r="P174" i="11"/>
  <c r="Q174" i="11"/>
  <c r="R174" i="11"/>
  <c r="S174" i="11"/>
  <c r="T174" i="11"/>
  <c r="U174" i="11"/>
  <c r="V174" i="11"/>
  <c r="W174" i="11"/>
  <c r="X174" i="11"/>
  <c r="F175" i="11"/>
  <c r="G175" i="11"/>
  <c r="H175" i="11"/>
  <c r="I175" i="11"/>
  <c r="J175" i="11"/>
  <c r="K175" i="11"/>
  <c r="L175" i="11"/>
  <c r="M175" i="11"/>
  <c r="N175" i="11"/>
  <c r="O175" i="11"/>
  <c r="P175" i="11"/>
  <c r="Q175" i="11"/>
  <c r="R175" i="11"/>
  <c r="S175" i="11"/>
  <c r="T175" i="11"/>
  <c r="U175" i="11"/>
  <c r="V175" i="11"/>
  <c r="W175" i="11"/>
  <c r="X175" i="11"/>
  <c r="F176" i="11"/>
  <c r="G176" i="11"/>
  <c r="H176" i="11"/>
  <c r="I176" i="11"/>
  <c r="J176" i="11"/>
  <c r="K176" i="11"/>
  <c r="L176" i="11"/>
  <c r="M176" i="11"/>
  <c r="N176" i="11"/>
  <c r="O176" i="11"/>
  <c r="P176" i="11"/>
  <c r="Q176" i="11"/>
  <c r="R176" i="11"/>
  <c r="S176" i="11"/>
  <c r="T176" i="11"/>
  <c r="U176" i="11"/>
  <c r="V176" i="11"/>
  <c r="W176" i="11"/>
  <c r="X176" i="11"/>
  <c r="F177" i="11"/>
  <c r="G177" i="11"/>
  <c r="H177" i="11"/>
  <c r="I177" i="11"/>
  <c r="J177" i="11"/>
  <c r="K177" i="11"/>
  <c r="L177" i="11"/>
  <c r="M177" i="11"/>
  <c r="N177" i="11"/>
  <c r="O177" i="11"/>
  <c r="P177" i="11"/>
  <c r="Q177" i="11"/>
  <c r="R177" i="11"/>
  <c r="S177" i="11"/>
  <c r="T177" i="11"/>
  <c r="U177" i="11"/>
  <c r="V177" i="11"/>
  <c r="W177" i="11"/>
  <c r="X177" i="11"/>
  <c r="F178" i="11"/>
  <c r="G178" i="11"/>
  <c r="H178" i="11"/>
  <c r="I178" i="11"/>
  <c r="J178" i="11"/>
  <c r="K178" i="11"/>
  <c r="L178" i="11"/>
  <c r="M178" i="11"/>
  <c r="N178" i="11"/>
  <c r="O178" i="11"/>
  <c r="P178" i="11"/>
  <c r="Q178" i="11"/>
  <c r="R178" i="11"/>
  <c r="S178" i="11"/>
  <c r="T178" i="11"/>
  <c r="U178" i="11"/>
  <c r="V178" i="11"/>
  <c r="W178" i="11"/>
  <c r="X178" i="11"/>
  <c r="F179" i="11"/>
  <c r="G179" i="11"/>
  <c r="H179" i="11"/>
  <c r="I179" i="11"/>
  <c r="J179" i="11"/>
  <c r="K179" i="11"/>
  <c r="L179" i="11"/>
  <c r="M179" i="11"/>
  <c r="N179" i="11"/>
  <c r="O179" i="11"/>
  <c r="P179" i="11"/>
  <c r="Q179" i="11"/>
  <c r="R179" i="11"/>
  <c r="S179" i="11"/>
  <c r="T179" i="11"/>
  <c r="U179" i="11"/>
  <c r="V179" i="11"/>
  <c r="W179" i="11"/>
  <c r="X179" i="11"/>
  <c r="F180" i="11"/>
  <c r="G180" i="11"/>
  <c r="H180" i="11"/>
  <c r="I180" i="11"/>
  <c r="J180" i="11"/>
  <c r="K180" i="11"/>
  <c r="L180" i="11"/>
  <c r="M180" i="11"/>
  <c r="N180" i="11"/>
  <c r="O180" i="11"/>
  <c r="P180" i="11"/>
  <c r="Q180" i="11"/>
  <c r="R180" i="11"/>
  <c r="S180" i="11"/>
  <c r="T180" i="11"/>
  <c r="U180" i="11"/>
  <c r="V180" i="11"/>
  <c r="W180" i="11"/>
  <c r="X180" i="11"/>
  <c r="F181" i="11"/>
  <c r="G181" i="11"/>
  <c r="H181" i="11"/>
  <c r="I181" i="11"/>
  <c r="J181" i="11"/>
  <c r="K181" i="11"/>
  <c r="L181" i="11"/>
  <c r="M181" i="11"/>
  <c r="N181" i="11"/>
  <c r="O181" i="11"/>
  <c r="P181" i="11"/>
  <c r="Q181" i="11"/>
  <c r="R181" i="11"/>
  <c r="S181" i="11"/>
  <c r="T181" i="11"/>
  <c r="U181" i="11"/>
  <c r="V181" i="11"/>
  <c r="W181" i="11"/>
  <c r="X181" i="11"/>
  <c r="F182" i="11"/>
  <c r="G182" i="11"/>
  <c r="H182" i="11"/>
  <c r="I182" i="11"/>
  <c r="J182" i="11"/>
  <c r="K182" i="11"/>
  <c r="L182" i="11"/>
  <c r="M182" i="11"/>
  <c r="N182" i="11"/>
  <c r="O182" i="11"/>
  <c r="P182" i="11"/>
  <c r="Q182" i="11"/>
  <c r="R182" i="11"/>
  <c r="S182" i="11"/>
  <c r="T182" i="11"/>
  <c r="U182" i="11"/>
  <c r="V182" i="11"/>
  <c r="W182" i="11"/>
  <c r="X182" i="11"/>
  <c r="F183" i="11"/>
  <c r="G183" i="11"/>
  <c r="H183" i="11"/>
  <c r="I183" i="11"/>
  <c r="J183" i="11"/>
  <c r="K183" i="11"/>
  <c r="L183" i="11"/>
  <c r="M183" i="11"/>
  <c r="N183" i="11"/>
  <c r="O183" i="11"/>
  <c r="P183" i="11"/>
  <c r="Q183" i="11"/>
  <c r="R183" i="11"/>
  <c r="S183" i="11"/>
  <c r="T183" i="11"/>
  <c r="U183" i="11"/>
  <c r="V183" i="11"/>
  <c r="W183" i="11"/>
  <c r="X183" i="11"/>
  <c r="F184" i="11"/>
  <c r="G184" i="11"/>
  <c r="H184" i="11"/>
  <c r="I184" i="11"/>
  <c r="J184" i="11"/>
  <c r="K184" i="11"/>
  <c r="L184" i="11"/>
  <c r="M184" i="11"/>
  <c r="N184" i="11"/>
  <c r="O184" i="11"/>
  <c r="P184" i="11"/>
  <c r="Q184" i="11"/>
  <c r="R184" i="11"/>
  <c r="S184" i="11"/>
  <c r="T184" i="11"/>
  <c r="U184" i="11"/>
  <c r="V184" i="11"/>
  <c r="W184" i="11"/>
  <c r="X184" i="11"/>
  <c r="F185" i="11"/>
  <c r="G185" i="11"/>
  <c r="H185" i="11"/>
  <c r="I185" i="11"/>
  <c r="J185" i="11"/>
  <c r="K185" i="11"/>
  <c r="L185" i="11"/>
  <c r="M185" i="11"/>
  <c r="N185" i="11"/>
  <c r="O185" i="11"/>
  <c r="P185" i="11"/>
  <c r="Q185" i="11"/>
  <c r="R185" i="11"/>
  <c r="S185" i="11"/>
  <c r="T185" i="11"/>
  <c r="U185" i="11"/>
  <c r="V185" i="11"/>
  <c r="W185" i="11"/>
  <c r="X185" i="11"/>
  <c r="F186" i="11"/>
  <c r="G186" i="11"/>
  <c r="H186" i="11"/>
  <c r="I186" i="11"/>
  <c r="J186" i="11"/>
  <c r="K186" i="11"/>
  <c r="L186" i="11"/>
  <c r="M186" i="11"/>
  <c r="N186" i="11"/>
  <c r="O186" i="11"/>
  <c r="P186" i="11"/>
  <c r="Q186" i="11"/>
  <c r="R186" i="11"/>
  <c r="S186" i="11"/>
  <c r="T186" i="11"/>
  <c r="U186" i="11"/>
  <c r="V186" i="11"/>
  <c r="W186" i="11"/>
  <c r="X186" i="11"/>
  <c r="F187" i="11"/>
  <c r="G187" i="11"/>
  <c r="H187" i="11"/>
  <c r="I187" i="11"/>
  <c r="J187" i="11"/>
  <c r="K187" i="11"/>
  <c r="L187" i="11"/>
  <c r="M187" i="11"/>
  <c r="N187" i="11"/>
  <c r="O187" i="11"/>
  <c r="P187" i="11"/>
  <c r="Q187" i="11"/>
  <c r="R187" i="11"/>
  <c r="S187" i="11"/>
  <c r="T187" i="11"/>
  <c r="U187" i="11"/>
  <c r="V187" i="11"/>
  <c r="W187" i="11"/>
  <c r="X187" i="11"/>
  <c r="F188" i="11"/>
  <c r="G188" i="11"/>
  <c r="H188" i="11"/>
  <c r="I188" i="11"/>
  <c r="J188" i="11"/>
  <c r="K188" i="11"/>
  <c r="L188" i="11"/>
  <c r="M188" i="11"/>
  <c r="N188" i="11"/>
  <c r="O188" i="11"/>
  <c r="P188" i="11"/>
  <c r="Q188" i="11"/>
  <c r="R188" i="11"/>
  <c r="S188" i="11"/>
  <c r="T188" i="11"/>
  <c r="U188" i="11"/>
  <c r="V188" i="11"/>
  <c r="W188" i="11"/>
  <c r="X188" i="11"/>
  <c r="F189" i="11"/>
  <c r="G189" i="11"/>
  <c r="H189" i="11"/>
  <c r="I189" i="11"/>
  <c r="J189" i="11"/>
  <c r="K189" i="11"/>
  <c r="L189" i="11"/>
  <c r="M189" i="11"/>
  <c r="N189" i="11"/>
  <c r="O189" i="11"/>
  <c r="P189" i="11"/>
  <c r="Q189" i="11"/>
  <c r="R189" i="11"/>
  <c r="S189" i="11"/>
  <c r="T189" i="11"/>
  <c r="U189" i="11"/>
  <c r="V189" i="11"/>
  <c r="W189" i="11"/>
  <c r="X189" i="11"/>
  <c r="F190" i="11"/>
  <c r="G190" i="11"/>
  <c r="H190" i="11"/>
  <c r="I190" i="11"/>
  <c r="J190" i="11"/>
  <c r="K190" i="11"/>
  <c r="L190" i="11"/>
  <c r="M190" i="11"/>
  <c r="N190" i="11"/>
  <c r="O190" i="11"/>
  <c r="P190" i="11"/>
  <c r="Q190" i="11"/>
  <c r="R190" i="11"/>
  <c r="S190" i="11"/>
  <c r="T190" i="11"/>
  <c r="U190" i="11"/>
  <c r="V190" i="11"/>
  <c r="W190" i="11"/>
  <c r="X190" i="11"/>
  <c r="F191" i="11"/>
  <c r="G191" i="11"/>
  <c r="H191" i="11"/>
  <c r="I191" i="11"/>
  <c r="J191" i="11"/>
  <c r="K191" i="11"/>
  <c r="L191" i="11"/>
  <c r="M191" i="11"/>
  <c r="N191" i="11"/>
  <c r="O191" i="11"/>
  <c r="P191" i="11"/>
  <c r="Q191" i="11"/>
  <c r="R191" i="11"/>
  <c r="S191" i="11"/>
  <c r="T191" i="11"/>
  <c r="U191" i="11"/>
  <c r="V191" i="11"/>
  <c r="W191" i="11"/>
  <c r="X191" i="11"/>
  <c r="F192" i="11"/>
  <c r="G192" i="11"/>
  <c r="H192" i="11"/>
  <c r="I192" i="11"/>
  <c r="J192" i="11"/>
  <c r="K192" i="11"/>
  <c r="L192" i="11"/>
  <c r="M192" i="11"/>
  <c r="N192" i="11"/>
  <c r="O192" i="11"/>
  <c r="P192" i="11"/>
  <c r="Q192" i="11"/>
  <c r="R192" i="11"/>
  <c r="S192" i="11"/>
  <c r="T192" i="11"/>
  <c r="U192" i="11"/>
  <c r="V192" i="11"/>
  <c r="W192" i="11"/>
  <c r="X192" i="11"/>
  <c r="F193" i="11"/>
  <c r="G193" i="11"/>
  <c r="H193" i="11"/>
  <c r="I193" i="11"/>
  <c r="J193" i="11"/>
  <c r="K193" i="11"/>
  <c r="L193" i="11"/>
  <c r="M193" i="11"/>
  <c r="N193" i="11"/>
  <c r="O193" i="11"/>
  <c r="P193" i="11"/>
  <c r="Q193" i="11"/>
  <c r="R193" i="11"/>
  <c r="S193" i="11"/>
  <c r="T193" i="11"/>
  <c r="U193" i="11"/>
  <c r="V193" i="11"/>
  <c r="W193" i="11"/>
  <c r="X193" i="11"/>
  <c r="F194" i="11"/>
  <c r="G194" i="11"/>
  <c r="H194" i="11"/>
  <c r="I194" i="11"/>
  <c r="J194" i="11"/>
  <c r="K194" i="11"/>
  <c r="L194" i="11"/>
  <c r="M194" i="11"/>
  <c r="N194" i="11"/>
  <c r="O194" i="11"/>
  <c r="P194" i="11"/>
  <c r="Q194" i="11"/>
  <c r="R194" i="11"/>
  <c r="S194" i="11"/>
  <c r="T194" i="11"/>
  <c r="U194" i="11"/>
  <c r="V194" i="11"/>
  <c r="W194" i="11"/>
  <c r="X194" i="11"/>
  <c r="G2" i="11"/>
  <c r="H2" i="11"/>
  <c r="I2" i="11"/>
  <c r="J2" i="11"/>
  <c r="K2" i="11"/>
  <c r="L2" i="11"/>
  <c r="M2" i="11"/>
  <c r="N2" i="11"/>
  <c r="O2" i="11"/>
  <c r="P2" i="11"/>
  <c r="Q2" i="11"/>
  <c r="R2" i="11"/>
  <c r="S2" i="11"/>
  <c r="T2" i="11"/>
  <c r="U2" i="11"/>
  <c r="V2" i="11"/>
  <c r="W2" i="11"/>
  <c r="X2" i="11"/>
  <c r="F2" i="11"/>
  <c r="F3" i="10"/>
  <c r="G3" i="10"/>
  <c r="H3" i="10"/>
  <c r="I3" i="10"/>
  <c r="J3" i="10"/>
  <c r="K3" i="10"/>
  <c r="L3" i="10"/>
  <c r="M3" i="10"/>
  <c r="N3" i="10"/>
  <c r="O3" i="10"/>
  <c r="P3" i="10"/>
  <c r="Q3" i="10"/>
  <c r="R3" i="10"/>
  <c r="S3" i="10"/>
  <c r="T3" i="10"/>
  <c r="U3" i="10"/>
  <c r="V3" i="10"/>
  <c r="W3" i="10"/>
  <c r="X3" i="10"/>
  <c r="F4" i="10"/>
  <c r="G4" i="10"/>
  <c r="H4" i="10"/>
  <c r="I4" i="10"/>
  <c r="J4" i="10"/>
  <c r="K4" i="10"/>
  <c r="L4" i="10"/>
  <c r="M4" i="10"/>
  <c r="N4" i="10"/>
  <c r="O4" i="10"/>
  <c r="P4" i="10"/>
  <c r="Q4" i="10"/>
  <c r="R4" i="10"/>
  <c r="S4" i="10"/>
  <c r="T4" i="10"/>
  <c r="U4" i="10"/>
  <c r="V4" i="10"/>
  <c r="W4" i="10"/>
  <c r="X4" i="10"/>
  <c r="F5" i="10"/>
  <c r="G5" i="10"/>
  <c r="H5" i="10"/>
  <c r="I5" i="10"/>
  <c r="J5" i="10"/>
  <c r="K5" i="10"/>
  <c r="L5" i="10"/>
  <c r="M5" i="10"/>
  <c r="N5" i="10"/>
  <c r="O5" i="10"/>
  <c r="P5" i="10"/>
  <c r="Q5" i="10"/>
  <c r="R5" i="10"/>
  <c r="S5" i="10"/>
  <c r="T5" i="10"/>
  <c r="U5" i="10"/>
  <c r="V5" i="10"/>
  <c r="W5" i="10"/>
  <c r="X5" i="10"/>
  <c r="F6" i="10"/>
  <c r="G6" i="10"/>
  <c r="H6" i="10"/>
  <c r="I6" i="10"/>
  <c r="J6" i="10"/>
  <c r="K6" i="10"/>
  <c r="L6" i="10"/>
  <c r="M6" i="10"/>
  <c r="N6" i="10"/>
  <c r="O6" i="10"/>
  <c r="P6" i="10"/>
  <c r="Q6" i="10"/>
  <c r="R6" i="10"/>
  <c r="S6" i="10"/>
  <c r="T6" i="10"/>
  <c r="U6" i="10"/>
  <c r="V6" i="10"/>
  <c r="W6" i="10"/>
  <c r="X6" i="10"/>
  <c r="F7" i="10"/>
  <c r="G7" i="10"/>
  <c r="H7" i="10"/>
  <c r="I7" i="10"/>
  <c r="J7" i="10"/>
  <c r="K7" i="10"/>
  <c r="L7" i="10"/>
  <c r="M7" i="10"/>
  <c r="N7" i="10"/>
  <c r="O7" i="10"/>
  <c r="P7" i="10"/>
  <c r="Q7" i="10"/>
  <c r="R7" i="10"/>
  <c r="S7" i="10"/>
  <c r="T7" i="10"/>
  <c r="U7" i="10"/>
  <c r="V7" i="10"/>
  <c r="W7" i="10"/>
  <c r="X7" i="10"/>
  <c r="F8" i="10"/>
  <c r="G8" i="10"/>
  <c r="H8" i="10"/>
  <c r="I8" i="10"/>
  <c r="J8" i="10"/>
  <c r="K8" i="10"/>
  <c r="L8" i="10"/>
  <c r="M8" i="10"/>
  <c r="N8" i="10"/>
  <c r="O8" i="10"/>
  <c r="P8" i="10"/>
  <c r="Q8" i="10"/>
  <c r="R8" i="10"/>
  <c r="S8" i="10"/>
  <c r="T8" i="10"/>
  <c r="U8" i="10"/>
  <c r="V8" i="10"/>
  <c r="W8" i="10"/>
  <c r="X8" i="10"/>
  <c r="F9" i="10"/>
  <c r="G9" i="10"/>
  <c r="H9" i="10"/>
  <c r="I9" i="10"/>
  <c r="J9" i="10"/>
  <c r="K9" i="10"/>
  <c r="L9" i="10"/>
  <c r="M9" i="10"/>
  <c r="N9" i="10"/>
  <c r="O9" i="10"/>
  <c r="P9" i="10"/>
  <c r="Q9" i="10"/>
  <c r="R9" i="10"/>
  <c r="S9" i="10"/>
  <c r="T9" i="10"/>
  <c r="U9" i="10"/>
  <c r="V9" i="10"/>
  <c r="W9" i="10"/>
  <c r="X9" i="10"/>
  <c r="F10" i="10"/>
  <c r="G10" i="10"/>
  <c r="H10" i="10"/>
  <c r="I10" i="10"/>
  <c r="J10" i="10"/>
  <c r="K10" i="10"/>
  <c r="L10" i="10"/>
  <c r="M10" i="10"/>
  <c r="N10" i="10"/>
  <c r="O10" i="10"/>
  <c r="P10" i="10"/>
  <c r="Q10" i="10"/>
  <c r="R10" i="10"/>
  <c r="S10" i="10"/>
  <c r="T10" i="10"/>
  <c r="U10" i="10"/>
  <c r="V10" i="10"/>
  <c r="W10" i="10"/>
  <c r="X10" i="10"/>
  <c r="F11" i="10"/>
  <c r="G11" i="10"/>
  <c r="H11" i="10"/>
  <c r="I11" i="10"/>
  <c r="J11" i="10"/>
  <c r="K11" i="10"/>
  <c r="L11" i="10"/>
  <c r="M11" i="10"/>
  <c r="N11" i="10"/>
  <c r="O11" i="10"/>
  <c r="P11" i="10"/>
  <c r="Q11" i="10"/>
  <c r="R11" i="10"/>
  <c r="S11" i="10"/>
  <c r="T11" i="10"/>
  <c r="U11" i="10"/>
  <c r="V11" i="10"/>
  <c r="W11" i="10"/>
  <c r="X11" i="10"/>
  <c r="F12" i="10"/>
  <c r="G12" i="10"/>
  <c r="H12" i="10"/>
  <c r="I12" i="10"/>
  <c r="J12" i="10"/>
  <c r="K12" i="10"/>
  <c r="L12" i="10"/>
  <c r="M12" i="10"/>
  <c r="N12" i="10"/>
  <c r="O12" i="10"/>
  <c r="P12" i="10"/>
  <c r="Q12" i="10"/>
  <c r="R12" i="10"/>
  <c r="S12" i="10"/>
  <c r="T12" i="10"/>
  <c r="U12" i="10"/>
  <c r="V12" i="10"/>
  <c r="W12" i="10"/>
  <c r="X12" i="10"/>
  <c r="F13" i="10"/>
  <c r="G13" i="10"/>
  <c r="H13" i="10"/>
  <c r="I13" i="10"/>
  <c r="J13" i="10"/>
  <c r="K13" i="10"/>
  <c r="L13" i="10"/>
  <c r="M13" i="10"/>
  <c r="N13" i="10"/>
  <c r="O13" i="10"/>
  <c r="P13" i="10"/>
  <c r="Q13" i="10"/>
  <c r="R13" i="10"/>
  <c r="S13" i="10"/>
  <c r="T13" i="10"/>
  <c r="U13" i="10"/>
  <c r="V13" i="10"/>
  <c r="W13" i="10"/>
  <c r="X13" i="10"/>
  <c r="F14" i="10"/>
  <c r="G14" i="10"/>
  <c r="H14" i="10"/>
  <c r="I14" i="10"/>
  <c r="J14" i="10"/>
  <c r="K14" i="10"/>
  <c r="L14" i="10"/>
  <c r="M14" i="10"/>
  <c r="N14" i="10"/>
  <c r="O14" i="10"/>
  <c r="P14" i="10"/>
  <c r="Q14" i="10"/>
  <c r="R14" i="10"/>
  <c r="S14" i="10"/>
  <c r="T14" i="10"/>
  <c r="U14" i="10"/>
  <c r="V14" i="10"/>
  <c r="W14" i="10"/>
  <c r="X14" i="10"/>
  <c r="F15" i="10"/>
  <c r="G15" i="10"/>
  <c r="H15" i="10"/>
  <c r="I15" i="10"/>
  <c r="J15" i="10"/>
  <c r="K15" i="10"/>
  <c r="L15" i="10"/>
  <c r="M15" i="10"/>
  <c r="N15" i="10"/>
  <c r="O15" i="10"/>
  <c r="P15" i="10"/>
  <c r="Q15" i="10"/>
  <c r="R15" i="10"/>
  <c r="S15" i="10"/>
  <c r="T15" i="10"/>
  <c r="U15" i="10"/>
  <c r="V15" i="10"/>
  <c r="W15" i="10"/>
  <c r="X15" i="10"/>
  <c r="F16" i="10"/>
  <c r="G16" i="10"/>
  <c r="H16" i="10"/>
  <c r="I16" i="10"/>
  <c r="J16" i="10"/>
  <c r="K16" i="10"/>
  <c r="L16" i="10"/>
  <c r="M16" i="10"/>
  <c r="N16" i="10"/>
  <c r="O16" i="10"/>
  <c r="P16" i="10"/>
  <c r="Q16" i="10"/>
  <c r="R16" i="10"/>
  <c r="S16" i="10"/>
  <c r="T16" i="10"/>
  <c r="U16" i="10"/>
  <c r="V16" i="10"/>
  <c r="W16" i="10"/>
  <c r="X16" i="10"/>
  <c r="F17" i="10"/>
  <c r="G17" i="10"/>
  <c r="H17" i="10"/>
  <c r="I17" i="10"/>
  <c r="J17" i="10"/>
  <c r="K17" i="10"/>
  <c r="L17" i="10"/>
  <c r="M17" i="10"/>
  <c r="N17" i="10"/>
  <c r="O17" i="10"/>
  <c r="P17" i="10"/>
  <c r="Q17" i="10"/>
  <c r="R17" i="10"/>
  <c r="S17" i="10"/>
  <c r="T17" i="10"/>
  <c r="U17" i="10"/>
  <c r="V17" i="10"/>
  <c r="W17" i="10"/>
  <c r="X17" i="10"/>
  <c r="F18" i="10"/>
  <c r="G18" i="10"/>
  <c r="H18" i="10"/>
  <c r="I18" i="10"/>
  <c r="J18" i="10"/>
  <c r="K18" i="10"/>
  <c r="L18" i="10"/>
  <c r="M18" i="10"/>
  <c r="N18" i="10"/>
  <c r="O18" i="10"/>
  <c r="P18" i="10"/>
  <c r="Q18" i="10"/>
  <c r="R18" i="10"/>
  <c r="S18" i="10"/>
  <c r="T18" i="10"/>
  <c r="U18" i="10"/>
  <c r="V18" i="10"/>
  <c r="W18" i="10"/>
  <c r="X18" i="10"/>
  <c r="F19" i="10"/>
  <c r="G19" i="10"/>
  <c r="H19" i="10"/>
  <c r="I19" i="10"/>
  <c r="J19" i="10"/>
  <c r="K19" i="10"/>
  <c r="L19" i="10"/>
  <c r="M19" i="10"/>
  <c r="N19" i="10"/>
  <c r="O19" i="10"/>
  <c r="P19" i="10"/>
  <c r="Q19" i="10"/>
  <c r="R19" i="10"/>
  <c r="S19" i="10"/>
  <c r="T19" i="10"/>
  <c r="U19" i="10"/>
  <c r="V19" i="10"/>
  <c r="W19" i="10"/>
  <c r="X19" i="10"/>
  <c r="F20" i="10"/>
  <c r="G20" i="10"/>
  <c r="H20" i="10"/>
  <c r="I20" i="10"/>
  <c r="J20" i="10"/>
  <c r="K20" i="10"/>
  <c r="L20" i="10"/>
  <c r="M20" i="10"/>
  <c r="N20" i="10"/>
  <c r="O20" i="10"/>
  <c r="P20" i="10"/>
  <c r="Q20" i="10"/>
  <c r="R20" i="10"/>
  <c r="S20" i="10"/>
  <c r="T20" i="10"/>
  <c r="U20" i="10"/>
  <c r="V20" i="10"/>
  <c r="W20" i="10"/>
  <c r="X20" i="10"/>
  <c r="F21" i="10"/>
  <c r="G21" i="10"/>
  <c r="H21" i="10"/>
  <c r="I21" i="10"/>
  <c r="J21" i="10"/>
  <c r="K21" i="10"/>
  <c r="L21" i="10"/>
  <c r="M21" i="10"/>
  <c r="N21" i="10"/>
  <c r="O21" i="10"/>
  <c r="P21" i="10"/>
  <c r="Q21" i="10"/>
  <c r="R21" i="10"/>
  <c r="S21" i="10"/>
  <c r="T21" i="10"/>
  <c r="U21" i="10"/>
  <c r="V21" i="10"/>
  <c r="W21" i="10"/>
  <c r="X21" i="10"/>
  <c r="F22" i="10"/>
  <c r="G22" i="10"/>
  <c r="H22" i="10"/>
  <c r="I22" i="10"/>
  <c r="J22" i="10"/>
  <c r="K22" i="10"/>
  <c r="L22" i="10"/>
  <c r="M22" i="10"/>
  <c r="N22" i="10"/>
  <c r="O22" i="10"/>
  <c r="P22" i="10"/>
  <c r="Q22" i="10"/>
  <c r="R22" i="10"/>
  <c r="S22" i="10"/>
  <c r="T22" i="10"/>
  <c r="U22" i="10"/>
  <c r="V22" i="10"/>
  <c r="W22" i="10"/>
  <c r="X22" i="10"/>
  <c r="F23" i="10"/>
  <c r="G23" i="10"/>
  <c r="H23" i="10"/>
  <c r="I23" i="10"/>
  <c r="J23" i="10"/>
  <c r="K23" i="10"/>
  <c r="L23" i="10"/>
  <c r="M23" i="10"/>
  <c r="N23" i="10"/>
  <c r="O23" i="10"/>
  <c r="P23" i="10"/>
  <c r="Q23" i="10"/>
  <c r="R23" i="10"/>
  <c r="S23" i="10"/>
  <c r="T23" i="10"/>
  <c r="U23" i="10"/>
  <c r="V23" i="10"/>
  <c r="W23" i="10"/>
  <c r="X23" i="10"/>
  <c r="F24" i="10"/>
  <c r="G24" i="10"/>
  <c r="H24" i="10"/>
  <c r="I24" i="10"/>
  <c r="J24" i="10"/>
  <c r="K24" i="10"/>
  <c r="L24" i="10"/>
  <c r="M24" i="10"/>
  <c r="N24" i="10"/>
  <c r="O24" i="10"/>
  <c r="P24" i="10"/>
  <c r="Q24" i="10"/>
  <c r="R24" i="10"/>
  <c r="S24" i="10"/>
  <c r="T24" i="10"/>
  <c r="U24" i="10"/>
  <c r="V24" i="10"/>
  <c r="W24" i="10"/>
  <c r="X24" i="10"/>
  <c r="F25" i="10"/>
  <c r="G25" i="10"/>
  <c r="H25" i="10"/>
  <c r="I25" i="10"/>
  <c r="J25" i="10"/>
  <c r="K25" i="10"/>
  <c r="L25" i="10"/>
  <c r="M25" i="10"/>
  <c r="N25" i="10"/>
  <c r="O25" i="10"/>
  <c r="P25" i="10"/>
  <c r="Q25" i="10"/>
  <c r="R25" i="10"/>
  <c r="S25" i="10"/>
  <c r="T25" i="10"/>
  <c r="U25" i="10"/>
  <c r="V25" i="10"/>
  <c r="W25" i="10"/>
  <c r="X25" i="10"/>
  <c r="F26" i="10"/>
  <c r="G26" i="10"/>
  <c r="H26" i="10"/>
  <c r="I26" i="10"/>
  <c r="J26" i="10"/>
  <c r="K26" i="10"/>
  <c r="L26" i="10"/>
  <c r="M26" i="10"/>
  <c r="N26" i="10"/>
  <c r="O26" i="10"/>
  <c r="P26" i="10"/>
  <c r="Q26" i="10"/>
  <c r="R26" i="10"/>
  <c r="S26" i="10"/>
  <c r="T26" i="10"/>
  <c r="U26" i="10"/>
  <c r="V26" i="10"/>
  <c r="W26" i="10"/>
  <c r="X26" i="10"/>
  <c r="F27" i="10"/>
  <c r="G27" i="10"/>
  <c r="H27" i="10"/>
  <c r="I27" i="10"/>
  <c r="J27" i="10"/>
  <c r="K27" i="10"/>
  <c r="L27" i="10"/>
  <c r="M27" i="10"/>
  <c r="N27" i="10"/>
  <c r="O27" i="10"/>
  <c r="P27" i="10"/>
  <c r="Q27" i="10"/>
  <c r="R27" i="10"/>
  <c r="S27" i="10"/>
  <c r="T27" i="10"/>
  <c r="U27" i="10"/>
  <c r="V27" i="10"/>
  <c r="W27" i="10"/>
  <c r="X27" i="10"/>
  <c r="F28" i="10"/>
  <c r="G28" i="10"/>
  <c r="H28" i="10"/>
  <c r="I28" i="10"/>
  <c r="J28" i="10"/>
  <c r="K28" i="10"/>
  <c r="L28" i="10"/>
  <c r="M28" i="10"/>
  <c r="N28" i="10"/>
  <c r="O28" i="10"/>
  <c r="P28" i="10"/>
  <c r="Q28" i="10"/>
  <c r="R28" i="10"/>
  <c r="S28" i="10"/>
  <c r="T28" i="10"/>
  <c r="U28" i="10"/>
  <c r="V28" i="10"/>
  <c r="W28" i="10"/>
  <c r="X28" i="10"/>
  <c r="F29" i="10"/>
  <c r="G29" i="10"/>
  <c r="H29" i="10"/>
  <c r="I29" i="10"/>
  <c r="J29" i="10"/>
  <c r="K29" i="10"/>
  <c r="L29" i="10"/>
  <c r="M29" i="10"/>
  <c r="N29" i="10"/>
  <c r="O29" i="10"/>
  <c r="P29" i="10"/>
  <c r="Q29" i="10"/>
  <c r="R29" i="10"/>
  <c r="S29" i="10"/>
  <c r="T29" i="10"/>
  <c r="U29" i="10"/>
  <c r="V29" i="10"/>
  <c r="W29" i="10"/>
  <c r="X29" i="10"/>
  <c r="F30" i="10"/>
  <c r="G30" i="10"/>
  <c r="H30" i="10"/>
  <c r="I30" i="10"/>
  <c r="J30" i="10"/>
  <c r="K30" i="10"/>
  <c r="L30" i="10"/>
  <c r="M30" i="10"/>
  <c r="N30" i="10"/>
  <c r="O30" i="10"/>
  <c r="P30" i="10"/>
  <c r="Q30" i="10"/>
  <c r="R30" i="10"/>
  <c r="S30" i="10"/>
  <c r="T30" i="10"/>
  <c r="U30" i="10"/>
  <c r="V30" i="10"/>
  <c r="W30" i="10"/>
  <c r="X30" i="10"/>
  <c r="F31" i="10"/>
  <c r="G31" i="10"/>
  <c r="H31" i="10"/>
  <c r="I31" i="10"/>
  <c r="J31" i="10"/>
  <c r="K31" i="10"/>
  <c r="L31" i="10"/>
  <c r="M31" i="10"/>
  <c r="N31" i="10"/>
  <c r="O31" i="10"/>
  <c r="P31" i="10"/>
  <c r="Q31" i="10"/>
  <c r="R31" i="10"/>
  <c r="S31" i="10"/>
  <c r="T31" i="10"/>
  <c r="U31" i="10"/>
  <c r="V31" i="10"/>
  <c r="W31" i="10"/>
  <c r="X31" i="10"/>
  <c r="F32" i="10"/>
  <c r="G32" i="10"/>
  <c r="H32" i="10"/>
  <c r="I32" i="10"/>
  <c r="J32" i="10"/>
  <c r="K32" i="10"/>
  <c r="L32" i="10"/>
  <c r="M32" i="10"/>
  <c r="N32" i="10"/>
  <c r="O32" i="10"/>
  <c r="P32" i="10"/>
  <c r="Q32" i="10"/>
  <c r="R32" i="10"/>
  <c r="S32" i="10"/>
  <c r="T32" i="10"/>
  <c r="U32" i="10"/>
  <c r="V32" i="10"/>
  <c r="W32" i="10"/>
  <c r="X32" i="10"/>
  <c r="F33" i="10"/>
  <c r="G33" i="10"/>
  <c r="H33" i="10"/>
  <c r="I33" i="10"/>
  <c r="J33" i="10"/>
  <c r="K33" i="10"/>
  <c r="L33" i="10"/>
  <c r="M33" i="10"/>
  <c r="N33" i="10"/>
  <c r="O33" i="10"/>
  <c r="P33" i="10"/>
  <c r="Q33" i="10"/>
  <c r="R33" i="10"/>
  <c r="S33" i="10"/>
  <c r="T33" i="10"/>
  <c r="U33" i="10"/>
  <c r="V33" i="10"/>
  <c r="W33" i="10"/>
  <c r="X33" i="10"/>
  <c r="F34" i="10"/>
  <c r="G34" i="10"/>
  <c r="H34" i="10"/>
  <c r="I34" i="10"/>
  <c r="J34" i="10"/>
  <c r="K34" i="10"/>
  <c r="L34" i="10"/>
  <c r="M34" i="10"/>
  <c r="N34" i="10"/>
  <c r="O34" i="10"/>
  <c r="P34" i="10"/>
  <c r="Q34" i="10"/>
  <c r="R34" i="10"/>
  <c r="S34" i="10"/>
  <c r="T34" i="10"/>
  <c r="U34" i="10"/>
  <c r="V34" i="10"/>
  <c r="W34" i="10"/>
  <c r="X34" i="10"/>
  <c r="F35" i="10"/>
  <c r="G35" i="10"/>
  <c r="H35" i="10"/>
  <c r="I35" i="10"/>
  <c r="J35" i="10"/>
  <c r="K35" i="10"/>
  <c r="L35" i="10"/>
  <c r="M35" i="10"/>
  <c r="N35" i="10"/>
  <c r="O35" i="10"/>
  <c r="P35" i="10"/>
  <c r="Q35" i="10"/>
  <c r="R35" i="10"/>
  <c r="S35" i="10"/>
  <c r="T35" i="10"/>
  <c r="U35" i="10"/>
  <c r="V35" i="10"/>
  <c r="W35" i="10"/>
  <c r="X35" i="10"/>
  <c r="F36" i="10"/>
  <c r="G36" i="10"/>
  <c r="H36" i="10"/>
  <c r="I36" i="10"/>
  <c r="J36" i="10"/>
  <c r="K36" i="10"/>
  <c r="L36" i="10"/>
  <c r="M36" i="10"/>
  <c r="N36" i="10"/>
  <c r="O36" i="10"/>
  <c r="P36" i="10"/>
  <c r="Q36" i="10"/>
  <c r="R36" i="10"/>
  <c r="S36" i="10"/>
  <c r="T36" i="10"/>
  <c r="U36" i="10"/>
  <c r="V36" i="10"/>
  <c r="W36" i="10"/>
  <c r="X36" i="10"/>
  <c r="F37" i="10"/>
  <c r="G37" i="10"/>
  <c r="H37" i="10"/>
  <c r="I37" i="10"/>
  <c r="J37" i="10"/>
  <c r="K37" i="10"/>
  <c r="L37" i="10"/>
  <c r="M37" i="10"/>
  <c r="N37" i="10"/>
  <c r="O37" i="10"/>
  <c r="P37" i="10"/>
  <c r="Q37" i="10"/>
  <c r="R37" i="10"/>
  <c r="S37" i="10"/>
  <c r="T37" i="10"/>
  <c r="U37" i="10"/>
  <c r="V37" i="10"/>
  <c r="W37" i="10"/>
  <c r="X37" i="10"/>
  <c r="F38" i="10"/>
  <c r="G38" i="10"/>
  <c r="H38" i="10"/>
  <c r="I38" i="10"/>
  <c r="J38" i="10"/>
  <c r="K38" i="10"/>
  <c r="L38" i="10"/>
  <c r="M38" i="10"/>
  <c r="N38" i="10"/>
  <c r="O38" i="10"/>
  <c r="P38" i="10"/>
  <c r="Q38" i="10"/>
  <c r="R38" i="10"/>
  <c r="S38" i="10"/>
  <c r="T38" i="10"/>
  <c r="U38" i="10"/>
  <c r="V38" i="10"/>
  <c r="W38" i="10"/>
  <c r="X38" i="10"/>
  <c r="F39" i="10"/>
  <c r="G39" i="10"/>
  <c r="H39" i="10"/>
  <c r="I39" i="10"/>
  <c r="J39" i="10"/>
  <c r="K39" i="10"/>
  <c r="L39" i="10"/>
  <c r="M39" i="10"/>
  <c r="N39" i="10"/>
  <c r="O39" i="10"/>
  <c r="P39" i="10"/>
  <c r="Q39" i="10"/>
  <c r="R39" i="10"/>
  <c r="S39" i="10"/>
  <c r="T39" i="10"/>
  <c r="U39" i="10"/>
  <c r="V39" i="10"/>
  <c r="W39" i="10"/>
  <c r="X39" i="10"/>
  <c r="F40" i="10"/>
  <c r="G40" i="10"/>
  <c r="H40" i="10"/>
  <c r="I40" i="10"/>
  <c r="J40" i="10"/>
  <c r="K40" i="10"/>
  <c r="L40" i="10"/>
  <c r="M40" i="10"/>
  <c r="N40" i="10"/>
  <c r="O40" i="10"/>
  <c r="P40" i="10"/>
  <c r="Q40" i="10"/>
  <c r="R40" i="10"/>
  <c r="S40" i="10"/>
  <c r="T40" i="10"/>
  <c r="U40" i="10"/>
  <c r="V40" i="10"/>
  <c r="W40" i="10"/>
  <c r="X40" i="10"/>
  <c r="F41" i="10"/>
  <c r="G41" i="10"/>
  <c r="H41" i="10"/>
  <c r="I41" i="10"/>
  <c r="J41" i="10"/>
  <c r="K41" i="10"/>
  <c r="L41" i="10"/>
  <c r="M41" i="10"/>
  <c r="N41" i="10"/>
  <c r="O41" i="10"/>
  <c r="P41" i="10"/>
  <c r="Q41" i="10"/>
  <c r="R41" i="10"/>
  <c r="S41" i="10"/>
  <c r="T41" i="10"/>
  <c r="U41" i="10"/>
  <c r="V41" i="10"/>
  <c r="W41" i="10"/>
  <c r="X41" i="10"/>
  <c r="F42" i="10"/>
  <c r="G42" i="10"/>
  <c r="H42" i="10"/>
  <c r="I42" i="10"/>
  <c r="J42" i="10"/>
  <c r="K42" i="10"/>
  <c r="L42" i="10"/>
  <c r="M42" i="10"/>
  <c r="N42" i="10"/>
  <c r="O42" i="10"/>
  <c r="P42" i="10"/>
  <c r="Q42" i="10"/>
  <c r="R42" i="10"/>
  <c r="S42" i="10"/>
  <c r="T42" i="10"/>
  <c r="U42" i="10"/>
  <c r="V42" i="10"/>
  <c r="W42" i="10"/>
  <c r="X42" i="10"/>
  <c r="F43" i="10"/>
  <c r="G43" i="10"/>
  <c r="H43" i="10"/>
  <c r="I43" i="10"/>
  <c r="J43" i="10"/>
  <c r="K43" i="10"/>
  <c r="L43" i="10"/>
  <c r="M43" i="10"/>
  <c r="N43" i="10"/>
  <c r="O43" i="10"/>
  <c r="P43" i="10"/>
  <c r="Q43" i="10"/>
  <c r="R43" i="10"/>
  <c r="S43" i="10"/>
  <c r="T43" i="10"/>
  <c r="U43" i="10"/>
  <c r="V43" i="10"/>
  <c r="W43" i="10"/>
  <c r="X43" i="10"/>
  <c r="F44" i="10"/>
  <c r="G44" i="10"/>
  <c r="H44" i="10"/>
  <c r="I44" i="10"/>
  <c r="J44" i="10"/>
  <c r="K44" i="10"/>
  <c r="L44" i="10"/>
  <c r="M44" i="10"/>
  <c r="N44" i="10"/>
  <c r="O44" i="10"/>
  <c r="P44" i="10"/>
  <c r="Q44" i="10"/>
  <c r="R44" i="10"/>
  <c r="S44" i="10"/>
  <c r="T44" i="10"/>
  <c r="U44" i="10"/>
  <c r="V44" i="10"/>
  <c r="W44" i="10"/>
  <c r="X44" i="10"/>
  <c r="F45" i="10"/>
  <c r="G45" i="10"/>
  <c r="H45" i="10"/>
  <c r="I45" i="10"/>
  <c r="J45" i="10"/>
  <c r="K45" i="10"/>
  <c r="L45" i="10"/>
  <c r="M45" i="10"/>
  <c r="N45" i="10"/>
  <c r="O45" i="10"/>
  <c r="P45" i="10"/>
  <c r="Q45" i="10"/>
  <c r="R45" i="10"/>
  <c r="S45" i="10"/>
  <c r="T45" i="10"/>
  <c r="U45" i="10"/>
  <c r="V45" i="10"/>
  <c r="W45" i="10"/>
  <c r="X45" i="10"/>
  <c r="F46" i="10"/>
  <c r="G46" i="10"/>
  <c r="H46" i="10"/>
  <c r="I46" i="10"/>
  <c r="J46" i="10"/>
  <c r="K46" i="10"/>
  <c r="L46" i="10"/>
  <c r="M46" i="10"/>
  <c r="N46" i="10"/>
  <c r="O46" i="10"/>
  <c r="P46" i="10"/>
  <c r="Q46" i="10"/>
  <c r="R46" i="10"/>
  <c r="S46" i="10"/>
  <c r="T46" i="10"/>
  <c r="U46" i="10"/>
  <c r="V46" i="10"/>
  <c r="W46" i="10"/>
  <c r="X46" i="10"/>
  <c r="F47" i="10"/>
  <c r="G47" i="10"/>
  <c r="H47" i="10"/>
  <c r="I47" i="10"/>
  <c r="J47" i="10"/>
  <c r="K47" i="10"/>
  <c r="L47" i="10"/>
  <c r="M47" i="10"/>
  <c r="N47" i="10"/>
  <c r="O47" i="10"/>
  <c r="P47" i="10"/>
  <c r="Q47" i="10"/>
  <c r="R47" i="10"/>
  <c r="S47" i="10"/>
  <c r="T47" i="10"/>
  <c r="U47" i="10"/>
  <c r="V47" i="10"/>
  <c r="W47" i="10"/>
  <c r="X47" i="10"/>
  <c r="F48" i="10"/>
  <c r="G48" i="10"/>
  <c r="H48" i="10"/>
  <c r="I48" i="10"/>
  <c r="J48" i="10"/>
  <c r="K48" i="10"/>
  <c r="L48" i="10"/>
  <c r="M48" i="10"/>
  <c r="N48" i="10"/>
  <c r="O48" i="10"/>
  <c r="P48" i="10"/>
  <c r="Q48" i="10"/>
  <c r="R48" i="10"/>
  <c r="S48" i="10"/>
  <c r="T48" i="10"/>
  <c r="U48" i="10"/>
  <c r="V48" i="10"/>
  <c r="W48" i="10"/>
  <c r="X48" i="10"/>
  <c r="F49" i="10"/>
  <c r="G49" i="10"/>
  <c r="H49" i="10"/>
  <c r="I49" i="10"/>
  <c r="J49" i="10"/>
  <c r="K49" i="10"/>
  <c r="L49" i="10"/>
  <c r="M49" i="10"/>
  <c r="N49" i="10"/>
  <c r="O49" i="10"/>
  <c r="P49" i="10"/>
  <c r="Q49" i="10"/>
  <c r="R49" i="10"/>
  <c r="S49" i="10"/>
  <c r="T49" i="10"/>
  <c r="U49" i="10"/>
  <c r="V49" i="10"/>
  <c r="W49" i="10"/>
  <c r="X49" i="10"/>
  <c r="F50" i="10"/>
  <c r="G50" i="10"/>
  <c r="H50" i="10"/>
  <c r="I50" i="10"/>
  <c r="J50" i="10"/>
  <c r="K50" i="10"/>
  <c r="L50" i="10"/>
  <c r="M50" i="10"/>
  <c r="N50" i="10"/>
  <c r="O50" i="10"/>
  <c r="P50" i="10"/>
  <c r="Q50" i="10"/>
  <c r="R50" i="10"/>
  <c r="S50" i="10"/>
  <c r="T50" i="10"/>
  <c r="U50" i="10"/>
  <c r="V50" i="10"/>
  <c r="W50" i="10"/>
  <c r="X50" i="10"/>
  <c r="F51" i="10"/>
  <c r="G51" i="10"/>
  <c r="H51" i="10"/>
  <c r="I51" i="10"/>
  <c r="J51" i="10"/>
  <c r="K51" i="10"/>
  <c r="L51" i="10"/>
  <c r="M51" i="10"/>
  <c r="N51" i="10"/>
  <c r="O51" i="10"/>
  <c r="P51" i="10"/>
  <c r="Q51" i="10"/>
  <c r="R51" i="10"/>
  <c r="S51" i="10"/>
  <c r="T51" i="10"/>
  <c r="U51" i="10"/>
  <c r="V51" i="10"/>
  <c r="W51" i="10"/>
  <c r="X51" i="10"/>
  <c r="F52" i="10"/>
  <c r="G52" i="10"/>
  <c r="H52" i="10"/>
  <c r="I52" i="10"/>
  <c r="J52" i="10"/>
  <c r="K52" i="10"/>
  <c r="L52" i="10"/>
  <c r="M52" i="10"/>
  <c r="N52" i="10"/>
  <c r="O52" i="10"/>
  <c r="P52" i="10"/>
  <c r="Q52" i="10"/>
  <c r="R52" i="10"/>
  <c r="S52" i="10"/>
  <c r="T52" i="10"/>
  <c r="U52" i="10"/>
  <c r="V52" i="10"/>
  <c r="W52" i="10"/>
  <c r="X52" i="10"/>
  <c r="F53" i="10"/>
  <c r="G53" i="10"/>
  <c r="H53" i="10"/>
  <c r="I53" i="10"/>
  <c r="J53" i="10"/>
  <c r="K53" i="10"/>
  <c r="L53" i="10"/>
  <c r="M53" i="10"/>
  <c r="N53" i="10"/>
  <c r="O53" i="10"/>
  <c r="P53" i="10"/>
  <c r="Q53" i="10"/>
  <c r="R53" i="10"/>
  <c r="S53" i="10"/>
  <c r="T53" i="10"/>
  <c r="U53" i="10"/>
  <c r="V53" i="10"/>
  <c r="W53" i="10"/>
  <c r="X53" i="10"/>
  <c r="F54" i="10"/>
  <c r="G54" i="10"/>
  <c r="H54" i="10"/>
  <c r="I54" i="10"/>
  <c r="J54" i="10"/>
  <c r="K54" i="10"/>
  <c r="L54" i="10"/>
  <c r="M54" i="10"/>
  <c r="N54" i="10"/>
  <c r="O54" i="10"/>
  <c r="P54" i="10"/>
  <c r="Q54" i="10"/>
  <c r="R54" i="10"/>
  <c r="S54" i="10"/>
  <c r="T54" i="10"/>
  <c r="U54" i="10"/>
  <c r="V54" i="10"/>
  <c r="W54" i="10"/>
  <c r="X54" i="10"/>
  <c r="F55" i="10"/>
  <c r="G55" i="10"/>
  <c r="H55" i="10"/>
  <c r="I55" i="10"/>
  <c r="J55" i="10"/>
  <c r="K55" i="10"/>
  <c r="L55" i="10"/>
  <c r="M55" i="10"/>
  <c r="N55" i="10"/>
  <c r="O55" i="10"/>
  <c r="P55" i="10"/>
  <c r="Q55" i="10"/>
  <c r="R55" i="10"/>
  <c r="S55" i="10"/>
  <c r="T55" i="10"/>
  <c r="U55" i="10"/>
  <c r="V55" i="10"/>
  <c r="W55" i="10"/>
  <c r="X55" i="10"/>
  <c r="F56" i="10"/>
  <c r="G56" i="10"/>
  <c r="H56" i="10"/>
  <c r="I56" i="10"/>
  <c r="J56" i="10"/>
  <c r="K56" i="10"/>
  <c r="L56" i="10"/>
  <c r="M56" i="10"/>
  <c r="N56" i="10"/>
  <c r="O56" i="10"/>
  <c r="P56" i="10"/>
  <c r="Q56" i="10"/>
  <c r="R56" i="10"/>
  <c r="S56" i="10"/>
  <c r="T56" i="10"/>
  <c r="U56" i="10"/>
  <c r="V56" i="10"/>
  <c r="W56" i="10"/>
  <c r="X56" i="10"/>
  <c r="F57" i="10"/>
  <c r="G57" i="10"/>
  <c r="H57" i="10"/>
  <c r="I57" i="10"/>
  <c r="J57" i="10"/>
  <c r="K57" i="10"/>
  <c r="L57" i="10"/>
  <c r="M57" i="10"/>
  <c r="N57" i="10"/>
  <c r="O57" i="10"/>
  <c r="P57" i="10"/>
  <c r="Q57" i="10"/>
  <c r="R57" i="10"/>
  <c r="S57" i="10"/>
  <c r="T57" i="10"/>
  <c r="U57" i="10"/>
  <c r="V57" i="10"/>
  <c r="W57" i="10"/>
  <c r="X57" i="10"/>
  <c r="F58" i="10"/>
  <c r="G58" i="10"/>
  <c r="H58" i="10"/>
  <c r="I58" i="10"/>
  <c r="J58" i="10"/>
  <c r="K58" i="10"/>
  <c r="L58" i="10"/>
  <c r="M58" i="10"/>
  <c r="N58" i="10"/>
  <c r="O58" i="10"/>
  <c r="P58" i="10"/>
  <c r="Q58" i="10"/>
  <c r="R58" i="10"/>
  <c r="S58" i="10"/>
  <c r="T58" i="10"/>
  <c r="U58" i="10"/>
  <c r="V58" i="10"/>
  <c r="W58" i="10"/>
  <c r="X58" i="10"/>
  <c r="F59" i="10"/>
  <c r="G59" i="10"/>
  <c r="H59" i="10"/>
  <c r="I59" i="10"/>
  <c r="J59" i="10"/>
  <c r="K59" i="10"/>
  <c r="L59" i="10"/>
  <c r="M59" i="10"/>
  <c r="N59" i="10"/>
  <c r="O59" i="10"/>
  <c r="P59" i="10"/>
  <c r="Q59" i="10"/>
  <c r="R59" i="10"/>
  <c r="S59" i="10"/>
  <c r="T59" i="10"/>
  <c r="U59" i="10"/>
  <c r="V59" i="10"/>
  <c r="W59" i="10"/>
  <c r="X59" i="10"/>
  <c r="F60" i="10"/>
  <c r="G60" i="10"/>
  <c r="H60" i="10"/>
  <c r="I60" i="10"/>
  <c r="J60" i="10"/>
  <c r="K60" i="10"/>
  <c r="L60" i="10"/>
  <c r="M60" i="10"/>
  <c r="N60" i="10"/>
  <c r="O60" i="10"/>
  <c r="P60" i="10"/>
  <c r="Q60" i="10"/>
  <c r="R60" i="10"/>
  <c r="S60" i="10"/>
  <c r="T60" i="10"/>
  <c r="U60" i="10"/>
  <c r="V60" i="10"/>
  <c r="W60" i="10"/>
  <c r="X60" i="10"/>
  <c r="F61" i="10"/>
  <c r="G61" i="10"/>
  <c r="H61" i="10"/>
  <c r="I61" i="10"/>
  <c r="J61" i="10"/>
  <c r="K61" i="10"/>
  <c r="L61" i="10"/>
  <c r="M61" i="10"/>
  <c r="N61" i="10"/>
  <c r="O61" i="10"/>
  <c r="P61" i="10"/>
  <c r="Q61" i="10"/>
  <c r="R61" i="10"/>
  <c r="S61" i="10"/>
  <c r="T61" i="10"/>
  <c r="U61" i="10"/>
  <c r="V61" i="10"/>
  <c r="W61" i="10"/>
  <c r="X61" i="10"/>
  <c r="F62" i="10"/>
  <c r="G62" i="10"/>
  <c r="H62" i="10"/>
  <c r="I62" i="10"/>
  <c r="J62" i="10"/>
  <c r="K62" i="10"/>
  <c r="L62" i="10"/>
  <c r="M62" i="10"/>
  <c r="N62" i="10"/>
  <c r="O62" i="10"/>
  <c r="P62" i="10"/>
  <c r="Q62" i="10"/>
  <c r="R62" i="10"/>
  <c r="S62" i="10"/>
  <c r="T62" i="10"/>
  <c r="U62" i="10"/>
  <c r="V62" i="10"/>
  <c r="W62" i="10"/>
  <c r="X62" i="10"/>
  <c r="F63" i="10"/>
  <c r="G63" i="10"/>
  <c r="H63" i="10"/>
  <c r="I63" i="10"/>
  <c r="J63" i="10"/>
  <c r="K63" i="10"/>
  <c r="L63" i="10"/>
  <c r="M63" i="10"/>
  <c r="N63" i="10"/>
  <c r="O63" i="10"/>
  <c r="P63" i="10"/>
  <c r="Q63" i="10"/>
  <c r="R63" i="10"/>
  <c r="S63" i="10"/>
  <c r="T63" i="10"/>
  <c r="U63" i="10"/>
  <c r="V63" i="10"/>
  <c r="W63" i="10"/>
  <c r="X63" i="10"/>
  <c r="F64" i="10"/>
  <c r="G64" i="10"/>
  <c r="H64" i="10"/>
  <c r="I64" i="10"/>
  <c r="J64" i="10"/>
  <c r="K64" i="10"/>
  <c r="L64" i="10"/>
  <c r="M64" i="10"/>
  <c r="N64" i="10"/>
  <c r="O64" i="10"/>
  <c r="P64" i="10"/>
  <c r="Q64" i="10"/>
  <c r="R64" i="10"/>
  <c r="S64" i="10"/>
  <c r="T64" i="10"/>
  <c r="U64" i="10"/>
  <c r="V64" i="10"/>
  <c r="W64" i="10"/>
  <c r="X64" i="10"/>
  <c r="F65" i="10"/>
  <c r="G65" i="10"/>
  <c r="H65" i="10"/>
  <c r="I65" i="10"/>
  <c r="J65" i="10"/>
  <c r="K65" i="10"/>
  <c r="L65" i="10"/>
  <c r="M65" i="10"/>
  <c r="N65" i="10"/>
  <c r="O65" i="10"/>
  <c r="P65" i="10"/>
  <c r="Q65" i="10"/>
  <c r="R65" i="10"/>
  <c r="S65" i="10"/>
  <c r="T65" i="10"/>
  <c r="U65" i="10"/>
  <c r="V65" i="10"/>
  <c r="W65" i="10"/>
  <c r="X65" i="10"/>
  <c r="F66" i="10"/>
  <c r="G66" i="10"/>
  <c r="H66" i="10"/>
  <c r="I66" i="10"/>
  <c r="J66" i="10"/>
  <c r="K66" i="10"/>
  <c r="L66" i="10"/>
  <c r="M66" i="10"/>
  <c r="N66" i="10"/>
  <c r="O66" i="10"/>
  <c r="P66" i="10"/>
  <c r="Q66" i="10"/>
  <c r="R66" i="10"/>
  <c r="S66" i="10"/>
  <c r="T66" i="10"/>
  <c r="U66" i="10"/>
  <c r="V66" i="10"/>
  <c r="W66" i="10"/>
  <c r="X66" i="10"/>
  <c r="F67" i="10"/>
  <c r="G67" i="10"/>
  <c r="H67" i="10"/>
  <c r="I67" i="10"/>
  <c r="J67" i="10"/>
  <c r="K67" i="10"/>
  <c r="L67" i="10"/>
  <c r="M67" i="10"/>
  <c r="N67" i="10"/>
  <c r="O67" i="10"/>
  <c r="P67" i="10"/>
  <c r="Q67" i="10"/>
  <c r="R67" i="10"/>
  <c r="S67" i="10"/>
  <c r="T67" i="10"/>
  <c r="U67" i="10"/>
  <c r="V67" i="10"/>
  <c r="W67" i="10"/>
  <c r="X67" i="10"/>
  <c r="F68" i="10"/>
  <c r="G68" i="10"/>
  <c r="H68" i="10"/>
  <c r="I68" i="10"/>
  <c r="J68" i="10"/>
  <c r="K68" i="10"/>
  <c r="L68" i="10"/>
  <c r="M68" i="10"/>
  <c r="N68" i="10"/>
  <c r="O68" i="10"/>
  <c r="P68" i="10"/>
  <c r="Q68" i="10"/>
  <c r="R68" i="10"/>
  <c r="S68" i="10"/>
  <c r="T68" i="10"/>
  <c r="U68" i="10"/>
  <c r="V68" i="10"/>
  <c r="W68" i="10"/>
  <c r="X68" i="10"/>
  <c r="F69" i="10"/>
  <c r="G69" i="10"/>
  <c r="H69" i="10"/>
  <c r="I69" i="10"/>
  <c r="J69" i="10"/>
  <c r="K69" i="10"/>
  <c r="L69" i="10"/>
  <c r="M69" i="10"/>
  <c r="N69" i="10"/>
  <c r="O69" i="10"/>
  <c r="P69" i="10"/>
  <c r="Q69" i="10"/>
  <c r="R69" i="10"/>
  <c r="S69" i="10"/>
  <c r="T69" i="10"/>
  <c r="U69" i="10"/>
  <c r="V69" i="10"/>
  <c r="W69" i="10"/>
  <c r="X69" i="10"/>
  <c r="F70" i="10"/>
  <c r="G70" i="10"/>
  <c r="H70" i="10"/>
  <c r="I70" i="10"/>
  <c r="J70" i="10"/>
  <c r="K70" i="10"/>
  <c r="L70" i="10"/>
  <c r="M70" i="10"/>
  <c r="N70" i="10"/>
  <c r="O70" i="10"/>
  <c r="P70" i="10"/>
  <c r="Q70" i="10"/>
  <c r="R70" i="10"/>
  <c r="S70" i="10"/>
  <c r="T70" i="10"/>
  <c r="U70" i="10"/>
  <c r="V70" i="10"/>
  <c r="W70" i="10"/>
  <c r="X70" i="10"/>
  <c r="F71" i="10"/>
  <c r="G71" i="10"/>
  <c r="H71" i="10"/>
  <c r="I71" i="10"/>
  <c r="J71" i="10"/>
  <c r="K71" i="10"/>
  <c r="L71" i="10"/>
  <c r="M71" i="10"/>
  <c r="N71" i="10"/>
  <c r="O71" i="10"/>
  <c r="P71" i="10"/>
  <c r="Q71" i="10"/>
  <c r="R71" i="10"/>
  <c r="S71" i="10"/>
  <c r="T71" i="10"/>
  <c r="U71" i="10"/>
  <c r="V71" i="10"/>
  <c r="W71" i="10"/>
  <c r="X71" i="10"/>
  <c r="F72" i="10"/>
  <c r="G72" i="10"/>
  <c r="H72" i="10"/>
  <c r="I72" i="10"/>
  <c r="J72" i="10"/>
  <c r="K72" i="10"/>
  <c r="L72" i="10"/>
  <c r="M72" i="10"/>
  <c r="N72" i="10"/>
  <c r="O72" i="10"/>
  <c r="P72" i="10"/>
  <c r="Q72" i="10"/>
  <c r="R72" i="10"/>
  <c r="S72" i="10"/>
  <c r="T72" i="10"/>
  <c r="U72" i="10"/>
  <c r="V72" i="10"/>
  <c r="W72" i="10"/>
  <c r="X72" i="10"/>
  <c r="F73" i="10"/>
  <c r="G73" i="10"/>
  <c r="H73" i="10"/>
  <c r="I73" i="10"/>
  <c r="J73" i="10"/>
  <c r="K73" i="10"/>
  <c r="L73" i="10"/>
  <c r="M73" i="10"/>
  <c r="N73" i="10"/>
  <c r="O73" i="10"/>
  <c r="P73" i="10"/>
  <c r="Q73" i="10"/>
  <c r="R73" i="10"/>
  <c r="S73" i="10"/>
  <c r="T73" i="10"/>
  <c r="U73" i="10"/>
  <c r="V73" i="10"/>
  <c r="W73" i="10"/>
  <c r="X73" i="10"/>
  <c r="F74" i="10"/>
  <c r="G74" i="10"/>
  <c r="H74" i="10"/>
  <c r="I74" i="10"/>
  <c r="J74" i="10"/>
  <c r="K74" i="10"/>
  <c r="L74" i="10"/>
  <c r="M74" i="10"/>
  <c r="N74" i="10"/>
  <c r="O74" i="10"/>
  <c r="P74" i="10"/>
  <c r="Q74" i="10"/>
  <c r="R74" i="10"/>
  <c r="S74" i="10"/>
  <c r="T74" i="10"/>
  <c r="U74" i="10"/>
  <c r="V74" i="10"/>
  <c r="W74" i="10"/>
  <c r="X74" i="10"/>
  <c r="F75" i="10"/>
  <c r="G75" i="10"/>
  <c r="H75" i="10"/>
  <c r="I75" i="10"/>
  <c r="J75" i="10"/>
  <c r="K75" i="10"/>
  <c r="L75" i="10"/>
  <c r="M75" i="10"/>
  <c r="N75" i="10"/>
  <c r="O75" i="10"/>
  <c r="P75" i="10"/>
  <c r="Q75" i="10"/>
  <c r="R75" i="10"/>
  <c r="S75" i="10"/>
  <c r="T75" i="10"/>
  <c r="U75" i="10"/>
  <c r="V75" i="10"/>
  <c r="W75" i="10"/>
  <c r="X75" i="10"/>
  <c r="F76" i="10"/>
  <c r="G76" i="10"/>
  <c r="H76" i="10"/>
  <c r="I76" i="10"/>
  <c r="J76" i="10"/>
  <c r="K76" i="10"/>
  <c r="L76" i="10"/>
  <c r="M76" i="10"/>
  <c r="N76" i="10"/>
  <c r="O76" i="10"/>
  <c r="P76" i="10"/>
  <c r="Q76" i="10"/>
  <c r="R76" i="10"/>
  <c r="S76" i="10"/>
  <c r="T76" i="10"/>
  <c r="U76" i="10"/>
  <c r="V76" i="10"/>
  <c r="W76" i="10"/>
  <c r="X76" i="10"/>
  <c r="F77" i="10"/>
  <c r="G77" i="10"/>
  <c r="H77" i="10"/>
  <c r="I77" i="10"/>
  <c r="J77" i="10"/>
  <c r="K77" i="10"/>
  <c r="L77" i="10"/>
  <c r="M77" i="10"/>
  <c r="N77" i="10"/>
  <c r="O77" i="10"/>
  <c r="P77" i="10"/>
  <c r="Q77" i="10"/>
  <c r="R77" i="10"/>
  <c r="S77" i="10"/>
  <c r="T77" i="10"/>
  <c r="U77" i="10"/>
  <c r="V77" i="10"/>
  <c r="W77" i="10"/>
  <c r="X77" i="10"/>
  <c r="F78" i="10"/>
  <c r="G78" i="10"/>
  <c r="H78" i="10"/>
  <c r="I78" i="10"/>
  <c r="J78" i="10"/>
  <c r="K78" i="10"/>
  <c r="L78" i="10"/>
  <c r="M78" i="10"/>
  <c r="N78" i="10"/>
  <c r="O78" i="10"/>
  <c r="P78" i="10"/>
  <c r="Q78" i="10"/>
  <c r="R78" i="10"/>
  <c r="S78" i="10"/>
  <c r="T78" i="10"/>
  <c r="U78" i="10"/>
  <c r="V78" i="10"/>
  <c r="W78" i="10"/>
  <c r="X78" i="10"/>
  <c r="F79" i="10"/>
  <c r="G79" i="10"/>
  <c r="H79" i="10"/>
  <c r="I79" i="10"/>
  <c r="J79" i="10"/>
  <c r="K79" i="10"/>
  <c r="L79" i="10"/>
  <c r="M79" i="10"/>
  <c r="N79" i="10"/>
  <c r="O79" i="10"/>
  <c r="P79" i="10"/>
  <c r="Q79" i="10"/>
  <c r="R79" i="10"/>
  <c r="S79" i="10"/>
  <c r="T79" i="10"/>
  <c r="U79" i="10"/>
  <c r="V79" i="10"/>
  <c r="W79" i="10"/>
  <c r="X79" i="10"/>
  <c r="F80" i="10"/>
  <c r="G80" i="10"/>
  <c r="H80" i="10"/>
  <c r="I80" i="10"/>
  <c r="J80" i="10"/>
  <c r="K80" i="10"/>
  <c r="L80" i="10"/>
  <c r="M80" i="10"/>
  <c r="N80" i="10"/>
  <c r="O80" i="10"/>
  <c r="P80" i="10"/>
  <c r="Q80" i="10"/>
  <c r="R80" i="10"/>
  <c r="S80" i="10"/>
  <c r="T80" i="10"/>
  <c r="U80" i="10"/>
  <c r="V80" i="10"/>
  <c r="W80" i="10"/>
  <c r="X80" i="10"/>
  <c r="F81" i="10"/>
  <c r="G81" i="10"/>
  <c r="H81" i="10"/>
  <c r="I81" i="10"/>
  <c r="J81" i="10"/>
  <c r="K81" i="10"/>
  <c r="L81" i="10"/>
  <c r="M81" i="10"/>
  <c r="N81" i="10"/>
  <c r="O81" i="10"/>
  <c r="P81" i="10"/>
  <c r="Q81" i="10"/>
  <c r="R81" i="10"/>
  <c r="S81" i="10"/>
  <c r="T81" i="10"/>
  <c r="U81" i="10"/>
  <c r="V81" i="10"/>
  <c r="W81" i="10"/>
  <c r="X81" i="10"/>
  <c r="F82" i="10"/>
  <c r="G82" i="10"/>
  <c r="H82" i="10"/>
  <c r="I82" i="10"/>
  <c r="J82" i="10"/>
  <c r="K82" i="10"/>
  <c r="L82" i="10"/>
  <c r="M82" i="10"/>
  <c r="N82" i="10"/>
  <c r="O82" i="10"/>
  <c r="P82" i="10"/>
  <c r="Q82" i="10"/>
  <c r="R82" i="10"/>
  <c r="S82" i="10"/>
  <c r="T82" i="10"/>
  <c r="U82" i="10"/>
  <c r="V82" i="10"/>
  <c r="W82" i="10"/>
  <c r="X82" i="10"/>
  <c r="F83" i="10"/>
  <c r="G83" i="10"/>
  <c r="H83" i="10"/>
  <c r="I83" i="10"/>
  <c r="J83" i="10"/>
  <c r="K83" i="10"/>
  <c r="L83" i="10"/>
  <c r="M83" i="10"/>
  <c r="N83" i="10"/>
  <c r="O83" i="10"/>
  <c r="P83" i="10"/>
  <c r="Q83" i="10"/>
  <c r="R83" i="10"/>
  <c r="S83" i="10"/>
  <c r="T83" i="10"/>
  <c r="U83" i="10"/>
  <c r="V83" i="10"/>
  <c r="W83" i="10"/>
  <c r="X83" i="10"/>
  <c r="F84" i="10"/>
  <c r="G84" i="10"/>
  <c r="H84" i="10"/>
  <c r="I84" i="10"/>
  <c r="J84" i="10"/>
  <c r="K84" i="10"/>
  <c r="L84" i="10"/>
  <c r="M84" i="10"/>
  <c r="N84" i="10"/>
  <c r="O84" i="10"/>
  <c r="P84" i="10"/>
  <c r="Q84" i="10"/>
  <c r="R84" i="10"/>
  <c r="S84" i="10"/>
  <c r="T84" i="10"/>
  <c r="U84" i="10"/>
  <c r="V84" i="10"/>
  <c r="W84" i="10"/>
  <c r="X84" i="10"/>
  <c r="F85" i="10"/>
  <c r="G85" i="10"/>
  <c r="H85" i="10"/>
  <c r="I85" i="10"/>
  <c r="J85" i="10"/>
  <c r="K85" i="10"/>
  <c r="L85" i="10"/>
  <c r="M85" i="10"/>
  <c r="N85" i="10"/>
  <c r="O85" i="10"/>
  <c r="P85" i="10"/>
  <c r="Q85" i="10"/>
  <c r="R85" i="10"/>
  <c r="S85" i="10"/>
  <c r="T85" i="10"/>
  <c r="U85" i="10"/>
  <c r="V85" i="10"/>
  <c r="W85" i="10"/>
  <c r="X85" i="10"/>
  <c r="F86" i="10"/>
  <c r="G86" i="10"/>
  <c r="H86" i="10"/>
  <c r="I86" i="10"/>
  <c r="J86" i="10"/>
  <c r="K86" i="10"/>
  <c r="L86" i="10"/>
  <c r="M86" i="10"/>
  <c r="N86" i="10"/>
  <c r="O86" i="10"/>
  <c r="P86" i="10"/>
  <c r="Q86" i="10"/>
  <c r="R86" i="10"/>
  <c r="S86" i="10"/>
  <c r="T86" i="10"/>
  <c r="U86" i="10"/>
  <c r="V86" i="10"/>
  <c r="W86" i="10"/>
  <c r="X86" i="10"/>
  <c r="F87" i="10"/>
  <c r="G87" i="10"/>
  <c r="H87" i="10"/>
  <c r="I87" i="10"/>
  <c r="J87" i="10"/>
  <c r="K87" i="10"/>
  <c r="L87" i="10"/>
  <c r="M87" i="10"/>
  <c r="N87" i="10"/>
  <c r="O87" i="10"/>
  <c r="P87" i="10"/>
  <c r="Q87" i="10"/>
  <c r="R87" i="10"/>
  <c r="S87" i="10"/>
  <c r="T87" i="10"/>
  <c r="U87" i="10"/>
  <c r="V87" i="10"/>
  <c r="W87" i="10"/>
  <c r="X87" i="10"/>
  <c r="F88" i="10"/>
  <c r="G88" i="10"/>
  <c r="H88" i="10"/>
  <c r="I88" i="10"/>
  <c r="J88" i="10"/>
  <c r="K88" i="10"/>
  <c r="L88" i="10"/>
  <c r="M88" i="10"/>
  <c r="N88" i="10"/>
  <c r="O88" i="10"/>
  <c r="P88" i="10"/>
  <c r="Q88" i="10"/>
  <c r="R88" i="10"/>
  <c r="S88" i="10"/>
  <c r="T88" i="10"/>
  <c r="U88" i="10"/>
  <c r="V88" i="10"/>
  <c r="W88" i="10"/>
  <c r="X88" i="10"/>
  <c r="F89" i="10"/>
  <c r="G89" i="10"/>
  <c r="H89" i="10"/>
  <c r="I89" i="10"/>
  <c r="J89" i="10"/>
  <c r="K89" i="10"/>
  <c r="L89" i="10"/>
  <c r="M89" i="10"/>
  <c r="N89" i="10"/>
  <c r="O89" i="10"/>
  <c r="P89" i="10"/>
  <c r="Q89" i="10"/>
  <c r="R89" i="10"/>
  <c r="S89" i="10"/>
  <c r="T89" i="10"/>
  <c r="U89" i="10"/>
  <c r="V89" i="10"/>
  <c r="W89" i="10"/>
  <c r="X89" i="10"/>
  <c r="F90" i="10"/>
  <c r="G90" i="10"/>
  <c r="H90" i="10"/>
  <c r="I90" i="10"/>
  <c r="J90" i="10"/>
  <c r="K90" i="10"/>
  <c r="L90" i="10"/>
  <c r="M90" i="10"/>
  <c r="N90" i="10"/>
  <c r="O90" i="10"/>
  <c r="P90" i="10"/>
  <c r="Q90" i="10"/>
  <c r="R90" i="10"/>
  <c r="S90" i="10"/>
  <c r="T90" i="10"/>
  <c r="U90" i="10"/>
  <c r="V90" i="10"/>
  <c r="W90" i="10"/>
  <c r="X90" i="10"/>
  <c r="F91" i="10"/>
  <c r="G91" i="10"/>
  <c r="H91" i="10"/>
  <c r="I91" i="10"/>
  <c r="J91" i="10"/>
  <c r="K91" i="10"/>
  <c r="L91" i="10"/>
  <c r="M91" i="10"/>
  <c r="N91" i="10"/>
  <c r="O91" i="10"/>
  <c r="P91" i="10"/>
  <c r="Q91" i="10"/>
  <c r="R91" i="10"/>
  <c r="S91" i="10"/>
  <c r="T91" i="10"/>
  <c r="U91" i="10"/>
  <c r="V91" i="10"/>
  <c r="W91" i="10"/>
  <c r="X91" i="10"/>
  <c r="F92" i="10"/>
  <c r="G92" i="10"/>
  <c r="H92" i="10"/>
  <c r="I92" i="10"/>
  <c r="J92" i="10"/>
  <c r="K92" i="10"/>
  <c r="L92" i="10"/>
  <c r="M92" i="10"/>
  <c r="N92" i="10"/>
  <c r="O92" i="10"/>
  <c r="P92" i="10"/>
  <c r="Q92" i="10"/>
  <c r="R92" i="10"/>
  <c r="S92" i="10"/>
  <c r="T92" i="10"/>
  <c r="U92" i="10"/>
  <c r="V92" i="10"/>
  <c r="W92" i="10"/>
  <c r="X92" i="10"/>
  <c r="F93" i="10"/>
  <c r="G93" i="10"/>
  <c r="H93" i="10"/>
  <c r="I93" i="10"/>
  <c r="J93" i="10"/>
  <c r="K93" i="10"/>
  <c r="L93" i="10"/>
  <c r="M93" i="10"/>
  <c r="N93" i="10"/>
  <c r="O93" i="10"/>
  <c r="P93" i="10"/>
  <c r="Q93" i="10"/>
  <c r="R93" i="10"/>
  <c r="S93" i="10"/>
  <c r="T93" i="10"/>
  <c r="U93" i="10"/>
  <c r="V93" i="10"/>
  <c r="W93" i="10"/>
  <c r="X93" i="10"/>
  <c r="F94" i="10"/>
  <c r="G94" i="10"/>
  <c r="H94" i="10"/>
  <c r="I94" i="10"/>
  <c r="J94" i="10"/>
  <c r="K94" i="10"/>
  <c r="L94" i="10"/>
  <c r="M94" i="10"/>
  <c r="N94" i="10"/>
  <c r="O94" i="10"/>
  <c r="P94" i="10"/>
  <c r="Q94" i="10"/>
  <c r="R94" i="10"/>
  <c r="S94" i="10"/>
  <c r="T94" i="10"/>
  <c r="U94" i="10"/>
  <c r="V94" i="10"/>
  <c r="W94" i="10"/>
  <c r="X94" i="10"/>
  <c r="F95" i="10"/>
  <c r="G95" i="10"/>
  <c r="H95" i="10"/>
  <c r="I95" i="10"/>
  <c r="J95" i="10"/>
  <c r="K95" i="10"/>
  <c r="L95" i="10"/>
  <c r="M95" i="10"/>
  <c r="N95" i="10"/>
  <c r="O95" i="10"/>
  <c r="P95" i="10"/>
  <c r="Q95" i="10"/>
  <c r="R95" i="10"/>
  <c r="S95" i="10"/>
  <c r="T95" i="10"/>
  <c r="U95" i="10"/>
  <c r="V95" i="10"/>
  <c r="W95" i="10"/>
  <c r="X95" i="10"/>
  <c r="F96" i="10"/>
  <c r="G96" i="10"/>
  <c r="H96" i="10"/>
  <c r="I96" i="10"/>
  <c r="J96" i="10"/>
  <c r="K96" i="10"/>
  <c r="L96" i="10"/>
  <c r="M96" i="10"/>
  <c r="N96" i="10"/>
  <c r="O96" i="10"/>
  <c r="P96" i="10"/>
  <c r="Q96" i="10"/>
  <c r="R96" i="10"/>
  <c r="S96" i="10"/>
  <c r="T96" i="10"/>
  <c r="U96" i="10"/>
  <c r="V96" i="10"/>
  <c r="W96" i="10"/>
  <c r="X96" i="10"/>
  <c r="F97" i="10"/>
  <c r="G97" i="10"/>
  <c r="H97" i="10"/>
  <c r="I97" i="10"/>
  <c r="J97" i="10"/>
  <c r="K97" i="10"/>
  <c r="L97" i="10"/>
  <c r="M97" i="10"/>
  <c r="N97" i="10"/>
  <c r="O97" i="10"/>
  <c r="P97" i="10"/>
  <c r="Q97" i="10"/>
  <c r="R97" i="10"/>
  <c r="S97" i="10"/>
  <c r="T97" i="10"/>
  <c r="U97" i="10"/>
  <c r="V97" i="10"/>
  <c r="W97" i="10"/>
  <c r="X97" i="10"/>
  <c r="F98" i="10"/>
  <c r="G98" i="10"/>
  <c r="H98" i="10"/>
  <c r="I98" i="10"/>
  <c r="J98" i="10"/>
  <c r="K98" i="10"/>
  <c r="L98" i="10"/>
  <c r="M98" i="10"/>
  <c r="N98" i="10"/>
  <c r="O98" i="10"/>
  <c r="P98" i="10"/>
  <c r="Q98" i="10"/>
  <c r="R98" i="10"/>
  <c r="S98" i="10"/>
  <c r="T98" i="10"/>
  <c r="U98" i="10"/>
  <c r="V98" i="10"/>
  <c r="W98" i="10"/>
  <c r="X98" i="10"/>
  <c r="F99" i="10"/>
  <c r="G99" i="10"/>
  <c r="H99" i="10"/>
  <c r="I99" i="10"/>
  <c r="J99" i="10"/>
  <c r="K99" i="10"/>
  <c r="L99" i="10"/>
  <c r="M99" i="10"/>
  <c r="N99" i="10"/>
  <c r="O99" i="10"/>
  <c r="P99" i="10"/>
  <c r="Q99" i="10"/>
  <c r="R99" i="10"/>
  <c r="S99" i="10"/>
  <c r="T99" i="10"/>
  <c r="U99" i="10"/>
  <c r="V99" i="10"/>
  <c r="W99" i="10"/>
  <c r="X99" i="10"/>
  <c r="F100" i="10"/>
  <c r="G100" i="10"/>
  <c r="H100" i="10"/>
  <c r="I100" i="10"/>
  <c r="J100" i="10"/>
  <c r="K100" i="10"/>
  <c r="L100" i="10"/>
  <c r="M100" i="10"/>
  <c r="N100" i="10"/>
  <c r="O100" i="10"/>
  <c r="P100" i="10"/>
  <c r="Q100" i="10"/>
  <c r="R100" i="10"/>
  <c r="S100" i="10"/>
  <c r="T100" i="10"/>
  <c r="U100" i="10"/>
  <c r="V100" i="10"/>
  <c r="W100" i="10"/>
  <c r="X100" i="10"/>
  <c r="F101" i="10"/>
  <c r="G101" i="10"/>
  <c r="H101" i="10"/>
  <c r="I101" i="10"/>
  <c r="J101" i="10"/>
  <c r="K101" i="10"/>
  <c r="L101" i="10"/>
  <c r="M101" i="10"/>
  <c r="N101" i="10"/>
  <c r="O101" i="10"/>
  <c r="P101" i="10"/>
  <c r="Q101" i="10"/>
  <c r="R101" i="10"/>
  <c r="S101" i="10"/>
  <c r="T101" i="10"/>
  <c r="U101" i="10"/>
  <c r="V101" i="10"/>
  <c r="W101" i="10"/>
  <c r="X101" i="10"/>
  <c r="F102" i="10"/>
  <c r="G102" i="10"/>
  <c r="H102" i="10"/>
  <c r="I102" i="10"/>
  <c r="J102" i="10"/>
  <c r="K102" i="10"/>
  <c r="L102" i="10"/>
  <c r="M102" i="10"/>
  <c r="N102" i="10"/>
  <c r="O102" i="10"/>
  <c r="P102" i="10"/>
  <c r="Q102" i="10"/>
  <c r="R102" i="10"/>
  <c r="S102" i="10"/>
  <c r="T102" i="10"/>
  <c r="U102" i="10"/>
  <c r="V102" i="10"/>
  <c r="W102" i="10"/>
  <c r="X102" i="10"/>
  <c r="F103" i="10"/>
  <c r="G103" i="10"/>
  <c r="H103" i="10"/>
  <c r="I103" i="10"/>
  <c r="J103" i="10"/>
  <c r="K103" i="10"/>
  <c r="L103" i="10"/>
  <c r="M103" i="10"/>
  <c r="N103" i="10"/>
  <c r="O103" i="10"/>
  <c r="P103" i="10"/>
  <c r="Q103" i="10"/>
  <c r="R103" i="10"/>
  <c r="S103" i="10"/>
  <c r="T103" i="10"/>
  <c r="U103" i="10"/>
  <c r="V103" i="10"/>
  <c r="W103" i="10"/>
  <c r="X103" i="10"/>
  <c r="F104" i="10"/>
  <c r="G104" i="10"/>
  <c r="H104" i="10"/>
  <c r="I104" i="10"/>
  <c r="J104" i="10"/>
  <c r="K104" i="10"/>
  <c r="L104" i="10"/>
  <c r="M104" i="10"/>
  <c r="N104" i="10"/>
  <c r="O104" i="10"/>
  <c r="P104" i="10"/>
  <c r="Q104" i="10"/>
  <c r="R104" i="10"/>
  <c r="S104" i="10"/>
  <c r="T104" i="10"/>
  <c r="U104" i="10"/>
  <c r="V104" i="10"/>
  <c r="W104" i="10"/>
  <c r="X104" i="10"/>
  <c r="F105" i="10"/>
  <c r="G105" i="10"/>
  <c r="H105" i="10"/>
  <c r="I105" i="10"/>
  <c r="J105" i="10"/>
  <c r="K105" i="10"/>
  <c r="L105" i="10"/>
  <c r="M105" i="10"/>
  <c r="N105" i="10"/>
  <c r="O105" i="10"/>
  <c r="P105" i="10"/>
  <c r="Q105" i="10"/>
  <c r="R105" i="10"/>
  <c r="S105" i="10"/>
  <c r="T105" i="10"/>
  <c r="U105" i="10"/>
  <c r="V105" i="10"/>
  <c r="W105" i="10"/>
  <c r="X105" i="10"/>
  <c r="F106" i="10"/>
  <c r="G106" i="10"/>
  <c r="H106" i="10"/>
  <c r="I106" i="10"/>
  <c r="J106" i="10"/>
  <c r="K106" i="10"/>
  <c r="L106" i="10"/>
  <c r="M106" i="10"/>
  <c r="N106" i="10"/>
  <c r="O106" i="10"/>
  <c r="P106" i="10"/>
  <c r="Q106" i="10"/>
  <c r="R106" i="10"/>
  <c r="S106" i="10"/>
  <c r="T106" i="10"/>
  <c r="U106" i="10"/>
  <c r="V106" i="10"/>
  <c r="W106" i="10"/>
  <c r="X106" i="10"/>
  <c r="F107" i="10"/>
  <c r="G107" i="10"/>
  <c r="H107" i="10"/>
  <c r="I107" i="10"/>
  <c r="J107" i="10"/>
  <c r="K107" i="10"/>
  <c r="L107" i="10"/>
  <c r="M107" i="10"/>
  <c r="N107" i="10"/>
  <c r="O107" i="10"/>
  <c r="P107" i="10"/>
  <c r="Q107" i="10"/>
  <c r="R107" i="10"/>
  <c r="S107" i="10"/>
  <c r="T107" i="10"/>
  <c r="U107" i="10"/>
  <c r="V107" i="10"/>
  <c r="W107" i="10"/>
  <c r="X107" i="10"/>
  <c r="F108" i="10"/>
  <c r="G108" i="10"/>
  <c r="H108" i="10"/>
  <c r="I108" i="10"/>
  <c r="J108" i="10"/>
  <c r="K108" i="10"/>
  <c r="L108" i="10"/>
  <c r="M108" i="10"/>
  <c r="N108" i="10"/>
  <c r="O108" i="10"/>
  <c r="P108" i="10"/>
  <c r="Q108" i="10"/>
  <c r="R108" i="10"/>
  <c r="S108" i="10"/>
  <c r="T108" i="10"/>
  <c r="U108" i="10"/>
  <c r="V108" i="10"/>
  <c r="W108" i="10"/>
  <c r="X108" i="10"/>
  <c r="F109" i="10"/>
  <c r="G109" i="10"/>
  <c r="H109" i="10"/>
  <c r="I109" i="10"/>
  <c r="J109" i="10"/>
  <c r="K109" i="10"/>
  <c r="L109" i="10"/>
  <c r="M109" i="10"/>
  <c r="N109" i="10"/>
  <c r="O109" i="10"/>
  <c r="P109" i="10"/>
  <c r="Q109" i="10"/>
  <c r="R109" i="10"/>
  <c r="S109" i="10"/>
  <c r="T109" i="10"/>
  <c r="U109" i="10"/>
  <c r="V109" i="10"/>
  <c r="W109" i="10"/>
  <c r="X109" i="10"/>
  <c r="F110" i="10"/>
  <c r="G110" i="10"/>
  <c r="H110" i="10"/>
  <c r="I110" i="10"/>
  <c r="J110" i="10"/>
  <c r="K110" i="10"/>
  <c r="L110" i="10"/>
  <c r="M110" i="10"/>
  <c r="N110" i="10"/>
  <c r="O110" i="10"/>
  <c r="P110" i="10"/>
  <c r="Q110" i="10"/>
  <c r="R110" i="10"/>
  <c r="S110" i="10"/>
  <c r="T110" i="10"/>
  <c r="U110" i="10"/>
  <c r="V110" i="10"/>
  <c r="W110" i="10"/>
  <c r="X110" i="10"/>
  <c r="F111" i="10"/>
  <c r="G111" i="10"/>
  <c r="H111" i="10"/>
  <c r="I111" i="10"/>
  <c r="J111" i="10"/>
  <c r="K111" i="10"/>
  <c r="L111" i="10"/>
  <c r="M111" i="10"/>
  <c r="N111" i="10"/>
  <c r="O111" i="10"/>
  <c r="P111" i="10"/>
  <c r="Q111" i="10"/>
  <c r="R111" i="10"/>
  <c r="S111" i="10"/>
  <c r="T111" i="10"/>
  <c r="U111" i="10"/>
  <c r="V111" i="10"/>
  <c r="W111" i="10"/>
  <c r="X111" i="10"/>
  <c r="F112" i="10"/>
  <c r="G112" i="10"/>
  <c r="H112" i="10"/>
  <c r="I112" i="10"/>
  <c r="J112" i="10"/>
  <c r="K112" i="10"/>
  <c r="L112" i="10"/>
  <c r="M112" i="10"/>
  <c r="N112" i="10"/>
  <c r="O112" i="10"/>
  <c r="P112" i="10"/>
  <c r="Q112" i="10"/>
  <c r="R112" i="10"/>
  <c r="S112" i="10"/>
  <c r="T112" i="10"/>
  <c r="U112" i="10"/>
  <c r="V112" i="10"/>
  <c r="W112" i="10"/>
  <c r="X112" i="10"/>
  <c r="F113" i="10"/>
  <c r="G113" i="10"/>
  <c r="H113" i="10"/>
  <c r="I113" i="10"/>
  <c r="J113" i="10"/>
  <c r="K113" i="10"/>
  <c r="L113" i="10"/>
  <c r="M113" i="10"/>
  <c r="N113" i="10"/>
  <c r="O113" i="10"/>
  <c r="P113" i="10"/>
  <c r="Q113" i="10"/>
  <c r="R113" i="10"/>
  <c r="S113" i="10"/>
  <c r="T113" i="10"/>
  <c r="U113" i="10"/>
  <c r="V113" i="10"/>
  <c r="W113" i="10"/>
  <c r="X113" i="10"/>
  <c r="F114" i="10"/>
  <c r="G114" i="10"/>
  <c r="H114" i="10"/>
  <c r="I114" i="10"/>
  <c r="J114" i="10"/>
  <c r="K114" i="10"/>
  <c r="L114" i="10"/>
  <c r="M114" i="10"/>
  <c r="N114" i="10"/>
  <c r="O114" i="10"/>
  <c r="P114" i="10"/>
  <c r="Q114" i="10"/>
  <c r="R114" i="10"/>
  <c r="S114" i="10"/>
  <c r="T114" i="10"/>
  <c r="U114" i="10"/>
  <c r="V114" i="10"/>
  <c r="W114" i="10"/>
  <c r="X114" i="10"/>
  <c r="F115" i="10"/>
  <c r="G115" i="10"/>
  <c r="H115" i="10"/>
  <c r="I115" i="10"/>
  <c r="J115" i="10"/>
  <c r="K115" i="10"/>
  <c r="L115" i="10"/>
  <c r="M115" i="10"/>
  <c r="N115" i="10"/>
  <c r="O115" i="10"/>
  <c r="P115" i="10"/>
  <c r="Q115" i="10"/>
  <c r="R115" i="10"/>
  <c r="S115" i="10"/>
  <c r="T115" i="10"/>
  <c r="U115" i="10"/>
  <c r="V115" i="10"/>
  <c r="W115" i="10"/>
  <c r="X115" i="10"/>
  <c r="F116" i="10"/>
  <c r="G116" i="10"/>
  <c r="H116" i="10"/>
  <c r="I116" i="10"/>
  <c r="J116" i="10"/>
  <c r="K116" i="10"/>
  <c r="L116" i="10"/>
  <c r="M116" i="10"/>
  <c r="N116" i="10"/>
  <c r="O116" i="10"/>
  <c r="P116" i="10"/>
  <c r="Q116" i="10"/>
  <c r="R116" i="10"/>
  <c r="S116" i="10"/>
  <c r="T116" i="10"/>
  <c r="U116" i="10"/>
  <c r="V116" i="10"/>
  <c r="W116" i="10"/>
  <c r="X116" i="10"/>
  <c r="F117" i="10"/>
  <c r="G117" i="10"/>
  <c r="H117" i="10"/>
  <c r="I117" i="10"/>
  <c r="J117" i="10"/>
  <c r="K117" i="10"/>
  <c r="L117" i="10"/>
  <c r="M117" i="10"/>
  <c r="N117" i="10"/>
  <c r="O117" i="10"/>
  <c r="P117" i="10"/>
  <c r="Q117" i="10"/>
  <c r="R117" i="10"/>
  <c r="S117" i="10"/>
  <c r="T117" i="10"/>
  <c r="U117" i="10"/>
  <c r="V117" i="10"/>
  <c r="W117" i="10"/>
  <c r="X117" i="10"/>
  <c r="F118" i="10"/>
  <c r="G118" i="10"/>
  <c r="H118" i="10"/>
  <c r="I118" i="10"/>
  <c r="J118" i="10"/>
  <c r="K118" i="10"/>
  <c r="L118" i="10"/>
  <c r="M118" i="10"/>
  <c r="N118" i="10"/>
  <c r="O118" i="10"/>
  <c r="P118" i="10"/>
  <c r="Q118" i="10"/>
  <c r="R118" i="10"/>
  <c r="S118" i="10"/>
  <c r="T118" i="10"/>
  <c r="U118" i="10"/>
  <c r="V118" i="10"/>
  <c r="W118" i="10"/>
  <c r="X118" i="10"/>
  <c r="F119" i="10"/>
  <c r="G119" i="10"/>
  <c r="H119" i="10"/>
  <c r="I119" i="10"/>
  <c r="J119" i="10"/>
  <c r="K119" i="10"/>
  <c r="L119" i="10"/>
  <c r="M119" i="10"/>
  <c r="N119" i="10"/>
  <c r="O119" i="10"/>
  <c r="P119" i="10"/>
  <c r="Q119" i="10"/>
  <c r="R119" i="10"/>
  <c r="S119" i="10"/>
  <c r="T119" i="10"/>
  <c r="U119" i="10"/>
  <c r="V119" i="10"/>
  <c r="W119" i="10"/>
  <c r="X119" i="10"/>
  <c r="F120" i="10"/>
  <c r="G120" i="10"/>
  <c r="H120" i="10"/>
  <c r="I120" i="10"/>
  <c r="J120" i="10"/>
  <c r="K120" i="10"/>
  <c r="L120" i="10"/>
  <c r="M120" i="10"/>
  <c r="N120" i="10"/>
  <c r="O120" i="10"/>
  <c r="P120" i="10"/>
  <c r="Q120" i="10"/>
  <c r="R120" i="10"/>
  <c r="S120" i="10"/>
  <c r="T120" i="10"/>
  <c r="U120" i="10"/>
  <c r="V120" i="10"/>
  <c r="W120" i="10"/>
  <c r="X120" i="10"/>
  <c r="F121" i="10"/>
  <c r="G121" i="10"/>
  <c r="H121" i="10"/>
  <c r="I121" i="10"/>
  <c r="J121" i="10"/>
  <c r="K121" i="10"/>
  <c r="L121" i="10"/>
  <c r="M121" i="10"/>
  <c r="N121" i="10"/>
  <c r="O121" i="10"/>
  <c r="P121" i="10"/>
  <c r="Q121" i="10"/>
  <c r="R121" i="10"/>
  <c r="S121" i="10"/>
  <c r="T121" i="10"/>
  <c r="U121" i="10"/>
  <c r="V121" i="10"/>
  <c r="W121" i="10"/>
  <c r="X121" i="10"/>
  <c r="F122" i="10"/>
  <c r="G122" i="10"/>
  <c r="H122" i="10"/>
  <c r="I122" i="10"/>
  <c r="J122" i="10"/>
  <c r="K122" i="10"/>
  <c r="L122" i="10"/>
  <c r="M122" i="10"/>
  <c r="N122" i="10"/>
  <c r="O122" i="10"/>
  <c r="P122" i="10"/>
  <c r="Q122" i="10"/>
  <c r="R122" i="10"/>
  <c r="S122" i="10"/>
  <c r="T122" i="10"/>
  <c r="U122" i="10"/>
  <c r="V122" i="10"/>
  <c r="W122" i="10"/>
  <c r="X122" i="10"/>
  <c r="F123" i="10"/>
  <c r="G123" i="10"/>
  <c r="H123" i="10"/>
  <c r="I123" i="10"/>
  <c r="J123" i="10"/>
  <c r="K123" i="10"/>
  <c r="L123" i="10"/>
  <c r="M123" i="10"/>
  <c r="N123" i="10"/>
  <c r="O123" i="10"/>
  <c r="P123" i="10"/>
  <c r="Q123" i="10"/>
  <c r="R123" i="10"/>
  <c r="S123" i="10"/>
  <c r="T123" i="10"/>
  <c r="U123" i="10"/>
  <c r="V123" i="10"/>
  <c r="W123" i="10"/>
  <c r="X123" i="10"/>
  <c r="F124" i="10"/>
  <c r="G124" i="10"/>
  <c r="H124" i="10"/>
  <c r="I124" i="10"/>
  <c r="J124" i="10"/>
  <c r="K124" i="10"/>
  <c r="L124" i="10"/>
  <c r="M124" i="10"/>
  <c r="N124" i="10"/>
  <c r="O124" i="10"/>
  <c r="P124" i="10"/>
  <c r="Q124" i="10"/>
  <c r="R124" i="10"/>
  <c r="S124" i="10"/>
  <c r="T124" i="10"/>
  <c r="U124" i="10"/>
  <c r="V124" i="10"/>
  <c r="W124" i="10"/>
  <c r="X124" i="10"/>
  <c r="F125" i="10"/>
  <c r="G125" i="10"/>
  <c r="H125" i="10"/>
  <c r="I125" i="10"/>
  <c r="J125" i="10"/>
  <c r="K125" i="10"/>
  <c r="L125" i="10"/>
  <c r="M125" i="10"/>
  <c r="N125" i="10"/>
  <c r="O125" i="10"/>
  <c r="P125" i="10"/>
  <c r="Q125" i="10"/>
  <c r="R125" i="10"/>
  <c r="S125" i="10"/>
  <c r="T125" i="10"/>
  <c r="U125" i="10"/>
  <c r="V125" i="10"/>
  <c r="W125" i="10"/>
  <c r="X125" i="10"/>
  <c r="F126" i="10"/>
  <c r="G126" i="10"/>
  <c r="H126" i="10"/>
  <c r="I126" i="10"/>
  <c r="J126" i="10"/>
  <c r="K126" i="10"/>
  <c r="L126" i="10"/>
  <c r="M126" i="10"/>
  <c r="N126" i="10"/>
  <c r="O126" i="10"/>
  <c r="P126" i="10"/>
  <c r="Q126" i="10"/>
  <c r="R126" i="10"/>
  <c r="S126" i="10"/>
  <c r="T126" i="10"/>
  <c r="U126" i="10"/>
  <c r="V126" i="10"/>
  <c r="W126" i="10"/>
  <c r="X126" i="10"/>
  <c r="F127" i="10"/>
  <c r="G127" i="10"/>
  <c r="H127" i="10"/>
  <c r="I127" i="10"/>
  <c r="J127" i="10"/>
  <c r="K127" i="10"/>
  <c r="L127" i="10"/>
  <c r="M127" i="10"/>
  <c r="N127" i="10"/>
  <c r="O127" i="10"/>
  <c r="P127" i="10"/>
  <c r="Q127" i="10"/>
  <c r="R127" i="10"/>
  <c r="S127" i="10"/>
  <c r="T127" i="10"/>
  <c r="U127" i="10"/>
  <c r="V127" i="10"/>
  <c r="W127" i="10"/>
  <c r="X127" i="10"/>
  <c r="F128" i="10"/>
  <c r="G128" i="10"/>
  <c r="H128" i="10"/>
  <c r="I128" i="10"/>
  <c r="J128" i="10"/>
  <c r="K128" i="10"/>
  <c r="L128" i="10"/>
  <c r="M128" i="10"/>
  <c r="N128" i="10"/>
  <c r="O128" i="10"/>
  <c r="P128" i="10"/>
  <c r="Q128" i="10"/>
  <c r="R128" i="10"/>
  <c r="S128" i="10"/>
  <c r="T128" i="10"/>
  <c r="U128" i="10"/>
  <c r="V128" i="10"/>
  <c r="W128" i="10"/>
  <c r="X128" i="10"/>
  <c r="F129" i="10"/>
  <c r="G129" i="10"/>
  <c r="H129" i="10"/>
  <c r="I129" i="10"/>
  <c r="J129" i="10"/>
  <c r="K129" i="10"/>
  <c r="L129" i="10"/>
  <c r="M129" i="10"/>
  <c r="N129" i="10"/>
  <c r="O129" i="10"/>
  <c r="P129" i="10"/>
  <c r="Q129" i="10"/>
  <c r="R129" i="10"/>
  <c r="S129" i="10"/>
  <c r="T129" i="10"/>
  <c r="U129" i="10"/>
  <c r="V129" i="10"/>
  <c r="W129" i="10"/>
  <c r="X129" i="10"/>
  <c r="F130" i="10"/>
  <c r="G130" i="10"/>
  <c r="H130" i="10"/>
  <c r="I130" i="10"/>
  <c r="J130" i="10"/>
  <c r="K130" i="10"/>
  <c r="L130" i="10"/>
  <c r="M130" i="10"/>
  <c r="N130" i="10"/>
  <c r="O130" i="10"/>
  <c r="P130" i="10"/>
  <c r="Q130" i="10"/>
  <c r="R130" i="10"/>
  <c r="S130" i="10"/>
  <c r="T130" i="10"/>
  <c r="U130" i="10"/>
  <c r="V130" i="10"/>
  <c r="W130" i="10"/>
  <c r="X130" i="10"/>
  <c r="F131" i="10"/>
  <c r="G131" i="10"/>
  <c r="H131" i="10"/>
  <c r="I131" i="10"/>
  <c r="J131" i="10"/>
  <c r="K131" i="10"/>
  <c r="L131" i="10"/>
  <c r="M131" i="10"/>
  <c r="N131" i="10"/>
  <c r="O131" i="10"/>
  <c r="P131" i="10"/>
  <c r="Q131" i="10"/>
  <c r="R131" i="10"/>
  <c r="S131" i="10"/>
  <c r="T131" i="10"/>
  <c r="U131" i="10"/>
  <c r="V131" i="10"/>
  <c r="W131" i="10"/>
  <c r="X131" i="10"/>
  <c r="F132" i="10"/>
  <c r="G132" i="10"/>
  <c r="H132" i="10"/>
  <c r="I132" i="10"/>
  <c r="J132" i="10"/>
  <c r="K132" i="10"/>
  <c r="L132" i="10"/>
  <c r="M132" i="10"/>
  <c r="N132" i="10"/>
  <c r="O132" i="10"/>
  <c r="P132" i="10"/>
  <c r="Q132" i="10"/>
  <c r="R132" i="10"/>
  <c r="S132" i="10"/>
  <c r="T132" i="10"/>
  <c r="U132" i="10"/>
  <c r="V132" i="10"/>
  <c r="W132" i="10"/>
  <c r="X132" i="10"/>
  <c r="F133" i="10"/>
  <c r="G133" i="10"/>
  <c r="H133" i="10"/>
  <c r="I133" i="10"/>
  <c r="J133" i="10"/>
  <c r="K133" i="10"/>
  <c r="L133" i="10"/>
  <c r="M133" i="10"/>
  <c r="N133" i="10"/>
  <c r="O133" i="10"/>
  <c r="P133" i="10"/>
  <c r="Q133" i="10"/>
  <c r="R133" i="10"/>
  <c r="S133" i="10"/>
  <c r="T133" i="10"/>
  <c r="U133" i="10"/>
  <c r="V133" i="10"/>
  <c r="W133" i="10"/>
  <c r="X133" i="10"/>
  <c r="F134" i="10"/>
  <c r="G134" i="10"/>
  <c r="H134" i="10"/>
  <c r="I134" i="10"/>
  <c r="J134" i="10"/>
  <c r="K134" i="10"/>
  <c r="L134" i="10"/>
  <c r="M134" i="10"/>
  <c r="N134" i="10"/>
  <c r="O134" i="10"/>
  <c r="P134" i="10"/>
  <c r="Q134" i="10"/>
  <c r="R134" i="10"/>
  <c r="S134" i="10"/>
  <c r="T134" i="10"/>
  <c r="U134" i="10"/>
  <c r="V134" i="10"/>
  <c r="W134" i="10"/>
  <c r="X134" i="10"/>
  <c r="F135" i="10"/>
  <c r="G135" i="10"/>
  <c r="H135" i="10"/>
  <c r="I135" i="10"/>
  <c r="J135" i="10"/>
  <c r="K135" i="10"/>
  <c r="L135" i="10"/>
  <c r="M135" i="10"/>
  <c r="N135" i="10"/>
  <c r="O135" i="10"/>
  <c r="P135" i="10"/>
  <c r="Q135" i="10"/>
  <c r="R135" i="10"/>
  <c r="S135" i="10"/>
  <c r="T135" i="10"/>
  <c r="U135" i="10"/>
  <c r="V135" i="10"/>
  <c r="W135" i="10"/>
  <c r="X135" i="10"/>
  <c r="F136" i="10"/>
  <c r="G136" i="10"/>
  <c r="H136" i="10"/>
  <c r="I136" i="10"/>
  <c r="J136" i="10"/>
  <c r="K136" i="10"/>
  <c r="L136" i="10"/>
  <c r="M136" i="10"/>
  <c r="N136" i="10"/>
  <c r="O136" i="10"/>
  <c r="P136" i="10"/>
  <c r="Q136" i="10"/>
  <c r="R136" i="10"/>
  <c r="S136" i="10"/>
  <c r="T136" i="10"/>
  <c r="U136" i="10"/>
  <c r="V136" i="10"/>
  <c r="W136" i="10"/>
  <c r="X136" i="10"/>
  <c r="F137" i="10"/>
  <c r="G137" i="10"/>
  <c r="H137" i="10"/>
  <c r="I137" i="10"/>
  <c r="J137" i="10"/>
  <c r="K137" i="10"/>
  <c r="L137" i="10"/>
  <c r="M137" i="10"/>
  <c r="N137" i="10"/>
  <c r="O137" i="10"/>
  <c r="P137" i="10"/>
  <c r="Q137" i="10"/>
  <c r="R137" i="10"/>
  <c r="S137" i="10"/>
  <c r="T137" i="10"/>
  <c r="U137" i="10"/>
  <c r="V137" i="10"/>
  <c r="W137" i="10"/>
  <c r="X137" i="10"/>
  <c r="F138" i="10"/>
  <c r="G138" i="10"/>
  <c r="H138" i="10"/>
  <c r="I138" i="10"/>
  <c r="J138" i="10"/>
  <c r="K138" i="10"/>
  <c r="L138" i="10"/>
  <c r="M138" i="10"/>
  <c r="N138" i="10"/>
  <c r="O138" i="10"/>
  <c r="P138" i="10"/>
  <c r="Q138" i="10"/>
  <c r="R138" i="10"/>
  <c r="S138" i="10"/>
  <c r="T138" i="10"/>
  <c r="U138" i="10"/>
  <c r="V138" i="10"/>
  <c r="W138" i="10"/>
  <c r="X138" i="10"/>
  <c r="F139" i="10"/>
  <c r="G139" i="10"/>
  <c r="H139" i="10"/>
  <c r="I139" i="10"/>
  <c r="J139" i="10"/>
  <c r="K139" i="10"/>
  <c r="L139" i="10"/>
  <c r="M139" i="10"/>
  <c r="N139" i="10"/>
  <c r="O139" i="10"/>
  <c r="P139" i="10"/>
  <c r="Q139" i="10"/>
  <c r="R139" i="10"/>
  <c r="S139" i="10"/>
  <c r="T139" i="10"/>
  <c r="U139" i="10"/>
  <c r="V139" i="10"/>
  <c r="W139" i="10"/>
  <c r="X139" i="10"/>
  <c r="F140" i="10"/>
  <c r="G140" i="10"/>
  <c r="H140" i="10"/>
  <c r="I140" i="10"/>
  <c r="J140" i="10"/>
  <c r="K140" i="10"/>
  <c r="L140" i="10"/>
  <c r="M140" i="10"/>
  <c r="N140" i="10"/>
  <c r="O140" i="10"/>
  <c r="P140" i="10"/>
  <c r="Q140" i="10"/>
  <c r="R140" i="10"/>
  <c r="S140" i="10"/>
  <c r="T140" i="10"/>
  <c r="U140" i="10"/>
  <c r="V140" i="10"/>
  <c r="W140" i="10"/>
  <c r="X140" i="10"/>
  <c r="F141" i="10"/>
  <c r="G141" i="10"/>
  <c r="H141" i="10"/>
  <c r="I141" i="10"/>
  <c r="J141" i="10"/>
  <c r="K141" i="10"/>
  <c r="L141" i="10"/>
  <c r="M141" i="10"/>
  <c r="N141" i="10"/>
  <c r="O141" i="10"/>
  <c r="P141" i="10"/>
  <c r="Q141" i="10"/>
  <c r="R141" i="10"/>
  <c r="S141" i="10"/>
  <c r="T141" i="10"/>
  <c r="U141" i="10"/>
  <c r="V141" i="10"/>
  <c r="W141" i="10"/>
  <c r="X141" i="10"/>
  <c r="F142" i="10"/>
  <c r="G142" i="10"/>
  <c r="H142" i="10"/>
  <c r="I142" i="10"/>
  <c r="J142" i="10"/>
  <c r="K142" i="10"/>
  <c r="L142" i="10"/>
  <c r="M142" i="10"/>
  <c r="N142" i="10"/>
  <c r="O142" i="10"/>
  <c r="P142" i="10"/>
  <c r="Q142" i="10"/>
  <c r="R142" i="10"/>
  <c r="S142" i="10"/>
  <c r="T142" i="10"/>
  <c r="U142" i="10"/>
  <c r="V142" i="10"/>
  <c r="W142" i="10"/>
  <c r="X142" i="10"/>
  <c r="F143" i="10"/>
  <c r="G143" i="10"/>
  <c r="H143" i="10"/>
  <c r="I143" i="10"/>
  <c r="J143" i="10"/>
  <c r="K143" i="10"/>
  <c r="L143" i="10"/>
  <c r="M143" i="10"/>
  <c r="N143" i="10"/>
  <c r="O143" i="10"/>
  <c r="P143" i="10"/>
  <c r="Q143" i="10"/>
  <c r="R143" i="10"/>
  <c r="S143" i="10"/>
  <c r="T143" i="10"/>
  <c r="U143" i="10"/>
  <c r="V143" i="10"/>
  <c r="W143" i="10"/>
  <c r="X143" i="10"/>
  <c r="F144" i="10"/>
  <c r="G144" i="10"/>
  <c r="H144" i="10"/>
  <c r="I144" i="10"/>
  <c r="J144" i="10"/>
  <c r="K144" i="10"/>
  <c r="L144" i="10"/>
  <c r="M144" i="10"/>
  <c r="N144" i="10"/>
  <c r="O144" i="10"/>
  <c r="P144" i="10"/>
  <c r="Q144" i="10"/>
  <c r="R144" i="10"/>
  <c r="S144" i="10"/>
  <c r="T144" i="10"/>
  <c r="U144" i="10"/>
  <c r="V144" i="10"/>
  <c r="W144" i="10"/>
  <c r="X144" i="10"/>
  <c r="F145" i="10"/>
  <c r="G145" i="10"/>
  <c r="H145" i="10"/>
  <c r="I145" i="10"/>
  <c r="J145" i="10"/>
  <c r="K145" i="10"/>
  <c r="L145" i="10"/>
  <c r="M145" i="10"/>
  <c r="N145" i="10"/>
  <c r="O145" i="10"/>
  <c r="P145" i="10"/>
  <c r="Q145" i="10"/>
  <c r="R145" i="10"/>
  <c r="S145" i="10"/>
  <c r="T145" i="10"/>
  <c r="U145" i="10"/>
  <c r="V145" i="10"/>
  <c r="W145" i="10"/>
  <c r="X145" i="10"/>
  <c r="F146" i="10"/>
  <c r="G146" i="10"/>
  <c r="H146" i="10"/>
  <c r="I146" i="10"/>
  <c r="J146" i="10"/>
  <c r="K146" i="10"/>
  <c r="L146" i="10"/>
  <c r="M146" i="10"/>
  <c r="N146" i="10"/>
  <c r="O146" i="10"/>
  <c r="P146" i="10"/>
  <c r="Q146" i="10"/>
  <c r="R146" i="10"/>
  <c r="S146" i="10"/>
  <c r="T146" i="10"/>
  <c r="U146" i="10"/>
  <c r="V146" i="10"/>
  <c r="W146" i="10"/>
  <c r="X146" i="10"/>
  <c r="F147" i="10"/>
  <c r="G147" i="10"/>
  <c r="H147" i="10"/>
  <c r="I147" i="10"/>
  <c r="J147" i="10"/>
  <c r="K147" i="10"/>
  <c r="L147" i="10"/>
  <c r="M147" i="10"/>
  <c r="N147" i="10"/>
  <c r="O147" i="10"/>
  <c r="P147" i="10"/>
  <c r="Q147" i="10"/>
  <c r="R147" i="10"/>
  <c r="S147" i="10"/>
  <c r="T147" i="10"/>
  <c r="U147" i="10"/>
  <c r="V147" i="10"/>
  <c r="W147" i="10"/>
  <c r="X147" i="10"/>
  <c r="F148" i="10"/>
  <c r="G148" i="10"/>
  <c r="H148" i="10"/>
  <c r="I148" i="10"/>
  <c r="J148" i="10"/>
  <c r="K148" i="10"/>
  <c r="L148" i="10"/>
  <c r="M148" i="10"/>
  <c r="N148" i="10"/>
  <c r="O148" i="10"/>
  <c r="P148" i="10"/>
  <c r="Q148" i="10"/>
  <c r="R148" i="10"/>
  <c r="S148" i="10"/>
  <c r="T148" i="10"/>
  <c r="U148" i="10"/>
  <c r="V148" i="10"/>
  <c r="W148" i="10"/>
  <c r="X148" i="10"/>
  <c r="F149" i="10"/>
  <c r="G149" i="10"/>
  <c r="H149" i="10"/>
  <c r="I149" i="10"/>
  <c r="J149" i="10"/>
  <c r="K149" i="10"/>
  <c r="L149" i="10"/>
  <c r="M149" i="10"/>
  <c r="N149" i="10"/>
  <c r="O149" i="10"/>
  <c r="P149" i="10"/>
  <c r="Q149" i="10"/>
  <c r="R149" i="10"/>
  <c r="S149" i="10"/>
  <c r="T149" i="10"/>
  <c r="U149" i="10"/>
  <c r="V149" i="10"/>
  <c r="W149" i="10"/>
  <c r="X149" i="10"/>
  <c r="F150" i="10"/>
  <c r="G150" i="10"/>
  <c r="H150" i="10"/>
  <c r="I150" i="10"/>
  <c r="J150" i="10"/>
  <c r="K150" i="10"/>
  <c r="L150" i="10"/>
  <c r="M150" i="10"/>
  <c r="N150" i="10"/>
  <c r="O150" i="10"/>
  <c r="P150" i="10"/>
  <c r="Q150" i="10"/>
  <c r="R150" i="10"/>
  <c r="S150" i="10"/>
  <c r="T150" i="10"/>
  <c r="U150" i="10"/>
  <c r="V150" i="10"/>
  <c r="W150" i="10"/>
  <c r="X150" i="10"/>
  <c r="F151" i="10"/>
  <c r="G151" i="10"/>
  <c r="H151" i="10"/>
  <c r="I151" i="10"/>
  <c r="J151" i="10"/>
  <c r="K151" i="10"/>
  <c r="L151" i="10"/>
  <c r="M151" i="10"/>
  <c r="N151" i="10"/>
  <c r="O151" i="10"/>
  <c r="P151" i="10"/>
  <c r="Q151" i="10"/>
  <c r="R151" i="10"/>
  <c r="S151" i="10"/>
  <c r="T151" i="10"/>
  <c r="U151" i="10"/>
  <c r="V151" i="10"/>
  <c r="W151" i="10"/>
  <c r="X151" i="10"/>
  <c r="F152" i="10"/>
  <c r="G152" i="10"/>
  <c r="H152" i="10"/>
  <c r="I152" i="10"/>
  <c r="J152" i="10"/>
  <c r="K152" i="10"/>
  <c r="L152" i="10"/>
  <c r="M152" i="10"/>
  <c r="N152" i="10"/>
  <c r="O152" i="10"/>
  <c r="P152" i="10"/>
  <c r="Q152" i="10"/>
  <c r="R152" i="10"/>
  <c r="S152" i="10"/>
  <c r="T152" i="10"/>
  <c r="U152" i="10"/>
  <c r="V152" i="10"/>
  <c r="W152" i="10"/>
  <c r="X152" i="10"/>
  <c r="F153" i="10"/>
  <c r="G153" i="10"/>
  <c r="H153" i="10"/>
  <c r="I153" i="10"/>
  <c r="J153" i="10"/>
  <c r="K153" i="10"/>
  <c r="L153" i="10"/>
  <c r="M153" i="10"/>
  <c r="N153" i="10"/>
  <c r="O153" i="10"/>
  <c r="P153" i="10"/>
  <c r="Q153" i="10"/>
  <c r="R153" i="10"/>
  <c r="S153" i="10"/>
  <c r="T153" i="10"/>
  <c r="U153" i="10"/>
  <c r="V153" i="10"/>
  <c r="W153" i="10"/>
  <c r="X153" i="10"/>
  <c r="F154" i="10"/>
  <c r="G154" i="10"/>
  <c r="H154" i="10"/>
  <c r="I154" i="10"/>
  <c r="J154" i="10"/>
  <c r="K154" i="10"/>
  <c r="L154" i="10"/>
  <c r="M154" i="10"/>
  <c r="N154" i="10"/>
  <c r="O154" i="10"/>
  <c r="P154" i="10"/>
  <c r="Q154" i="10"/>
  <c r="R154" i="10"/>
  <c r="S154" i="10"/>
  <c r="T154" i="10"/>
  <c r="U154" i="10"/>
  <c r="V154" i="10"/>
  <c r="W154" i="10"/>
  <c r="X154" i="10"/>
  <c r="F155" i="10"/>
  <c r="G155" i="10"/>
  <c r="H155" i="10"/>
  <c r="I155" i="10"/>
  <c r="J155" i="10"/>
  <c r="K155" i="10"/>
  <c r="L155" i="10"/>
  <c r="M155" i="10"/>
  <c r="N155" i="10"/>
  <c r="O155" i="10"/>
  <c r="P155" i="10"/>
  <c r="Q155" i="10"/>
  <c r="R155" i="10"/>
  <c r="S155" i="10"/>
  <c r="T155" i="10"/>
  <c r="U155" i="10"/>
  <c r="V155" i="10"/>
  <c r="W155" i="10"/>
  <c r="X155" i="10"/>
  <c r="F156" i="10"/>
  <c r="G156" i="10"/>
  <c r="H156" i="10"/>
  <c r="I156" i="10"/>
  <c r="J156" i="10"/>
  <c r="K156" i="10"/>
  <c r="L156" i="10"/>
  <c r="M156" i="10"/>
  <c r="N156" i="10"/>
  <c r="O156" i="10"/>
  <c r="P156" i="10"/>
  <c r="Q156" i="10"/>
  <c r="R156" i="10"/>
  <c r="S156" i="10"/>
  <c r="T156" i="10"/>
  <c r="U156" i="10"/>
  <c r="V156" i="10"/>
  <c r="W156" i="10"/>
  <c r="X156" i="10"/>
  <c r="F157" i="10"/>
  <c r="G157" i="10"/>
  <c r="H157" i="10"/>
  <c r="I157" i="10"/>
  <c r="J157" i="10"/>
  <c r="K157" i="10"/>
  <c r="L157" i="10"/>
  <c r="M157" i="10"/>
  <c r="N157" i="10"/>
  <c r="O157" i="10"/>
  <c r="P157" i="10"/>
  <c r="Q157" i="10"/>
  <c r="R157" i="10"/>
  <c r="S157" i="10"/>
  <c r="T157" i="10"/>
  <c r="U157" i="10"/>
  <c r="V157" i="10"/>
  <c r="W157" i="10"/>
  <c r="X157" i="10"/>
  <c r="F158" i="10"/>
  <c r="G158" i="10"/>
  <c r="H158" i="10"/>
  <c r="I158" i="10"/>
  <c r="J158" i="10"/>
  <c r="K158" i="10"/>
  <c r="L158" i="10"/>
  <c r="M158" i="10"/>
  <c r="N158" i="10"/>
  <c r="O158" i="10"/>
  <c r="P158" i="10"/>
  <c r="Q158" i="10"/>
  <c r="R158" i="10"/>
  <c r="S158" i="10"/>
  <c r="T158" i="10"/>
  <c r="U158" i="10"/>
  <c r="V158" i="10"/>
  <c r="W158" i="10"/>
  <c r="X158" i="10"/>
  <c r="F159" i="10"/>
  <c r="G159" i="10"/>
  <c r="H159" i="10"/>
  <c r="I159" i="10"/>
  <c r="J159" i="10"/>
  <c r="K159" i="10"/>
  <c r="L159" i="10"/>
  <c r="M159" i="10"/>
  <c r="N159" i="10"/>
  <c r="O159" i="10"/>
  <c r="P159" i="10"/>
  <c r="Q159" i="10"/>
  <c r="R159" i="10"/>
  <c r="S159" i="10"/>
  <c r="T159" i="10"/>
  <c r="U159" i="10"/>
  <c r="V159" i="10"/>
  <c r="W159" i="10"/>
  <c r="X159" i="10"/>
  <c r="F160" i="10"/>
  <c r="G160" i="10"/>
  <c r="H160" i="10"/>
  <c r="I160" i="10"/>
  <c r="J160" i="10"/>
  <c r="K160" i="10"/>
  <c r="L160" i="10"/>
  <c r="M160" i="10"/>
  <c r="N160" i="10"/>
  <c r="O160" i="10"/>
  <c r="P160" i="10"/>
  <c r="Q160" i="10"/>
  <c r="R160" i="10"/>
  <c r="S160" i="10"/>
  <c r="T160" i="10"/>
  <c r="U160" i="10"/>
  <c r="V160" i="10"/>
  <c r="W160" i="10"/>
  <c r="X160" i="10"/>
  <c r="F161" i="10"/>
  <c r="G161" i="10"/>
  <c r="H161" i="10"/>
  <c r="I161" i="10"/>
  <c r="J161" i="10"/>
  <c r="K161" i="10"/>
  <c r="L161" i="10"/>
  <c r="M161" i="10"/>
  <c r="N161" i="10"/>
  <c r="O161" i="10"/>
  <c r="P161" i="10"/>
  <c r="Q161" i="10"/>
  <c r="R161" i="10"/>
  <c r="S161" i="10"/>
  <c r="T161" i="10"/>
  <c r="U161" i="10"/>
  <c r="V161" i="10"/>
  <c r="W161" i="10"/>
  <c r="X161" i="10"/>
  <c r="F162" i="10"/>
  <c r="G162" i="10"/>
  <c r="H162" i="10"/>
  <c r="I162" i="10"/>
  <c r="J162" i="10"/>
  <c r="K162" i="10"/>
  <c r="L162" i="10"/>
  <c r="M162" i="10"/>
  <c r="N162" i="10"/>
  <c r="O162" i="10"/>
  <c r="P162" i="10"/>
  <c r="Q162" i="10"/>
  <c r="R162" i="10"/>
  <c r="S162" i="10"/>
  <c r="T162" i="10"/>
  <c r="U162" i="10"/>
  <c r="V162" i="10"/>
  <c r="W162" i="10"/>
  <c r="X162" i="10"/>
  <c r="F163" i="10"/>
  <c r="G163" i="10"/>
  <c r="H163" i="10"/>
  <c r="I163" i="10"/>
  <c r="J163" i="10"/>
  <c r="K163" i="10"/>
  <c r="L163" i="10"/>
  <c r="M163" i="10"/>
  <c r="N163" i="10"/>
  <c r="O163" i="10"/>
  <c r="P163" i="10"/>
  <c r="Q163" i="10"/>
  <c r="R163" i="10"/>
  <c r="S163" i="10"/>
  <c r="T163" i="10"/>
  <c r="U163" i="10"/>
  <c r="V163" i="10"/>
  <c r="W163" i="10"/>
  <c r="X163" i="10"/>
  <c r="F164" i="10"/>
  <c r="G164" i="10"/>
  <c r="H164" i="10"/>
  <c r="I164" i="10"/>
  <c r="J164" i="10"/>
  <c r="K164" i="10"/>
  <c r="L164" i="10"/>
  <c r="M164" i="10"/>
  <c r="N164" i="10"/>
  <c r="O164" i="10"/>
  <c r="P164" i="10"/>
  <c r="Q164" i="10"/>
  <c r="R164" i="10"/>
  <c r="S164" i="10"/>
  <c r="T164" i="10"/>
  <c r="U164" i="10"/>
  <c r="V164" i="10"/>
  <c r="W164" i="10"/>
  <c r="X164" i="10"/>
  <c r="F165" i="10"/>
  <c r="G165" i="10"/>
  <c r="H165" i="10"/>
  <c r="I165" i="10"/>
  <c r="J165" i="10"/>
  <c r="K165" i="10"/>
  <c r="L165" i="10"/>
  <c r="M165" i="10"/>
  <c r="N165" i="10"/>
  <c r="O165" i="10"/>
  <c r="P165" i="10"/>
  <c r="Q165" i="10"/>
  <c r="R165" i="10"/>
  <c r="S165" i="10"/>
  <c r="T165" i="10"/>
  <c r="U165" i="10"/>
  <c r="V165" i="10"/>
  <c r="W165" i="10"/>
  <c r="X165" i="10"/>
  <c r="F166" i="10"/>
  <c r="G166" i="10"/>
  <c r="H166" i="10"/>
  <c r="I166" i="10"/>
  <c r="J166" i="10"/>
  <c r="K166" i="10"/>
  <c r="L166" i="10"/>
  <c r="M166" i="10"/>
  <c r="N166" i="10"/>
  <c r="O166" i="10"/>
  <c r="P166" i="10"/>
  <c r="Q166" i="10"/>
  <c r="R166" i="10"/>
  <c r="S166" i="10"/>
  <c r="T166" i="10"/>
  <c r="U166" i="10"/>
  <c r="V166" i="10"/>
  <c r="W166" i="10"/>
  <c r="X166" i="10"/>
  <c r="F167" i="10"/>
  <c r="G167" i="10"/>
  <c r="H167" i="10"/>
  <c r="I167" i="10"/>
  <c r="J167" i="10"/>
  <c r="K167" i="10"/>
  <c r="L167" i="10"/>
  <c r="M167" i="10"/>
  <c r="N167" i="10"/>
  <c r="O167" i="10"/>
  <c r="P167" i="10"/>
  <c r="Q167" i="10"/>
  <c r="R167" i="10"/>
  <c r="S167" i="10"/>
  <c r="T167" i="10"/>
  <c r="U167" i="10"/>
  <c r="V167" i="10"/>
  <c r="W167" i="10"/>
  <c r="X167" i="10"/>
  <c r="F168" i="10"/>
  <c r="G168" i="10"/>
  <c r="H168" i="10"/>
  <c r="I168" i="10"/>
  <c r="J168" i="10"/>
  <c r="K168" i="10"/>
  <c r="L168" i="10"/>
  <c r="M168" i="10"/>
  <c r="N168" i="10"/>
  <c r="O168" i="10"/>
  <c r="P168" i="10"/>
  <c r="Q168" i="10"/>
  <c r="R168" i="10"/>
  <c r="S168" i="10"/>
  <c r="T168" i="10"/>
  <c r="U168" i="10"/>
  <c r="V168" i="10"/>
  <c r="W168" i="10"/>
  <c r="X168" i="10"/>
  <c r="F169" i="10"/>
  <c r="G169" i="10"/>
  <c r="H169" i="10"/>
  <c r="I169" i="10"/>
  <c r="J169" i="10"/>
  <c r="K169" i="10"/>
  <c r="L169" i="10"/>
  <c r="M169" i="10"/>
  <c r="N169" i="10"/>
  <c r="O169" i="10"/>
  <c r="P169" i="10"/>
  <c r="Q169" i="10"/>
  <c r="R169" i="10"/>
  <c r="S169" i="10"/>
  <c r="T169" i="10"/>
  <c r="U169" i="10"/>
  <c r="V169" i="10"/>
  <c r="W169" i="10"/>
  <c r="X169" i="10"/>
  <c r="F170" i="10"/>
  <c r="G170" i="10"/>
  <c r="H170" i="10"/>
  <c r="I170" i="10"/>
  <c r="J170" i="10"/>
  <c r="K170" i="10"/>
  <c r="L170" i="10"/>
  <c r="M170" i="10"/>
  <c r="N170" i="10"/>
  <c r="O170" i="10"/>
  <c r="P170" i="10"/>
  <c r="Q170" i="10"/>
  <c r="R170" i="10"/>
  <c r="S170" i="10"/>
  <c r="T170" i="10"/>
  <c r="U170" i="10"/>
  <c r="V170" i="10"/>
  <c r="W170" i="10"/>
  <c r="X170" i="10"/>
  <c r="F171" i="10"/>
  <c r="G171" i="10"/>
  <c r="H171" i="10"/>
  <c r="I171" i="10"/>
  <c r="J171" i="10"/>
  <c r="K171" i="10"/>
  <c r="L171" i="10"/>
  <c r="M171" i="10"/>
  <c r="N171" i="10"/>
  <c r="O171" i="10"/>
  <c r="P171" i="10"/>
  <c r="Q171" i="10"/>
  <c r="R171" i="10"/>
  <c r="S171" i="10"/>
  <c r="T171" i="10"/>
  <c r="U171" i="10"/>
  <c r="V171" i="10"/>
  <c r="W171" i="10"/>
  <c r="X171" i="10"/>
  <c r="F172" i="10"/>
  <c r="G172" i="10"/>
  <c r="H172" i="10"/>
  <c r="I172" i="10"/>
  <c r="J172" i="10"/>
  <c r="K172" i="10"/>
  <c r="L172" i="10"/>
  <c r="M172" i="10"/>
  <c r="N172" i="10"/>
  <c r="O172" i="10"/>
  <c r="P172" i="10"/>
  <c r="Q172" i="10"/>
  <c r="R172" i="10"/>
  <c r="S172" i="10"/>
  <c r="T172" i="10"/>
  <c r="U172" i="10"/>
  <c r="V172" i="10"/>
  <c r="W172" i="10"/>
  <c r="X172" i="10"/>
  <c r="F173" i="10"/>
  <c r="G173" i="10"/>
  <c r="H173" i="10"/>
  <c r="I173" i="10"/>
  <c r="J173" i="10"/>
  <c r="K173" i="10"/>
  <c r="L173" i="10"/>
  <c r="M173" i="10"/>
  <c r="N173" i="10"/>
  <c r="O173" i="10"/>
  <c r="P173" i="10"/>
  <c r="Q173" i="10"/>
  <c r="R173" i="10"/>
  <c r="S173" i="10"/>
  <c r="T173" i="10"/>
  <c r="U173" i="10"/>
  <c r="V173" i="10"/>
  <c r="W173" i="10"/>
  <c r="X173" i="10"/>
  <c r="F174" i="10"/>
  <c r="G174" i="10"/>
  <c r="H174" i="10"/>
  <c r="I174" i="10"/>
  <c r="J174" i="10"/>
  <c r="K174" i="10"/>
  <c r="L174" i="10"/>
  <c r="M174" i="10"/>
  <c r="N174" i="10"/>
  <c r="O174" i="10"/>
  <c r="P174" i="10"/>
  <c r="Q174" i="10"/>
  <c r="R174" i="10"/>
  <c r="S174" i="10"/>
  <c r="T174" i="10"/>
  <c r="U174" i="10"/>
  <c r="V174" i="10"/>
  <c r="W174" i="10"/>
  <c r="X174" i="10"/>
  <c r="F175" i="10"/>
  <c r="G175" i="10"/>
  <c r="H175" i="10"/>
  <c r="I175" i="10"/>
  <c r="J175" i="10"/>
  <c r="K175" i="10"/>
  <c r="L175" i="10"/>
  <c r="M175" i="10"/>
  <c r="N175" i="10"/>
  <c r="O175" i="10"/>
  <c r="P175" i="10"/>
  <c r="Q175" i="10"/>
  <c r="R175" i="10"/>
  <c r="S175" i="10"/>
  <c r="T175" i="10"/>
  <c r="U175" i="10"/>
  <c r="V175" i="10"/>
  <c r="W175" i="10"/>
  <c r="X175" i="10"/>
  <c r="F176" i="10"/>
  <c r="G176" i="10"/>
  <c r="H176" i="10"/>
  <c r="I176" i="10"/>
  <c r="J176" i="10"/>
  <c r="K176" i="10"/>
  <c r="L176" i="10"/>
  <c r="M176" i="10"/>
  <c r="N176" i="10"/>
  <c r="O176" i="10"/>
  <c r="P176" i="10"/>
  <c r="Q176" i="10"/>
  <c r="R176" i="10"/>
  <c r="S176" i="10"/>
  <c r="T176" i="10"/>
  <c r="U176" i="10"/>
  <c r="V176" i="10"/>
  <c r="W176" i="10"/>
  <c r="X176" i="10"/>
  <c r="F177" i="10"/>
  <c r="G177" i="10"/>
  <c r="H177" i="10"/>
  <c r="I177" i="10"/>
  <c r="J177" i="10"/>
  <c r="K177" i="10"/>
  <c r="L177" i="10"/>
  <c r="M177" i="10"/>
  <c r="N177" i="10"/>
  <c r="O177" i="10"/>
  <c r="P177" i="10"/>
  <c r="Q177" i="10"/>
  <c r="R177" i="10"/>
  <c r="S177" i="10"/>
  <c r="T177" i="10"/>
  <c r="U177" i="10"/>
  <c r="V177" i="10"/>
  <c r="W177" i="10"/>
  <c r="X177" i="10"/>
  <c r="F178" i="10"/>
  <c r="G178" i="10"/>
  <c r="H178" i="10"/>
  <c r="I178" i="10"/>
  <c r="J178" i="10"/>
  <c r="K178" i="10"/>
  <c r="L178" i="10"/>
  <c r="M178" i="10"/>
  <c r="N178" i="10"/>
  <c r="O178" i="10"/>
  <c r="P178" i="10"/>
  <c r="Q178" i="10"/>
  <c r="R178" i="10"/>
  <c r="S178" i="10"/>
  <c r="T178" i="10"/>
  <c r="U178" i="10"/>
  <c r="V178" i="10"/>
  <c r="W178" i="10"/>
  <c r="X178" i="10"/>
  <c r="F179" i="10"/>
  <c r="G179" i="10"/>
  <c r="H179" i="10"/>
  <c r="I179" i="10"/>
  <c r="J179" i="10"/>
  <c r="K179" i="10"/>
  <c r="L179" i="10"/>
  <c r="M179" i="10"/>
  <c r="N179" i="10"/>
  <c r="O179" i="10"/>
  <c r="P179" i="10"/>
  <c r="Q179" i="10"/>
  <c r="R179" i="10"/>
  <c r="S179" i="10"/>
  <c r="T179" i="10"/>
  <c r="U179" i="10"/>
  <c r="V179" i="10"/>
  <c r="W179" i="10"/>
  <c r="X179" i="10"/>
  <c r="F180" i="10"/>
  <c r="G180" i="10"/>
  <c r="H180" i="10"/>
  <c r="I180" i="10"/>
  <c r="J180" i="10"/>
  <c r="K180" i="10"/>
  <c r="L180" i="10"/>
  <c r="M180" i="10"/>
  <c r="N180" i="10"/>
  <c r="O180" i="10"/>
  <c r="P180" i="10"/>
  <c r="Q180" i="10"/>
  <c r="R180" i="10"/>
  <c r="S180" i="10"/>
  <c r="T180" i="10"/>
  <c r="U180" i="10"/>
  <c r="V180" i="10"/>
  <c r="W180" i="10"/>
  <c r="X180" i="10"/>
  <c r="F181" i="10"/>
  <c r="G181" i="10"/>
  <c r="H181" i="10"/>
  <c r="I181" i="10"/>
  <c r="J181" i="10"/>
  <c r="K181" i="10"/>
  <c r="L181" i="10"/>
  <c r="M181" i="10"/>
  <c r="N181" i="10"/>
  <c r="O181" i="10"/>
  <c r="P181" i="10"/>
  <c r="Q181" i="10"/>
  <c r="R181" i="10"/>
  <c r="S181" i="10"/>
  <c r="T181" i="10"/>
  <c r="U181" i="10"/>
  <c r="V181" i="10"/>
  <c r="W181" i="10"/>
  <c r="X181" i="10"/>
  <c r="F182" i="10"/>
  <c r="G182" i="10"/>
  <c r="H182" i="10"/>
  <c r="I182" i="10"/>
  <c r="J182" i="10"/>
  <c r="K182" i="10"/>
  <c r="L182" i="10"/>
  <c r="M182" i="10"/>
  <c r="N182" i="10"/>
  <c r="O182" i="10"/>
  <c r="P182" i="10"/>
  <c r="Q182" i="10"/>
  <c r="R182" i="10"/>
  <c r="S182" i="10"/>
  <c r="T182" i="10"/>
  <c r="U182" i="10"/>
  <c r="V182" i="10"/>
  <c r="W182" i="10"/>
  <c r="X182" i="10"/>
  <c r="F183" i="10"/>
  <c r="G183" i="10"/>
  <c r="H183" i="10"/>
  <c r="I183" i="10"/>
  <c r="J183" i="10"/>
  <c r="K183" i="10"/>
  <c r="L183" i="10"/>
  <c r="M183" i="10"/>
  <c r="N183" i="10"/>
  <c r="O183" i="10"/>
  <c r="P183" i="10"/>
  <c r="Q183" i="10"/>
  <c r="R183" i="10"/>
  <c r="S183" i="10"/>
  <c r="T183" i="10"/>
  <c r="U183" i="10"/>
  <c r="V183" i="10"/>
  <c r="W183" i="10"/>
  <c r="X183" i="10"/>
  <c r="F184" i="10"/>
  <c r="G184" i="10"/>
  <c r="H184" i="10"/>
  <c r="I184" i="10"/>
  <c r="J184" i="10"/>
  <c r="K184" i="10"/>
  <c r="L184" i="10"/>
  <c r="M184" i="10"/>
  <c r="N184" i="10"/>
  <c r="O184" i="10"/>
  <c r="P184" i="10"/>
  <c r="Q184" i="10"/>
  <c r="R184" i="10"/>
  <c r="S184" i="10"/>
  <c r="T184" i="10"/>
  <c r="U184" i="10"/>
  <c r="V184" i="10"/>
  <c r="W184" i="10"/>
  <c r="X184" i="10"/>
  <c r="F185" i="10"/>
  <c r="G185" i="10"/>
  <c r="H185" i="10"/>
  <c r="I185" i="10"/>
  <c r="J185" i="10"/>
  <c r="K185" i="10"/>
  <c r="L185" i="10"/>
  <c r="M185" i="10"/>
  <c r="N185" i="10"/>
  <c r="O185" i="10"/>
  <c r="P185" i="10"/>
  <c r="Q185" i="10"/>
  <c r="R185" i="10"/>
  <c r="S185" i="10"/>
  <c r="T185" i="10"/>
  <c r="U185" i="10"/>
  <c r="V185" i="10"/>
  <c r="W185" i="10"/>
  <c r="X185" i="10"/>
  <c r="F186" i="10"/>
  <c r="G186" i="10"/>
  <c r="H186" i="10"/>
  <c r="I186" i="10"/>
  <c r="J186" i="10"/>
  <c r="K186" i="10"/>
  <c r="L186" i="10"/>
  <c r="M186" i="10"/>
  <c r="N186" i="10"/>
  <c r="O186" i="10"/>
  <c r="P186" i="10"/>
  <c r="Q186" i="10"/>
  <c r="R186" i="10"/>
  <c r="S186" i="10"/>
  <c r="T186" i="10"/>
  <c r="U186" i="10"/>
  <c r="V186" i="10"/>
  <c r="W186" i="10"/>
  <c r="X186" i="10"/>
  <c r="F187" i="10"/>
  <c r="G187" i="10"/>
  <c r="H187" i="10"/>
  <c r="I187" i="10"/>
  <c r="J187" i="10"/>
  <c r="K187" i="10"/>
  <c r="L187" i="10"/>
  <c r="M187" i="10"/>
  <c r="N187" i="10"/>
  <c r="O187" i="10"/>
  <c r="P187" i="10"/>
  <c r="Q187" i="10"/>
  <c r="R187" i="10"/>
  <c r="S187" i="10"/>
  <c r="T187" i="10"/>
  <c r="U187" i="10"/>
  <c r="V187" i="10"/>
  <c r="W187" i="10"/>
  <c r="X187" i="10"/>
  <c r="F188" i="10"/>
  <c r="G188" i="10"/>
  <c r="H188" i="10"/>
  <c r="I188" i="10"/>
  <c r="J188" i="10"/>
  <c r="K188" i="10"/>
  <c r="L188" i="10"/>
  <c r="M188" i="10"/>
  <c r="N188" i="10"/>
  <c r="O188" i="10"/>
  <c r="P188" i="10"/>
  <c r="Q188" i="10"/>
  <c r="R188" i="10"/>
  <c r="S188" i="10"/>
  <c r="T188" i="10"/>
  <c r="U188" i="10"/>
  <c r="V188" i="10"/>
  <c r="W188" i="10"/>
  <c r="X188" i="10"/>
  <c r="F189" i="10"/>
  <c r="G189" i="10"/>
  <c r="H189" i="10"/>
  <c r="I189" i="10"/>
  <c r="J189" i="10"/>
  <c r="K189" i="10"/>
  <c r="L189" i="10"/>
  <c r="M189" i="10"/>
  <c r="N189" i="10"/>
  <c r="O189" i="10"/>
  <c r="P189" i="10"/>
  <c r="Q189" i="10"/>
  <c r="R189" i="10"/>
  <c r="S189" i="10"/>
  <c r="T189" i="10"/>
  <c r="U189" i="10"/>
  <c r="V189" i="10"/>
  <c r="W189" i="10"/>
  <c r="X189" i="10"/>
  <c r="F190" i="10"/>
  <c r="G190" i="10"/>
  <c r="H190" i="10"/>
  <c r="I190" i="10"/>
  <c r="J190" i="10"/>
  <c r="K190" i="10"/>
  <c r="L190" i="10"/>
  <c r="M190" i="10"/>
  <c r="N190" i="10"/>
  <c r="O190" i="10"/>
  <c r="P190" i="10"/>
  <c r="Q190" i="10"/>
  <c r="R190" i="10"/>
  <c r="S190" i="10"/>
  <c r="T190" i="10"/>
  <c r="U190" i="10"/>
  <c r="V190" i="10"/>
  <c r="W190" i="10"/>
  <c r="X190" i="10"/>
  <c r="F191" i="10"/>
  <c r="G191" i="10"/>
  <c r="H191" i="10"/>
  <c r="I191" i="10"/>
  <c r="J191" i="10"/>
  <c r="K191" i="10"/>
  <c r="L191" i="10"/>
  <c r="M191" i="10"/>
  <c r="N191" i="10"/>
  <c r="O191" i="10"/>
  <c r="P191" i="10"/>
  <c r="Q191" i="10"/>
  <c r="R191" i="10"/>
  <c r="S191" i="10"/>
  <c r="T191" i="10"/>
  <c r="U191" i="10"/>
  <c r="V191" i="10"/>
  <c r="W191" i="10"/>
  <c r="X191" i="10"/>
  <c r="F192" i="10"/>
  <c r="G192" i="10"/>
  <c r="H192" i="10"/>
  <c r="I192" i="10"/>
  <c r="J192" i="10"/>
  <c r="K192" i="10"/>
  <c r="L192" i="10"/>
  <c r="M192" i="10"/>
  <c r="N192" i="10"/>
  <c r="O192" i="10"/>
  <c r="P192" i="10"/>
  <c r="Q192" i="10"/>
  <c r="R192" i="10"/>
  <c r="S192" i="10"/>
  <c r="T192" i="10"/>
  <c r="U192" i="10"/>
  <c r="V192" i="10"/>
  <c r="W192" i="10"/>
  <c r="X192" i="10"/>
  <c r="F193" i="10"/>
  <c r="G193" i="10"/>
  <c r="H193" i="10"/>
  <c r="I193" i="10"/>
  <c r="J193" i="10"/>
  <c r="K193" i="10"/>
  <c r="L193" i="10"/>
  <c r="M193" i="10"/>
  <c r="N193" i="10"/>
  <c r="O193" i="10"/>
  <c r="P193" i="10"/>
  <c r="Q193" i="10"/>
  <c r="R193" i="10"/>
  <c r="S193" i="10"/>
  <c r="T193" i="10"/>
  <c r="U193" i="10"/>
  <c r="V193" i="10"/>
  <c r="W193" i="10"/>
  <c r="X193" i="10"/>
  <c r="F194" i="10"/>
  <c r="G194" i="10"/>
  <c r="H194" i="10"/>
  <c r="I194" i="10"/>
  <c r="J194" i="10"/>
  <c r="K194" i="10"/>
  <c r="L194" i="10"/>
  <c r="M194" i="10"/>
  <c r="N194" i="10"/>
  <c r="O194" i="10"/>
  <c r="P194" i="10"/>
  <c r="Q194" i="10"/>
  <c r="R194" i="10"/>
  <c r="S194" i="10"/>
  <c r="T194" i="10"/>
  <c r="U194" i="10"/>
  <c r="V194" i="10"/>
  <c r="W194" i="10"/>
  <c r="X194" i="10"/>
  <c r="H2" i="10"/>
  <c r="I2" i="10"/>
  <c r="J2" i="10"/>
  <c r="K2" i="10"/>
  <c r="L2" i="10"/>
  <c r="M2" i="10"/>
  <c r="N2" i="10"/>
  <c r="O2" i="10"/>
  <c r="P2" i="10"/>
  <c r="Q2" i="10"/>
  <c r="R2" i="10"/>
  <c r="S2" i="10"/>
  <c r="T2" i="10"/>
  <c r="U2" i="10"/>
  <c r="V2" i="10"/>
  <c r="W2" i="10"/>
  <c r="X2" i="10"/>
  <c r="G2" i="10"/>
  <c r="F2" i="10"/>
  <c r="F18" i="9"/>
  <c r="G18" i="9"/>
  <c r="H18" i="9"/>
  <c r="I18" i="9"/>
  <c r="J18" i="9"/>
  <c r="K18" i="9"/>
  <c r="L18" i="9"/>
  <c r="M18" i="9"/>
  <c r="N18" i="9"/>
  <c r="O18" i="9"/>
  <c r="P18" i="9"/>
  <c r="Q18" i="9"/>
  <c r="R18" i="9"/>
  <c r="S18" i="9"/>
  <c r="T18" i="9"/>
  <c r="U18" i="9"/>
  <c r="V18" i="9"/>
  <c r="W18" i="9"/>
  <c r="X18" i="9"/>
  <c r="F19" i="9"/>
  <c r="G19" i="9"/>
  <c r="H19" i="9"/>
  <c r="I19" i="9"/>
  <c r="J19" i="9"/>
  <c r="K19" i="9"/>
  <c r="L19" i="9"/>
  <c r="M19" i="9"/>
  <c r="N19" i="9"/>
  <c r="O19" i="9"/>
  <c r="P19" i="9"/>
  <c r="Q19" i="9"/>
  <c r="R19" i="9"/>
  <c r="S19" i="9"/>
  <c r="T19" i="9"/>
  <c r="U19" i="9"/>
  <c r="V19" i="9"/>
  <c r="W19" i="9"/>
  <c r="X19" i="9"/>
  <c r="F20" i="9"/>
  <c r="G20" i="9"/>
  <c r="H20" i="9"/>
  <c r="I20" i="9"/>
  <c r="J20" i="9"/>
  <c r="K20" i="9"/>
  <c r="L20" i="9"/>
  <c r="M20" i="9"/>
  <c r="N20" i="9"/>
  <c r="O20" i="9"/>
  <c r="P20" i="9"/>
  <c r="Q20" i="9"/>
  <c r="R20" i="9"/>
  <c r="S20" i="9"/>
  <c r="T20" i="9"/>
  <c r="U20" i="9"/>
  <c r="V20" i="9"/>
  <c r="W20" i="9"/>
  <c r="X20" i="9"/>
  <c r="F21" i="9"/>
  <c r="G21" i="9"/>
  <c r="H21" i="9"/>
  <c r="I21" i="9"/>
  <c r="J21" i="9"/>
  <c r="K21" i="9"/>
  <c r="L21" i="9"/>
  <c r="M21" i="9"/>
  <c r="N21" i="9"/>
  <c r="O21" i="9"/>
  <c r="P21" i="9"/>
  <c r="Q21" i="9"/>
  <c r="R21" i="9"/>
  <c r="S21" i="9"/>
  <c r="T21" i="9"/>
  <c r="U21" i="9"/>
  <c r="V21" i="9"/>
  <c r="W21" i="9"/>
  <c r="X21" i="9"/>
  <c r="F22" i="9"/>
  <c r="G22" i="9"/>
  <c r="H22" i="9"/>
  <c r="I22" i="9"/>
  <c r="J22" i="9"/>
  <c r="K22" i="9"/>
  <c r="L22" i="9"/>
  <c r="M22" i="9"/>
  <c r="N22" i="9"/>
  <c r="O22" i="9"/>
  <c r="P22" i="9"/>
  <c r="Q22" i="9"/>
  <c r="R22" i="9"/>
  <c r="S22" i="9"/>
  <c r="T22" i="9"/>
  <c r="U22" i="9"/>
  <c r="V22" i="9"/>
  <c r="W22" i="9"/>
  <c r="X22" i="9"/>
  <c r="F23" i="9"/>
  <c r="G23" i="9"/>
  <c r="H23" i="9"/>
  <c r="I23" i="9"/>
  <c r="J23" i="9"/>
  <c r="K23" i="9"/>
  <c r="L23" i="9"/>
  <c r="M23" i="9"/>
  <c r="N23" i="9"/>
  <c r="O23" i="9"/>
  <c r="P23" i="9"/>
  <c r="Q23" i="9"/>
  <c r="R23" i="9"/>
  <c r="S23" i="9"/>
  <c r="T23" i="9"/>
  <c r="U23" i="9"/>
  <c r="V23" i="9"/>
  <c r="W23" i="9"/>
  <c r="X23" i="9"/>
  <c r="F24" i="9"/>
  <c r="G24" i="9"/>
  <c r="H24" i="9"/>
  <c r="I24" i="9"/>
  <c r="J24" i="9"/>
  <c r="K24" i="9"/>
  <c r="L24" i="9"/>
  <c r="M24" i="9"/>
  <c r="N24" i="9"/>
  <c r="O24" i="9"/>
  <c r="P24" i="9"/>
  <c r="Q24" i="9"/>
  <c r="R24" i="9"/>
  <c r="S24" i="9"/>
  <c r="T24" i="9"/>
  <c r="U24" i="9"/>
  <c r="V24" i="9"/>
  <c r="W24" i="9"/>
  <c r="X24" i="9"/>
  <c r="F25" i="9"/>
  <c r="G25" i="9"/>
  <c r="H25" i="9"/>
  <c r="I25" i="9"/>
  <c r="J25" i="9"/>
  <c r="K25" i="9"/>
  <c r="L25" i="9"/>
  <c r="M25" i="9"/>
  <c r="N25" i="9"/>
  <c r="O25" i="9"/>
  <c r="P25" i="9"/>
  <c r="Q25" i="9"/>
  <c r="R25" i="9"/>
  <c r="S25" i="9"/>
  <c r="T25" i="9"/>
  <c r="U25" i="9"/>
  <c r="V25" i="9"/>
  <c r="W25" i="9"/>
  <c r="X25" i="9"/>
  <c r="F26" i="9"/>
  <c r="G26" i="9"/>
  <c r="H26" i="9"/>
  <c r="I26" i="9"/>
  <c r="J26" i="9"/>
  <c r="K26" i="9"/>
  <c r="L26" i="9"/>
  <c r="M26" i="9"/>
  <c r="N26" i="9"/>
  <c r="O26" i="9"/>
  <c r="P26" i="9"/>
  <c r="Q26" i="9"/>
  <c r="R26" i="9"/>
  <c r="S26" i="9"/>
  <c r="T26" i="9"/>
  <c r="U26" i="9"/>
  <c r="V26" i="9"/>
  <c r="W26" i="9"/>
  <c r="X26" i="9"/>
  <c r="F27" i="9"/>
  <c r="G27" i="9"/>
  <c r="H27" i="9"/>
  <c r="I27" i="9"/>
  <c r="J27" i="9"/>
  <c r="K27" i="9"/>
  <c r="L27" i="9"/>
  <c r="M27" i="9"/>
  <c r="N27" i="9"/>
  <c r="O27" i="9"/>
  <c r="P27" i="9"/>
  <c r="Q27" i="9"/>
  <c r="R27" i="9"/>
  <c r="S27" i="9"/>
  <c r="T27" i="9"/>
  <c r="U27" i="9"/>
  <c r="V27" i="9"/>
  <c r="W27" i="9"/>
  <c r="X27" i="9"/>
  <c r="F28" i="9"/>
  <c r="G28" i="9"/>
  <c r="H28" i="9"/>
  <c r="I28" i="9"/>
  <c r="J28" i="9"/>
  <c r="K28" i="9"/>
  <c r="L28" i="9"/>
  <c r="M28" i="9"/>
  <c r="N28" i="9"/>
  <c r="O28" i="9"/>
  <c r="P28" i="9"/>
  <c r="Q28" i="9"/>
  <c r="R28" i="9"/>
  <c r="S28" i="9"/>
  <c r="T28" i="9"/>
  <c r="U28" i="9"/>
  <c r="V28" i="9"/>
  <c r="W28" i="9"/>
  <c r="X28" i="9"/>
  <c r="F29" i="9"/>
  <c r="G29" i="9"/>
  <c r="H29" i="9"/>
  <c r="I29" i="9"/>
  <c r="J29" i="9"/>
  <c r="K29" i="9"/>
  <c r="L29" i="9"/>
  <c r="M29" i="9"/>
  <c r="N29" i="9"/>
  <c r="O29" i="9"/>
  <c r="P29" i="9"/>
  <c r="Q29" i="9"/>
  <c r="R29" i="9"/>
  <c r="S29" i="9"/>
  <c r="T29" i="9"/>
  <c r="U29" i="9"/>
  <c r="V29" i="9"/>
  <c r="W29" i="9"/>
  <c r="X29" i="9"/>
  <c r="F30" i="9"/>
  <c r="G30" i="9"/>
  <c r="H30" i="9"/>
  <c r="I30" i="9"/>
  <c r="J30" i="9"/>
  <c r="K30" i="9"/>
  <c r="L30" i="9"/>
  <c r="M30" i="9"/>
  <c r="N30" i="9"/>
  <c r="O30" i="9"/>
  <c r="P30" i="9"/>
  <c r="Q30" i="9"/>
  <c r="R30" i="9"/>
  <c r="S30" i="9"/>
  <c r="T30" i="9"/>
  <c r="U30" i="9"/>
  <c r="V30" i="9"/>
  <c r="W30" i="9"/>
  <c r="X30" i="9"/>
  <c r="F31" i="9"/>
  <c r="G31" i="9"/>
  <c r="H31" i="9"/>
  <c r="I31" i="9"/>
  <c r="J31" i="9"/>
  <c r="K31" i="9"/>
  <c r="L31" i="9"/>
  <c r="M31" i="9"/>
  <c r="N31" i="9"/>
  <c r="O31" i="9"/>
  <c r="P31" i="9"/>
  <c r="Q31" i="9"/>
  <c r="R31" i="9"/>
  <c r="S31" i="9"/>
  <c r="T31" i="9"/>
  <c r="U31" i="9"/>
  <c r="V31" i="9"/>
  <c r="W31" i="9"/>
  <c r="X31" i="9"/>
  <c r="F32" i="9"/>
  <c r="G32" i="9"/>
  <c r="H32" i="9"/>
  <c r="I32" i="9"/>
  <c r="J32" i="9"/>
  <c r="K32" i="9"/>
  <c r="L32" i="9"/>
  <c r="M32" i="9"/>
  <c r="N32" i="9"/>
  <c r="O32" i="9"/>
  <c r="P32" i="9"/>
  <c r="Q32" i="9"/>
  <c r="R32" i="9"/>
  <c r="S32" i="9"/>
  <c r="T32" i="9"/>
  <c r="U32" i="9"/>
  <c r="V32" i="9"/>
  <c r="W32" i="9"/>
  <c r="X32" i="9"/>
  <c r="F33" i="9"/>
  <c r="G33" i="9"/>
  <c r="H33" i="9"/>
  <c r="I33" i="9"/>
  <c r="J33" i="9"/>
  <c r="K33" i="9"/>
  <c r="L33" i="9"/>
  <c r="M33" i="9"/>
  <c r="N33" i="9"/>
  <c r="O33" i="9"/>
  <c r="P33" i="9"/>
  <c r="Q33" i="9"/>
  <c r="R33" i="9"/>
  <c r="S33" i="9"/>
  <c r="T33" i="9"/>
  <c r="U33" i="9"/>
  <c r="V33" i="9"/>
  <c r="W33" i="9"/>
  <c r="X33" i="9"/>
  <c r="F34" i="9"/>
  <c r="G34" i="9"/>
  <c r="H34" i="9"/>
  <c r="I34" i="9"/>
  <c r="J34" i="9"/>
  <c r="K34" i="9"/>
  <c r="L34" i="9"/>
  <c r="M34" i="9"/>
  <c r="N34" i="9"/>
  <c r="O34" i="9"/>
  <c r="P34" i="9"/>
  <c r="Q34" i="9"/>
  <c r="R34" i="9"/>
  <c r="S34" i="9"/>
  <c r="T34" i="9"/>
  <c r="U34" i="9"/>
  <c r="V34" i="9"/>
  <c r="W34" i="9"/>
  <c r="X34" i="9"/>
  <c r="F35" i="9"/>
  <c r="G35" i="9"/>
  <c r="H35" i="9"/>
  <c r="I35" i="9"/>
  <c r="J35" i="9"/>
  <c r="K35" i="9"/>
  <c r="L35" i="9"/>
  <c r="M35" i="9"/>
  <c r="N35" i="9"/>
  <c r="O35" i="9"/>
  <c r="P35" i="9"/>
  <c r="Q35" i="9"/>
  <c r="R35" i="9"/>
  <c r="S35" i="9"/>
  <c r="T35" i="9"/>
  <c r="U35" i="9"/>
  <c r="V35" i="9"/>
  <c r="W35" i="9"/>
  <c r="X35" i="9"/>
  <c r="F36" i="9"/>
  <c r="G36" i="9"/>
  <c r="H36" i="9"/>
  <c r="I36" i="9"/>
  <c r="J36" i="9"/>
  <c r="K36" i="9"/>
  <c r="L36" i="9"/>
  <c r="M36" i="9"/>
  <c r="N36" i="9"/>
  <c r="O36" i="9"/>
  <c r="P36" i="9"/>
  <c r="Q36" i="9"/>
  <c r="R36" i="9"/>
  <c r="S36" i="9"/>
  <c r="T36" i="9"/>
  <c r="U36" i="9"/>
  <c r="V36" i="9"/>
  <c r="W36" i="9"/>
  <c r="X36" i="9"/>
  <c r="F37" i="9"/>
  <c r="G37" i="9"/>
  <c r="H37" i="9"/>
  <c r="I37" i="9"/>
  <c r="J37" i="9"/>
  <c r="K37" i="9"/>
  <c r="L37" i="9"/>
  <c r="M37" i="9"/>
  <c r="N37" i="9"/>
  <c r="O37" i="9"/>
  <c r="P37" i="9"/>
  <c r="Q37" i="9"/>
  <c r="R37" i="9"/>
  <c r="S37" i="9"/>
  <c r="T37" i="9"/>
  <c r="U37" i="9"/>
  <c r="V37" i="9"/>
  <c r="W37" i="9"/>
  <c r="X37" i="9"/>
  <c r="F38" i="9"/>
  <c r="G38" i="9"/>
  <c r="H38" i="9"/>
  <c r="I38" i="9"/>
  <c r="J38" i="9"/>
  <c r="K38" i="9"/>
  <c r="L38" i="9"/>
  <c r="M38" i="9"/>
  <c r="N38" i="9"/>
  <c r="O38" i="9"/>
  <c r="P38" i="9"/>
  <c r="Q38" i="9"/>
  <c r="R38" i="9"/>
  <c r="S38" i="9"/>
  <c r="T38" i="9"/>
  <c r="U38" i="9"/>
  <c r="V38" i="9"/>
  <c r="W38" i="9"/>
  <c r="X38" i="9"/>
  <c r="F39" i="9"/>
  <c r="G39" i="9"/>
  <c r="H39" i="9"/>
  <c r="I39" i="9"/>
  <c r="J39" i="9"/>
  <c r="K39" i="9"/>
  <c r="L39" i="9"/>
  <c r="M39" i="9"/>
  <c r="N39" i="9"/>
  <c r="O39" i="9"/>
  <c r="P39" i="9"/>
  <c r="Q39" i="9"/>
  <c r="R39" i="9"/>
  <c r="S39" i="9"/>
  <c r="T39" i="9"/>
  <c r="U39" i="9"/>
  <c r="V39" i="9"/>
  <c r="W39" i="9"/>
  <c r="X39" i="9"/>
  <c r="F40" i="9"/>
  <c r="G40" i="9"/>
  <c r="H40" i="9"/>
  <c r="I40" i="9"/>
  <c r="J40" i="9"/>
  <c r="K40" i="9"/>
  <c r="L40" i="9"/>
  <c r="M40" i="9"/>
  <c r="N40" i="9"/>
  <c r="O40" i="9"/>
  <c r="P40" i="9"/>
  <c r="Q40" i="9"/>
  <c r="R40" i="9"/>
  <c r="S40" i="9"/>
  <c r="T40" i="9"/>
  <c r="U40" i="9"/>
  <c r="V40" i="9"/>
  <c r="W40" i="9"/>
  <c r="X40" i="9"/>
  <c r="F41" i="9"/>
  <c r="G41" i="9"/>
  <c r="H41" i="9"/>
  <c r="I41" i="9"/>
  <c r="J41" i="9"/>
  <c r="K41" i="9"/>
  <c r="L41" i="9"/>
  <c r="M41" i="9"/>
  <c r="N41" i="9"/>
  <c r="O41" i="9"/>
  <c r="P41" i="9"/>
  <c r="Q41" i="9"/>
  <c r="R41" i="9"/>
  <c r="S41" i="9"/>
  <c r="T41" i="9"/>
  <c r="U41" i="9"/>
  <c r="V41" i="9"/>
  <c r="W41" i="9"/>
  <c r="X41" i="9"/>
  <c r="F42" i="9"/>
  <c r="G42" i="9"/>
  <c r="H42" i="9"/>
  <c r="I42" i="9"/>
  <c r="J42" i="9"/>
  <c r="K42" i="9"/>
  <c r="L42" i="9"/>
  <c r="M42" i="9"/>
  <c r="N42" i="9"/>
  <c r="O42" i="9"/>
  <c r="P42" i="9"/>
  <c r="Q42" i="9"/>
  <c r="R42" i="9"/>
  <c r="S42" i="9"/>
  <c r="T42" i="9"/>
  <c r="U42" i="9"/>
  <c r="V42" i="9"/>
  <c r="W42" i="9"/>
  <c r="X42" i="9"/>
  <c r="F43" i="9"/>
  <c r="G43" i="9"/>
  <c r="H43" i="9"/>
  <c r="I43" i="9"/>
  <c r="J43" i="9"/>
  <c r="K43" i="9"/>
  <c r="L43" i="9"/>
  <c r="M43" i="9"/>
  <c r="N43" i="9"/>
  <c r="O43" i="9"/>
  <c r="P43" i="9"/>
  <c r="Q43" i="9"/>
  <c r="R43" i="9"/>
  <c r="S43" i="9"/>
  <c r="T43" i="9"/>
  <c r="U43" i="9"/>
  <c r="V43" i="9"/>
  <c r="W43" i="9"/>
  <c r="X43" i="9"/>
  <c r="F44" i="9"/>
  <c r="G44" i="9"/>
  <c r="H44" i="9"/>
  <c r="I44" i="9"/>
  <c r="J44" i="9"/>
  <c r="K44" i="9"/>
  <c r="L44" i="9"/>
  <c r="M44" i="9"/>
  <c r="N44" i="9"/>
  <c r="O44" i="9"/>
  <c r="P44" i="9"/>
  <c r="Q44" i="9"/>
  <c r="R44" i="9"/>
  <c r="S44" i="9"/>
  <c r="T44" i="9"/>
  <c r="U44" i="9"/>
  <c r="V44" i="9"/>
  <c r="W44" i="9"/>
  <c r="X44" i="9"/>
  <c r="F45" i="9"/>
  <c r="G45" i="9"/>
  <c r="H45" i="9"/>
  <c r="I45" i="9"/>
  <c r="J45" i="9"/>
  <c r="K45" i="9"/>
  <c r="L45" i="9"/>
  <c r="M45" i="9"/>
  <c r="N45" i="9"/>
  <c r="O45" i="9"/>
  <c r="P45" i="9"/>
  <c r="Q45" i="9"/>
  <c r="R45" i="9"/>
  <c r="S45" i="9"/>
  <c r="T45" i="9"/>
  <c r="U45" i="9"/>
  <c r="V45" i="9"/>
  <c r="W45" i="9"/>
  <c r="X45" i="9"/>
  <c r="F46" i="9"/>
  <c r="G46" i="9"/>
  <c r="H46" i="9"/>
  <c r="I46" i="9"/>
  <c r="J46" i="9"/>
  <c r="K46" i="9"/>
  <c r="L46" i="9"/>
  <c r="M46" i="9"/>
  <c r="N46" i="9"/>
  <c r="O46" i="9"/>
  <c r="P46" i="9"/>
  <c r="Q46" i="9"/>
  <c r="R46" i="9"/>
  <c r="S46" i="9"/>
  <c r="T46" i="9"/>
  <c r="U46" i="9"/>
  <c r="V46" i="9"/>
  <c r="W46" i="9"/>
  <c r="X46" i="9"/>
  <c r="F47" i="9"/>
  <c r="G47" i="9"/>
  <c r="H47" i="9"/>
  <c r="I47" i="9"/>
  <c r="J47" i="9"/>
  <c r="K47" i="9"/>
  <c r="L47" i="9"/>
  <c r="M47" i="9"/>
  <c r="N47" i="9"/>
  <c r="O47" i="9"/>
  <c r="P47" i="9"/>
  <c r="Q47" i="9"/>
  <c r="R47" i="9"/>
  <c r="S47" i="9"/>
  <c r="T47" i="9"/>
  <c r="U47" i="9"/>
  <c r="V47" i="9"/>
  <c r="W47" i="9"/>
  <c r="X47" i="9"/>
  <c r="F48" i="9"/>
  <c r="G48" i="9"/>
  <c r="H48" i="9"/>
  <c r="I48" i="9"/>
  <c r="J48" i="9"/>
  <c r="K48" i="9"/>
  <c r="L48" i="9"/>
  <c r="M48" i="9"/>
  <c r="N48" i="9"/>
  <c r="O48" i="9"/>
  <c r="P48" i="9"/>
  <c r="Q48" i="9"/>
  <c r="R48" i="9"/>
  <c r="S48" i="9"/>
  <c r="T48" i="9"/>
  <c r="U48" i="9"/>
  <c r="V48" i="9"/>
  <c r="W48" i="9"/>
  <c r="X48" i="9"/>
  <c r="F49" i="9"/>
  <c r="G49" i="9"/>
  <c r="H49" i="9"/>
  <c r="I49" i="9"/>
  <c r="J49" i="9"/>
  <c r="K49" i="9"/>
  <c r="L49" i="9"/>
  <c r="M49" i="9"/>
  <c r="N49" i="9"/>
  <c r="O49" i="9"/>
  <c r="P49" i="9"/>
  <c r="Q49" i="9"/>
  <c r="R49" i="9"/>
  <c r="S49" i="9"/>
  <c r="T49" i="9"/>
  <c r="U49" i="9"/>
  <c r="V49" i="9"/>
  <c r="W49" i="9"/>
  <c r="X49" i="9"/>
  <c r="F50" i="9"/>
  <c r="G50" i="9"/>
  <c r="H50" i="9"/>
  <c r="I50" i="9"/>
  <c r="J50" i="9"/>
  <c r="K50" i="9"/>
  <c r="L50" i="9"/>
  <c r="M50" i="9"/>
  <c r="N50" i="9"/>
  <c r="O50" i="9"/>
  <c r="P50" i="9"/>
  <c r="Q50" i="9"/>
  <c r="R50" i="9"/>
  <c r="S50" i="9"/>
  <c r="T50" i="9"/>
  <c r="U50" i="9"/>
  <c r="V50" i="9"/>
  <c r="W50" i="9"/>
  <c r="X50" i="9"/>
  <c r="F51" i="9"/>
  <c r="G51" i="9"/>
  <c r="H51" i="9"/>
  <c r="I51" i="9"/>
  <c r="J51" i="9"/>
  <c r="K51" i="9"/>
  <c r="L51" i="9"/>
  <c r="M51" i="9"/>
  <c r="N51" i="9"/>
  <c r="O51" i="9"/>
  <c r="P51" i="9"/>
  <c r="Q51" i="9"/>
  <c r="R51" i="9"/>
  <c r="S51" i="9"/>
  <c r="T51" i="9"/>
  <c r="U51" i="9"/>
  <c r="V51" i="9"/>
  <c r="W51" i="9"/>
  <c r="X51" i="9"/>
  <c r="F52" i="9"/>
  <c r="G52" i="9"/>
  <c r="H52" i="9"/>
  <c r="I52" i="9"/>
  <c r="J52" i="9"/>
  <c r="K52" i="9"/>
  <c r="L52" i="9"/>
  <c r="M52" i="9"/>
  <c r="N52" i="9"/>
  <c r="O52" i="9"/>
  <c r="P52" i="9"/>
  <c r="Q52" i="9"/>
  <c r="R52" i="9"/>
  <c r="S52" i="9"/>
  <c r="T52" i="9"/>
  <c r="U52" i="9"/>
  <c r="V52" i="9"/>
  <c r="W52" i="9"/>
  <c r="X52" i="9"/>
  <c r="F53" i="9"/>
  <c r="G53" i="9"/>
  <c r="H53" i="9"/>
  <c r="I53" i="9"/>
  <c r="J53" i="9"/>
  <c r="K53" i="9"/>
  <c r="L53" i="9"/>
  <c r="M53" i="9"/>
  <c r="N53" i="9"/>
  <c r="O53" i="9"/>
  <c r="P53" i="9"/>
  <c r="Q53" i="9"/>
  <c r="R53" i="9"/>
  <c r="S53" i="9"/>
  <c r="T53" i="9"/>
  <c r="U53" i="9"/>
  <c r="V53" i="9"/>
  <c r="W53" i="9"/>
  <c r="X53" i="9"/>
  <c r="F54" i="9"/>
  <c r="G54" i="9"/>
  <c r="H54" i="9"/>
  <c r="I54" i="9"/>
  <c r="J54" i="9"/>
  <c r="K54" i="9"/>
  <c r="L54" i="9"/>
  <c r="M54" i="9"/>
  <c r="N54" i="9"/>
  <c r="O54" i="9"/>
  <c r="P54" i="9"/>
  <c r="Q54" i="9"/>
  <c r="R54" i="9"/>
  <c r="S54" i="9"/>
  <c r="T54" i="9"/>
  <c r="U54" i="9"/>
  <c r="V54" i="9"/>
  <c r="W54" i="9"/>
  <c r="X54" i="9"/>
  <c r="F55" i="9"/>
  <c r="G55" i="9"/>
  <c r="H55" i="9"/>
  <c r="I55" i="9"/>
  <c r="J55" i="9"/>
  <c r="K55" i="9"/>
  <c r="L55" i="9"/>
  <c r="M55" i="9"/>
  <c r="N55" i="9"/>
  <c r="O55" i="9"/>
  <c r="P55" i="9"/>
  <c r="Q55" i="9"/>
  <c r="R55" i="9"/>
  <c r="S55" i="9"/>
  <c r="T55" i="9"/>
  <c r="U55" i="9"/>
  <c r="V55" i="9"/>
  <c r="W55" i="9"/>
  <c r="X55" i="9"/>
  <c r="F56" i="9"/>
  <c r="G56" i="9"/>
  <c r="H56" i="9"/>
  <c r="I56" i="9"/>
  <c r="J56" i="9"/>
  <c r="K56" i="9"/>
  <c r="L56" i="9"/>
  <c r="M56" i="9"/>
  <c r="N56" i="9"/>
  <c r="O56" i="9"/>
  <c r="P56" i="9"/>
  <c r="Q56" i="9"/>
  <c r="R56" i="9"/>
  <c r="S56" i="9"/>
  <c r="T56" i="9"/>
  <c r="U56" i="9"/>
  <c r="V56" i="9"/>
  <c r="W56" i="9"/>
  <c r="X56" i="9"/>
  <c r="F57" i="9"/>
  <c r="G57" i="9"/>
  <c r="H57" i="9"/>
  <c r="I57" i="9"/>
  <c r="J57" i="9"/>
  <c r="K57" i="9"/>
  <c r="L57" i="9"/>
  <c r="M57" i="9"/>
  <c r="N57" i="9"/>
  <c r="O57" i="9"/>
  <c r="P57" i="9"/>
  <c r="Q57" i="9"/>
  <c r="R57" i="9"/>
  <c r="S57" i="9"/>
  <c r="T57" i="9"/>
  <c r="U57" i="9"/>
  <c r="V57" i="9"/>
  <c r="W57" i="9"/>
  <c r="X57" i="9"/>
  <c r="F58" i="9"/>
  <c r="G58" i="9"/>
  <c r="H58" i="9"/>
  <c r="I58" i="9"/>
  <c r="J58" i="9"/>
  <c r="K58" i="9"/>
  <c r="L58" i="9"/>
  <c r="M58" i="9"/>
  <c r="N58" i="9"/>
  <c r="O58" i="9"/>
  <c r="P58" i="9"/>
  <c r="Q58" i="9"/>
  <c r="R58" i="9"/>
  <c r="S58" i="9"/>
  <c r="T58" i="9"/>
  <c r="U58" i="9"/>
  <c r="V58" i="9"/>
  <c r="W58" i="9"/>
  <c r="X58" i="9"/>
  <c r="F59" i="9"/>
  <c r="G59" i="9"/>
  <c r="H59" i="9"/>
  <c r="I59" i="9"/>
  <c r="J59" i="9"/>
  <c r="K59" i="9"/>
  <c r="L59" i="9"/>
  <c r="M59" i="9"/>
  <c r="N59" i="9"/>
  <c r="O59" i="9"/>
  <c r="P59" i="9"/>
  <c r="Q59" i="9"/>
  <c r="R59" i="9"/>
  <c r="S59" i="9"/>
  <c r="T59" i="9"/>
  <c r="U59" i="9"/>
  <c r="V59" i="9"/>
  <c r="W59" i="9"/>
  <c r="X59" i="9"/>
  <c r="F60" i="9"/>
  <c r="G60" i="9"/>
  <c r="H60" i="9"/>
  <c r="I60" i="9"/>
  <c r="J60" i="9"/>
  <c r="K60" i="9"/>
  <c r="L60" i="9"/>
  <c r="M60" i="9"/>
  <c r="N60" i="9"/>
  <c r="O60" i="9"/>
  <c r="P60" i="9"/>
  <c r="Q60" i="9"/>
  <c r="R60" i="9"/>
  <c r="S60" i="9"/>
  <c r="T60" i="9"/>
  <c r="U60" i="9"/>
  <c r="V60" i="9"/>
  <c r="W60" i="9"/>
  <c r="X60" i="9"/>
  <c r="F61" i="9"/>
  <c r="G61" i="9"/>
  <c r="H61" i="9"/>
  <c r="I61" i="9"/>
  <c r="J61" i="9"/>
  <c r="K61" i="9"/>
  <c r="L61" i="9"/>
  <c r="M61" i="9"/>
  <c r="N61" i="9"/>
  <c r="O61" i="9"/>
  <c r="P61" i="9"/>
  <c r="Q61" i="9"/>
  <c r="R61" i="9"/>
  <c r="S61" i="9"/>
  <c r="T61" i="9"/>
  <c r="U61" i="9"/>
  <c r="V61" i="9"/>
  <c r="W61" i="9"/>
  <c r="X61" i="9"/>
  <c r="F62" i="9"/>
  <c r="G62" i="9"/>
  <c r="H62" i="9"/>
  <c r="I62" i="9"/>
  <c r="J62" i="9"/>
  <c r="K62" i="9"/>
  <c r="L62" i="9"/>
  <c r="M62" i="9"/>
  <c r="N62" i="9"/>
  <c r="O62" i="9"/>
  <c r="P62" i="9"/>
  <c r="Q62" i="9"/>
  <c r="R62" i="9"/>
  <c r="S62" i="9"/>
  <c r="T62" i="9"/>
  <c r="U62" i="9"/>
  <c r="V62" i="9"/>
  <c r="W62" i="9"/>
  <c r="X62" i="9"/>
  <c r="F63" i="9"/>
  <c r="G63" i="9"/>
  <c r="H63" i="9"/>
  <c r="I63" i="9"/>
  <c r="J63" i="9"/>
  <c r="K63" i="9"/>
  <c r="L63" i="9"/>
  <c r="M63" i="9"/>
  <c r="N63" i="9"/>
  <c r="O63" i="9"/>
  <c r="P63" i="9"/>
  <c r="Q63" i="9"/>
  <c r="R63" i="9"/>
  <c r="S63" i="9"/>
  <c r="T63" i="9"/>
  <c r="U63" i="9"/>
  <c r="V63" i="9"/>
  <c r="W63" i="9"/>
  <c r="X63" i="9"/>
  <c r="F64" i="9"/>
  <c r="G64" i="9"/>
  <c r="H64" i="9"/>
  <c r="I64" i="9"/>
  <c r="J64" i="9"/>
  <c r="K64" i="9"/>
  <c r="L64" i="9"/>
  <c r="M64" i="9"/>
  <c r="N64" i="9"/>
  <c r="O64" i="9"/>
  <c r="P64" i="9"/>
  <c r="Q64" i="9"/>
  <c r="R64" i="9"/>
  <c r="S64" i="9"/>
  <c r="T64" i="9"/>
  <c r="U64" i="9"/>
  <c r="V64" i="9"/>
  <c r="W64" i="9"/>
  <c r="X64" i="9"/>
  <c r="F65" i="9"/>
  <c r="G65" i="9"/>
  <c r="H65" i="9"/>
  <c r="I65" i="9"/>
  <c r="J65" i="9"/>
  <c r="K65" i="9"/>
  <c r="L65" i="9"/>
  <c r="M65" i="9"/>
  <c r="N65" i="9"/>
  <c r="O65" i="9"/>
  <c r="P65" i="9"/>
  <c r="Q65" i="9"/>
  <c r="R65" i="9"/>
  <c r="S65" i="9"/>
  <c r="T65" i="9"/>
  <c r="U65" i="9"/>
  <c r="V65" i="9"/>
  <c r="W65" i="9"/>
  <c r="X65" i="9"/>
  <c r="F66" i="9"/>
  <c r="G66" i="9"/>
  <c r="H66" i="9"/>
  <c r="I66" i="9"/>
  <c r="J66" i="9"/>
  <c r="K66" i="9"/>
  <c r="L66" i="9"/>
  <c r="M66" i="9"/>
  <c r="N66" i="9"/>
  <c r="O66" i="9"/>
  <c r="P66" i="9"/>
  <c r="Q66" i="9"/>
  <c r="R66" i="9"/>
  <c r="S66" i="9"/>
  <c r="T66" i="9"/>
  <c r="U66" i="9"/>
  <c r="V66" i="9"/>
  <c r="W66" i="9"/>
  <c r="X66" i="9"/>
  <c r="F67" i="9"/>
  <c r="G67" i="9"/>
  <c r="H67" i="9"/>
  <c r="I67" i="9"/>
  <c r="J67" i="9"/>
  <c r="K67" i="9"/>
  <c r="L67" i="9"/>
  <c r="M67" i="9"/>
  <c r="N67" i="9"/>
  <c r="O67" i="9"/>
  <c r="P67" i="9"/>
  <c r="Q67" i="9"/>
  <c r="R67" i="9"/>
  <c r="S67" i="9"/>
  <c r="T67" i="9"/>
  <c r="U67" i="9"/>
  <c r="V67" i="9"/>
  <c r="W67" i="9"/>
  <c r="X67" i="9"/>
  <c r="F68" i="9"/>
  <c r="G68" i="9"/>
  <c r="H68" i="9"/>
  <c r="I68" i="9"/>
  <c r="J68" i="9"/>
  <c r="K68" i="9"/>
  <c r="L68" i="9"/>
  <c r="M68" i="9"/>
  <c r="N68" i="9"/>
  <c r="O68" i="9"/>
  <c r="P68" i="9"/>
  <c r="Q68" i="9"/>
  <c r="R68" i="9"/>
  <c r="S68" i="9"/>
  <c r="T68" i="9"/>
  <c r="U68" i="9"/>
  <c r="V68" i="9"/>
  <c r="W68" i="9"/>
  <c r="X68" i="9"/>
  <c r="F69" i="9"/>
  <c r="G69" i="9"/>
  <c r="H69" i="9"/>
  <c r="I69" i="9"/>
  <c r="J69" i="9"/>
  <c r="K69" i="9"/>
  <c r="L69" i="9"/>
  <c r="M69" i="9"/>
  <c r="N69" i="9"/>
  <c r="O69" i="9"/>
  <c r="P69" i="9"/>
  <c r="Q69" i="9"/>
  <c r="R69" i="9"/>
  <c r="S69" i="9"/>
  <c r="T69" i="9"/>
  <c r="U69" i="9"/>
  <c r="V69" i="9"/>
  <c r="W69" i="9"/>
  <c r="X69" i="9"/>
  <c r="F70" i="9"/>
  <c r="G70" i="9"/>
  <c r="H70" i="9"/>
  <c r="I70" i="9"/>
  <c r="J70" i="9"/>
  <c r="K70" i="9"/>
  <c r="L70" i="9"/>
  <c r="M70" i="9"/>
  <c r="N70" i="9"/>
  <c r="O70" i="9"/>
  <c r="P70" i="9"/>
  <c r="Q70" i="9"/>
  <c r="R70" i="9"/>
  <c r="S70" i="9"/>
  <c r="T70" i="9"/>
  <c r="U70" i="9"/>
  <c r="V70" i="9"/>
  <c r="W70" i="9"/>
  <c r="X70" i="9"/>
  <c r="F71" i="9"/>
  <c r="G71" i="9"/>
  <c r="H71" i="9"/>
  <c r="I71" i="9"/>
  <c r="J71" i="9"/>
  <c r="K71" i="9"/>
  <c r="L71" i="9"/>
  <c r="M71" i="9"/>
  <c r="N71" i="9"/>
  <c r="O71" i="9"/>
  <c r="P71" i="9"/>
  <c r="Q71" i="9"/>
  <c r="R71" i="9"/>
  <c r="S71" i="9"/>
  <c r="T71" i="9"/>
  <c r="U71" i="9"/>
  <c r="V71" i="9"/>
  <c r="W71" i="9"/>
  <c r="X71" i="9"/>
  <c r="F72" i="9"/>
  <c r="G72" i="9"/>
  <c r="H72" i="9"/>
  <c r="I72" i="9"/>
  <c r="J72" i="9"/>
  <c r="K72" i="9"/>
  <c r="L72" i="9"/>
  <c r="M72" i="9"/>
  <c r="N72" i="9"/>
  <c r="O72" i="9"/>
  <c r="P72" i="9"/>
  <c r="Q72" i="9"/>
  <c r="R72" i="9"/>
  <c r="S72" i="9"/>
  <c r="T72" i="9"/>
  <c r="U72" i="9"/>
  <c r="V72" i="9"/>
  <c r="W72" i="9"/>
  <c r="X72" i="9"/>
  <c r="F73" i="9"/>
  <c r="G73" i="9"/>
  <c r="H73" i="9"/>
  <c r="I73" i="9"/>
  <c r="J73" i="9"/>
  <c r="K73" i="9"/>
  <c r="L73" i="9"/>
  <c r="M73" i="9"/>
  <c r="N73" i="9"/>
  <c r="O73" i="9"/>
  <c r="P73" i="9"/>
  <c r="Q73" i="9"/>
  <c r="R73" i="9"/>
  <c r="S73" i="9"/>
  <c r="T73" i="9"/>
  <c r="U73" i="9"/>
  <c r="V73" i="9"/>
  <c r="W73" i="9"/>
  <c r="X73" i="9"/>
  <c r="F74" i="9"/>
  <c r="G74" i="9"/>
  <c r="H74" i="9"/>
  <c r="I74" i="9"/>
  <c r="J74" i="9"/>
  <c r="K74" i="9"/>
  <c r="L74" i="9"/>
  <c r="M74" i="9"/>
  <c r="N74" i="9"/>
  <c r="O74" i="9"/>
  <c r="P74" i="9"/>
  <c r="Q74" i="9"/>
  <c r="R74" i="9"/>
  <c r="S74" i="9"/>
  <c r="T74" i="9"/>
  <c r="U74" i="9"/>
  <c r="V74" i="9"/>
  <c r="W74" i="9"/>
  <c r="X74" i="9"/>
  <c r="F75" i="9"/>
  <c r="G75" i="9"/>
  <c r="H75" i="9"/>
  <c r="I75" i="9"/>
  <c r="J75" i="9"/>
  <c r="K75" i="9"/>
  <c r="L75" i="9"/>
  <c r="M75" i="9"/>
  <c r="N75" i="9"/>
  <c r="O75" i="9"/>
  <c r="P75" i="9"/>
  <c r="Q75" i="9"/>
  <c r="R75" i="9"/>
  <c r="S75" i="9"/>
  <c r="T75" i="9"/>
  <c r="U75" i="9"/>
  <c r="V75" i="9"/>
  <c r="W75" i="9"/>
  <c r="X75" i="9"/>
  <c r="F76" i="9"/>
  <c r="G76" i="9"/>
  <c r="H76" i="9"/>
  <c r="I76" i="9"/>
  <c r="J76" i="9"/>
  <c r="K76" i="9"/>
  <c r="L76" i="9"/>
  <c r="M76" i="9"/>
  <c r="N76" i="9"/>
  <c r="O76" i="9"/>
  <c r="P76" i="9"/>
  <c r="Q76" i="9"/>
  <c r="R76" i="9"/>
  <c r="S76" i="9"/>
  <c r="T76" i="9"/>
  <c r="U76" i="9"/>
  <c r="V76" i="9"/>
  <c r="W76" i="9"/>
  <c r="X76" i="9"/>
  <c r="F77" i="9"/>
  <c r="G77" i="9"/>
  <c r="H77" i="9"/>
  <c r="I77" i="9"/>
  <c r="J77" i="9"/>
  <c r="K77" i="9"/>
  <c r="L77" i="9"/>
  <c r="M77" i="9"/>
  <c r="N77" i="9"/>
  <c r="O77" i="9"/>
  <c r="P77" i="9"/>
  <c r="Q77" i="9"/>
  <c r="R77" i="9"/>
  <c r="S77" i="9"/>
  <c r="T77" i="9"/>
  <c r="U77" i="9"/>
  <c r="V77" i="9"/>
  <c r="W77" i="9"/>
  <c r="X77" i="9"/>
  <c r="F78" i="9"/>
  <c r="G78" i="9"/>
  <c r="H78" i="9"/>
  <c r="I78" i="9"/>
  <c r="J78" i="9"/>
  <c r="K78" i="9"/>
  <c r="L78" i="9"/>
  <c r="M78" i="9"/>
  <c r="N78" i="9"/>
  <c r="O78" i="9"/>
  <c r="P78" i="9"/>
  <c r="Q78" i="9"/>
  <c r="R78" i="9"/>
  <c r="S78" i="9"/>
  <c r="T78" i="9"/>
  <c r="U78" i="9"/>
  <c r="V78" i="9"/>
  <c r="W78" i="9"/>
  <c r="X78" i="9"/>
  <c r="F79" i="9"/>
  <c r="G79" i="9"/>
  <c r="H79" i="9"/>
  <c r="I79" i="9"/>
  <c r="J79" i="9"/>
  <c r="K79" i="9"/>
  <c r="L79" i="9"/>
  <c r="M79" i="9"/>
  <c r="N79" i="9"/>
  <c r="O79" i="9"/>
  <c r="P79" i="9"/>
  <c r="Q79" i="9"/>
  <c r="R79" i="9"/>
  <c r="S79" i="9"/>
  <c r="T79" i="9"/>
  <c r="U79" i="9"/>
  <c r="V79" i="9"/>
  <c r="W79" i="9"/>
  <c r="X79" i="9"/>
  <c r="F80" i="9"/>
  <c r="G80" i="9"/>
  <c r="H80" i="9"/>
  <c r="I80" i="9"/>
  <c r="J80" i="9"/>
  <c r="K80" i="9"/>
  <c r="L80" i="9"/>
  <c r="M80" i="9"/>
  <c r="N80" i="9"/>
  <c r="O80" i="9"/>
  <c r="P80" i="9"/>
  <c r="Q80" i="9"/>
  <c r="R80" i="9"/>
  <c r="S80" i="9"/>
  <c r="T80" i="9"/>
  <c r="U80" i="9"/>
  <c r="V80" i="9"/>
  <c r="W80" i="9"/>
  <c r="X80" i="9"/>
  <c r="F81" i="9"/>
  <c r="G81" i="9"/>
  <c r="H81" i="9"/>
  <c r="I81" i="9"/>
  <c r="J81" i="9"/>
  <c r="K81" i="9"/>
  <c r="L81" i="9"/>
  <c r="M81" i="9"/>
  <c r="N81" i="9"/>
  <c r="O81" i="9"/>
  <c r="P81" i="9"/>
  <c r="Q81" i="9"/>
  <c r="R81" i="9"/>
  <c r="S81" i="9"/>
  <c r="T81" i="9"/>
  <c r="U81" i="9"/>
  <c r="V81" i="9"/>
  <c r="W81" i="9"/>
  <c r="X81" i="9"/>
  <c r="F82" i="9"/>
  <c r="G82" i="9"/>
  <c r="H82" i="9"/>
  <c r="I82" i="9"/>
  <c r="J82" i="9"/>
  <c r="K82" i="9"/>
  <c r="L82" i="9"/>
  <c r="M82" i="9"/>
  <c r="N82" i="9"/>
  <c r="O82" i="9"/>
  <c r="P82" i="9"/>
  <c r="Q82" i="9"/>
  <c r="R82" i="9"/>
  <c r="S82" i="9"/>
  <c r="T82" i="9"/>
  <c r="U82" i="9"/>
  <c r="V82" i="9"/>
  <c r="W82" i="9"/>
  <c r="X82" i="9"/>
  <c r="F83" i="9"/>
  <c r="G83" i="9"/>
  <c r="H83" i="9"/>
  <c r="I83" i="9"/>
  <c r="J83" i="9"/>
  <c r="K83" i="9"/>
  <c r="L83" i="9"/>
  <c r="M83" i="9"/>
  <c r="N83" i="9"/>
  <c r="O83" i="9"/>
  <c r="P83" i="9"/>
  <c r="Q83" i="9"/>
  <c r="R83" i="9"/>
  <c r="S83" i="9"/>
  <c r="T83" i="9"/>
  <c r="U83" i="9"/>
  <c r="V83" i="9"/>
  <c r="W83" i="9"/>
  <c r="X83" i="9"/>
  <c r="F84" i="9"/>
  <c r="G84" i="9"/>
  <c r="H84" i="9"/>
  <c r="I84" i="9"/>
  <c r="J84" i="9"/>
  <c r="K84" i="9"/>
  <c r="L84" i="9"/>
  <c r="M84" i="9"/>
  <c r="N84" i="9"/>
  <c r="O84" i="9"/>
  <c r="P84" i="9"/>
  <c r="Q84" i="9"/>
  <c r="R84" i="9"/>
  <c r="S84" i="9"/>
  <c r="T84" i="9"/>
  <c r="U84" i="9"/>
  <c r="V84" i="9"/>
  <c r="W84" i="9"/>
  <c r="X84" i="9"/>
  <c r="F85" i="9"/>
  <c r="G85" i="9"/>
  <c r="H85" i="9"/>
  <c r="I85" i="9"/>
  <c r="J85" i="9"/>
  <c r="K85" i="9"/>
  <c r="L85" i="9"/>
  <c r="M85" i="9"/>
  <c r="N85" i="9"/>
  <c r="O85" i="9"/>
  <c r="P85" i="9"/>
  <c r="Q85" i="9"/>
  <c r="R85" i="9"/>
  <c r="S85" i="9"/>
  <c r="T85" i="9"/>
  <c r="U85" i="9"/>
  <c r="V85" i="9"/>
  <c r="W85" i="9"/>
  <c r="X85" i="9"/>
  <c r="F86" i="9"/>
  <c r="G86" i="9"/>
  <c r="H86" i="9"/>
  <c r="I86" i="9"/>
  <c r="J86" i="9"/>
  <c r="K86" i="9"/>
  <c r="L86" i="9"/>
  <c r="M86" i="9"/>
  <c r="N86" i="9"/>
  <c r="O86" i="9"/>
  <c r="P86" i="9"/>
  <c r="Q86" i="9"/>
  <c r="R86" i="9"/>
  <c r="S86" i="9"/>
  <c r="T86" i="9"/>
  <c r="U86" i="9"/>
  <c r="V86" i="9"/>
  <c r="W86" i="9"/>
  <c r="X86" i="9"/>
  <c r="F87" i="9"/>
  <c r="G87" i="9"/>
  <c r="H87" i="9"/>
  <c r="I87" i="9"/>
  <c r="J87" i="9"/>
  <c r="K87" i="9"/>
  <c r="L87" i="9"/>
  <c r="M87" i="9"/>
  <c r="N87" i="9"/>
  <c r="O87" i="9"/>
  <c r="P87" i="9"/>
  <c r="Q87" i="9"/>
  <c r="R87" i="9"/>
  <c r="S87" i="9"/>
  <c r="T87" i="9"/>
  <c r="U87" i="9"/>
  <c r="V87" i="9"/>
  <c r="W87" i="9"/>
  <c r="X87" i="9"/>
  <c r="F88" i="9"/>
  <c r="G88" i="9"/>
  <c r="H88" i="9"/>
  <c r="I88" i="9"/>
  <c r="J88" i="9"/>
  <c r="K88" i="9"/>
  <c r="L88" i="9"/>
  <c r="M88" i="9"/>
  <c r="N88" i="9"/>
  <c r="O88" i="9"/>
  <c r="P88" i="9"/>
  <c r="Q88" i="9"/>
  <c r="R88" i="9"/>
  <c r="S88" i="9"/>
  <c r="T88" i="9"/>
  <c r="U88" i="9"/>
  <c r="V88" i="9"/>
  <c r="W88" i="9"/>
  <c r="X88" i="9"/>
  <c r="F89" i="9"/>
  <c r="G89" i="9"/>
  <c r="H89" i="9"/>
  <c r="I89" i="9"/>
  <c r="J89" i="9"/>
  <c r="K89" i="9"/>
  <c r="L89" i="9"/>
  <c r="M89" i="9"/>
  <c r="N89" i="9"/>
  <c r="O89" i="9"/>
  <c r="P89" i="9"/>
  <c r="Q89" i="9"/>
  <c r="R89" i="9"/>
  <c r="S89" i="9"/>
  <c r="T89" i="9"/>
  <c r="U89" i="9"/>
  <c r="V89" i="9"/>
  <c r="W89" i="9"/>
  <c r="X89" i="9"/>
  <c r="F90" i="9"/>
  <c r="G90" i="9"/>
  <c r="H90" i="9"/>
  <c r="I90" i="9"/>
  <c r="J90" i="9"/>
  <c r="K90" i="9"/>
  <c r="L90" i="9"/>
  <c r="M90" i="9"/>
  <c r="N90" i="9"/>
  <c r="O90" i="9"/>
  <c r="P90" i="9"/>
  <c r="Q90" i="9"/>
  <c r="R90" i="9"/>
  <c r="S90" i="9"/>
  <c r="T90" i="9"/>
  <c r="U90" i="9"/>
  <c r="V90" i="9"/>
  <c r="W90" i="9"/>
  <c r="X90" i="9"/>
  <c r="F91" i="9"/>
  <c r="G91" i="9"/>
  <c r="H91" i="9"/>
  <c r="I91" i="9"/>
  <c r="J91" i="9"/>
  <c r="K91" i="9"/>
  <c r="L91" i="9"/>
  <c r="M91" i="9"/>
  <c r="N91" i="9"/>
  <c r="O91" i="9"/>
  <c r="P91" i="9"/>
  <c r="Q91" i="9"/>
  <c r="R91" i="9"/>
  <c r="S91" i="9"/>
  <c r="T91" i="9"/>
  <c r="U91" i="9"/>
  <c r="V91" i="9"/>
  <c r="W91" i="9"/>
  <c r="X91" i="9"/>
  <c r="F92" i="9"/>
  <c r="G92" i="9"/>
  <c r="H92" i="9"/>
  <c r="I92" i="9"/>
  <c r="J92" i="9"/>
  <c r="K92" i="9"/>
  <c r="L92" i="9"/>
  <c r="M92" i="9"/>
  <c r="N92" i="9"/>
  <c r="O92" i="9"/>
  <c r="P92" i="9"/>
  <c r="Q92" i="9"/>
  <c r="R92" i="9"/>
  <c r="S92" i="9"/>
  <c r="T92" i="9"/>
  <c r="U92" i="9"/>
  <c r="V92" i="9"/>
  <c r="W92" i="9"/>
  <c r="X92" i="9"/>
  <c r="F93" i="9"/>
  <c r="G93" i="9"/>
  <c r="H93" i="9"/>
  <c r="I93" i="9"/>
  <c r="J93" i="9"/>
  <c r="K93" i="9"/>
  <c r="L93" i="9"/>
  <c r="M93" i="9"/>
  <c r="N93" i="9"/>
  <c r="O93" i="9"/>
  <c r="P93" i="9"/>
  <c r="Q93" i="9"/>
  <c r="R93" i="9"/>
  <c r="S93" i="9"/>
  <c r="T93" i="9"/>
  <c r="U93" i="9"/>
  <c r="V93" i="9"/>
  <c r="W93" i="9"/>
  <c r="X93" i="9"/>
  <c r="F94" i="9"/>
  <c r="G94" i="9"/>
  <c r="H94" i="9"/>
  <c r="I94" i="9"/>
  <c r="J94" i="9"/>
  <c r="K94" i="9"/>
  <c r="L94" i="9"/>
  <c r="M94" i="9"/>
  <c r="N94" i="9"/>
  <c r="O94" i="9"/>
  <c r="P94" i="9"/>
  <c r="Q94" i="9"/>
  <c r="R94" i="9"/>
  <c r="S94" i="9"/>
  <c r="T94" i="9"/>
  <c r="U94" i="9"/>
  <c r="V94" i="9"/>
  <c r="W94" i="9"/>
  <c r="X94" i="9"/>
  <c r="F95" i="9"/>
  <c r="G95" i="9"/>
  <c r="H95" i="9"/>
  <c r="I95" i="9"/>
  <c r="J95" i="9"/>
  <c r="K95" i="9"/>
  <c r="L95" i="9"/>
  <c r="M95" i="9"/>
  <c r="N95" i="9"/>
  <c r="O95" i="9"/>
  <c r="P95" i="9"/>
  <c r="Q95" i="9"/>
  <c r="R95" i="9"/>
  <c r="S95" i="9"/>
  <c r="T95" i="9"/>
  <c r="U95" i="9"/>
  <c r="V95" i="9"/>
  <c r="W95" i="9"/>
  <c r="X95" i="9"/>
  <c r="F96" i="9"/>
  <c r="G96" i="9"/>
  <c r="H96" i="9"/>
  <c r="I96" i="9"/>
  <c r="J96" i="9"/>
  <c r="K96" i="9"/>
  <c r="L96" i="9"/>
  <c r="M96" i="9"/>
  <c r="N96" i="9"/>
  <c r="O96" i="9"/>
  <c r="P96" i="9"/>
  <c r="Q96" i="9"/>
  <c r="R96" i="9"/>
  <c r="S96" i="9"/>
  <c r="T96" i="9"/>
  <c r="U96" i="9"/>
  <c r="V96" i="9"/>
  <c r="W96" i="9"/>
  <c r="X96" i="9"/>
  <c r="F97" i="9"/>
  <c r="G97" i="9"/>
  <c r="H97" i="9"/>
  <c r="I97" i="9"/>
  <c r="J97" i="9"/>
  <c r="K97" i="9"/>
  <c r="L97" i="9"/>
  <c r="M97" i="9"/>
  <c r="N97" i="9"/>
  <c r="O97" i="9"/>
  <c r="P97" i="9"/>
  <c r="Q97" i="9"/>
  <c r="R97" i="9"/>
  <c r="S97" i="9"/>
  <c r="T97" i="9"/>
  <c r="U97" i="9"/>
  <c r="V97" i="9"/>
  <c r="W97" i="9"/>
  <c r="X97" i="9"/>
  <c r="F98" i="9"/>
  <c r="G98" i="9"/>
  <c r="H98" i="9"/>
  <c r="I98" i="9"/>
  <c r="J98" i="9"/>
  <c r="K98" i="9"/>
  <c r="L98" i="9"/>
  <c r="M98" i="9"/>
  <c r="N98" i="9"/>
  <c r="O98" i="9"/>
  <c r="P98" i="9"/>
  <c r="Q98" i="9"/>
  <c r="R98" i="9"/>
  <c r="S98" i="9"/>
  <c r="T98" i="9"/>
  <c r="U98" i="9"/>
  <c r="V98" i="9"/>
  <c r="W98" i="9"/>
  <c r="X98" i="9"/>
  <c r="F99" i="9"/>
  <c r="G99" i="9"/>
  <c r="H99" i="9"/>
  <c r="I99" i="9"/>
  <c r="J99" i="9"/>
  <c r="K99" i="9"/>
  <c r="L99" i="9"/>
  <c r="M99" i="9"/>
  <c r="N99" i="9"/>
  <c r="O99" i="9"/>
  <c r="P99" i="9"/>
  <c r="Q99" i="9"/>
  <c r="R99" i="9"/>
  <c r="S99" i="9"/>
  <c r="T99" i="9"/>
  <c r="U99" i="9"/>
  <c r="V99" i="9"/>
  <c r="W99" i="9"/>
  <c r="X99" i="9"/>
  <c r="F100" i="9"/>
  <c r="G100" i="9"/>
  <c r="H100" i="9"/>
  <c r="I100" i="9"/>
  <c r="J100" i="9"/>
  <c r="K100" i="9"/>
  <c r="L100" i="9"/>
  <c r="M100" i="9"/>
  <c r="N100" i="9"/>
  <c r="O100" i="9"/>
  <c r="P100" i="9"/>
  <c r="Q100" i="9"/>
  <c r="R100" i="9"/>
  <c r="S100" i="9"/>
  <c r="T100" i="9"/>
  <c r="U100" i="9"/>
  <c r="V100" i="9"/>
  <c r="W100" i="9"/>
  <c r="X100" i="9"/>
  <c r="F101" i="9"/>
  <c r="G101" i="9"/>
  <c r="H101" i="9"/>
  <c r="I101" i="9"/>
  <c r="J101" i="9"/>
  <c r="K101" i="9"/>
  <c r="L101" i="9"/>
  <c r="M101" i="9"/>
  <c r="N101" i="9"/>
  <c r="O101" i="9"/>
  <c r="P101" i="9"/>
  <c r="Q101" i="9"/>
  <c r="R101" i="9"/>
  <c r="S101" i="9"/>
  <c r="T101" i="9"/>
  <c r="U101" i="9"/>
  <c r="V101" i="9"/>
  <c r="W101" i="9"/>
  <c r="X101" i="9"/>
  <c r="F102" i="9"/>
  <c r="G102" i="9"/>
  <c r="H102" i="9"/>
  <c r="I102" i="9"/>
  <c r="J102" i="9"/>
  <c r="K102" i="9"/>
  <c r="L102" i="9"/>
  <c r="M102" i="9"/>
  <c r="N102" i="9"/>
  <c r="O102" i="9"/>
  <c r="P102" i="9"/>
  <c r="Q102" i="9"/>
  <c r="R102" i="9"/>
  <c r="S102" i="9"/>
  <c r="T102" i="9"/>
  <c r="U102" i="9"/>
  <c r="V102" i="9"/>
  <c r="W102" i="9"/>
  <c r="X102" i="9"/>
  <c r="F103" i="9"/>
  <c r="G103" i="9"/>
  <c r="H103" i="9"/>
  <c r="I103" i="9"/>
  <c r="J103" i="9"/>
  <c r="K103" i="9"/>
  <c r="L103" i="9"/>
  <c r="M103" i="9"/>
  <c r="N103" i="9"/>
  <c r="O103" i="9"/>
  <c r="P103" i="9"/>
  <c r="Q103" i="9"/>
  <c r="R103" i="9"/>
  <c r="S103" i="9"/>
  <c r="T103" i="9"/>
  <c r="U103" i="9"/>
  <c r="V103" i="9"/>
  <c r="W103" i="9"/>
  <c r="X103" i="9"/>
  <c r="F104" i="9"/>
  <c r="G104" i="9"/>
  <c r="H104" i="9"/>
  <c r="I104" i="9"/>
  <c r="J104" i="9"/>
  <c r="K104" i="9"/>
  <c r="L104" i="9"/>
  <c r="M104" i="9"/>
  <c r="N104" i="9"/>
  <c r="O104" i="9"/>
  <c r="P104" i="9"/>
  <c r="Q104" i="9"/>
  <c r="R104" i="9"/>
  <c r="S104" i="9"/>
  <c r="T104" i="9"/>
  <c r="U104" i="9"/>
  <c r="V104" i="9"/>
  <c r="W104" i="9"/>
  <c r="X104" i="9"/>
  <c r="F105" i="9"/>
  <c r="G105" i="9"/>
  <c r="H105" i="9"/>
  <c r="I105" i="9"/>
  <c r="J105" i="9"/>
  <c r="K105" i="9"/>
  <c r="L105" i="9"/>
  <c r="M105" i="9"/>
  <c r="N105" i="9"/>
  <c r="O105" i="9"/>
  <c r="P105" i="9"/>
  <c r="Q105" i="9"/>
  <c r="R105" i="9"/>
  <c r="S105" i="9"/>
  <c r="T105" i="9"/>
  <c r="U105" i="9"/>
  <c r="V105" i="9"/>
  <c r="W105" i="9"/>
  <c r="X105" i="9"/>
  <c r="F106" i="9"/>
  <c r="G106" i="9"/>
  <c r="H106" i="9"/>
  <c r="I106" i="9"/>
  <c r="J106" i="9"/>
  <c r="K106" i="9"/>
  <c r="L106" i="9"/>
  <c r="M106" i="9"/>
  <c r="N106" i="9"/>
  <c r="O106" i="9"/>
  <c r="P106" i="9"/>
  <c r="Q106" i="9"/>
  <c r="R106" i="9"/>
  <c r="S106" i="9"/>
  <c r="T106" i="9"/>
  <c r="U106" i="9"/>
  <c r="V106" i="9"/>
  <c r="W106" i="9"/>
  <c r="X106" i="9"/>
  <c r="F107" i="9"/>
  <c r="G107" i="9"/>
  <c r="H107" i="9"/>
  <c r="I107" i="9"/>
  <c r="J107" i="9"/>
  <c r="K107" i="9"/>
  <c r="L107" i="9"/>
  <c r="M107" i="9"/>
  <c r="N107" i="9"/>
  <c r="O107" i="9"/>
  <c r="P107" i="9"/>
  <c r="Q107" i="9"/>
  <c r="R107" i="9"/>
  <c r="S107" i="9"/>
  <c r="T107" i="9"/>
  <c r="U107" i="9"/>
  <c r="V107" i="9"/>
  <c r="W107" i="9"/>
  <c r="X107" i="9"/>
  <c r="F108" i="9"/>
  <c r="G108" i="9"/>
  <c r="H108" i="9"/>
  <c r="I108" i="9"/>
  <c r="J108" i="9"/>
  <c r="K108" i="9"/>
  <c r="L108" i="9"/>
  <c r="M108" i="9"/>
  <c r="N108" i="9"/>
  <c r="O108" i="9"/>
  <c r="P108" i="9"/>
  <c r="Q108" i="9"/>
  <c r="R108" i="9"/>
  <c r="S108" i="9"/>
  <c r="T108" i="9"/>
  <c r="U108" i="9"/>
  <c r="V108" i="9"/>
  <c r="W108" i="9"/>
  <c r="X108" i="9"/>
  <c r="F109" i="9"/>
  <c r="G109" i="9"/>
  <c r="H109" i="9"/>
  <c r="I109" i="9"/>
  <c r="J109" i="9"/>
  <c r="K109" i="9"/>
  <c r="L109" i="9"/>
  <c r="M109" i="9"/>
  <c r="N109" i="9"/>
  <c r="O109" i="9"/>
  <c r="P109" i="9"/>
  <c r="Q109" i="9"/>
  <c r="R109" i="9"/>
  <c r="S109" i="9"/>
  <c r="T109" i="9"/>
  <c r="U109" i="9"/>
  <c r="V109" i="9"/>
  <c r="W109" i="9"/>
  <c r="X109" i="9"/>
  <c r="F110" i="9"/>
  <c r="G110" i="9"/>
  <c r="H110" i="9"/>
  <c r="I110" i="9"/>
  <c r="J110" i="9"/>
  <c r="K110" i="9"/>
  <c r="L110" i="9"/>
  <c r="M110" i="9"/>
  <c r="N110" i="9"/>
  <c r="O110" i="9"/>
  <c r="P110" i="9"/>
  <c r="Q110" i="9"/>
  <c r="R110" i="9"/>
  <c r="S110" i="9"/>
  <c r="T110" i="9"/>
  <c r="U110" i="9"/>
  <c r="V110" i="9"/>
  <c r="W110" i="9"/>
  <c r="X110" i="9"/>
  <c r="F111" i="9"/>
  <c r="G111" i="9"/>
  <c r="H111" i="9"/>
  <c r="I111" i="9"/>
  <c r="J111" i="9"/>
  <c r="K111" i="9"/>
  <c r="L111" i="9"/>
  <c r="M111" i="9"/>
  <c r="N111" i="9"/>
  <c r="O111" i="9"/>
  <c r="P111" i="9"/>
  <c r="Q111" i="9"/>
  <c r="R111" i="9"/>
  <c r="S111" i="9"/>
  <c r="T111" i="9"/>
  <c r="U111" i="9"/>
  <c r="V111" i="9"/>
  <c r="W111" i="9"/>
  <c r="X111" i="9"/>
  <c r="F112" i="9"/>
  <c r="G112" i="9"/>
  <c r="H112" i="9"/>
  <c r="I112" i="9"/>
  <c r="J112" i="9"/>
  <c r="K112" i="9"/>
  <c r="L112" i="9"/>
  <c r="M112" i="9"/>
  <c r="N112" i="9"/>
  <c r="O112" i="9"/>
  <c r="P112" i="9"/>
  <c r="Q112" i="9"/>
  <c r="R112" i="9"/>
  <c r="S112" i="9"/>
  <c r="T112" i="9"/>
  <c r="U112" i="9"/>
  <c r="V112" i="9"/>
  <c r="W112" i="9"/>
  <c r="X112" i="9"/>
  <c r="F113" i="9"/>
  <c r="G113" i="9"/>
  <c r="H113" i="9"/>
  <c r="I113" i="9"/>
  <c r="J113" i="9"/>
  <c r="K113" i="9"/>
  <c r="L113" i="9"/>
  <c r="M113" i="9"/>
  <c r="N113" i="9"/>
  <c r="O113" i="9"/>
  <c r="P113" i="9"/>
  <c r="Q113" i="9"/>
  <c r="R113" i="9"/>
  <c r="S113" i="9"/>
  <c r="T113" i="9"/>
  <c r="U113" i="9"/>
  <c r="V113" i="9"/>
  <c r="W113" i="9"/>
  <c r="X113" i="9"/>
  <c r="F114" i="9"/>
  <c r="G114" i="9"/>
  <c r="H114" i="9"/>
  <c r="I114" i="9"/>
  <c r="J114" i="9"/>
  <c r="K114" i="9"/>
  <c r="L114" i="9"/>
  <c r="M114" i="9"/>
  <c r="N114" i="9"/>
  <c r="O114" i="9"/>
  <c r="P114" i="9"/>
  <c r="Q114" i="9"/>
  <c r="R114" i="9"/>
  <c r="S114" i="9"/>
  <c r="T114" i="9"/>
  <c r="U114" i="9"/>
  <c r="V114" i="9"/>
  <c r="W114" i="9"/>
  <c r="X114" i="9"/>
  <c r="F115" i="9"/>
  <c r="G115" i="9"/>
  <c r="H115" i="9"/>
  <c r="I115" i="9"/>
  <c r="J115" i="9"/>
  <c r="K115" i="9"/>
  <c r="L115" i="9"/>
  <c r="M115" i="9"/>
  <c r="N115" i="9"/>
  <c r="O115" i="9"/>
  <c r="P115" i="9"/>
  <c r="Q115" i="9"/>
  <c r="R115" i="9"/>
  <c r="S115" i="9"/>
  <c r="T115" i="9"/>
  <c r="U115" i="9"/>
  <c r="V115" i="9"/>
  <c r="W115" i="9"/>
  <c r="X115" i="9"/>
  <c r="F116" i="9"/>
  <c r="G116" i="9"/>
  <c r="H116" i="9"/>
  <c r="I116" i="9"/>
  <c r="J116" i="9"/>
  <c r="K116" i="9"/>
  <c r="L116" i="9"/>
  <c r="M116" i="9"/>
  <c r="N116" i="9"/>
  <c r="O116" i="9"/>
  <c r="P116" i="9"/>
  <c r="Q116" i="9"/>
  <c r="R116" i="9"/>
  <c r="S116" i="9"/>
  <c r="T116" i="9"/>
  <c r="U116" i="9"/>
  <c r="V116" i="9"/>
  <c r="W116" i="9"/>
  <c r="X116" i="9"/>
  <c r="F117" i="9"/>
  <c r="G117" i="9"/>
  <c r="H117" i="9"/>
  <c r="I117" i="9"/>
  <c r="J117" i="9"/>
  <c r="K117" i="9"/>
  <c r="L117" i="9"/>
  <c r="M117" i="9"/>
  <c r="N117" i="9"/>
  <c r="O117" i="9"/>
  <c r="P117" i="9"/>
  <c r="Q117" i="9"/>
  <c r="R117" i="9"/>
  <c r="S117" i="9"/>
  <c r="T117" i="9"/>
  <c r="U117" i="9"/>
  <c r="V117" i="9"/>
  <c r="W117" i="9"/>
  <c r="X117" i="9"/>
  <c r="F118" i="9"/>
  <c r="G118" i="9"/>
  <c r="H118" i="9"/>
  <c r="I118" i="9"/>
  <c r="J118" i="9"/>
  <c r="K118" i="9"/>
  <c r="L118" i="9"/>
  <c r="M118" i="9"/>
  <c r="N118" i="9"/>
  <c r="O118" i="9"/>
  <c r="P118" i="9"/>
  <c r="Q118" i="9"/>
  <c r="R118" i="9"/>
  <c r="S118" i="9"/>
  <c r="T118" i="9"/>
  <c r="U118" i="9"/>
  <c r="V118" i="9"/>
  <c r="W118" i="9"/>
  <c r="X118" i="9"/>
  <c r="F119" i="9"/>
  <c r="G119" i="9"/>
  <c r="H119" i="9"/>
  <c r="I119" i="9"/>
  <c r="J119" i="9"/>
  <c r="K119" i="9"/>
  <c r="L119" i="9"/>
  <c r="M119" i="9"/>
  <c r="N119" i="9"/>
  <c r="O119" i="9"/>
  <c r="P119" i="9"/>
  <c r="Q119" i="9"/>
  <c r="R119" i="9"/>
  <c r="S119" i="9"/>
  <c r="T119" i="9"/>
  <c r="U119" i="9"/>
  <c r="V119" i="9"/>
  <c r="W119" i="9"/>
  <c r="X119" i="9"/>
  <c r="F120" i="9"/>
  <c r="G120" i="9"/>
  <c r="H120" i="9"/>
  <c r="I120" i="9"/>
  <c r="J120" i="9"/>
  <c r="K120" i="9"/>
  <c r="L120" i="9"/>
  <c r="M120" i="9"/>
  <c r="N120" i="9"/>
  <c r="O120" i="9"/>
  <c r="P120" i="9"/>
  <c r="Q120" i="9"/>
  <c r="R120" i="9"/>
  <c r="S120" i="9"/>
  <c r="T120" i="9"/>
  <c r="U120" i="9"/>
  <c r="V120" i="9"/>
  <c r="W120" i="9"/>
  <c r="X120" i="9"/>
  <c r="F121" i="9"/>
  <c r="G121" i="9"/>
  <c r="H121" i="9"/>
  <c r="I121" i="9"/>
  <c r="J121" i="9"/>
  <c r="K121" i="9"/>
  <c r="L121" i="9"/>
  <c r="M121" i="9"/>
  <c r="N121" i="9"/>
  <c r="O121" i="9"/>
  <c r="P121" i="9"/>
  <c r="Q121" i="9"/>
  <c r="R121" i="9"/>
  <c r="S121" i="9"/>
  <c r="T121" i="9"/>
  <c r="U121" i="9"/>
  <c r="V121" i="9"/>
  <c r="W121" i="9"/>
  <c r="X121" i="9"/>
  <c r="F122" i="9"/>
  <c r="G122" i="9"/>
  <c r="H122" i="9"/>
  <c r="I122" i="9"/>
  <c r="J122" i="9"/>
  <c r="K122" i="9"/>
  <c r="L122" i="9"/>
  <c r="M122" i="9"/>
  <c r="N122" i="9"/>
  <c r="O122" i="9"/>
  <c r="P122" i="9"/>
  <c r="Q122" i="9"/>
  <c r="R122" i="9"/>
  <c r="S122" i="9"/>
  <c r="T122" i="9"/>
  <c r="U122" i="9"/>
  <c r="V122" i="9"/>
  <c r="W122" i="9"/>
  <c r="X122" i="9"/>
  <c r="F123" i="9"/>
  <c r="G123" i="9"/>
  <c r="H123" i="9"/>
  <c r="I123" i="9"/>
  <c r="J123" i="9"/>
  <c r="K123" i="9"/>
  <c r="L123" i="9"/>
  <c r="M123" i="9"/>
  <c r="N123" i="9"/>
  <c r="O123" i="9"/>
  <c r="P123" i="9"/>
  <c r="Q123" i="9"/>
  <c r="R123" i="9"/>
  <c r="S123" i="9"/>
  <c r="T123" i="9"/>
  <c r="U123" i="9"/>
  <c r="V123" i="9"/>
  <c r="W123" i="9"/>
  <c r="X123" i="9"/>
  <c r="F124" i="9"/>
  <c r="G124" i="9"/>
  <c r="H124" i="9"/>
  <c r="I124" i="9"/>
  <c r="J124" i="9"/>
  <c r="K124" i="9"/>
  <c r="L124" i="9"/>
  <c r="M124" i="9"/>
  <c r="N124" i="9"/>
  <c r="O124" i="9"/>
  <c r="P124" i="9"/>
  <c r="Q124" i="9"/>
  <c r="R124" i="9"/>
  <c r="S124" i="9"/>
  <c r="T124" i="9"/>
  <c r="U124" i="9"/>
  <c r="V124" i="9"/>
  <c r="W124" i="9"/>
  <c r="X124" i="9"/>
  <c r="F125" i="9"/>
  <c r="G125" i="9"/>
  <c r="H125" i="9"/>
  <c r="I125" i="9"/>
  <c r="J125" i="9"/>
  <c r="K125" i="9"/>
  <c r="L125" i="9"/>
  <c r="M125" i="9"/>
  <c r="N125" i="9"/>
  <c r="O125" i="9"/>
  <c r="P125" i="9"/>
  <c r="Q125" i="9"/>
  <c r="R125" i="9"/>
  <c r="S125" i="9"/>
  <c r="T125" i="9"/>
  <c r="U125" i="9"/>
  <c r="V125" i="9"/>
  <c r="W125" i="9"/>
  <c r="X125" i="9"/>
  <c r="F126" i="9"/>
  <c r="G126" i="9"/>
  <c r="H126" i="9"/>
  <c r="I126" i="9"/>
  <c r="J126" i="9"/>
  <c r="K126" i="9"/>
  <c r="L126" i="9"/>
  <c r="M126" i="9"/>
  <c r="N126" i="9"/>
  <c r="O126" i="9"/>
  <c r="P126" i="9"/>
  <c r="Q126" i="9"/>
  <c r="R126" i="9"/>
  <c r="S126" i="9"/>
  <c r="T126" i="9"/>
  <c r="U126" i="9"/>
  <c r="V126" i="9"/>
  <c r="W126" i="9"/>
  <c r="X126" i="9"/>
  <c r="F127" i="9"/>
  <c r="G127" i="9"/>
  <c r="H127" i="9"/>
  <c r="I127" i="9"/>
  <c r="J127" i="9"/>
  <c r="K127" i="9"/>
  <c r="L127" i="9"/>
  <c r="M127" i="9"/>
  <c r="N127" i="9"/>
  <c r="O127" i="9"/>
  <c r="P127" i="9"/>
  <c r="Q127" i="9"/>
  <c r="R127" i="9"/>
  <c r="S127" i="9"/>
  <c r="T127" i="9"/>
  <c r="U127" i="9"/>
  <c r="V127" i="9"/>
  <c r="W127" i="9"/>
  <c r="X127" i="9"/>
  <c r="F128" i="9"/>
  <c r="G128" i="9"/>
  <c r="H128" i="9"/>
  <c r="I128" i="9"/>
  <c r="J128" i="9"/>
  <c r="K128" i="9"/>
  <c r="L128" i="9"/>
  <c r="M128" i="9"/>
  <c r="N128" i="9"/>
  <c r="O128" i="9"/>
  <c r="P128" i="9"/>
  <c r="Q128" i="9"/>
  <c r="R128" i="9"/>
  <c r="S128" i="9"/>
  <c r="T128" i="9"/>
  <c r="U128" i="9"/>
  <c r="V128" i="9"/>
  <c r="W128" i="9"/>
  <c r="X128" i="9"/>
  <c r="F129" i="9"/>
  <c r="G129" i="9"/>
  <c r="H129" i="9"/>
  <c r="I129" i="9"/>
  <c r="J129" i="9"/>
  <c r="K129" i="9"/>
  <c r="L129" i="9"/>
  <c r="M129" i="9"/>
  <c r="N129" i="9"/>
  <c r="O129" i="9"/>
  <c r="P129" i="9"/>
  <c r="Q129" i="9"/>
  <c r="R129" i="9"/>
  <c r="S129" i="9"/>
  <c r="T129" i="9"/>
  <c r="U129" i="9"/>
  <c r="V129" i="9"/>
  <c r="W129" i="9"/>
  <c r="X129" i="9"/>
  <c r="F130" i="9"/>
  <c r="G130" i="9"/>
  <c r="H130" i="9"/>
  <c r="I130" i="9"/>
  <c r="J130" i="9"/>
  <c r="K130" i="9"/>
  <c r="L130" i="9"/>
  <c r="M130" i="9"/>
  <c r="N130" i="9"/>
  <c r="O130" i="9"/>
  <c r="P130" i="9"/>
  <c r="Q130" i="9"/>
  <c r="R130" i="9"/>
  <c r="S130" i="9"/>
  <c r="T130" i="9"/>
  <c r="U130" i="9"/>
  <c r="V130" i="9"/>
  <c r="W130" i="9"/>
  <c r="X130" i="9"/>
  <c r="F131" i="9"/>
  <c r="G131" i="9"/>
  <c r="H131" i="9"/>
  <c r="I131" i="9"/>
  <c r="J131" i="9"/>
  <c r="K131" i="9"/>
  <c r="L131" i="9"/>
  <c r="M131" i="9"/>
  <c r="N131" i="9"/>
  <c r="O131" i="9"/>
  <c r="P131" i="9"/>
  <c r="Q131" i="9"/>
  <c r="R131" i="9"/>
  <c r="S131" i="9"/>
  <c r="T131" i="9"/>
  <c r="U131" i="9"/>
  <c r="V131" i="9"/>
  <c r="W131" i="9"/>
  <c r="X131" i="9"/>
  <c r="F132" i="9"/>
  <c r="G132" i="9"/>
  <c r="H132" i="9"/>
  <c r="I132" i="9"/>
  <c r="J132" i="9"/>
  <c r="K132" i="9"/>
  <c r="L132" i="9"/>
  <c r="M132" i="9"/>
  <c r="N132" i="9"/>
  <c r="O132" i="9"/>
  <c r="P132" i="9"/>
  <c r="Q132" i="9"/>
  <c r="R132" i="9"/>
  <c r="S132" i="9"/>
  <c r="T132" i="9"/>
  <c r="U132" i="9"/>
  <c r="V132" i="9"/>
  <c r="W132" i="9"/>
  <c r="X132" i="9"/>
  <c r="F133" i="9"/>
  <c r="G133" i="9"/>
  <c r="H133" i="9"/>
  <c r="I133" i="9"/>
  <c r="J133" i="9"/>
  <c r="K133" i="9"/>
  <c r="L133" i="9"/>
  <c r="M133" i="9"/>
  <c r="N133" i="9"/>
  <c r="O133" i="9"/>
  <c r="P133" i="9"/>
  <c r="Q133" i="9"/>
  <c r="R133" i="9"/>
  <c r="S133" i="9"/>
  <c r="T133" i="9"/>
  <c r="U133" i="9"/>
  <c r="V133" i="9"/>
  <c r="W133" i="9"/>
  <c r="X133" i="9"/>
  <c r="F134" i="9"/>
  <c r="G134" i="9"/>
  <c r="H134" i="9"/>
  <c r="I134" i="9"/>
  <c r="J134" i="9"/>
  <c r="K134" i="9"/>
  <c r="L134" i="9"/>
  <c r="M134" i="9"/>
  <c r="N134" i="9"/>
  <c r="O134" i="9"/>
  <c r="P134" i="9"/>
  <c r="Q134" i="9"/>
  <c r="R134" i="9"/>
  <c r="S134" i="9"/>
  <c r="T134" i="9"/>
  <c r="U134" i="9"/>
  <c r="V134" i="9"/>
  <c r="W134" i="9"/>
  <c r="X134" i="9"/>
  <c r="F135" i="9"/>
  <c r="G135" i="9"/>
  <c r="H135" i="9"/>
  <c r="I135" i="9"/>
  <c r="J135" i="9"/>
  <c r="K135" i="9"/>
  <c r="L135" i="9"/>
  <c r="M135" i="9"/>
  <c r="N135" i="9"/>
  <c r="O135" i="9"/>
  <c r="P135" i="9"/>
  <c r="Q135" i="9"/>
  <c r="R135" i="9"/>
  <c r="S135" i="9"/>
  <c r="T135" i="9"/>
  <c r="U135" i="9"/>
  <c r="V135" i="9"/>
  <c r="W135" i="9"/>
  <c r="X135" i="9"/>
  <c r="F136" i="9"/>
  <c r="G136" i="9"/>
  <c r="H136" i="9"/>
  <c r="I136" i="9"/>
  <c r="J136" i="9"/>
  <c r="K136" i="9"/>
  <c r="L136" i="9"/>
  <c r="M136" i="9"/>
  <c r="N136" i="9"/>
  <c r="O136" i="9"/>
  <c r="P136" i="9"/>
  <c r="Q136" i="9"/>
  <c r="R136" i="9"/>
  <c r="S136" i="9"/>
  <c r="T136" i="9"/>
  <c r="U136" i="9"/>
  <c r="V136" i="9"/>
  <c r="W136" i="9"/>
  <c r="X136" i="9"/>
  <c r="F137" i="9"/>
  <c r="G137" i="9"/>
  <c r="H137" i="9"/>
  <c r="I137" i="9"/>
  <c r="J137" i="9"/>
  <c r="K137" i="9"/>
  <c r="L137" i="9"/>
  <c r="M137" i="9"/>
  <c r="N137" i="9"/>
  <c r="O137" i="9"/>
  <c r="P137" i="9"/>
  <c r="Q137" i="9"/>
  <c r="R137" i="9"/>
  <c r="S137" i="9"/>
  <c r="T137" i="9"/>
  <c r="U137" i="9"/>
  <c r="V137" i="9"/>
  <c r="W137" i="9"/>
  <c r="X137" i="9"/>
  <c r="F138" i="9"/>
  <c r="G138" i="9"/>
  <c r="H138" i="9"/>
  <c r="I138" i="9"/>
  <c r="J138" i="9"/>
  <c r="K138" i="9"/>
  <c r="L138" i="9"/>
  <c r="M138" i="9"/>
  <c r="N138" i="9"/>
  <c r="O138" i="9"/>
  <c r="P138" i="9"/>
  <c r="Q138" i="9"/>
  <c r="R138" i="9"/>
  <c r="S138" i="9"/>
  <c r="T138" i="9"/>
  <c r="U138" i="9"/>
  <c r="V138" i="9"/>
  <c r="W138" i="9"/>
  <c r="X138" i="9"/>
  <c r="F139" i="9"/>
  <c r="G139" i="9"/>
  <c r="H139" i="9"/>
  <c r="I139" i="9"/>
  <c r="J139" i="9"/>
  <c r="K139" i="9"/>
  <c r="L139" i="9"/>
  <c r="M139" i="9"/>
  <c r="N139" i="9"/>
  <c r="O139" i="9"/>
  <c r="P139" i="9"/>
  <c r="Q139" i="9"/>
  <c r="R139" i="9"/>
  <c r="S139" i="9"/>
  <c r="T139" i="9"/>
  <c r="U139" i="9"/>
  <c r="V139" i="9"/>
  <c r="W139" i="9"/>
  <c r="X139" i="9"/>
  <c r="F140" i="9"/>
  <c r="G140" i="9"/>
  <c r="H140" i="9"/>
  <c r="I140" i="9"/>
  <c r="J140" i="9"/>
  <c r="K140" i="9"/>
  <c r="L140" i="9"/>
  <c r="M140" i="9"/>
  <c r="N140" i="9"/>
  <c r="O140" i="9"/>
  <c r="P140" i="9"/>
  <c r="Q140" i="9"/>
  <c r="R140" i="9"/>
  <c r="S140" i="9"/>
  <c r="T140" i="9"/>
  <c r="U140" i="9"/>
  <c r="V140" i="9"/>
  <c r="W140" i="9"/>
  <c r="X140" i="9"/>
  <c r="F141" i="9"/>
  <c r="G141" i="9"/>
  <c r="H141" i="9"/>
  <c r="I141" i="9"/>
  <c r="J141" i="9"/>
  <c r="K141" i="9"/>
  <c r="L141" i="9"/>
  <c r="M141" i="9"/>
  <c r="N141" i="9"/>
  <c r="O141" i="9"/>
  <c r="P141" i="9"/>
  <c r="Q141" i="9"/>
  <c r="R141" i="9"/>
  <c r="S141" i="9"/>
  <c r="T141" i="9"/>
  <c r="U141" i="9"/>
  <c r="V141" i="9"/>
  <c r="W141" i="9"/>
  <c r="X141" i="9"/>
  <c r="F142" i="9"/>
  <c r="G142" i="9"/>
  <c r="H142" i="9"/>
  <c r="I142" i="9"/>
  <c r="J142" i="9"/>
  <c r="K142" i="9"/>
  <c r="L142" i="9"/>
  <c r="M142" i="9"/>
  <c r="N142" i="9"/>
  <c r="O142" i="9"/>
  <c r="P142" i="9"/>
  <c r="Q142" i="9"/>
  <c r="R142" i="9"/>
  <c r="S142" i="9"/>
  <c r="T142" i="9"/>
  <c r="U142" i="9"/>
  <c r="V142" i="9"/>
  <c r="W142" i="9"/>
  <c r="X142" i="9"/>
  <c r="F143" i="9"/>
  <c r="G143" i="9"/>
  <c r="H143" i="9"/>
  <c r="I143" i="9"/>
  <c r="J143" i="9"/>
  <c r="K143" i="9"/>
  <c r="L143" i="9"/>
  <c r="M143" i="9"/>
  <c r="N143" i="9"/>
  <c r="O143" i="9"/>
  <c r="P143" i="9"/>
  <c r="Q143" i="9"/>
  <c r="R143" i="9"/>
  <c r="S143" i="9"/>
  <c r="T143" i="9"/>
  <c r="U143" i="9"/>
  <c r="V143" i="9"/>
  <c r="W143" i="9"/>
  <c r="X143" i="9"/>
  <c r="F144" i="9"/>
  <c r="G144" i="9"/>
  <c r="H144" i="9"/>
  <c r="I144" i="9"/>
  <c r="J144" i="9"/>
  <c r="K144" i="9"/>
  <c r="L144" i="9"/>
  <c r="M144" i="9"/>
  <c r="N144" i="9"/>
  <c r="O144" i="9"/>
  <c r="P144" i="9"/>
  <c r="Q144" i="9"/>
  <c r="R144" i="9"/>
  <c r="S144" i="9"/>
  <c r="T144" i="9"/>
  <c r="U144" i="9"/>
  <c r="V144" i="9"/>
  <c r="W144" i="9"/>
  <c r="X144" i="9"/>
  <c r="F145" i="9"/>
  <c r="G145" i="9"/>
  <c r="H145" i="9"/>
  <c r="I145" i="9"/>
  <c r="J145" i="9"/>
  <c r="K145" i="9"/>
  <c r="L145" i="9"/>
  <c r="M145" i="9"/>
  <c r="N145" i="9"/>
  <c r="O145" i="9"/>
  <c r="P145" i="9"/>
  <c r="Q145" i="9"/>
  <c r="R145" i="9"/>
  <c r="S145" i="9"/>
  <c r="T145" i="9"/>
  <c r="U145" i="9"/>
  <c r="V145" i="9"/>
  <c r="W145" i="9"/>
  <c r="X145" i="9"/>
  <c r="F146" i="9"/>
  <c r="G146" i="9"/>
  <c r="H146" i="9"/>
  <c r="I146" i="9"/>
  <c r="J146" i="9"/>
  <c r="K146" i="9"/>
  <c r="L146" i="9"/>
  <c r="M146" i="9"/>
  <c r="N146" i="9"/>
  <c r="O146" i="9"/>
  <c r="P146" i="9"/>
  <c r="Q146" i="9"/>
  <c r="R146" i="9"/>
  <c r="S146" i="9"/>
  <c r="T146" i="9"/>
  <c r="U146" i="9"/>
  <c r="V146" i="9"/>
  <c r="W146" i="9"/>
  <c r="X146" i="9"/>
  <c r="F147" i="9"/>
  <c r="G147" i="9"/>
  <c r="H147" i="9"/>
  <c r="I147" i="9"/>
  <c r="J147" i="9"/>
  <c r="K147" i="9"/>
  <c r="L147" i="9"/>
  <c r="M147" i="9"/>
  <c r="N147" i="9"/>
  <c r="O147" i="9"/>
  <c r="P147" i="9"/>
  <c r="Q147" i="9"/>
  <c r="R147" i="9"/>
  <c r="S147" i="9"/>
  <c r="T147" i="9"/>
  <c r="U147" i="9"/>
  <c r="V147" i="9"/>
  <c r="W147" i="9"/>
  <c r="X147" i="9"/>
  <c r="F148" i="9"/>
  <c r="G148" i="9"/>
  <c r="H148" i="9"/>
  <c r="I148" i="9"/>
  <c r="J148" i="9"/>
  <c r="K148" i="9"/>
  <c r="L148" i="9"/>
  <c r="M148" i="9"/>
  <c r="N148" i="9"/>
  <c r="O148" i="9"/>
  <c r="P148" i="9"/>
  <c r="Q148" i="9"/>
  <c r="R148" i="9"/>
  <c r="S148" i="9"/>
  <c r="T148" i="9"/>
  <c r="U148" i="9"/>
  <c r="V148" i="9"/>
  <c r="W148" i="9"/>
  <c r="X148" i="9"/>
  <c r="F149" i="9"/>
  <c r="G149" i="9"/>
  <c r="H149" i="9"/>
  <c r="I149" i="9"/>
  <c r="J149" i="9"/>
  <c r="K149" i="9"/>
  <c r="L149" i="9"/>
  <c r="M149" i="9"/>
  <c r="N149" i="9"/>
  <c r="O149" i="9"/>
  <c r="P149" i="9"/>
  <c r="Q149" i="9"/>
  <c r="R149" i="9"/>
  <c r="S149" i="9"/>
  <c r="T149" i="9"/>
  <c r="U149" i="9"/>
  <c r="V149" i="9"/>
  <c r="W149" i="9"/>
  <c r="X149" i="9"/>
  <c r="F150" i="9"/>
  <c r="G150" i="9"/>
  <c r="H150" i="9"/>
  <c r="I150" i="9"/>
  <c r="J150" i="9"/>
  <c r="K150" i="9"/>
  <c r="L150" i="9"/>
  <c r="M150" i="9"/>
  <c r="N150" i="9"/>
  <c r="O150" i="9"/>
  <c r="P150" i="9"/>
  <c r="Q150" i="9"/>
  <c r="R150" i="9"/>
  <c r="S150" i="9"/>
  <c r="T150" i="9"/>
  <c r="U150" i="9"/>
  <c r="V150" i="9"/>
  <c r="W150" i="9"/>
  <c r="X150" i="9"/>
  <c r="F151" i="9"/>
  <c r="G151" i="9"/>
  <c r="H151" i="9"/>
  <c r="I151" i="9"/>
  <c r="J151" i="9"/>
  <c r="K151" i="9"/>
  <c r="L151" i="9"/>
  <c r="M151" i="9"/>
  <c r="N151" i="9"/>
  <c r="O151" i="9"/>
  <c r="P151" i="9"/>
  <c r="Q151" i="9"/>
  <c r="R151" i="9"/>
  <c r="S151" i="9"/>
  <c r="T151" i="9"/>
  <c r="U151" i="9"/>
  <c r="V151" i="9"/>
  <c r="W151" i="9"/>
  <c r="X151" i="9"/>
  <c r="F152" i="9"/>
  <c r="G152" i="9"/>
  <c r="H152" i="9"/>
  <c r="I152" i="9"/>
  <c r="J152" i="9"/>
  <c r="K152" i="9"/>
  <c r="L152" i="9"/>
  <c r="M152" i="9"/>
  <c r="N152" i="9"/>
  <c r="O152" i="9"/>
  <c r="P152" i="9"/>
  <c r="Q152" i="9"/>
  <c r="R152" i="9"/>
  <c r="S152" i="9"/>
  <c r="T152" i="9"/>
  <c r="U152" i="9"/>
  <c r="V152" i="9"/>
  <c r="W152" i="9"/>
  <c r="X152" i="9"/>
  <c r="F153" i="9"/>
  <c r="G153" i="9"/>
  <c r="H153" i="9"/>
  <c r="I153" i="9"/>
  <c r="J153" i="9"/>
  <c r="K153" i="9"/>
  <c r="L153" i="9"/>
  <c r="M153" i="9"/>
  <c r="N153" i="9"/>
  <c r="O153" i="9"/>
  <c r="P153" i="9"/>
  <c r="Q153" i="9"/>
  <c r="R153" i="9"/>
  <c r="S153" i="9"/>
  <c r="T153" i="9"/>
  <c r="U153" i="9"/>
  <c r="V153" i="9"/>
  <c r="W153" i="9"/>
  <c r="X153" i="9"/>
  <c r="F154" i="9"/>
  <c r="G154" i="9"/>
  <c r="H154" i="9"/>
  <c r="I154" i="9"/>
  <c r="J154" i="9"/>
  <c r="K154" i="9"/>
  <c r="L154" i="9"/>
  <c r="M154" i="9"/>
  <c r="N154" i="9"/>
  <c r="O154" i="9"/>
  <c r="P154" i="9"/>
  <c r="Q154" i="9"/>
  <c r="R154" i="9"/>
  <c r="S154" i="9"/>
  <c r="T154" i="9"/>
  <c r="U154" i="9"/>
  <c r="V154" i="9"/>
  <c r="W154" i="9"/>
  <c r="X154" i="9"/>
  <c r="F155" i="9"/>
  <c r="G155" i="9"/>
  <c r="H155" i="9"/>
  <c r="I155" i="9"/>
  <c r="J155" i="9"/>
  <c r="K155" i="9"/>
  <c r="L155" i="9"/>
  <c r="M155" i="9"/>
  <c r="N155" i="9"/>
  <c r="O155" i="9"/>
  <c r="P155" i="9"/>
  <c r="Q155" i="9"/>
  <c r="R155" i="9"/>
  <c r="S155" i="9"/>
  <c r="T155" i="9"/>
  <c r="U155" i="9"/>
  <c r="V155" i="9"/>
  <c r="W155" i="9"/>
  <c r="X155" i="9"/>
  <c r="F156" i="9"/>
  <c r="G156" i="9"/>
  <c r="H156" i="9"/>
  <c r="I156" i="9"/>
  <c r="J156" i="9"/>
  <c r="K156" i="9"/>
  <c r="L156" i="9"/>
  <c r="M156" i="9"/>
  <c r="N156" i="9"/>
  <c r="O156" i="9"/>
  <c r="P156" i="9"/>
  <c r="Q156" i="9"/>
  <c r="R156" i="9"/>
  <c r="S156" i="9"/>
  <c r="T156" i="9"/>
  <c r="U156" i="9"/>
  <c r="V156" i="9"/>
  <c r="W156" i="9"/>
  <c r="X156" i="9"/>
  <c r="F157" i="9"/>
  <c r="G157" i="9"/>
  <c r="H157" i="9"/>
  <c r="I157" i="9"/>
  <c r="J157" i="9"/>
  <c r="K157" i="9"/>
  <c r="L157" i="9"/>
  <c r="M157" i="9"/>
  <c r="N157" i="9"/>
  <c r="O157" i="9"/>
  <c r="P157" i="9"/>
  <c r="Q157" i="9"/>
  <c r="R157" i="9"/>
  <c r="S157" i="9"/>
  <c r="T157" i="9"/>
  <c r="U157" i="9"/>
  <c r="V157" i="9"/>
  <c r="W157" i="9"/>
  <c r="X157" i="9"/>
  <c r="F158" i="9"/>
  <c r="G158" i="9"/>
  <c r="H158" i="9"/>
  <c r="I158" i="9"/>
  <c r="J158" i="9"/>
  <c r="K158" i="9"/>
  <c r="L158" i="9"/>
  <c r="M158" i="9"/>
  <c r="N158" i="9"/>
  <c r="O158" i="9"/>
  <c r="P158" i="9"/>
  <c r="Q158" i="9"/>
  <c r="R158" i="9"/>
  <c r="S158" i="9"/>
  <c r="T158" i="9"/>
  <c r="U158" i="9"/>
  <c r="V158" i="9"/>
  <c r="W158" i="9"/>
  <c r="X158" i="9"/>
  <c r="F159" i="9"/>
  <c r="G159" i="9"/>
  <c r="H159" i="9"/>
  <c r="I159" i="9"/>
  <c r="J159" i="9"/>
  <c r="K159" i="9"/>
  <c r="L159" i="9"/>
  <c r="M159" i="9"/>
  <c r="N159" i="9"/>
  <c r="O159" i="9"/>
  <c r="P159" i="9"/>
  <c r="Q159" i="9"/>
  <c r="R159" i="9"/>
  <c r="S159" i="9"/>
  <c r="T159" i="9"/>
  <c r="U159" i="9"/>
  <c r="V159" i="9"/>
  <c r="W159" i="9"/>
  <c r="X159" i="9"/>
  <c r="F160" i="9"/>
  <c r="G160" i="9"/>
  <c r="H160" i="9"/>
  <c r="I160" i="9"/>
  <c r="J160" i="9"/>
  <c r="K160" i="9"/>
  <c r="L160" i="9"/>
  <c r="M160" i="9"/>
  <c r="N160" i="9"/>
  <c r="O160" i="9"/>
  <c r="P160" i="9"/>
  <c r="Q160" i="9"/>
  <c r="R160" i="9"/>
  <c r="S160" i="9"/>
  <c r="T160" i="9"/>
  <c r="U160" i="9"/>
  <c r="V160" i="9"/>
  <c r="W160" i="9"/>
  <c r="X160" i="9"/>
  <c r="F161" i="9"/>
  <c r="G161" i="9"/>
  <c r="H161" i="9"/>
  <c r="I161" i="9"/>
  <c r="J161" i="9"/>
  <c r="K161" i="9"/>
  <c r="L161" i="9"/>
  <c r="M161" i="9"/>
  <c r="N161" i="9"/>
  <c r="O161" i="9"/>
  <c r="P161" i="9"/>
  <c r="Q161" i="9"/>
  <c r="R161" i="9"/>
  <c r="S161" i="9"/>
  <c r="T161" i="9"/>
  <c r="U161" i="9"/>
  <c r="V161" i="9"/>
  <c r="W161" i="9"/>
  <c r="X161" i="9"/>
  <c r="F162" i="9"/>
  <c r="G162" i="9"/>
  <c r="H162" i="9"/>
  <c r="I162" i="9"/>
  <c r="J162" i="9"/>
  <c r="K162" i="9"/>
  <c r="L162" i="9"/>
  <c r="M162" i="9"/>
  <c r="N162" i="9"/>
  <c r="O162" i="9"/>
  <c r="P162" i="9"/>
  <c r="Q162" i="9"/>
  <c r="R162" i="9"/>
  <c r="S162" i="9"/>
  <c r="T162" i="9"/>
  <c r="U162" i="9"/>
  <c r="V162" i="9"/>
  <c r="W162" i="9"/>
  <c r="X162" i="9"/>
  <c r="F163" i="9"/>
  <c r="G163" i="9"/>
  <c r="H163" i="9"/>
  <c r="I163" i="9"/>
  <c r="J163" i="9"/>
  <c r="K163" i="9"/>
  <c r="L163" i="9"/>
  <c r="M163" i="9"/>
  <c r="N163" i="9"/>
  <c r="O163" i="9"/>
  <c r="P163" i="9"/>
  <c r="Q163" i="9"/>
  <c r="R163" i="9"/>
  <c r="S163" i="9"/>
  <c r="T163" i="9"/>
  <c r="U163" i="9"/>
  <c r="V163" i="9"/>
  <c r="W163" i="9"/>
  <c r="X163" i="9"/>
  <c r="F164" i="9"/>
  <c r="G164" i="9"/>
  <c r="H164" i="9"/>
  <c r="I164" i="9"/>
  <c r="J164" i="9"/>
  <c r="K164" i="9"/>
  <c r="L164" i="9"/>
  <c r="M164" i="9"/>
  <c r="N164" i="9"/>
  <c r="O164" i="9"/>
  <c r="P164" i="9"/>
  <c r="Q164" i="9"/>
  <c r="R164" i="9"/>
  <c r="S164" i="9"/>
  <c r="T164" i="9"/>
  <c r="U164" i="9"/>
  <c r="V164" i="9"/>
  <c r="W164" i="9"/>
  <c r="X164" i="9"/>
  <c r="F165" i="9"/>
  <c r="G165" i="9"/>
  <c r="H165" i="9"/>
  <c r="I165" i="9"/>
  <c r="J165" i="9"/>
  <c r="K165" i="9"/>
  <c r="L165" i="9"/>
  <c r="M165" i="9"/>
  <c r="N165" i="9"/>
  <c r="O165" i="9"/>
  <c r="P165" i="9"/>
  <c r="Q165" i="9"/>
  <c r="R165" i="9"/>
  <c r="S165" i="9"/>
  <c r="T165" i="9"/>
  <c r="U165" i="9"/>
  <c r="V165" i="9"/>
  <c r="W165" i="9"/>
  <c r="X165" i="9"/>
  <c r="F166" i="9"/>
  <c r="G166" i="9"/>
  <c r="H166" i="9"/>
  <c r="I166" i="9"/>
  <c r="J166" i="9"/>
  <c r="K166" i="9"/>
  <c r="L166" i="9"/>
  <c r="M166" i="9"/>
  <c r="N166" i="9"/>
  <c r="O166" i="9"/>
  <c r="P166" i="9"/>
  <c r="Q166" i="9"/>
  <c r="R166" i="9"/>
  <c r="S166" i="9"/>
  <c r="T166" i="9"/>
  <c r="U166" i="9"/>
  <c r="V166" i="9"/>
  <c r="W166" i="9"/>
  <c r="X166" i="9"/>
  <c r="F167" i="9"/>
  <c r="G167" i="9"/>
  <c r="H167" i="9"/>
  <c r="I167" i="9"/>
  <c r="J167" i="9"/>
  <c r="K167" i="9"/>
  <c r="L167" i="9"/>
  <c r="M167" i="9"/>
  <c r="N167" i="9"/>
  <c r="O167" i="9"/>
  <c r="P167" i="9"/>
  <c r="Q167" i="9"/>
  <c r="R167" i="9"/>
  <c r="S167" i="9"/>
  <c r="T167" i="9"/>
  <c r="U167" i="9"/>
  <c r="V167" i="9"/>
  <c r="W167" i="9"/>
  <c r="X167" i="9"/>
  <c r="F168" i="9"/>
  <c r="G168" i="9"/>
  <c r="H168" i="9"/>
  <c r="I168" i="9"/>
  <c r="J168" i="9"/>
  <c r="K168" i="9"/>
  <c r="L168" i="9"/>
  <c r="M168" i="9"/>
  <c r="N168" i="9"/>
  <c r="O168" i="9"/>
  <c r="P168" i="9"/>
  <c r="Q168" i="9"/>
  <c r="R168" i="9"/>
  <c r="S168" i="9"/>
  <c r="T168" i="9"/>
  <c r="U168" i="9"/>
  <c r="V168" i="9"/>
  <c r="W168" i="9"/>
  <c r="X168" i="9"/>
  <c r="F169" i="9"/>
  <c r="G169" i="9"/>
  <c r="H169" i="9"/>
  <c r="I169" i="9"/>
  <c r="J169" i="9"/>
  <c r="K169" i="9"/>
  <c r="L169" i="9"/>
  <c r="M169" i="9"/>
  <c r="N169" i="9"/>
  <c r="O169" i="9"/>
  <c r="P169" i="9"/>
  <c r="Q169" i="9"/>
  <c r="R169" i="9"/>
  <c r="S169" i="9"/>
  <c r="T169" i="9"/>
  <c r="U169" i="9"/>
  <c r="V169" i="9"/>
  <c r="W169" i="9"/>
  <c r="X169" i="9"/>
  <c r="F170" i="9"/>
  <c r="G170" i="9"/>
  <c r="H170" i="9"/>
  <c r="I170" i="9"/>
  <c r="J170" i="9"/>
  <c r="K170" i="9"/>
  <c r="L170" i="9"/>
  <c r="M170" i="9"/>
  <c r="N170" i="9"/>
  <c r="O170" i="9"/>
  <c r="P170" i="9"/>
  <c r="Q170" i="9"/>
  <c r="R170" i="9"/>
  <c r="S170" i="9"/>
  <c r="T170" i="9"/>
  <c r="U170" i="9"/>
  <c r="V170" i="9"/>
  <c r="W170" i="9"/>
  <c r="X170" i="9"/>
  <c r="F171" i="9"/>
  <c r="G171" i="9"/>
  <c r="H171" i="9"/>
  <c r="I171" i="9"/>
  <c r="J171" i="9"/>
  <c r="K171" i="9"/>
  <c r="L171" i="9"/>
  <c r="M171" i="9"/>
  <c r="N171" i="9"/>
  <c r="O171" i="9"/>
  <c r="P171" i="9"/>
  <c r="Q171" i="9"/>
  <c r="R171" i="9"/>
  <c r="S171" i="9"/>
  <c r="T171" i="9"/>
  <c r="U171" i="9"/>
  <c r="V171" i="9"/>
  <c r="W171" i="9"/>
  <c r="X171" i="9"/>
  <c r="F172" i="9"/>
  <c r="G172" i="9"/>
  <c r="H172" i="9"/>
  <c r="I172" i="9"/>
  <c r="J172" i="9"/>
  <c r="K172" i="9"/>
  <c r="L172" i="9"/>
  <c r="M172" i="9"/>
  <c r="N172" i="9"/>
  <c r="O172" i="9"/>
  <c r="P172" i="9"/>
  <c r="Q172" i="9"/>
  <c r="R172" i="9"/>
  <c r="S172" i="9"/>
  <c r="T172" i="9"/>
  <c r="U172" i="9"/>
  <c r="V172" i="9"/>
  <c r="W172" i="9"/>
  <c r="X172" i="9"/>
  <c r="F173" i="9"/>
  <c r="G173" i="9"/>
  <c r="H173" i="9"/>
  <c r="I173" i="9"/>
  <c r="J173" i="9"/>
  <c r="K173" i="9"/>
  <c r="L173" i="9"/>
  <c r="M173" i="9"/>
  <c r="N173" i="9"/>
  <c r="O173" i="9"/>
  <c r="P173" i="9"/>
  <c r="Q173" i="9"/>
  <c r="R173" i="9"/>
  <c r="S173" i="9"/>
  <c r="T173" i="9"/>
  <c r="U173" i="9"/>
  <c r="V173" i="9"/>
  <c r="W173" i="9"/>
  <c r="X173" i="9"/>
  <c r="F174" i="9"/>
  <c r="G174" i="9"/>
  <c r="H174" i="9"/>
  <c r="I174" i="9"/>
  <c r="J174" i="9"/>
  <c r="K174" i="9"/>
  <c r="L174" i="9"/>
  <c r="M174" i="9"/>
  <c r="N174" i="9"/>
  <c r="O174" i="9"/>
  <c r="P174" i="9"/>
  <c r="Q174" i="9"/>
  <c r="R174" i="9"/>
  <c r="S174" i="9"/>
  <c r="T174" i="9"/>
  <c r="U174" i="9"/>
  <c r="V174" i="9"/>
  <c r="W174" i="9"/>
  <c r="X174" i="9"/>
  <c r="F175" i="9"/>
  <c r="G175" i="9"/>
  <c r="H175" i="9"/>
  <c r="I175" i="9"/>
  <c r="J175" i="9"/>
  <c r="K175" i="9"/>
  <c r="L175" i="9"/>
  <c r="M175" i="9"/>
  <c r="N175" i="9"/>
  <c r="O175" i="9"/>
  <c r="P175" i="9"/>
  <c r="Q175" i="9"/>
  <c r="R175" i="9"/>
  <c r="S175" i="9"/>
  <c r="T175" i="9"/>
  <c r="U175" i="9"/>
  <c r="V175" i="9"/>
  <c r="W175" i="9"/>
  <c r="X175" i="9"/>
  <c r="F176" i="9"/>
  <c r="G176" i="9"/>
  <c r="H176" i="9"/>
  <c r="I176" i="9"/>
  <c r="J176" i="9"/>
  <c r="K176" i="9"/>
  <c r="L176" i="9"/>
  <c r="M176" i="9"/>
  <c r="N176" i="9"/>
  <c r="O176" i="9"/>
  <c r="P176" i="9"/>
  <c r="Q176" i="9"/>
  <c r="R176" i="9"/>
  <c r="S176" i="9"/>
  <c r="T176" i="9"/>
  <c r="U176" i="9"/>
  <c r="V176" i="9"/>
  <c r="W176" i="9"/>
  <c r="X176" i="9"/>
  <c r="F177" i="9"/>
  <c r="G177" i="9"/>
  <c r="H177" i="9"/>
  <c r="I177" i="9"/>
  <c r="J177" i="9"/>
  <c r="K177" i="9"/>
  <c r="L177" i="9"/>
  <c r="M177" i="9"/>
  <c r="N177" i="9"/>
  <c r="O177" i="9"/>
  <c r="P177" i="9"/>
  <c r="Q177" i="9"/>
  <c r="R177" i="9"/>
  <c r="S177" i="9"/>
  <c r="T177" i="9"/>
  <c r="U177" i="9"/>
  <c r="V177" i="9"/>
  <c r="W177" i="9"/>
  <c r="X177" i="9"/>
  <c r="F178" i="9"/>
  <c r="G178" i="9"/>
  <c r="H178" i="9"/>
  <c r="I178" i="9"/>
  <c r="J178" i="9"/>
  <c r="K178" i="9"/>
  <c r="L178" i="9"/>
  <c r="M178" i="9"/>
  <c r="N178" i="9"/>
  <c r="O178" i="9"/>
  <c r="P178" i="9"/>
  <c r="Q178" i="9"/>
  <c r="R178" i="9"/>
  <c r="S178" i="9"/>
  <c r="T178" i="9"/>
  <c r="U178" i="9"/>
  <c r="V178" i="9"/>
  <c r="W178" i="9"/>
  <c r="X178" i="9"/>
  <c r="F179" i="9"/>
  <c r="G179" i="9"/>
  <c r="H179" i="9"/>
  <c r="I179" i="9"/>
  <c r="J179" i="9"/>
  <c r="K179" i="9"/>
  <c r="L179" i="9"/>
  <c r="M179" i="9"/>
  <c r="N179" i="9"/>
  <c r="O179" i="9"/>
  <c r="P179" i="9"/>
  <c r="Q179" i="9"/>
  <c r="R179" i="9"/>
  <c r="S179" i="9"/>
  <c r="T179" i="9"/>
  <c r="U179" i="9"/>
  <c r="V179" i="9"/>
  <c r="W179" i="9"/>
  <c r="X179" i="9"/>
  <c r="F180" i="9"/>
  <c r="G180" i="9"/>
  <c r="H180" i="9"/>
  <c r="I180" i="9"/>
  <c r="J180" i="9"/>
  <c r="K180" i="9"/>
  <c r="L180" i="9"/>
  <c r="M180" i="9"/>
  <c r="N180" i="9"/>
  <c r="O180" i="9"/>
  <c r="P180" i="9"/>
  <c r="Q180" i="9"/>
  <c r="R180" i="9"/>
  <c r="S180" i="9"/>
  <c r="T180" i="9"/>
  <c r="U180" i="9"/>
  <c r="V180" i="9"/>
  <c r="W180" i="9"/>
  <c r="X180" i="9"/>
  <c r="F181" i="9"/>
  <c r="G181" i="9"/>
  <c r="H181" i="9"/>
  <c r="I181" i="9"/>
  <c r="J181" i="9"/>
  <c r="K181" i="9"/>
  <c r="L181" i="9"/>
  <c r="M181" i="9"/>
  <c r="N181" i="9"/>
  <c r="O181" i="9"/>
  <c r="P181" i="9"/>
  <c r="Q181" i="9"/>
  <c r="R181" i="9"/>
  <c r="S181" i="9"/>
  <c r="T181" i="9"/>
  <c r="U181" i="9"/>
  <c r="V181" i="9"/>
  <c r="W181" i="9"/>
  <c r="X181" i="9"/>
  <c r="F182" i="9"/>
  <c r="G182" i="9"/>
  <c r="H182" i="9"/>
  <c r="I182" i="9"/>
  <c r="J182" i="9"/>
  <c r="K182" i="9"/>
  <c r="L182" i="9"/>
  <c r="M182" i="9"/>
  <c r="N182" i="9"/>
  <c r="O182" i="9"/>
  <c r="P182" i="9"/>
  <c r="Q182" i="9"/>
  <c r="R182" i="9"/>
  <c r="S182" i="9"/>
  <c r="T182" i="9"/>
  <c r="U182" i="9"/>
  <c r="V182" i="9"/>
  <c r="W182" i="9"/>
  <c r="X182" i="9"/>
  <c r="F183" i="9"/>
  <c r="G183" i="9"/>
  <c r="H183" i="9"/>
  <c r="I183" i="9"/>
  <c r="J183" i="9"/>
  <c r="K183" i="9"/>
  <c r="L183" i="9"/>
  <c r="M183" i="9"/>
  <c r="N183" i="9"/>
  <c r="O183" i="9"/>
  <c r="P183" i="9"/>
  <c r="Q183" i="9"/>
  <c r="R183" i="9"/>
  <c r="S183" i="9"/>
  <c r="T183" i="9"/>
  <c r="U183" i="9"/>
  <c r="V183" i="9"/>
  <c r="W183" i="9"/>
  <c r="X183" i="9"/>
  <c r="F184" i="9"/>
  <c r="G184" i="9"/>
  <c r="H184" i="9"/>
  <c r="I184" i="9"/>
  <c r="J184" i="9"/>
  <c r="K184" i="9"/>
  <c r="L184" i="9"/>
  <c r="M184" i="9"/>
  <c r="N184" i="9"/>
  <c r="O184" i="9"/>
  <c r="P184" i="9"/>
  <c r="Q184" i="9"/>
  <c r="R184" i="9"/>
  <c r="S184" i="9"/>
  <c r="T184" i="9"/>
  <c r="U184" i="9"/>
  <c r="V184" i="9"/>
  <c r="W184" i="9"/>
  <c r="X184" i="9"/>
  <c r="F185" i="9"/>
  <c r="G185" i="9"/>
  <c r="H185" i="9"/>
  <c r="I185" i="9"/>
  <c r="J185" i="9"/>
  <c r="K185" i="9"/>
  <c r="L185" i="9"/>
  <c r="M185" i="9"/>
  <c r="N185" i="9"/>
  <c r="O185" i="9"/>
  <c r="P185" i="9"/>
  <c r="Q185" i="9"/>
  <c r="R185" i="9"/>
  <c r="S185" i="9"/>
  <c r="T185" i="9"/>
  <c r="U185" i="9"/>
  <c r="V185" i="9"/>
  <c r="W185" i="9"/>
  <c r="X185" i="9"/>
  <c r="F186" i="9"/>
  <c r="G186" i="9"/>
  <c r="H186" i="9"/>
  <c r="I186" i="9"/>
  <c r="J186" i="9"/>
  <c r="K186" i="9"/>
  <c r="L186" i="9"/>
  <c r="M186" i="9"/>
  <c r="N186" i="9"/>
  <c r="O186" i="9"/>
  <c r="P186" i="9"/>
  <c r="Q186" i="9"/>
  <c r="R186" i="9"/>
  <c r="S186" i="9"/>
  <c r="T186" i="9"/>
  <c r="U186" i="9"/>
  <c r="V186" i="9"/>
  <c r="W186" i="9"/>
  <c r="X186" i="9"/>
  <c r="F187" i="9"/>
  <c r="G187" i="9"/>
  <c r="H187" i="9"/>
  <c r="I187" i="9"/>
  <c r="J187" i="9"/>
  <c r="K187" i="9"/>
  <c r="L187" i="9"/>
  <c r="M187" i="9"/>
  <c r="N187" i="9"/>
  <c r="O187" i="9"/>
  <c r="P187" i="9"/>
  <c r="Q187" i="9"/>
  <c r="R187" i="9"/>
  <c r="S187" i="9"/>
  <c r="T187" i="9"/>
  <c r="U187" i="9"/>
  <c r="V187" i="9"/>
  <c r="W187" i="9"/>
  <c r="X187" i="9"/>
  <c r="F188" i="9"/>
  <c r="G188" i="9"/>
  <c r="H188" i="9"/>
  <c r="I188" i="9"/>
  <c r="J188" i="9"/>
  <c r="K188" i="9"/>
  <c r="L188" i="9"/>
  <c r="M188" i="9"/>
  <c r="N188" i="9"/>
  <c r="O188" i="9"/>
  <c r="P188" i="9"/>
  <c r="Q188" i="9"/>
  <c r="R188" i="9"/>
  <c r="S188" i="9"/>
  <c r="T188" i="9"/>
  <c r="U188" i="9"/>
  <c r="V188" i="9"/>
  <c r="W188" i="9"/>
  <c r="X188" i="9"/>
  <c r="F189" i="9"/>
  <c r="G189" i="9"/>
  <c r="H189" i="9"/>
  <c r="I189" i="9"/>
  <c r="J189" i="9"/>
  <c r="K189" i="9"/>
  <c r="L189" i="9"/>
  <c r="M189" i="9"/>
  <c r="N189" i="9"/>
  <c r="O189" i="9"/>
  <c r="P189" i="9"/>
  <c r="Q189" i="9"/>
  <c r="R189" i="9"/>
  <c r="S189" i="9"/>
  <c r="T189" i="9"/>
  <c r="U189" i="9"/>
  <c r="V189" i="9"/>
  <c r="W189" i="9"/>
  <c r="X189" i="9"/>
  <c r="F190" i="9"/>
  <c r="G190" i="9"/>
  <c r="H190" i="9"/>
  <c r="I190" i="9"/>
  <c r="J190" i="9"/>
  <c r="K190" i="9"/>
  <c r="L190" i="9"/>
  <c r="M190" i="9"/>
  <c r="N190" i="9"/>
  <c r="O190" i="9"/>
  <c r="P190" i="9"/>
  <c r="Q190" i="9"/>
  <c r="R190" i="9"/>
  <c r="S190" i="9"/>
  <c r="T190" i="9"/>
  <c r="U190" i="9"/>
  <c r="V190" i="9"/>
  <c r="W190" i="9"/>
  <c r="X190" i="9"/>
  <c r="F191" i="9"/>
  <c r="G191" i="9"/>
  <c r="H191" i="9"/>
  <c r="I191" i="9"/>
  <c r="J191" i="9"/>
  <c r="K191" i="9"/>
  <c r="L191" i="9"/>
  <c r="M191" i="9"/>
  <c r="N191" i="9"/>
  <c r="O191" i="9"/>
  <c r="P191" i="9"/>
  <c r="Q191" i="9"/>
  <c r="R191" i="9"/>
  <c r="S191" i="9"/>
  <c r="T191" i="9"/>
  <c r="U191" i="9"/>
  <c r="V191" i="9"/>
  <c r="W191" i="9"/>
  <c r="X191" i="9"/>
  <c r="F192" i="9"/>
  <c r="G192" i="9"/>
  <c r="H192" i="9"/>
  <c r="I192" i="9"/>
  <c r="J192" i="9"/>
  <c r="K192" i="9"/>
  <c r="L192" i="9"/>
  <c r="M192" i="9"/>
  <c r="N192" i="9"/>
  <c r="O192" i="9"/>
  <c r="P192" i="9"/>
  <c r="Q192" i="9"/>
  <c r="R192" i="9"/>
  <c r="S192" i="9"/>
  <c r="T192" i="9"/>
  <c r="U192" i="9"/>
  <c r="V192" i="9"/>
  <c r="W192" i="9"/>
  <c r="X192" i="9"/>
  <c r="F193" i="9"/>
  <c r="G193" i="9"/>
  <c r="H193" i="9"/>
  <c r="I193" i="9"/>
  <c r="J193" i="9"/>
  <c r="K193" i="9"/>
  <c r="L193" i="9"/>
  <c r="M193" i="9"/>
  <c r="N193" i="9"/>
  <c r="O193" i="9"/>
  <c r="P193" i="9"/>
  <c r="Q193" i="9"/>
  <c r="R193" i="9"/>
  <c r="S193" i="9"/>
  <c r="T193" i="9"/>
  <c r="U193" i="9"/>
  <c r="V193" i="9"/>
  <c r="W193" i="9"/>
  <c r="X193" i="9"/>
  <c r="F194" i="9"/>
  <c r="G194" i="9"/>
  <c r="H194" i="9"/>
  <c r="I194" i="9"/>
  <c r="J194" i="9"/>
  <c r="K194" i="9"/>
  <c r="L194" i="9"/>
  <c r="M194" i="9"/>
  <c r="N194" i="9"/>
  <c r="O194" i="9"/>
  <c r="P194" i="9"/>
  <c r="Q194" i="9"/>
  <c r="R194" i="9"/>
  <c r="S194" i="9"/>
  <c r="T194" i="9"/>
  <c r="U194" i="9"/>
  <c r="V194" i="9"/>
  <c r="W194" i="9"/>
  <c r="X194" i="9"/>
  <c r="F3" i="9"/>
  <c r="G3" i="9"/>
  <c r="H3" i="9"/>
  <c r="I3" i="9"/>
  <c r="J3" i="9"/>
  <c r="K3" i="9"/>
  <c r="L3" i="9"/>
  <c r="M3" i="9"/>
  <c r="N3" i="9"/>
  <c r="O3" i="9"/>
  <c r="P3" i="9"/>
  <c r="Q3" i="9"/>
  <c r="R3" i="9"/>
  <c r="S3" i="9"/>
  <c r="T3" i="9"/>
  <c r="U3" i="9"/>
  <c r="V3" i="9"/>
  <c r="W3" i="9"/>
  <c r="X3" i="9"/>
  <c r="F4" i="9"/>
  <c r="G4" i="9"/>
  <c r="H4" i="9"/>
  <c r="I4" i="9"/>
  <c r="J4" i="9"/>
  <c r="K4" i="9"/>
  <c r="L4" i="9"/>
  <c r="M4" i="9"/>
  <c r="N4" i="9"/>
  <c r="O4" i="9"/>
  <c r="P4" i="9"/>
  <c r="Q4" i="9"/>
  <c r="R4" i="9"/>
  <c r="S4" i="9"/>
  <c r="T4" i="9"/>
  <c r="U4" i="9"/>
  <c r="V4" i="9"/>
  <c r="W4" i="9"/>
  <c r="X4" i="9"/>
  <c r="F5" i="9"/>
  <c r="G5" i="9"/>
  <c r="H5" i="9"/>
  <c r="I5" i="9"/>
  <c r="J5" i="9"/>
  <c r="K5" i="9"/>
  <c r="L5" i="9"/>
  <c r="M5" i="9"/>
  <c r="N5" i="9"/>
  <c r="O5" i="9"/>
  <c r="P5" i="9"/>
  <c r="Q5" i="9"/>
  <c r="R5" i="9"/>
  <c r="S5" i="9"/>
  <c r="T5" i="9"/>
  <c r="U5" i="9"/>
  <c r="V5" i="9"/>
  <c r="W5" i="9"/>
  <c r="X5" i="9"/>
  <c r="F6" i="9"/>
  <c r="G6" i="9"/>
  <c r="H6" i="9"/>
  <c r="I6" i="9"/>
  <c r="J6" i="9"/>
  <c r="K6" i="9"/>
  <c r="L6" i="9"/>
  <c r="M6" i="9"/>
  <c r="N6" i="9"/>
  <c r="O6" i="9"/>
  <c r="P6" i="9"/>
  <c r="Q6" i="9"/>
  <c r="R6" i="9"/>
  <c r="S6" i="9"/>
  <c r="T6" i="9"/>
  <c r="U6" i="9"/>
  <c r="V6" i="9"/>
  <c r="W6" i="9"/>
  <c r="X6" i="9"/>
  <c r="F7" i="9"/>
  <c r="G7" i="9"/>
  <c r="H7" i="9"/>
  <c r="I7" i="9"/>
  <c r="J7" i="9"/>
  <c r="K7" i="9"/>
  <c r="L7" i="9"/>
  <c r="M7" i="9"/>
  <c r="N7" i="9"/>
  <c r="O7" i="9"/>
  <c r="P7" i="9"/>
  <c r="Q7" i="9"/>
  <c r="R7" i="9"/>
  <c r="S7" i="9"/>
  <c r="T7" i="9"/>
  <c r="U7" i="9"/>
  <c r="V7" i="9"/>
  <c r="W7" i="9"/>
  <c r="X7" i="9"/>
  <c r="F8" i="9"/>
  <c r="G8" i="9"/>
  <c r="H8" i="9"/>
  <c r="I8" i="9"/>
  <c r="J8" i="9"/>
  <c r="K8" i="9"/>
  <c r="L8" i="9"/>
  <c r="M8" i="9"/>
  <c r="N8" i="9"/>
  <c r="O8" i="9"/>
  <c r="P8" i="9"/>
  <c r="Q8" i="9"/>
  <c r="R8" i="9"/>
  <c r="S8" i="9"/>
  <c r="T8" i="9"/>
  <c r="U8" i="9"/>
  <c r="V8" i="9"/>
  <c r="W8" i="9"/>
  <c r="X8" i="9"/>
  <c r="F9" i="9"/>
  <c r="G9" i="9"/>
  <c r="H9" i="9"/>
  <c r="I9" i="9"/>
  <c r="J9" i="9"/>
  <c r="K9" i="9"/>
  <c r="L9" i="9"/>
  <c r="M9" i="9"/>
  <c r="N9" i="9"/>
  <c r="O9" i="9"/>
  <c r="P9" i="9"/>
  <c r="Q9" i="9"/>
  <c r="R9" i="9"/>
  <c r="S9" i="9"/>
  <c r="T9" i="9"/>
  <c r="U9" i="9"/>
  <c r="V9" i="9"/>
  <c r="W9" i="9"/>
  <c r="X9" i="9"/>
  <c r="F10" i="9"/>
  <c r="G10" i="9"/>
  <c r="H10" i="9"/>
  <c r="I10" i="9"/>
  <c r="J10" i="9"/>
  <c r="K10" i="9"/>
  <c r="L10" i="9"/>
  <c r="M10" i="9"/>
  <c r="N10" i="9"/>
  <c r="O10" i="9"/>
  <c r="P10" i="9"/>
  <c r="Q10" i="9"/>
  <c r="R10" i="9"/>
  <c r="S10" i="9"/>
  <c r="T10" i="9"/>
  <c r="U10" i="9"/>
  <c r="V10" i="9"/>
  <c r="W10" i="9"/>
  <c r="X10" i="9"/>
  <c r="F11" i="9"/>
  <c r="G11" i="9"/>
  <c r="H11" i="9"/>
  <c r="I11" i="9"/>
  <c r="J11" i="9"/>
  <c r="K11" i="9"/>
  <c r="L11" i="9"/>
  <c r="M11" i="9"/>
  <c r="N11" i="9"/>
  <c r="O11" i="9"/>
  <c r="P11" i="9"/>
  <c r="Q11" i="9"/>
  <c r="R11" i="9"/>
  <c r="S11" i="9"/>
  <c r="T11" i="9"/>
  <c r="U11" i="9"/>
  <c r="V11" i="9"/>
  <c r="W11" i="9"/>
  <c r="X11" i="9"/>
  <c r="F12" i="9"/>
  <c r="G12" i="9"/>
  <c r="H12" i="9"/>
  <c r="I12" i="9"/>
  <c r="J12" i="9"/>
  <c r="K12" i="9"/>
  <c r="L12" i="9"/>
  <c r="M12" i="9"/>
  <c r="N12" i="9"/>
  <c r="O12" i="9"/>
  <c r="P12" i="9"/>
  <c r="Q12" i="9"/>
  <c r="R12" i="9"/>
  <c r="S12" i="9"/>
  <c r="T12" i="9"/>
  <c r="U12" i="9"/>
  <c r="V12" i="9"/>
  <c r="W12" i="9"/>
  <c r="X12" i="9"/>
  <c r="F13" i="9"/>
  <c r="G13" i="9"/>
  <c r="H13" i="9"/>
  <c r="I13" i="9"/>
  <c r="J13" i="9"/>
  <c r="K13" i="9"/>
  <c r="L13" i="9"/>
  <c r="M13" i="9"/>
  <c r="N13" i="9"/>
  <c r="O13" i="9"/>
  <c r="P13" i="9"/>
  <c r="Q13" i="9"/>
  <c r="R13" i="9"/>
  <c r="S13" i="9"/>
  <c r="T13" i="9"/>
  <c r="U13" i="9"/>
  <c r="V13" i="9"/>
  <c r="W13" i="9"/>
  <c r="X13" i="9"/>
  <c r="F14" i="9"/>
  <c r="G14" i="9"/>
  <c r="H14" i="9"/>
  <c r="I14" i="9"/>
  <c r="J14" i="9"/>
  <c r="K14" i="9"/>
  <c r="L14" i="9"/>
  <c r="M14" i="9"/>
  <c r="N14" i="9"/>
  <c r="O14" i="9"/>
  <c r="P14" i="9"/>
  <c r="Q14" i="9"/>
  <c r="R14" i="9"/>
  <c r="S14" i="9"/>
  <c r="T14" i="9"/>
  <c r="U14" i="9"/>
  <c r="V14" i="9"/>
  <c r="W14" i="9"/>
  <c r="X14" i="9"/>
  <c r="F15" i="9"/>
  <c r="G15" i="9"/>
  <c r="H15" i="9"/>
  <c r="I15" i="9"/>
  <c r="J15" i="9"/>
  <c r="K15" i="9"/>
  <c r="L15" i="9"/>
  <c r="M15" i="9"/>
  <c r="N15" i="9"/>
  <c r="O15" i="9"/>
  <c r="P15" i="9"/>
  <c r="Q15" i="9"/>
  <c r="R15" i="9"/>
  <c r="S15" i="9"/>
  <c r="T15" i="9"/>
  <c r="U15" i="9"/>
  <c r="V15" i="9"/>
  <c r="W15" i="9"/>
  <c r="X15" i="9"/>
  <c r="F16" i="9"/>
  <c r="G16" i="9"/>
  <c r="H16" i="9"/>
  <c r="I16" i="9"/>
  <c r="J16" i="9"/>
  <c r="K16" i="9"/>
  <c r="L16" i="9"/>
  <c r="M16" i="9"/>
  <c r="N16" i="9"/>
  <c r="O16" i="9"/>
  <c r="P16" i="9"/>
  <c r="Q16" i="9"/>
  <c r="R16" i="9"/>
  <c r="S16" i="9"/>
  <c r="T16" i="9"/>
  <c r="U16" i="9"/>
  <c r="V16" i="9"/>
  <c r="W16" i="9"/>
  <c r="X16" i="9"/>
  <c r="F17" i="9"/>
  <c r="G17" i="9"/>
  <c r="H17" i="9"/>
  <c r="I17" i="9"/>
  <c r="J17" i="9"/>
  <c r="K17" i="9"/>
  <c r="L17" i="9"/>
  <c r="M17" i="9"/>
  <c r="N17" i="9"/>
  <c r="O17" i="9"/>
  <c r="P17" i="9"/>
  <c r="Q17" i="9"/>
  <c r="R17" i="9"/>
  <c r="S17" i="9"/>
  <c r="T17" i="9"/>
  <c r="U17" i="9"/>
  <c r="V17" i="9"/>
  <c r="W17" i="9"/>
  <c r="X17" i="9"/>
  <c r="H2" i="9"/>
  <c r="I2" i="9"/>
  <c r="J2" i="9"/>
  <c r="K2" i="9"/>
  <c r="L2" i="9"/>
  <c r="M2" i="9"/>
  <c r="N2" i="9"/>
  <c r="O2" i="9"/>
  <c r="P2" i="9"/>
  <c r="Q2" i="9"/>
  <c r="R2" i="9"/>
  <c r="S2" i="9"/>
  <c r="T2" i="9"/>
  <c r="U2" i="9"/>
  <c r="V2" i="9"/>
  <c r="W2" i="9"/>
  <c r="X2" i="9"/>
  <c r="G2" i="9"/>
  <c r="F2" i="9"/>
  <c r="U22" i="22" l="1"/>
  <c r="T33" i="22"/>
  <c r="R33" i="22"/>
  <c r="T54" i="22"/>
  <c r="R54" i="22"/>
  <c r="P54" i="22"/>
  <c r="AD54" i="22"/>
  <c r="P64" i="22"/>
  <c r="P4" i="22" s="1"/>
  <c r="X64" i="22"/>
  <c r="N64" i="22"/>
  <c r="V64" i="22"/>
  <c r="AD64" i="22"/>
  <c r="T64" i="22"/>
  <c r="AB64" i="22"/>
  <c r="N72" i="22"/>
  <c r="V72" i="22"/>
  <c r="V28" i="22" s="1"/>
  <c r="AD72" i="22"/>
  <c r="T72" i="22"/>
  <c r="R72" i="22"/>
  <c r="P72" i="22"/>
  <c r="X72" i="22"/>
  <c r="T78" i="22"/>
  <c r="AB78" i="22"/>
  <c r="P78" i="22"/>
  <c r="P29" i="22" s="1"/>
  <c r="X78" i="22"/>
  <c r="T97" i="22"/>
  <c r="AB97" i="22"/>
  <c r="AB5" i="22" s="1"/>
  <c r="R19" i="22"/>
  <c r="Z19" i="22"/>
  <c r="P19" i="22"/>
  <c r="X97" i="22"/>
  <c r="X5" i="22" s="1"/>
  <c r="N19" i="22"/>
  <c r="V97" i="22"/>
  <c r="AD97" i="22"/>
  <c r="R103" i="22"/>
  <c r="R6" i="22" s="1"/>
  <c r="Z103" i="22"/>
  <c r="Z6" i="22" s="1"/>
  <c r="P103" i="22"/>
  <c r="X103" i="22"/>
  <c r="N103" i="22"/>
  <c r="N6" i="22" s="1"/>
  <c r="V103" i="22"/>
  <c r="V6" i="22" s="1"/>
  <c r="AD103" i="22"/>
  <c r="AD6" i="22" s="1"/>
  <c r="T103" i="22"/>
  <c r="AB103" i="22"/>
  <c r="T112" i="22"/>
  <c r="AB112" i="22"/>
  <c r="R112" i="22"/>
  <c r="Z112" i="22"/>
  <c r="P112" i="22"/>
  <c r="X112" i="22"/>
  <c r="N112" i="22"/>
  <c r="V112" i="22"/>
  <c r="AD112" i="22"/>
  <c r="R122" i="22"/>
  <c r="Z122" i="22"/>
  <c r="P122" i="22"/>
  <c r="P6" i="22" s="1"/>
  <c r="X122" i="22"/>
  <c r="X6" i="22" s="1"/>
  <c r="N122" i="22"/>
  <c r="V122" i="22"/>
  <c r="AD122" i="22"/>
  <c r="T122" i="22"/>
  <c r="AB122" i="22"/>
  <c r="T134" i="22"/>
  <c r="AB134" i="22"/>
  <c r="AB96" i="22" s="1"/>
  <c r="R134" i="22"/>
  <c r="Z134" i="22"/>
  <c r="U208" i="22"/>
  <c r="U7" i="22"/>
  <c r="N33" i="22"/>
  <c r="AD33" i="22"/>
  <c r="Z33" i="22"/>
  <c r="AB54" i="22"/>
  <c r="AB29" i="22" s="1"/>
  <c r="Z54" i="22"/>
  <c r="X54" i="22"/>
  <c r="V54" i="22"/>
  <c r="Z72" i="22"/>
  <c r="AE4" i="22"/>
  <c r="W6" i="22"/>
  <c r="Z64" i="22"/>
  <c r="AE14" i="22"/>
  <c r="S5" i="22"/>
  <c r="R64" i="22"/>
  <c r="P134" i="22"/>
  <c r="X134" i="22"/>
  <c r="N134" i="22"/>
  <c r="V134" i="22"/>
  <c r="AD134" i="22"/>
  <c r="P154" i="22"/>
  <c r="P10" i="22" s="1"/>
  <c r="X154" i="22"/>
  <c r="X153" i="22" s="1"/>
  <c r="N154" i="22"/>
  <c r="V154" i="22"/>
  <c r="AD154" i="22"/>
  <c r="T154" i="22"/>
  <c r="AB154" i="22"/>
  <c r="R154" i="22"/>
  <c r="Z154" i="22"/>
  <c r="N20" i="22"/>
  <c r="V20" i="22"/>
  <c r="AD20" i="22"/>
  <c r="T165" i="22"/>
  <c r="AB165" i="22"/>
  <c r="P165" i="22"/>
  <c r="X165" i="22"/>
  <c r="N165" i="22"/>
  <c r="N10" i="22" s="1"/>
  <c r="N11" i="22" s="1"/>
  <c r="N12" i="22" s="1"/>
  <c r="V165" i="22"/>
  <c r="V10" i="22" s="1"/>
  <c r="V11" i="22" s="1"/>
  <c r="V12" i="22" s="1"/>
  <c r="AD165" i="22"/>
  <c r="P180" i="22"/>
  <c r="X180" i="22"/>
  <c r="N180" i="22"/>
  <c r="V180" i="22"/>
  <c r="AD180" i="22"/>
  <c r="T180" i="22"/>
  <c r="AB180" i="22"/>
  <c r="AB153" i="22" s="1"/>
  <c r="R20" i="22"/>
  <c r="Z20" i="22"/>
  <c r="P198" i="22"/>
  <c r="X198" i="22"/>
  <c r="N198" i="22"/>
  <c r="V198" i="22"/>
  <c r="AD198" i="22"/>
  <c r="AD25" i="22" s="1"/>
  <c r="T198" i="22"/>
  <c r="T10" i="22" s="1"/>
  <c r="T11" i="22" s="1"/>
  <c r="T12" i="22" s="1"/>
  <c r="AB198" i="22"/>
  <c r="R198" i="22"/>
  <c r="Z198" i="22"/>
  <c r="R209" i="22"/>
  <c r="Z209" i="22"/>
  <c r="P209" i="22"/>
  <c r="X209" i="22"/>
  <c r="X7" i="22" s="1"/>
  <c r="N209" i="22"/>
  <c r="N7" i="22" s="1"/>
  <c r="V209" i="22"/>
  <c r="T209" i="22"/>
  <c r="AB209" i="22"/>
  <c r="AB7" i="22" s="1"/>
  <c r="T238" i="22"/>
  <c r="AB238" i="22"/>
  <c r="R238" i="22"/>
  <c r="Z238" i="22"/>
  <c r="Z7" i="22" s="1"/>
  <c r="P238" i="22"/>
  <c r="P208" i="22" s="1"/>
  <c r="X238" i="22"/>
  <c r="N238" i="22"/>
  <c r="V238" i="22"/>
  <c r="AD238" i="22"/>
  <c r="T247" i="22"/>
  <c r="AB247" i="22"/>
  <c r="Z247" i="22"/>
  <c r="P247" i="22"/>
  <c r="X247" i="22"/>
  <c r="N247" i="22"/>
  <c r="V247" i="22"/>
  <c r="AD247" i="22"/>
  <c r="R272" i="22"/>
  <c r="Z272" i="22"/>
  <c r="P272" i="22"/>
  <c r="P8" i="22" s="1"/>
  <c r="X272" i="22"/>
  <c r="X8" i="22" s="1"/>
  <c r="N272" i="22"/>
  <c r="N8" i="22" s="1"/>
  <c r="V272" i="22"/>
  <c r="AD272" i="22"/>
  <c r="T272" i="22"/>
  <c r="AB272" i="22"/>
  <c r="N278" i="22"/>
  <c r="V278" i="22"/>
  <c r="AD278" i="22"/>
  <c r="AD268" i="22" s="1"/>
  <c r="T286" i="22"/>
  <c r="AB286" i="22"/>
  <c r="R286" i="22"/>
  <c r="Z286" i="22"/>
  <c r="Z8" i="22" s="1"/>
  <c r="P286" i="22"/>
  <c r="X286" i="22"/>
  <c r="Q4" i="22"/>
  <c r="AA4" i="22"/>
  <c r="U6" i="22"/>
  <c r="AE6" i="22"/>
  <c r="Y208" i="22"/>
  <c r="AE8" i="22"/>
  <c r="Y8" i="22"/>
  <c r="O7" i="22"/>
  <c r="AA21" i="21"/>
  <c r="AA247" i="21"/>
  <c r="R33" i="21"/>
  <c r="U33" i="21"/>
  <c r="AC33" i="21"/>
  <c r="AE33" i="21"/>
  <c r="Q54" i="21"/>
  <c r="Y54" i="21"/>
  <c r="O54" i="21"/>
  <c r="W54" i="21"/>
  <c r="AE54" i="21"/>
  <c r="U54" i="21"/>
  <c r="AC54" i="21"/>
  <c r="S54" i="21"/>
  <c r="AA54" i="21"/>
  <c r="O72" i="21"/>
  <c r="AE103" i="21"/>
  <c r="AA198" i="21"/>
  <c r="W64" i="21"/>
  <c r="AC64" i="21"/>
  <c r="Q64" i="21"/>
  <c r="AA72" i="21"/>
  <c r="AE72" i="21"/>
  <c r="O78" i="21"/>
  <c r="U78" i="21"/>
  <c r="AA78" i="21"/>
  <c r="O19" i="21"/>
  <c r="AE19" i="21"/>
  <c r="O103" i="21"/>
  <c r="AC103" i="21"/>
  <c r="Y103" i="21"/>
  <c r="O112" i="21"/>
  <c r="U112" i="21"/>
  <c r="AC112" i="21"/>
  <c r="W122" i="21"/>
  <c r="AC122" i="21"/>
  <c r="Q122" i="21"/>
  <c r="Q134" i="21"/>
  <c r="AE134" i="21"/>
  <c r="S134" i="21"/>
  <c r="Y154" i="21"/>
  <c r="O64" i="21"/>
  <c r="U64" i="21"/>
  <c r="AA64" i="21"/>
  <c r="S72" i="21"/>
  <c r="W72" i="21"/>
  <c r="Y78" i="21"/>
  <c r="Y29" i="21" s="1"/>
  <c r="AE78" i="21"/>
  <c r="S78" i="21"/>
  <c r="Y19" i="21"/>
  <c r="AC97" i="21"/>
  <c r="W103" i="21"/>
  <c r="S103" i="21"/>
  <c r="Q112" i="21"/>
  <c r="W112" i="21"/>
  <c r="AA112" i="21"/>
  <c r="O122" i="21"/>
  <c r="U122" i="21"/>
  <c r="AA122" i="21"/>
  <c r="AA96" i="21" s="1"/>
  <c r="Y134" i="21"/>
  <c r="W134" i="21"/>
  <c r="AC134" i="21"/>
  <c r="U154" i="21"/>
  <c r="AC154" i="21"/>
  <c r="S154" i="21"/>
  <c r="AA154" i="21"/>
  <c r="O154" i="21"/>
  <c r="AE154" i="21"/>
  <c r="S20" i="21"/>
  <c r="AA20" i="21"/>
  <c r="Q165" i="21"/>
  <c r="Y165" i="21"/>
  <c r="O165" i="21"/>
  <c r="W165" i="21"/>
  <c r="AE165" i="21"/>
  <c r="AE10" i="21" s="1"/>
  <c r="AE11" i="21" s="1"/>
  <c r="AE12" i="21" s="1"/>
  <c r="U165" i="21"/>
  <c r="AC165" i="21"/>
  <c r="U180" i="21"/>
  <c r="AC180" i="21"/>
  <c r="S180" i="21"/>
  <c r="AA180" i="21"/>
  <c r="O180" i="21"/>
  <c r="W180" i="21"/>
  <c r="AE180" i="21"/>
  <c r="O20" i="21"/>
  <c r="W20" i="21"/>
  <c r="AE20" i="21"/>
  <c r="U198" i="21"/>
  <c r="AC198" i="21"/>
  <c r="S198" i="21"/>
  <c r="Y198" i="21"/>
  <c r="O198" i="21"/>
  <c r="W198" i="21"/>
  <c r="AE198" i="21"/>
  <c r="O209" i="21"/>
  <c r="AE209" i="21"/>
  <c r="U209" i="21"/>
  <c r="U7" i="21" s="1"/>
  <c r="S209" i="21"/>
  <c r="AA209" i="21"/>
  <c r="AA208" i="21" s="1"/>
  <c r="Q209" i="21"/>
  <c r="Y209" i="21"/>
  <c r="Y7" i="21" s="1"/>
  <c r="Q238" i="21"/>
  <c r="Q208" i="21" s="1"/>
  <c r="Y238" i="21"/>
  <c r="O238" i="21"/>
  <c r="W238" i="21"/>
  <c r="W7" i="21" s="1"/>
  <c r="AE238" i="21"/>
  <c r="U238" i="21"/>
  <c r="U208" i="21" s="1"/>
  <c r="AC238" i="21"/>
  <c r="S238" i="21"/>
  <c r="AA238" i="21"/>
  <c r="Q247" i="21"/>
  <c r="Y247" i="21"/>
  <c r="AE247" i="21"/>
  <c r="AE7" i="21" s="1"/>
  <c r="U247" i="21"/>
  <c r="AC247" i="21"/>
  <c r="AC208" i="21" s="1"/>
  <c r="S247" i="21"/>
  <c r="O272" i="21"/>
  <c r="O8" i="21" s="1"/>
  <c r="W272" i="21"/>
  <c r="W8" i="21" s="1"/>
  <c r="U272" i="21"/>
  <c r="AC272" i="21"/>
  <c r="AA272" i="21"/>
  <c r="AA268" i="21" s="1"/>
  <c r="Q272" i="21"/>
  <c r="Y272" i="21"/>
  <c r="Y8" i="21" s="1"/>
  <c r="Q286" i="21"/>
  <c r="Y286" i="21"/>
  <c r="U286" i="21"/>
  <c r="AE64" i="21"/>
  <c r="AE4" i="21" s="1"/>
  <c r="S64" i="21"/>
  <c r="Y64" i="21"/>
  <c r="Q72" i="21"/>
  <c r="Q78" i="21"/>
  <c r="Q29" i="21" s="1"/>
  <c r="W78" i="21"/>
  <c r="AC78" i="21"/>
  <c r="Q19" i="21"/>
  <c r="U97" i="21"/>
  <c r="U5" i="21" s="1"/>
  <c r="AA97" i="21"/>
  <c r="U103" i="21"/>
  <c r="U6" i="21" s="1"/>
  <c r="AA103" i="21"/>
  <c r="Y112" i="21"/>
  <c r="AE112" i="21"/>
  <c r="S112" i="21"/>
  <c r="AE122" i="21"/>
  <c r="AE6" i="21" s="1"/>
  <c r="S122" i="21"/>
  <c r="Y122" i="21"/>
  <c r="O134" i="21"/>
  <c r="O4" i="21" s="1"/>
  <c r="U134" i="21"/>
  <c r="U4" i="21" s="1"/>
  <c r="AA134" i="21"/>
  <c r="AA28" i="21" s="1"/>
  <c r="W154" i="21"/>
  <c r="AD19" i="21"/>
  <c r="Q14" i="21"/>
  <c r="AC17" i="21"/>
  <c r="O247" i="21"/>
  <c r="S14" i="21"/>
  <c r="AC5" i="21"/>
  <c r="W22" i="21"/>
  <c r="AE8" i="21"/>
  <c r="R78" i="21"/>
  <c r="R32" i="21" s="1"/>
  <c r="Z78" i="21"/>
  <c r="AA14" i="21"/>
  <c r="Q268" i="21"/>
  <c r="W8" i="22"/>
  <c r="AC3" i="22"/>
  <c r="U8" i="22"/>
  <c r="O10" i="22"/>
  <c r="AA8" i="22"/>
  <c r="Y7" i="22"/>
  <c r="AE208" i="22"/>
  <c r="W7" i="22"/>
  <c r="S7" i="22"/>
  <c r="Y5" i="22"/>
  <c r="X14" i="22"/>
  <c r="AA208" i="22"/>
  <c r="Y268" i="22"/>
  <c r="O14" i="22"/>
  <c r="X19" i="22"/>
  <c r="P14" i="22"/>
  <c r="AD22" i="22"/>
  <c r="AA17" i="22"/>
  <c r="O268" i="22"/>
  <c r="U4" i="22"/>
  <c r="Q6" i="22"/>
  <c r="O6" i="22"/>
  <c r="W10" i="22"/>
  <c r="W11" i="22" s="1"/>
  <c r="W12" i="22" s="1"/>
  <c r="AB17" i="22"/>
  <c r="S153" i="22"/>
  <c r="W208" i="22"/>
  <c r="Q7" i="22"/>
  <c r="Q268" i="22"/>
  <c r="N30" i="22"/>
  <c r="AB19" i="22"/>
  <c r="W28" i="22"/>
  <c r="S17" i="22"/>
  <c r="R17" i="22"/>
  <c r="Y4" i="22"/>
  <c r="Q96" i="22"/>
  <c r="AE10" i="22"/>
  <c r="AE11" i="22" s="1"/>
  <c r="AE12" i="22" s="1"/>
  <c r="AE268" i="21"/>
  <c r="S8" i="21"/>
  <c r="Y6" i="21"/>
  <c r="Y208" i="21"/>
  <c r="Y9" i="21"/>
  <c r="Y4" i="21"/>
  <c r="O6" i="21"/>
  <c r="O10" i="21"/>
  <c r="O11" i="21" s="1"/>
  <c r="O12" i="21" s="1"/>
  <c r="Q9" i="21"/>
  <c r="AE21" i="21"/>
  <c r="Q97" i="21"/>
  <c r="Q5" i="21" s="1"/>
  <c r="Q18" i="21"/>
  <c r="AE97" i="21"/>
  <c r="W247" i="21"/>
  <c r="AE9" i="21"/>
  <c r="X22" i="21"/>
  <c r="O268" i="21"/>
  <c r="AB14" i="21"/>
  <c r="X25" i="21"/>
  <c r="V153" i="21"/>
  <c r="Z31" i="21"/>
  <c r="P8" i="21"/>
  <c r="X8" i="21"/>
  <c r="N17" i="21"/>
  <c r="AB20" i="14"/>
  <c r="AD10" i="22"/>
  <c r="AD11" i="22" s="1"/>
  <c r="AD12" i="22" s="1"/>
  <c r="V7" i="22"/>
  <c r="T268" i="22"/>
  <c r="T9" i="22"/>
  <c r="AB268" i="22"/>
  <c r="AB9" i="22"/>
  <c r="Q5" i="22"/>
  <c r="S10" i="22"/>
  <c r="S11" i="22" s="1"/>
  <c r="S12" i="22" s="1"/>
  <c r="T18" i="22"/>
  <c r="P33" i="22"/>
  <c r="Y32" i="22"/>
  <c r="O29" i="22"/>
  <c r="R97" i="22"/>
  <c r="R5" i="22" s="1"/>
  <c r="W5" i="22"/>
  <c r="AC268" i="22"/>
  <c r="S268" i="22"/>
  <c r="AB10" i="22"/>
  <c r="AE7" i="22"/>
  <c r="T19" i="22"/>
  <c r="AD19" i="22"/>
  <c r="X33" i="22"/>
  <c r="X30" i="22" s="1"/>
  <c r="U3" i="22"/>
  <c r="Z97" i="22"/>
  <c r="X29" i="22"/>
  <c r="Q208" i="22"/>
  <c r="AD209" i="22"/>
  <c r="AD7" i="22" s="1"/>
  <c r="AE268" i="22"/>
  <c r="AA268" i="22"/>
  <c r="W4" i="22"/>
  <c r="Q3" i="22"/>
  <c r="W29" i="22"/>
  <c r="AC6" i="22"/>
  <c r="Q8" i="22"/>
  <c r="V19" i="22"/>
  <c r="Y3" i="22"/>
  <c r="N97" i="22"/>
  <c r="AB18" i="22"/>
  <c r="AB72" i="22"/>
  <c r="Y96" i="22"/>
  <c r="AE5" i="22"/>
  <c r="S208" i="22"/>
  <c r="O208" i="22"/>
  <c r="R247" i="22"/>
  <c r="R7" i="22" s="1"/>
  <c r="N29" i="22"/>
  <c r="P97" i="22"/>
  <c r="U5" i="22"/>
  <c r="AA7" i="22"/>
  <c r="O11" i="22"/>
  <c r="O12" i="22" s="1"/>
  <c r="Z21" i="22"/>
  <c r="U268" i="22"/>
  <c r="O32" i="22"/>
  <c r="Z268" i="22"/>
  <c r="AE25" i="22"/>
  <c r="N28" i="22"/>
  <c r="V96" i="22"/>
  <c r="V5" i="22"/>
  <c r="O28" i="22"/>
  <c r="Q32" i="22"/>
  <c r="Y22" i="22"/>
  <c r="U32" i="22"/>
  <c r="U30" i="22"/>
  <c r="U28" i="22"/>
  <c r="N31" i="22"/>
  <c r="V31" i="22"/>
  <c r="W31" i="22"/>
  <c r="AE31" i="22"/>
  <c r="AB208" i="22"/>
  <c r="O31" i="22"/>
  <c r="W14" i="22"/>
  <c r="X31" i="22"/>
  <c r="T14" i="22"/>
  <c r="AB14" i="22"/>
  <c r="N4" i="22"/>
  <c r="AA153" i="22"/>
  <c r="AA10" i="22"/>
  <c r="AA11" i="22" s="1"/>
  <c r="AA12" i="22" s="1"/>
  <c r="P268" i="22"/>
  <c r="P9" i="22"/>
  <c r="T208" i="22"/>
  <c r="T7" i="22"/>
  <c r="V22" i="22"/>
  <c r="S32" i="22"/>
  <c r="S30" i="22"/>
  <c r="S3" i="22"/>
  <c r="N25" i="22"/>
  <c r="N23" i="22" s="1"/>
  <c r="S14" i="22"/>
  <c r="AA14" i="22"/>
  <c r="R268" i="22"/>
  <c r="R8" i="22"/>
  <c r="AD30" i="22"/>
  <c r="S31" i="22"/>
  <c r="AA32" i="22"/>
  <c r="AA3" i="22"/>
  <c r="T32" i="22"/>
  <c r="T3" i="22"/>
  <c r="AB31" i="22"/>
  <c r="P31" i="22"/>
  <c r="Y31" i="22"/>
  <c r="Y30" i="22"/>
  <c r="T6" i="22"/>
  <c r="T96" i="22"/>
  <c r="AB6" i="22"/>
  <c r="W25" i="22"/>
  <c r="W23" i="22" s="1"/>
  <c r="O3" i="22"/>
  <c r="W3" i="22"/>
  <c r="W32" i="22"/>
  <c r="AE29" i="22"/>
  <c r="V4" i="22"/>
  <c r="AC32" i="22"/>
  <c r="AC4" i="22"/>
  <c r="Z22" i="22"/>
  <c r="U14" i="22"/>
  <c r="AC14" i="22"/>
  <c r="O17" i="22"/>
  <c r="X17" i="22"/>
  <c r="S22" i="22"/>
  <c r="AB22" i="22"/>
  <c r="AD28" i="22"/>
  <c r="U29" i="22"/>
  <c r="V33" i="22"/>
  <c r="AE33" i="22"/>
  <c r="W96" i="22"/>
  <c r="R165" i="22"/>
  <c r="Z165" i="22"/>
  <c r="Z25" i="22" s="1"/>
  <c r="N268" i="22"/>
  <c r="X268" i="22"/>
  <c r="O96" i="22"/>
  <c r="N14" i="22"/>
  <c r="V14" i="22"/>
  <c r="AD14" i="22"/>
  <c r="P17" i="22"/>
  <c r="Z17" i="22"/>
  <c r="Q18" i="22"/>
  <c r="T22" i="22"/>
  <c r="AC22" i="22"/>
  <c r="AC31" i="22"/>
  <c r="U31" i="22"/>
  <c r="W30" i="22"/>
  <c r="W24" i="22" s="1"/>
  <c r="O30" i="22"/>
  <c r="O24" i="22" s="1"/>
  <c r="Y29" i="22"/>
  <c r="Q29" i="22"/>
  <c r="AE72" i="22"/>
  <c r="AE28" i="22" s="1"/>
  <c r="AE18" i="22"/>
  <c r="S103" i="22"/>
  <c r="S6" i="22" s="1"/>
  <c r="AA103" i="22"/>
  <c r="AA6" i="22" s="1"/>
  <c r="Q165" i="22"/>
  <c r="Q10" i="22" s="1"/>
  <c r="Q11" i="22" s="1"/>
  <c r="Q12" i="22" s="1"/>
  <c r="Y165" i="22"/>
  <c r="Y10" i="22" s="1"/>
  <c r="Y11" i="22" s="1"/>
  <c r="Y12" i="22" s="1"/>
  <c r="R180" i="22"/>
  <c r="Z180" i="22"/>
  <c r="Q14" i="22"/>
  <c r="Y14" i="22"/>
  <c r="T17" i="22"/>
  <c r="AC17" i="22"/>
  <c r="AC18" i="22"/>
  <c r="N22" i="22"/>
  <c r="X22" i="22"/>
  <c r="O25" i="22"/>
  <c r="Y28" i="22"/>
  <c r="Q30" i="22"/>
  <c r="Z30" i="22"/>
  <c r="Q31" i="22"/>
  <c r="Z31" i="22"/>
  <c r="V208" i="22"/>
  <c r="AD208" i="22"/>
  <c r="AC96" i="22"/>
  <c r="AC165" i="22"/>
  <c r="AC10" i="22" s="1"/>
  <c r="AC11" i="22" s="1"/>
  <c r="AC12" i="22" s="1"/>
  <c r="R14" i="22"/>
  <c r="Z14" i="22"/>
  <c r="U17" i="22"/>
  <c r="AD17" i="22"/>
  <c r="P22" i="22"/>
  <c r="P25" i="22"/>
  <c r="Q28" i="22"/>
  <c r="AA29" i="22"/>
  <c r="R30" i="22"/>
  <c r="AA30" i="22"/>
  <c r="R31" i="22"/>
  <c r="AA31" i="22"/>
  <c r="AB33" i="22"/>
  <c r="N78" i="22"/>
  <c r="N3" i="22" s="1"/>
  <c r="V78" i="22"/>
  <c r="V29" i="22" s="1"/>
  <c r="AD78" i="22"/>
  <c r="AD32" i="22" s="1"/>
  <c r="AE96" i="22"/>
  <c r="AA96" i="22"/>
  <c r="N153" i="22"/>
  <c r="V153" i="22"/>
  <c r="AD153" i="22"/>
  <c r="U165" i="22"/>
  <c r="U10" i="22" s="1"/>
  <c r="U11" i="22" s="1"/>
  <c r="U12" i="22" s="1"/>
  <c r="V17" i="22"/>
  <c r="AE17" i="22"/>
  <c r="Q22" i="22"/>
  <c r="R25" i="22"/>
  <c r="AA25" i="22"/>
  <c r="AB28" i="22"/>
  <c r="S29" i="22"/>
  <c r="AE22" i="22"/>
  <c r="W22" i="22"/>
  <c r="O22" i="22"/>
  <c r="Y17" i="22"/>
  <c r="Q17" i="22"/>
  <c r="R78" i="22"/>
  <c r="R3" i="22" s="1"/>
  <c r="Z78" i="22"/>
  <c r="Z29" i="22" s="1"/>
  <c r="U96" i="22"/>
  <c r="O153" i="22"/>
  <c r="W153" i="22"/>
  <c r="AE153" i="22"/>
  <c r="V268" i="22"/>
  <c r="AD5" i="22"/>
  <c r="N17" i="22"/>
  <c r="W17" i="22"/>
  <c r="R22" i="22"/>
  <c r="AA22" i="22"/>
  <c r="S25" i="22"/>
  <c r="AB25" i="22"/>
  <c r="T28" i="22"/>
  <c r="AC28" i="22"/>
  <c r="T29" i="22"/>
  <c r="AC29" i="22"/>
  <c r="T30" i="22"/>
  <c r="AC30" i="22"/>
  <c r="T31" i="22"/>
  <c r="AD31" i="22"/>
  <c r="AC208" i="22"/>
  <c r="AD6" i="21"/>
  <c r="AD5" i="21"/>
  <c r="V10" i="21"/>
  <c r="T8" i="21"/>
  <c r="T268" i="21"/>
  <c r="AB8" i="21"/>
  <c r="AB268" i="21"/>
  <c r="R8" i="21"/>
  <c r="N208" i="21"/>
  <c r="N7" i="21"/>
  <c r="R4" i="21"/>
  <c r="N6" i="21"/>
  <c r="P6" i="21"/>
  <c r="Z4" i="21"/>
  <c r="V7" i="21"/>
  <c r="V208" i="21"/>
  <c r="R7" i="21"/>
  <c r="AB6" i="21"/>
  <c r="Z8" i="21"/>
  <c r="V6" i="21"/>
  <c r="AD10" i="21"/>
  <c r="AD208" i="21"/>
  <c r="AD7" i="21"/>
  <c r="P268" i="21"/>
  <c r="P9" i="21"/>
  <c r="N18" i="21"/>
  <c r="V19" i="21"/>
  <c r="AD72" i="21"/>
  <c r="AD32" i="21" s="1"/>
  <c r="Z97" i="21"/>
  <c r="Z5" i="21" s="1"/>
  <c r="X103" i="21"/>
  <c r="X6" i="21" s="1"/>
  <c r="AC6" i="21"/>
  <c r="S268" i="21"/>
  <c r="AC8" i="21"/>
  <c r="N72" i="21"/>
  <c r="N32" i="21" s="1"/>
  <c r="AD8" i="21"/>
  <c r="W10" i="21"/>
  <c r="W11" i="21" s="1"/>
  <c r="W12" i="21" s="1"/>
  <c r="V5" i="21"/>
  <c r="AD17" i="21"/>
  <c r="N97" i="21"/>
  <c r="N5" i="21" s="1"/>
  <c r="T21" i="21"/>
  <c r="N8" i="21"/>
  <c r="R31" i="21"/>
  <c r="V72" i="21"/>
  <c r="V32" i="21" s="1"/>
  <c r="S4" i="21"/>
  <c r="V17" i="21"/>
  <c r="V8" i="21"/>
  <c r="R19" i="21"/>
  <c r="R3" i="21"/>
  <c r="AA5" i="21"/>
  <c r="Z268" i="21"/>
  <c r="Z9" i="21"/>
  <c r="T14" i="21"/>
  <c r="O25" i="21"/>
  <c r="P29" i="21"/>
  <c r="Q31" i="21"/>
  <c r="Q33" i="21"/>
  <c r="T97" i="21"/>
  <c r="T19" i="21"/>
  <c r="AB97" i="21"/>
  <c r="AB19" i="21"/>
  <c r="X19" i="21"/>
  <c r="X97" i="21"/>
  <c r="R6" i="21"/>
  <c r="R96" i="21"/>
  <c r="Z6" i="21"/>
  <c r="AE96" i="21"/>
  <c r="AE5" i="21"/>
  <c r="S97" i="21"/>
  <c r="S28" i="21" s="1"/>
  <c r="S19" i="21"/>
  <c r="W19" i="21"/>
  <c r="W97" i="21"/>
  <c r="P25" i="21"/>
  <c r="Y33" i="21"/>
  <c r="Y14" i="21"/>
  <c r="AE22" i="21"/>
  <c r="V22" i="21"/>
  <c r="AB17" i="21"/>
  <c r="T17" i="21"/>
  <c r="O17" i="21"/>
  <c r="AD22" i="21"/>
  <c r="U22" i="21"/>
  <c r="AA17" i="21"/>
  <c r="S17" i="21"/>
  <c r="P22" i="21"/>
  <c r="AE17" i="21"/>
  <c r="AC22" i="21"/>
  <c r="T22" i="21"/>
  <c r="Z17" i="21"/>
  <c r="R17" i="21"/>
  <c r="X14" i="21"/>
  <c r="P14" i="21"/>
  <c r="AB22" i="21"/>
  <c r="S22" i="21"/>
  <c r="Y17" i="21"/>
  <c r="Q17" i="21"/>
  <c r="AE14" i="21"/>
  <c r="W14" i="21"/>
  <c r="O14" i="21"/>
  <c r="W17" i="21"/>
  <c r="AA22" i="21"/>
  <c r="Q22" i="21"/>
  <c r="X17" i="21"/>
  <c r="P17" i="21"/>
  <c r="AD14" i="21"/>
  <c r="V14" i="21"/>
  <c r="N14" i="21"/>
  <c r="Y22" i="21"/>
  <c r="U14" i="21"/>
  <c r="AC14" i="21"/>
  <c r="Y72" i="21"/>
  <c r="Y18" i="21"/>
  <c r="U72" i="21"/>
  <c r="U32" i="21" s="1"/>
  <c r="U18" i="21"/>
  <c r="AC18" i="21"/>
  <c r="AC72" i="21"/>
  <c r="AC3" i="21" s="1"/>
  <c r="Q6" i="21"/>
  <c r="S208" i="21"/>
  <c r="S7" i="21"/>
  <c r="O208" i="21"/>
  <c r="O7" i="21"/>
  <c r="W208" i="21"/>
  <c r="AE208" i="21"/>
  <c r="N3" i="21"/>
  <c r="AC30" i="21"/>
  <c r="R14" i="21"/>
  <c r="R29" i="21"/>
  <c r="Z33" i="21"/>
  <c r="Z30" i="21" s="1"/>
  <c r="Z14" i="21"/>
  <c r="AE3" i="21"/>
  <c r="AE32" i="21"/>
  <c r="Q25" i="21"/>
  <c r="AA29" i="21"/>
  <c r="AB31" i="21"/>
  <c r="R28" i="21"/>
  <c r="S31" i="21"/>
  <c r="O97" i="21"/>
  <c r="P208" i="21"/>
  <c r="P7" i="21"/>
  <c r="X208" i="21"/>
  <c r="X7" i="21"/>
  <c r="Y25" i="21"/>
  <c r="Z29" i="21"/>
  <c r="AA31" i="21"/>
  <c r="O33" i="21"/>
  <c r="W33" i="21"/>
  <c r="AC31" i="21"/>
  <c r="P97" i="21"/>
  <c r="T208" i="21"/>
  <c r="T7" i="21"/>
  <c r="AB208" i="21"/>
  <c r="AB7" i="21"/>
  <c r="AA19" i="21"/>
  <c r="N22" i="21"/>
  <c r="P33" i="21"/>
  <c r="X33" i="21"/>
  <c r="U153" i="21"/>
  <c r="U10" i="21"/>
  <c r="U11" i="21" s="1"/>
  <c r="U12" i="21" s="1"/>
  <c r="AC153" i="21"/>
  <c r="AC10" i="21"/>
  <c r="AC11" i="21" s="1"/>
  <c r="AC12" i="21" s="1"/>
  <c r="U17" i="21"/>
  <c r="O22" i="21"/>
  <c r="N10" i="21"/>
  <c r="N11" i="21" s="1"/>
  <c r="N12" i="21" s="1"/>
  <c r="N153" i="21"/>
  <c r="V11" i="21"/>
  <c r="V12" i="21" s="1"/>
  <c r="AD11" i="21"/>
  <c r="AD12" i="21" s="1"/>
  <c r="P180" i="21"/>
  <c r="P10" i="21" s="1"/>
  <c r="P11" i="21" s="1"/>
  <c r="P12" i="21" s="1"/>
  <c r="X180" i="21"/>
  <c r="X10" i="21" s="1"/>
  <c r="X11" i="21" s="1"/>
  <c r="X12" i="21" s="1"/>
  <c r="Q180" i="21"/>
  <c r="Q10" i="21" s="1"/>
  <c r="Q11" i="21" s="1"/>
  <c r="Q12" i="21" s="1"/>
  <c r="Y180" i="21"/>
  <c r="AA33" i="21"/>
  <c r="U96" i="21"/>
  <c r="AC96" i="21"/>
  <c r="R208" i="21"/>
  <c r="Z208" i="21"/>
  <c r="S33" i="21"/>
  <c r="AC19" i="21"/>
  <c r="S29" i="21"/>
  <c r="AC29" i="21"/>
  <c r="T31" i="21"/>
  <c r="X31" i="21"/>
  <c r="P31" i="21"/>
  <c r="R30" i="21"/>
  <c r="AB29" i="21"/>
  <c r="T29" i="21"/>
  <c r="V28" i="21"/>
  <c r="N28" i="21"/>
  <c r="T33" i="21"/>
  <c r="AB33" i="21"/>
  <c r="N96" i="21"/>
  <c r="V96" i="21"/>
  <c r="AD96" i="21"/>
  <c r="R268" i="21"/>
  <c r="U19" i="21"/>
  <c r="AC25" i="21"/>
  <c r="U29" i="21"/>
  <c r="AD29" i="21"/>
  <c r="U30" i="21"/>
  <c r="AD30" i="21"/>
  <c r="U31" i="21"/>
  <c r="AD31" i="21"/>
  <c r="Z22" i="21"/>
  <c r="R22" i="21"/>
  <c r="O153" i="21"/>
  <c r="W153" i="21"/>
  <c r="AE153" i="21"/>
  <c r="U268" i="21"/>
  <c r="AC268" i="21"/>
  <c r="U25" i="21"/>
  <c r="AD25" i="21"/>
  <c r="AE28" i="21"/>
  <c r="V29" i="21"/>
  <c r="AE29" i="21"/>
  <c r="V30" i="21"/>
  <c r="AE30" i="21"/>
  <c r="V31" i="21"/>
  <c r="AE31" i="21"/>
  <c r="P153" i="21"/>
  <c r="T165" i="21"/>
  <c r="T25" i="21" s="1"/>
  <c r="AB165" i="21"/>
  <c r="W268" i="21"/>
  <c r="N268" i="21"/>
  <c r="V268" i="21"/>
  <c r="AD268" i="21"/>
  <c r="V25" i="21"/>
  <c r="W28" i="21"/>
  <c r="N29" i="21"/>
  <c r="W29" i="21"/>
  <c r="N30" i="21"/>
  <c r="W30" i="21"/>
  <c r="N31" i="21"/>
  <c r="W31" i="21"/>
  <c r="Y97" i="21"/>
  <c r="S165" i="21"/>
  <c r="S153" i="21" s="1"/>
  <c r="AA165" i="21"/>
  <c r="AA10" i="21" s="1"/>
  <c r="AA11" i="21" s="1"/>
  <c r="AA12" i="21" s="1"/>
  <c r="X268" i="21"/>
  <c r="N25" i="21"/>
  <c r="W25" i="21"/>
  <c r="O28" i="21"/>
  <c r="O29" i="21"/>
  <c r="X29" i="21"/>
  <c r="O30" i="21"/>
  <c r="O31" i="21"/>
  <c r="Y31" i="21"/>
  <c r="Q153" i="21"/>
  <c r="T180" i="21"/>
  <c r="T28" i="21" s="1"/>
  <c r="AB180" i="21"/>
  <c r="R198" i="21"/>
  <c r="R10" i="21" s="1"/>
  <c r="R11" i="21" s="1"/>
  <c r="R12" i="21" s="1"/>
  <c r="Z198" i="21"/>
  <c r="Z25" i="21" s="1"/>
  <c r="X20" i="14"/>
  <c r="P20" i="14"/>
  <c r="Y20" i="14"/>
  <c r="Q20" i="14"/>
  <c r="AB21" i="14"/>
  <c r="T21" i="14"/>
  <c r="AA21" i="14"/>
  <c r="S21" i="14"/>
  <c r="AD18" i="14"/>
  <c r="V18" i="14"/>
  <c r="AC18" i="14"/>
  <c r="U18" i="14"/>
  <c r="Z21" i="14"/>
  <c r="R21" i="14"/>
  <c r="X21" i="14"/>
  <c r="P21" i="14"/>
  <c r="T20" i="14"/>
  <c r="X18" i="14"/>
  <c r="AE20" i="14"/>
  <c r="W20" i="14"/>
  <c r="O20" i="14"/>
  <c r="AE18" i="14"/>
  <c r="W18" i="14"/>
  <c r="O18" i="14"/>
  <c r="AD20" i="14"/>
  <c r="V20" i="14"/>
  <c r="N20" i="14"/>
  <c r="V19" i="14"/>
  <c r="P18" i="14"/>
  <c r="Y21" i="14"/>
  <c r="Q21" i="14"/>
  <c r="AC20" i="14"/>
  <c r="U20" i="14"/>
  <c r="AA19" i="14"/>
  <c r="S19" i="14"/>
  <c r="AD19" i="14"/>
  <c r="Z19" i="14"/>
  <c r="R19" i="14"/>
  <c r="AB18" i="14"/>
  <c r="T18" i="14"/>
  <c r="AE21" i="14"/>
  <c r="W21" i="14"/>
  <c r="O21" i="14"/>
  <c r="AA20" i="14"/>
  <c r="S20" i="14"/>
  <c r="AC19" i="14"/>
  <c r="U19" i="14"/>
  <c r="Y19" i="14"/>
  <c r="Q19" i="14"/>
  <c r="AA18" i="14"/>
  <c r="S18" i="14"/>
  <c r="AD21" i="14"/>
  <c r="V21" i="14"/>
  <c r="N21" i="14"/>
  <c r="Z20" i="14"/>
  <c r="R20" i="14"/>
  <c r="AB19" i="14"/>
  <c r="T19" i="14"/>
  <c r="N19" i="14"/>
  <c r="X19" i="14"/>
  <c r="P19" i="14"/>
  <c r="Z18" i="14"/>
  <c r="R18" i="14"/>
  <c r="AC21" i="14"/>
  <c r="U21" i="14"/>
  <c r="AE19" i="14"/>
  <c r="W19" i="14"/>
  <c r="O19" i="14"/>
  <c r="Y18" i="14"/>
  <c r="Q18" i="14"/>
  <c r="N18" i="14"/>
  <c r="N25" i="14"/>
  <c r="T165" i="14"/>
  <c r="AD54" i="14"/>
  <c r="V54" i="14"/>
  <c r="N54" i="14"/>
  <c r="AB165" i="14"/>
  <c r="X54" i="14"/>
  <c r="P54" i="14"/>
  <c r="AE165" i="14"/>
  <c r="W165" i="14"/>
  <c r="O165" i="14"/>
  <c r="AD165" i="14"/>
  <c r="V165" i="14"/>
  <c r="N165" i="14"/>
  <c r="AC54" i="14"/>
  <c r="U54" i="14"/>
  <c r="AB54" i="14"/>
  <c r="T54" i="14"/>
  <c r="P165" i="14"/>
  <c r="AC165" i="14"/>
  <c r="U165" i="14"/>
  <c r="AA165" i="14"/>
  <c r="S165" i="14"/>
  <c r="AE54" i="14"/>
  <c r="W54" i="14"/>
  <c r="O54" i="14"/>
  <c r="AA54" i="14"/>
  <c r="S54" i="14"/>
  <c r="Z165" i="14"/>
  <c r="R165" i="14"/>
  <c r="Z54" i="14"/>
  <c r="R54" i="14"/>
  <c r="X165" i="14"/>
  <c r="Y165" i="14"/>
  <c r="Q165" i="14"/>
  <c r="Y54" i="14"/>
  <c r="Q54" i="14"/>
  <c r="N31" i="14"/>
  <c r="N28" i="14"/>
  <c r="N29" i="14"/>
  <c r="N30" i="14"/>
  <c r="AD31" i="14"/>
  <c r="V31" i="14"/>
  <c r="N286" i="14"/>
  <c r="O31" i="14"/>
  <c r="AC31" i="14"/>
  <c r="U31" i="14"/>
  <c r="AB31" i="14"/>
  <c r="T31" i="14"/>
  <c r="AA31" i="14"/>
  <c r="S31" i="14"/>
  <c r="Z31" i="14"/>
  <c r="R31" i="14"/>
  <c r="Y31" i="14"/>
  <c r="Q31" i="14"/>
  <c r="X31" i="14"/>
  <c r="P31" i="14"/>
  <c r="AE31" i="14"/>
  <c r="W31" i="14"/>
  <c r="N33" i="14"/>
  <c r="O278" i="14"/>
  <c r="AE278" i="14"/>
  <c r="U269" i="14"/>
  <c r="U9" i="14" s="1"/>
  <c r="Q262" i="14"/>
  <c r="AC269" i="14"/>
  <c r="AC9" i="14" s="1"/>
  <c r="Y262" i="14"/>
  <c r="W278" i="14"/>
  <c r="AD278" i="14"/>
  <c r="V278" i="14"/>
  <c r="N278" i="14"/>
  <c r="AA278" i="14"/>
  <c r="S278" i="14"/>
  <c r="Y269" i="14"/>
  <c r="Y9" i="14" s="1"/>
  <c r="Q269" i="14"/>
  <c r="Q9" i="14" s="1"/>
  <c r="AB278" i="14"/>
  <c r="T278" i="14"/>
  <c r="AB272" i="14"/>
  <c r="T272" i="14"/>
  <c r="Z269" i="14"/>
  <c r="Z9" i="14" s="1"/>
  <c r="R269" i="14"/>
  <c r="R9" i="14" s="1"/>
  <c r="AD262" i="14"/>
  <c r="V262" i="14"/>
  <c r="N262" i="14"/>
  <c r="X262" i="14"/>
  <c r="P262" i="14"/>
  <c r="N180" i="14"/>
  <c r="Z134" i="14"/>
  <c r="R134" i="14"/>
  <c r="X122" i="14"/>
  <c r="P122" i="14"/>
  <c r="Z97" i="14"/>
  <c r="R97" i="14"/>
  <c r="R33" i="14"/>
  <c r="Z33" i="14"/>
  <c r="AA33" i="14"/>
  <c r="AD272" i="14"/>
  <c r="V272" i="14"/>
  <c r="N272" i="14"/>
  <c r="AD247" i="14"/>
  <c r="T238" i="14"/>
  <c r="X238" i="14"/>
  <c r="P238" i="14"/>
  <c r="AB198" i="14"/>
  <c r="T198" i="14"/>
  <c r="AD180" i="14"/>
  <c r="V180" i="14"/>
  <c r="AB154" i="14"/>
  <c r="T154" i="14"/>
  <c r="V112" i="14"/>
  <c r="N112" i="14"/>
  <c r="X78" i="14"/>
  <c r="X29" i="14" s="1"/>
  <c r="P78" i="14"/>
  <c r="N72" i="14"/>
  <c r="AC272" i="14"/>
  <c r="U272" i="14"/>
  <c r="AC262" i="14"/>
  <c r="U262" i="14"/>
  <c r="W238" i="14"/>
  <c r="O238" i="14"/>
  <c r="AA198" i="14"/>
  <c r="S198" i="14"/>
  <c r="O97" i="14"/>
  <c r="V247" i="14"/>
  <c r="N247" i="14"/>
  <c r="AD112" i="14"/>
  <c r="AB103" i="14"/>
  <c r="T103" i="14"/>
  <c r="AB64" i="14"/>
  <c r="T64" i="14"/>
  <c r="S33" i="14"/>
  <c r="AB238" i="14"/>
  <c r="Z209" i="14"/>
  <c r="R209" i="14"/>
  <c r="X198" i="14"/>
  <c r="P198" i="14"/>
  <c r="AD72" i="14"/>
  <c r="V72" i="14"/>
  <c r="X247" i="14"/>
  <c r="AD209" i="14"/>
  <c r="P134" i="14"/>
  <c r="X112" i="14"/>
  <c r="AE247" i="14"/>
  <c r="AA180" i="14"/>
  <c r="S154" i="14"/>
  <c r="AE134" i="14"/>
  <c r="W112" i="14"/>
  <c r="AC103" i="14"/>
  <c r="U103" i="14"/>
  <c r="AE97" i="14"/>
  <c r="W97" i="14"/>
  <c r="AE78" i="14"/>
  <c r="W78" i="14"/>
  <c r="O78" i="14"/>
  <c r="Y72" i="14"/>
  <c r="Q72" i="14"/>
  <c r="AC64" i="14"/>
  <c r="U64" i="14"/>
  <c r="P247" i="14"/>
  <c r="V209" i="14"/>
  <c r="AB33" i="14"/>
  <c r="U209" i="14"/>
  <c r="S180" i="14"/>
  <c r="O134" i="14"/>
  <c r="U122" i="14"/>
  <c r="AE112" i="14"/>
  <c r="U33" i="14"/>
  <c r="AC33" i="14"/>
  <c r="Z278" i="14"/>
  <c r="R278" i="14"/>
  <c r="X269" i="14"/>
  <c r="X9" i="14" s="1"/>
  <c r="P269" i="14"/>
  <c r="P9" i="14" s="1"/>
  <c r="AB262" i="14"/>
  <c r="T262" i="14"/>
  <c r="AD238" i="14"/>
  <c r="V238" i="14"/>
  <c r="N238" i="14"/>
  <c r="AB209" i="14"/>
  <c r="T209" i="14"/>
  <c r="Z198" i="14"/>
  <c r="R198" i="14"/>
  <c r="Z180" i="14"/>
  <c r="R180" i="14"/>
  <c r="Z154" i="14"/>
  <c r="R154" i="14"/>
  <c r="AD134" i="14"/>
  <c r="V134" i="14"/>
  <c r="N134" i="14"/>
  <c r="AB122" i="14"/>
  <c r="T122" i="14"/>
  <c r="AD97" i="14"/>
  <c r="V97" i="14"/>
  <c r="N97" i="14"/>
  <c r="AD78" i="14"/>
  <c r="V78" i="14"/>
  <c r="N78" i="14"/>
  <c r="X72" i="14"/>
  <c r="P72" i="14"/>
  <c r="R72" i="14"/>
  <c r="V64" i="14"/>
  <c r="AA154" i="14"/>
  <c r="AC122" i="14"/>
  <c r="O112" i="14"/>
  <c r="V33" i="14"/>
  <c r="AD33" i="14"/>
  <c r="Y278" i="14"/>
  <c r="Q278" i="14"/>
  <c r="AA272" i="14"/>
  <c r="S272" i="14"/>
  <c r="AE269" i="14"/>
  <c r="AE9" i="14" s="1"/>
  <c r="W269" i="14"/>
  <c r="W9" i="14" s="1"/>
  <c r="O269" i="14"/>
  <c r="O9" i="14" s="1"/>
  <c r="AA262" i="14"/>
  <c r="S262" i="14"/>
  <c r="AC247" i="14"/>
  <c r="U247" i="14"/>
  <c r="AC238" i="14"/>
  <c r="U238" i="14"/>
  <c r="AA209" i="14"/>
  <c r="S209" i="14"/>
  <c r="Y198" i="14"/>
  <c r="Q198" i="14"/>
  <c r="Y180" i="14"/>
  <c r="Q180" i="14"/>
  <c r="Y154" i="14"/>
  <c r="Q154" i="14"/>
  <c r="AC134" i="14"/>
  <c r="U134" i="14"/>
  <c r="AA122" i="14"/>
  <c r="S122" i="14"/>
  <c r="AC112" i="14"/>
  <c r="U112" i="14"/>
  <c r="AA103" i="14"/>
  <c r="S103" i="14"/>
  <c r="AC97" i="14"/>
  <c r="U97" i="14"/>
  <c r="AC78" i="14"/>
  <c r="U78" i="14"/>
  <c r="AE72" i="14"/>
  <c r="W72" i="14"/>
  <c r="O72" i="14"/>
  <c r="AA64" i="14"/>
  <c r="S64" i="14"/>
  <c r="X134" i="14"/>
  <c r="AD122" i="14"/>
  <c r="P97" i="14"/>
  <c r="AC209" i="14"/>
  <c r="W134" i="14"/>
  <c r="O33" i="14"/>
  <c r="W33" i="14"/>
  <c r="AE33" i="14"/>
  <c r="X278" i="14"/>
  <c r="P278" i="14"/>
  <c r="Z272" i="14"/>
  <c r="R272" i="14"/>
  <c r="AD269" i="14"/>
  <c r="AD9" i="14" s="1"/>
  <c r="V269" i="14"/>
  <c r="V9" i="14" s="1"/>
  <c r="N269" i="14"/>
  <c r="N9" i="14" s="1"/>
  <c r="Z262" i="14"/>
  <c r="R262" i="14"/>
  <c r="AB247" i="14"/>
  <c r="T247" i="14"/>
  <c r="X180" i="14"/>
  <c r="P180" i="14"/>
  <c r="X154" i="14"/>
  <c r="P154" i="14"/>
  <c r="AB134" i="14"/>
  <c r="T134" i="14"/>
  <c r="Z122" i="14"/>
  <c r="R122" i="14"/>
  <c r="AB112" i="14"/>
  <c r="T112" i="14"/>
  <c r="Z103" i="14"/>
  <c r="R103" i="14"/>
  <c r="AB97" i="14"/>
  <c r="T97" i="14"/>
  <c r="AB78" i="14"/>
  <c r="T78" i="14"/>
  <c r="Z64" i="14"/>
  <c r="R64" i="14"/>
  <c r="N122" i="14"/>
  <c r="P112" i="14"/>
  <c r="V103" i="14"/>
  <c r="Z72" i="14"/>
  <c r="AD64" i="14"/>
  <c r="P33" i="14"/>
  <c r="Y272" i="14"/>
  <c r="Q272" i="14"/>
  <c r="AA247" i="14"/>
  <c r="S247" i="14"/>
  <c r="AA238" i="14"/>
  <c r="S238" i="14"/>
  <c r="Y209" i="14"/>
  <c r="Q209" i="14"/>
  <c r="AE198" i="14"/>
  <c r="W198" i="14"/>
  <c r="O198" i="14"/>
  <c r="AE180" i="14"/>
  <c r="W180" i="14"/>
  <c r="O180" i="14"/>
  <c r="AE154" i="14"/>
  <c r="W154" i="14"/>
  <c r="O154" i="14"/>
  <c r="AA134" i="14"/>
  <c r="S134" i="14"/>
  <c r="Y122" i="14"/>
  <c r="Q122" i="14"/>
  <c r="AA112" i="14"/>
  <c r="S112" i="14"/>
  <c r="Y103" i="14"/>
  <c r="Q103" i="14"/>
  <c r="AA97" i="14"/>
  <c r="S97" i="14"/>
  <c r="AA78" i="14"/>
  <c r="S78" i="14"/>
  <c r="AC72" i="14"/>
  <c r="U72" i="14"/>
  <c r="Y64" i="14"/>
  <c r="Q64" i="14"/>
  <c r="N209" i="14"/>
  <c r="T180" i="14"/>
  <c r="AD103" i="14"/>
  <c r="W247" i="14"/>
  <c r="AE238" i="14"/>
  <c r="X33" i="14"/>
  <c r="Q33" i="14"/>
  <c r="Y33" i="14"/>
  <c r="Z286" i="14"/>
  <c r="R286" i="14"/>
  <c r="X272" i="14"/>
  <c r="P272" i="14"/>
  <c r="AB269" i="14"/>
  <c r="AB9" i="14" s="1"/>
  <c r="T269" i="14"/>
  <c r="T9" i="14" s="1"/>
  <c r="Z247" i="14"/>
  <c r="R247" i="14"/>
  <c r="Z238" i="14"/>
  <c r="R238" i="14"/>
  <c r="X209" i="14"/>
  <c r="P209" i="14"/>
  <c r="AD198" i="14"/>
  <c r="V198" i="14"/>
  <c r="N198" i="14"/>
  <c r="AD154" i="14"/>
  <c r="V154" i="14"/>
  <c r="N154" i="14"/>
  <c r="Z112" i="14"/>
  <c r="R112" i="14"/>
  <c r="X103" i="14"/>
  <c r="P103" i="14"/>
  <c r="Z78" i="14"/>
  <c r="R78" i="14"/>
  <c r="AB72" i="14"/>
  <c r="T72" i="14"/>
  <c r="X64" i="14"/>
  <c r="P64" i="14"/>
  <c r="AB180" i="14"/>
  <c r="V122" i="14"/>
  <c r="N103" i="14"/>
  <c r="X97" i="14"/>
  <c r="N64" i="14"/>
  <c r="T33" i="14"/>
  <c r="O247" i="14"/>
  <c r="AC278" i="14"/>
  <c r="U278" i="14"/>
  <c r="AE272" i="14"/>
  <c r="W272" i="14"/>
  <c r="O272" i="14"/>
  <c r="AA269" i="14"/>
  <c r="AA9" i="14" s="1"/>
  <c r="S269" i="14"/>
  <c r="S9" i="14" s="1"/>
  <c r="AE262" i="14"/>
  <c r="W262" i="14"/>
  <c r="O262" i="14"/>
  <c r="Y247" i="14"/>
  <c r="Q247" i="14"/>
  <c r="Y238" i="14"/>
  <c r="Q238" i="14"/>
  <c r="AE209" i="14"/>
  <c r="W209" i="14"/>
  <c r="O209" i="14"/>
  <c r="AC198" i="14"/>
  <c r="U198" i="14"/>
  <c r="AC180" i="14"/>
  <c r="U180" i="14"/>
  <c r="AC154" i="14"/>
  <c r="U154" i="14"/>
  <c r="Y134" i="14"/>
  <c r="Q134" i="14"/>
  <c r="AE122" i="14"/>
  <c r="W122" i="14"/>
  <c r="O122" i="14"/>
  <c r="Y112" i="14"/>
  <c r="Q112" i="14"/>
  <c r="AE103" i="14"/>
  <c r="W103" i="14"/>
  <c r="O103" i="14"/>
  <c r="Y97" i="14"/>
  <c r="Q97" i="14"/>
  <c r="Y78" i="14"/>
  <c r="Q78" i="14"/>
  <c r="AA72" i="14"/>
  <c r="S72" i="14"/>
  <c r="AE64" i="14"/>
  <c r="W64" i="14"/>
  <c r="O64" i="14"/>
  <c r="Y286" i="14"/>
  <c r="AA286" i="14"/>
  <c r="S286" i="14"/>
  <c r="Q286" i="14"/>
  <c r="X286" i="14"/>
  <c r="P286" i="14"/>
  <c r="AE286" i="14"/>
  <c r="W286" i="14"/>
  <c r="O286" i="14"/>
  <c r="AD286" i="14"/>
  <c r="V286" i="14"/>
  <c r="AC286" i="14"/>
  <c r="U286" i="14"/>
  <c r="AB286" i="14"/>
  <c r="T286" i="14"/>
  <c r="N208" i="22" l="1"/>
  <c r="X25" i="22"/>
  <c r="X23" i="22" s="1"/>
  <c r="P153" i="22"/>
  <c r="T25" i="22"/>
  <c r="X28" i="22"/>
  <c r="W27" i="22"/>
  <c r="Z4" i="22"/>
  <c r="AB4" i="22"/>
  <c r="X10" i="22"/>
  <c r="X11" i="22" s="1"/>
  <c r="X12" i="22" s="1"/>
  <c r="Z208" i="22"/>
  <c r="S96" i="22"/>
  <c r="R208" i="22"/>
  <c r="P5" i="22"/>
  <c r="P7" i="22"/>
  <c r="AB8" i="22"/>
  <c r="T4" i="22"/>
  <c r="P11" i="22"/>
  <c r="P12" i="22" s="1"/>
  <c r="AB23" i="22"/>
  <c r="P28" i="22"/>
  <c r="X208" i="22"/>
  <c r="X96" i="22"/>
  <c r="V25" i="22"/>
  <c r="N24" i="22"/>
  <c r="N96" i="22"/>
  <c r="T8" i="22"/>
  <c r="T153" i="22"/>
  <c r="AD4" i="22"/>
  <c r="AD8" i="22"/>
  <c r="P32" i="22"/>
  <c r="Q27" i="22"/>
  <c r="Q26" i="22" s="1"/>
  <c r="V8" i="22"/>
  <c r="AD96" i="22"/>
  <c r="AD2" i="22" s="1"/>
  <c r="AD13" i="22" s="1"/>
  <c r="AD15" i="22" s="1"/>
  <c r="AD16" i="22" s="1"/>
  <c r="T5" i="22"/>
  <c r="P3" i="22"/>
  <c r="R4" i="22"/>
  <c r="X4" i="22"/>
  <c r="AA4" i="21"/>
  <c r="AE25" i="21"/>
  <c r="X153" i="21"/>
  <c r="AC28" i="21"/>
  <c r="AA8" i="21"/>
  <c r="AC7" i="21"/>
  <c r="AA7" i="21"/>
  <c r="AD28" i="21"/>
  <c r="AD27" i="21" s="1"/>
  <c r="AD26" i="21" s="1"/>
  <c r="Y10" i="21"/>
  <c r="Y268" i="21"/>
  <c r="AA6" i="21"/>
  <c r="Q8" i="21"/>
  <c r="U8" i="21"/>
  <c r="S6" i="21"/>
  <c r="Q4" i="21"/>
  <c r="AD3" i="21"/>
  <c r="Q7" i="21"/>
  <c r="W6" i="21"/>
  <c r="AC4" i="21"/>
  <c r="W4" i="21"/>
  <c r="AA24" i="22"/>
  <c r="R96" i="22"/>
  <c r="P27" i="22"/>
  <c r="X24" i="22"/>
  <c r="P96" i="22"/>
  <c r="X3" i="22"/>
  <c r="P30" i="22"/>
  <c r="P24" i="22" s="1"/>
  <c r="O27" i="22"/>
  <c r="O26" i="22" s="1"/>
  <c r="Y153" i="22"/>
  <c r="Y2" i="22" s="1"/>
  <c r="Y13" i="22" s="1"/>
  <c r="Y15" i="22" s="1"/>
  <c r="Y16" i="22" s="1"/>
  <c r="Z28" i="22"/>
  <c r="Z27" i="22" s="1"/>
  <c r="Z26" i="22" s="1"/>
  <c r="AE27" i="22"/>
  <c r="N5" i="22"/>
  <c r="AB27" i="22"/>
  <c r="R28" i="22"/>
  <c r="S28" i="22"/>
  <c r="S23" i="22" s="1"/>
  <c r="AD23" i="22"/>
  <c r="Y27" i="22"/>
  <c r="Y26" i="22" s="1"/>
  <c r="AB11" i="22"/>
  <c r="AB12" i="22" s="1"/>
  <c r="Z24" i="21"/>
  <c r="AC32" i="21"/>
  <c r="V3" i="21"/>
  <c r="U2" i="21"/>
  <c r="U13" i="21" s="1"/>
  <c r="U15" i="21" s="1"/>
  <c r="U16" i="21" s="1"/>
  <c r="N23" i="21"/>
  <c r="AB28" i="21"/>
  <c r="AB27" i="21" s="1"/>
  <c r="V23" i="21"/>
  <c r="U28" i="21"/>
  <c r="U27" i="21" s="1"/>
  <c r="AC27" i="21"/>
  <c r="AC26" i="21" s="1"/>
  <c r="Z96" i="21"/>
  <c r="AB153" i="21"/>
  <c r="U24" i="21"/>
  <c r="Y11" i="21"/>
  <c r="Y12" i="21" s="1"/>
  <c r="Q28" i="21"/>
  <c r="Q27" i="21" s="1"/>
  <c r="AA27" i="21"/>
  <c r="Q96" i="21"/>
  <c r="AA153" i="21"/>
  <c r="W27" i="21"/>
  <c r="W26" i="21" s="1"/>
  <c r="Z28" i="21"/>
  <c r="Z27" i="21" s="1"/>
  <c r="Z26" i="21" s="1"/>
  <c r="Z96" i="22"/>
  <c r="Z5" i="22"/>
  <c r="AD29" i="22"/>
  <c r="AD24" i="22" s="1"/>
  <c r="X27" i="22"/>
  <c r="X26" i="22" s="1"/>
  <c r="N27" i="22"/>
  <c r="N26" i="22" s="1"/>
  <c r="AC27" i="22"/>
  <c r="AC26" i="22" s="1"/>
  <c r="R29" i="22"/>
  <c r="R10" i="22"/>
  <c r="R11" i="22" s="1"/>
  <c r="R12" i="22" s="1"/>
  <c r="R153" i="22"/>
  <c r="X32" i="22"/>
  <c r="X2" i="22" s="1"/>
  <c r="X13" i="22" s="1"/>
  <c r="X15" i="22" s="1"/>
  <c r="X16" i="22" s="1"/>
  <c r="AC24" i="22"/>
  <c r="U153" i="22"/>
  <c r="Q24" i="22"/>
  <c r="AD3" i="22"/>
  <c r="N32" i="22"/>
  <c r="AE3" i="22"/>
  <c r="AE32" i="22"/>
  <c r="AE2" i="22" s="1"/>
  <c r="AE13" i="22" s="1"/>
  <c r="AE15" i="22" s="1"/>
  <c r="AE16" i="22" s="1"/>
  <c r="Q25" i="22"/>
  <c r="Q23" i="22" s="1"/>
  <c r="AE30" i="22"/>
  <c r="AE24" i="22" s="1"/>
  <c r="V30" i="22"/>
  <c r="V24" i="22" s="1"/>
  <c r="V32" i="22"/>
  <c r="V2" i="22" s="1"/>
  <c r="V13" i="22" s="1"/>
  <c r="V15" i="22" s="1"/>
  <c r="V16" i="22" s="1"/>
  <c r="V3" i="22"/>
  <c r="Y24" i="22"/>
  <c r="AA2" i="22"/>
  <c r="AA13" i="22" s="1"/>
  <c r="AA15" i="22" s="1"/>
  <c r="AA16" i="22" s="1"/>
  <c r="S24" i="22"/>
  <c r="Z32" i="22"/>
  <c r="S27" i="22"/>
  <c r="S26" i="22" s="1"/>
  <c r="Z10" i="22"/>
  <c r="Z11" i="22" s="1"/>
  <c r="Z12" i="22" s="1"/>
  <c r="Z3" i="22"/>
  <c r="V23" i="22"/>
  <c r="S2" i="22"/>
  <c r="S13" i="22" s="1"/>
  <c r="S15" i="22" s="1"/>
  <c r="S16" i="22" s="1"/>
  <c r="T27" i="22"/>
  <c r="T26" i="22" s="1"/>
  <c r="Y25" i="22"/>
  <c r="Y23" i="22" s="1"/>
  <c r="AB30" i="22"/>
  <c r="AB24" i="22" s="1"/>
  <c r="AB32" i="22"/>
  <c r="AB2" i="22" s="1"/>
  <c r="AB3" i="22"/>
  <c r="O23" i="22"/>
  <c r="AA28" i="22"/>
  <c r="AA27" i="22" s="1"/>
  <c r="AA26" i="22" s="1"/>
  <c r="U27" i="22"/>
  <c r="U26" i="22" s="1"/>
  <c r="W26" i="22"/>
  <c r="R23" i="22"/>
  <c r="Z23" i="22"/>
  <c r="V27" i="22"/>
  <c r="Z153" i="22"/>
  <c r="AC25" i="22"/>
  <c r="AC23" i="22" s="1"/>
  <c r="P2" i="22"/>
  <c r="R32" i="22"/>
  <c r="R2" i="22" s="1"/>
  <c r="R13" i="22" s="1"/>
  <c r="R15" i="22" s="1"/>
  <c r="R16" i="22" s="1"/>
  <c r="U24" i="22"/>
  <c r="T24" i="22"/>
  <c r="P23" i="22"/>
  <c r="Z24" i="22"/>
  <c r="T23" i="22"/>
  <c r="AC153" i="22"/>
  <c r="AC2" i="22" s="1"/>
  <c r="AC13" i="22" s="1"/>
  <c r="AC15" i="22" s="1"/>
  <c r="AC16" i="22" s="1"/>
  <c r="W2" i="22"/>
  <c r="W13" i="22" s="1"/>
  <c r="W15" i="22" s="1"/>
  <c r="W16" i="22" s="1"/>
  <c r="U2" i="22"/>
  <c r="U13" i="22" s="1"/>
  <c r="U15" i="22" s="1"/>
  <c r="U16" i="22" s="1"/>
  <c r="AE23" i="22"/>
  <c r="U25" i="22"/>
  <c r="U23" i="22" s="1"/>
  <c r="Q153" i="22"/>
  <c r="Q2" i="22" s="1"/>
  <c r="Q13" i="22" s="1"/>
  <c r="Q15" i="22" s="1"/>
  <c r="Q16" i="22" s="1"/>
  <c r="T2" i="22"/>
  <c r="T13" i="22" s="1"/>
  <c r="T15" i="22" s="1"/>
  <c r="T16" i="22" s="1"/>
  <c r="O2" i="22"/>
  <c r="O13" i="22" s="1"/>
  <c r="O15" i="22" s="1"/>
  <c r="O16" i="22" s="1"/>
  <c r="U3" i="21"/>
  <c r="T27" i="21"/>
  <c r="AE27" i="21"/>
  <c r="AE26" i="21" s="1"/>
  <c r="R24" i="21"/>
  <c r="Z10" i="21"/>
  <c r="Z11" i="21" s="1"/>
  <c r="Z12" i="21" s="1"/>
  <c r="X28" i="21"/>
  <c r="X27" i="21" s="1"/>
  <c r="AB25" i="21"/>
  <c r="AB23" i="21" s="1"/>
  <c r="T23" i="21"/>
  <c r="W24" i="21"/>
  <c r="U23" i="21"/>
  <c r="R27" i="21"/>
  <c r="R26" i="21" s="1"/>
  <c r="V27" i="21"/>
  <c r="V26" i="21" s="1"/>
  <c r="W23" i="21"/>
  <c r="Z153" i="21"/>
  <c r="U26" i="21"/>
  <c r="Y153" i="21"/>
  <c r="P32" i="21"/>
  <c r="P3" i="21"/>
  <c r="P30" i="21"/>
  <c r="P24" i="21" s="1"/>
  <c r="P96" i="21"/>
  <c r="P5" i="21"/>
  <c r="V2" i="21"/>
  <c r="V13" i="21" s="1"/>
  <c r="V15" i="21" s="1"/>
  <c r="V16" i="21" s="1"/>
  <c r="W96" i="21"/>
  <c r="W5" i="21"/>
  <c r="T96" i="21"/>
  <c r="T5" i="21"/>
  <c r="X3" i="21"/>
  <c r="X32" i="21"/>
  <c r="P28" i="21"/>
  <c r="P27" i="21" s="1"/>
  <c r="Q30" i="21"/>
  <c r="Q24" i="21" s="1"/>
  <c r="Q32" i="21"/>
  <c r="Q2" i="21" s="1"/>
  <c r="Q13" i="21" s="1"/>
  <c r="Q15" i="21" s="1"/>
  <c r="Q16" i="21" s="1"/>
  <c r="Q3" i="21"/>
  <c r="S30" i="21"/>
  <c r="S24" i="21" s="1"/>
  <c r="S3" i="21"/>
  <c r="S32" i="21"/>
  <c r="X30" i="21"/>
  <c r="X24" i="21" s="1"/>
  <c r="N24" i="21"/>
  <c r="AB32" i="21"/>
  <c r="AB30" i="21"/>
  <c r="AB24" i="21" s="1"/>
  <c r="AB3" i="21"/>
  <c r="T153" i="21"/>
  <c r="S10" i="21"/>
  <c r="S11" i="21" s="1"/>
  <c r="S12" i="21" s="1"/>
  <c r="W3" i="21"/>
  <c r="W32" i="21"/>
  <c r="Z3" i="21"/>
  <c r="Z32" i="21"/>
  <c r="Z2" i="21" s="1"/>
  <c r="N2" i="21"/>
  <c r="N13" i="21" s="1"/>
  <c r="N15" i="21" s="1"/>
  <c r="N16" i="21" s="1"/>
  <c r="O27" i="21"/>
  <c r="O26" i="21" s="1"/>
  <c r="AE24" i="21"/>
  <c r="AC23" i="21"/>
  <c r="T32" i="21"/>
  <c r="T2" i="21" s="1"/>
  <c r="T30" i="21"/>
  <c r="T24" i="21" s="1"/>
  <c r="T3" i="21"/>
  <c r="S27" i="21"/>
  <c r="O32" i="21"/>
  <c r="O3" i="21"/>
  <c r="S5" i="21"/>
  <c r="S96" i="21"/>
  <c r="X96" i="21"/>
  <c r="X5" i="21"/>
  <c r="O24" i="21"/>
  <c r="AB10" i="21"/>
  <c r="AB11" i="21" s="1"/>
  <c r="AB12" i="21" s="1"/>
  <c r="V24" i="21"/>
  <c r="S25" i="21"/>
  <c r="S23" i="21" s="1"/>
  <c r="AA25" i="21"/>
  <c r="AA23" i="21" s="1"/>
  <c r="Y32" i="21"/>
  <c r="Y3" i="21"/>
  <c r="Y30" i="21"/>
  <c r="Y24" i="21" s="1"/>
  <c r="O23" i="21"/>
  <c r="T10" i="21"/>
  <c r="T11" i="21" s="1"/>
  <c r="T12" i="21" s="1"/>
  <c r="AD24" i="21"/>
  <c r="R25" i="21"/>
  <c r="R23" i="21" s="1"/>
  <c r="AA3" i="21"/>
  <c r="AA32" i="21"/>
  <c r="AA30" i="21"/>
  <c r="AA24" i="21" s="1"/>
  <c r="O96" i="21"/>
  <c r="O5" i="21"/>
  <c r="AE2" i="21"/>
  <c r="AE13" i="21" s="1"/>
  <c r="AE15" i="21" s="1"/>
  <c r="AE16" i="21" s="1"/>
  <c r="AC24" i="21"/>
  <c r="R153" i="21"/>
  <c r="R2" i="21" s="1"/>
  <c r="R13" i="21" s="1"/>
  <c r="R15" i="21" s="1"/>
  <c r="R16" i="21" s="1"/>
  <c r="Y28" i="21"/>
  <c r="Y27" i="21" s="1"/>
  <c r="Y96" i="21"/>
  <c r="Y5" i="21"/>
  <c r="AE23" i="21"/>
  <c r="N27" i="21"/>
  <c r="N26" i="21" s="1"/>
  <c r="AC2" i="21"/>
  <c r="AC13" i="21" s="1"/>
  <c r="AC15" i="21" s="1"/>
  <c r="AC16" i="21" s="1"/>
  <c r="P23" i="21"/>
  <c r="AB96" i="21"/>
  <c r="AB5" i="21"/>
  <c r="AD2" i="21"/>
  <c r="AD13" i="21" s="1"/>
  <c r="AD15" i="21" s="1"/>
  <c r="AD16" i="21" s="1"/>
  <c r="Z29" i="14"/>
  <c r="AC29" i="14"/>
  <c r="AA29" i="14"/>
  <c r="N23" i="14"/>
  <c r="O29" i="14"/>
  <c r="AE29" i="14"/>
  <c r="R29" i="14"/>
  <c r="T29" i="14"/>
  <c r="S29" i="14"/>
  <c r="V29" i="14"/>
  <c r="AD29" i="14"/>
  <c r="Q29" i="14"/>
  <c r="U29" i="14"/>
  <c r="AB29" i="14"/>
  <c r="W29" i="14"/>
  <c r="P29" i="14"/>
  <c r="Y29" i="14"/>
  <c r="N27" i="14"/>
  <c r="N26" i="14" s="1"/>
  <c r="N32" i="14"/>
  <c r="N24" i="14"/>
  <c r="W30" i="14"/>
  <c r="X5" i="14"/>
  <c r="AD5" i="14"/>
  <c r="V5" i="14"/>
  <c r="X30" i="14"/>
  <c r="X24" i="14" s="1"/>
  <c r="AD30" i="14"/>
  <c r="W25" i="14"/>
  <c r="V30" i="14"/>
  <c r="AE30" i="14"/>
  <c r="X28" i="14"/>
  <c r="X27" i="14" s="1"/>
  <c r="X7" i="14"/>
  <c r="AD6" i="14"/>
  <c r="Y25" i="14"/>
  <c r="AA28" i="14"/>
  <c r="AE28" i="14"/>
  <c r="T30" i="14"/>
  <c r="AE25" i="14"/>
  <c r="AB25" i="14"/>
  <c r="U25" i="14"/>
  <c r="AC28" i="14"/>
  <c r="O28" i="14"/>
  <c r="W28" i="14"/>
  <c r="P28" i="14"/>
  <c r="Q25" i="14"/>
  <c r="S28" i="14"/>
  <c r="AC25" i="14"/>
  <c r="T28" i="14"/>
  <c r="X25" i="14"/>
  <c r="R4" i="14"/>
  <c r="R28" i="14"/>
  <c r="AB28" i="14"/>
  <c r="P25" i="14"/>
  <c r="Q28" i="14"/>
  <c r="Z4" i="14"/>
  <c r="Z28" i="14"/>
  <c r="V28" i="14"/>
  <c r="O25" i="14"/>
  <c r="Y28" i="14"/>
  <c r="R25" i="14"/>
  <c r="S25" i="14"/>
  <c r="V25" i="14"/>
  <c r="AD28" i="14"/>
  <c r="Z25" i="14"/>
  <c r="AD25" i="14"/>
  <c r="AA25" i="14"/>
  <c r="T25" i="14"/>
  <c r="U28" i="14"/>
  <c r="S30" i="14"/>
  <c r="AB30" i="14"/>
  <c r="Y30" i="14"/>
  <c r="AC30" i="14"/>
  <c r="AC24" i="14" s="1"/>
  <c r="AA30" i="14"/>
  <c r="AA24" i="14" s="1"/>
  <c r="Q30" i="14"/>
  <c r="U30" i="14"/>
  <c r="Z30" i="14"/>
  <c r="R30" i="14"/>
  <c r="O30" i="14"/>
  <c r="O24" i="14" s="1"/>
  <c r="P30" i="14"/>
  <c r="P6" i="14"/>
  <c r="W4" i="14"/>
  <c r="AA6" i="14"/>
  <c r="Y10" i="14"/>
  <c r="Y11" i="14" s="1"/>
  <c r="Y12" i="14" s="1"/>
  <c r="AA10" i="14"/>
  <c r="AA11" i="14" s="1"/>
  <c r="AA12" i="14" s="1"/>
  <c r="V4" i="14"/>
  <c r="N3" i="14"/>
  <c r="AE4" i="14"/>
  <c r="O3" i="14"/>
  <c r="P3" i="14"/>
  <c r="W5" i="14"/>
  <c r="AD4" i="14"/>
  <c r="X6" i="14"/>
  <c r="T5" i="14"/>
  <c r="U5" i="14"/>
  <c r="S5" i="14"/>
  <c r="Z6" i="14"/>
  <c r="V10" i="14"/>
  <c r="V11" i="14" s="1"/>
  <c r="V12" i="14" s="1"/>
  <c r="Q6" i="14"/>
  <c r="AC7" i="14"/>
  <c r="N6" i="14"/>
  <c r="Y6" i="14"/>
  <c r="W10" i="14"/>
  <c r="W11" i="14" s="1"/>
  <c r="W12" i="14" s="1"/>
  <c r="O4" i="14"/>
  <c r="V3" i="14"/>
  <c r="N4" i="14"/>
  <c r="W8" i="14"/>
  <c r="Q3" i="14"/>
  <c r="Y4" i="14"/>
  <c r="Z8" i="14"/>
  <c r="P5" i="14"/>
  <c r="O7" i="14"/>
  <c r="AC4" i="14"/>
  <c r="T10" i="14"/>
  <c r="T11" i="14" s="1"/>
  <c r="T12" i="14" s="1"/>
  <c r="R5" i="14"/>
  <c r="Y5" i="14"/>
  <c r="W6" i="14"/>
  <c r="W7" i="14"/>
  <c r="P10" i="14"/>
  <c r="P11" i="14" s="1"/>
  <c r="P12" i="14" s="1"/>
  <c r="W3" i="14"/>
  <c r="O8" i="14"/>
  <c r="Q7" i="14"/>
  <c r="AB6" i="14"/>
  <c r="T8" i="14"/>
  <c r="Q5" i="14"/>
  <c r="AE8" i="14"/>
  <c r="X3" i="14"/>
  <c r="AE10" i="14"/>
  <c r="AE11" i="14" s="1"/>
  <c r="AE12" i="14" s="1"/>
  <c r="Y7" i="14"/>
  <c r="U4" i="14"/>
  <c r="AE5" i="14"/>
  <c r="R7" i="14"/>
  <c r="AB8" i="14"/>
  <c r="S7" i="14"/>
  <c r="Z7" i="14"/>
  <c r="O6" i="14"/>
  <c r="P4" i="14"/>
  <c r="P7" i="14"/>
  <c r="P8" i="14"/>
  <c r="V6" i="14"/>
  <c r="AB5" i="14"/>
  <c r="S4" i="14"/>
  <c r="AC5" i="14"/>
  <c r="AA7" i="14"/>
  <c r="AC6" i="14"/>
  <c r="AD7" i="14"/>
  <c r="U8" i="14"/>
  <c r="AB10" i="14"/>
  <c r="AB11" i="14" s="1"/>
  <c r="AB12" i="14" s="1"/>
  <c r="Z5" i="14"/>
  <c r="U6" i="14"/>
  <c r="X4" i="14"/>
  <c r="X8" i="14"/>
  <c r="R6" i="14"/>
  <c r="AA4" i="14"/>
  <c r="S6" i="14"/>
  <c r="Q10" i="14"/>
  <c r="Q11" i="14" s="1"/>
  <c r="Q12" i="14" s="1"/>
  <c r="T7" i="14"/>
  <c r="O5" i="14"/>
  <c r="AC8" i="14"/>
  <c r="N8" i="14"/>
  <c r="AE6" i="14"/>
  <c r="U10" i="14"/>
  <c r="U11" i="14" s="1"/>
  <c r="U12" i="14" s="1"/>
  <c r="AE7" i="14"/>
  <c r="N10" i="14"/>
  <c r="X10" i="14"/>
  <c r="X11" i="14" s="1"/>
  <c r="X12" i="14" s="1"/>
  <c r="S8" i="14"/>
  <c r="AB7" i="14"/>
  <c r="U7" i="14"/>
  <c r="T4" i="14"/>
  <c r="V8" i="14"/>
  <c r="AC10" i="14"/>
  <c r="AC11" i="14" s="1"/>
  <c r="AC12" i="14" s="1"/>
  <c r="N7" i="14"/>
  <c r="AA5" i="14"/>
  <c r="Q8" i="14"/>
  <c r="AA8" i="14"/>
  <c r="N5" i="14"/>
  <c r="R10" i="14"/>
  <c r="R11" i="14" s="1"/>
  <c r="R12" i="14" s="1"/>
  <c r="S10" i="14"/>
  <c r="S11" i="14" s="1"/>
  <c r="S12" i="14" s="1"/>
  <c r="AB4" i="14"/>
  <c r="AD8" i="14"/>
  <c r="AD10" i="14"/>
  <c r="AD11" i="14" s="1"/>
  <c r="AD12" i="14" s="1"/>
  <c r="Q4" i="14"/>
  <c r="O10" i="14"/>
  <c r="O11" i="14" s="1"/>
  <c r="O12" i="14" s="1"/>
  <c r="Y8" i="14"/>
  <c r="R8" i="14"/>
  <c r="Z10" i="14"/>
  <c r="Z11" i="14" s="1"/>
  <c r="Z12" i="14" s="1"/>
  <c r="V7" i="14"/>
  <c r="T6" i="14"/>
  <c r="U3" i="14"/>
  <c r="Z3" i="14"/>
  <c r="AD3" i="14"/>
  <c r="R3" i="14"/>
  <c r="AE3" i="14"/>
  <c r="S3" i="14"/>
  <c r="T3" i="14"/>
  <c r="AB3" i="14"/>
  <c r="Y3" i="14"/>
  <c r="AC3" i="14"/>
  <c r="AA3" i="14"/>
  <c r="U32" i="14"/>
  <c r="Y268" i="14"/>
  <c r="AB268" i="14"/>
  <c r="W208" i="14"/>
  <c r="X32" i="14"/>
  <c r="X208" i="14"/>
  <c r="V208" i="14"/>
  <c r="P208" i="14"/>
  <c r="AE153" i="14"/>
  <c r="N153" i="14"/>
  <c r="Z153" i="14"/>
  <c r="P96" i="14"/>
  <c r="R96" i="14"/>
  <c r="V32" i="14"/>
  <c r="T208" i="14"/>
  <c r="S153" i="14"/>
  <c r="W96" i="14"/>
  <c r="AE96" i="14"/>
  <c r="AE208" i="14"/>
  <c r="T32" i="14"/>
  <c r="R208" i="14"/>
  <c r="O153" i="14"/>
  <c r="X153" i="14"/>
  <c r="Y153" i="14"/>
  <c r="N208" i="14"/>
  <c r="Q208" i="14"/>
  <c r="Z208" i="14"/>
  <c r="AD153" i="14"/>
  <c r="Y96" i="14"/>
  <c r="AC32" i="14"/>
  <c r="X96" i="14"/>
  <c r="T153" i="14"/>
  <c r="O32" i="14"/>
  <c r="AC208" i="14"/>
  <c r="AA268" i="14"/>
  <c r="Q32" i="14"/>
  <c r="AD268" i="14"/>
  <c r="O268" i="14"/>
  <c r="O96" i="14"/>
  <c r="Y208" i="14"/>
  <c r="AB32" i="14"/>
  <c r="S208" i="14"/>
  <c r="P32" i="14"/>
  <c r="W153" i="14"/>
  <c r="V96" i="14"/>
  <c r="AB96" i="14"/>
  <c r="AD208" i="14"/>
  <c r="AB153" i="14"/>
  <c r="AE32" i="14"/>
  <c r="O208" i="14"/>
  <c r="S96" i="14"/>
  <c r="AA208" i="14"/>
  <c r="Z96" i="14"/>
  <c r="AC96" i="14"/>
  <c r="AB208" i="14"/>
  <c r="AD32" i="14"/>
  <c r="AD96" i="14"/>
  <c r="U208" i="14"/>
  <c r="T268" i="14"/>
  <c r="W268" i="14"/>
  <c r="AA32" i="14"/>
  <c r="Q96" i="14"/>
  <c r="AC153" i="14"/>
  <c r="V153" i="14"/>
  <c r="T96" i="14"/>
  <c r="P153" i="14"/>
  <c r="U96" i="14"/>
  <c r="Q153" i="14"/>
  <c r="AA153" i="14"/>
  <c r="S32" i="14"/>
  <c r="U153" i="14"/>
  <c r="AE268" i="14"/>
  <c r="U268" i="14"/>
  <c r="P268" i="14"/>
  <c r="Y32" i="14"/>
  <c r="Z32" i="14"/>
  <c r="AC268" i="14"/>
  <c r="X268" i="14"/>
  <c r="N268" i="14"/>
  <c r="AA96" i="14"/>
  <c r="R32" i="14"/>
  <c r="W32" i="14"/>
  <c r="N96" i="14"/>
  <c r="R153" i="14"/>
  <c r="Z268" i="14"/>
  <c r="R268" i="14"/>
  <c r="V268" i="14"/>
  <c r="S268" i="14"/>
  <c r="Q268" i="14"/>
  <c r="P13" i="22" l="1"/>
  <c r="P15" i="22" s="1"/>
  <c r="P16" i="22" s="1"/>
  <c r="AD27" i="22"/>
  <c r="AD26" i="22" s="1"/>
  <c r="N2" i="22"/>
  <c r="N13" i="22" s="1"/>
  <c r="N15" i="22" s="1"/>
  <c r="N16" i="22" s="1"/>
  <c r="AB13" i="22"/>
  <c r="AB15" i="22" s="1"/>
  <c r="AB16" i="22" s="1"/>
  <c r="AD23" i="21"/>
  <c r="S26" i="21"/>
  <c r="X26" i="21"/>
  <c r="Z23" i="21"/>
  <c r="Q26" i="21"/>
  <c r="P26" i="22"/>
  <c r="R27" i="22"/>
  <c r="R26" i="22" s="1"/>
  <c r="R24" i="22"/>
  <c r="Q23" i="21"/>
  <c r="AA2" i="21"/>
  <c r="AA13" i="21" s="1"/>
  <c r="AA15" i="21" s="1"/>
  <c r="AA16" i="21" s="1"/>
  <c r="P26" i="21"/>
  <c r="AC27" i="14"/>
  <c r="AC26" i="14" s="1"/>
  <c r="Z27" i="14"/>
  <c r="Z26" i="14" s="1"/>
  <c r="Z24" i="14"/>
  <c r="V26" i="22"/>
  <c r="AA23" i="22"/>
  <c r="Z2" i="22"/>
  <c r="Z13" i="22" s="1"/>
  <c r="Z15" i="22" s="1"/>
  <c r="Z16" i="22" s="1"/>
  <c r="AB26" i="22"/>
  <c r="AE26" i="22"/>
  <c r="P2" i="21"/>
  <c r="P13" i="21" s="1"/>
  <c r="P15" i="21" s="1"/>
  <c r="P16" i="21" s="1"/>
  <c r="Z13" i="21"/>
  <c r="Z15" i="21" s="1"/>
  <c r="Z16" i="21" s="1"/>
  <c r="X23" i="21"/>
  <c r="Y26" i="21"/>
  <c r="Y2" i="21"/>
  <c r="Y13" i="21" s="1"/>
  <c r="Y15" i="21" s="1"/>
  <c r="Y16" i="21" s="1"/>
  <c r="AB2" i="21"/>
  <c r="AB13" i="21" s="1"/>
  <c r="AB15" i="21" s="1"/>
  <c r="AB16" i="21" s="1"/>
  <c r="Y23" i="21"/>
  <c r="AA26" i="21"/>
  <c r="T13" i="21"/>
  <c r="T15" i="21" s="1"/>
  <c r="T16" i="21" s="1"/>
  <c r="W2" i="21"/>
  <c r="W13" i="21" s="1"/>
  <c r="W15" i="21" s="1"/>
  <c r="W16" i="21" s="1"/>
  <c r="X2" i="21"/>
  <c r="X13" i="21" s="1"/>
  <c r="X15" i="21" s="1"/>
  <c r="X16" i="21" s="1"/>
  <c r="S2" i="21"/>
  <c r="S13" i="21" s="1"/>
  <c r="S15" i="21" s="1"/>
  <c r="S16" i="21" s="1"/>
  <c r="AB26" i="21"/>
  <c r="O2" i="21"/>
  <c r="O13" i="21" s="1"/>
  <c r="O15" i="21" s="1"/>
  <c r="O16" i="21" s="1"/>
  <c r="T26" i="21"/>
  <c r="R24" i="14"/>
  <c r="R27" i="14"/>
  <c r="R26" i="14" s="1"/>
  <c r="AA27" i="14"/>
  <c r="AA26" i="14" s="1"/>
  <c r="T24" i="14"/>
  <c r="Y27" i="14"/>
  <c r="Y26" i="14" s="1"/>
  <c r="S24" i="14"/>
  <c r="AE24" i="14"/>
  <c r="V24" i="14"/>
  <c r="O27" i="14"/>
  <c r="O26" i="14" s="1"/>
  <c r="AE27" i="14"/>
  <c r="AE26" i="14" s="1"/>
  <c r="AD24" i="14"/>
  <c r="T27" i="14"/>
  <c r="T26" i="14" s="1"/>
  <c r="V27" i="14"/>
  <c r="V26" i="14" s="1"/>
  <c r="Y24" i="14"/>
  <c r="AD27" i="14"/>
  <c r="AD26" i="14" s="1"/>
  <c r="Q27" i="14"/>
  <c r="Q26" i="14" s="1"/>
  <c r="S27" i="14"/>
  <c r="S26" i="14" s="1"/>
  <c r="AB24" i="14"/>
  <c r="W24" i="14"/>
  <c r="U27" i="14"/>
  <c r="U26" i="14" s="1"/>
  <c r="AB27" i="14"/>
  <c r="AB26" i="14" s="1"/>
  <c r="P27" i="14"/>
  <c r="P26" i="14" s="1"/>
  <c r="P24" i="14"/>
  <c r="U24" i="14"/>
  <c r="W27" i="14"/>
  <c r="W26" i="14" s="1"/>
  <c r="Q24" i="14"/>
  <c r="N2" i="14"/>
  <c r="Z23" i="14"/>
  <c r="T23" i="14"/>
  <c r="X26" i="14"/>
  <c r="R23" i="14"/>
  <c r="AA23" i="14"/>
  <c r="AD23" i="14"/>
  <c r="S23" i="14"/>
  <c r="AE23" i="14"/>
  <c r="X23" i="14"/>
  <c r="Y23" i="14"/>
  <c r="AC23" i="14"/>
  <c r="P23" i="14"/>
  <c r="W23" i="14"/>
  <c r="V23" i="14"/>
  <c r="U23" i="14"/>
  <c r="AB23" i="14"/>
  <c r="Q23" i="14"/>
  <c r="O23" i="14"/>
  <c r="Y2" i="14"/>
  <c r="Y13" i="14" s="1"/>
  <c r="N11" i="14"/>
  <c r="W2" i="14"/>
  <c r="W13" i="14" s="1"/>
  <c r="O2" i="14"/>
  <c r="AD2" i="14"/>
  <c r="AD13" i="14" s="1"/>
  <c r="S2" i="14"/>
  <c r="S13" i="14" s="1"/>
  <c r="AC2" i="14"/>
  <c r="AC13" i="14" s="1"/>
  <c r="V2" i="14"/>
  <c r="V13" i="14" s="1"/>
  <c r="AA2" i="14"/>
  <c r="AA13" i="14" s="1"/>
  <c r="X2" i="14"/>
  <c r="X13" i="14" s="1"/>
  <c r="Z2" i="14"/>
  <c r="Z13" i="14" s="1"/>
  <c r="Q2" i="14"/>
  <c r="Q13" i="14" s="1"/>
  <c r="T2" i="14"/>
  <c r="T13" i="14" s="1"/>
  <c r="P2" i="14"/>
  <c r="P13" i="14" s="1"/>
  <c r="R2" i="14"/>
  <c r="R13" i="14" s="1"/>
  <c r="AE2" i="14"/>
  <c r="AE13" i="14" s="1"/>
  <c r="AB2" i="14"/>
  <c r="AB13" i="14" s="1"/>
  <c r="U2" i="14"/>
  <c r="U13" i="14" s="1"/>
  <c r="O13" i="14" l="1"/>
  <c r="AC14" i="14"/>
  <c r="AC15" i="14" s="1"/>
  <c r="AC16" i="14" s="1"/>
  <c r="N14" i="14"/>
  <c r="AE14" i="14"/>
  <c r="AE15" i="14" s="1"/>
  <c r="AE16" i="14" s="1"/>
  <c r="AD14" i="14"/>
  <c r="AD15" i="14" s="1"/>
  <c r="AD16" i="14" s="1"/>
  <c r="AB14" i="14"/>
  <c r="AB15" i="14" s="1"/>
  <c r="AB16" i="14" s="1"/>
  <c r="S14" i="14"/>
  <c r="S15" i="14" s="1"/>
  <c r="S16" i="14" s="1"/>
  <c r="AB17" i="14"/>
  <c r="X14" i="14"/>
  <c r="X15" i="14" s="1"/>
  <c r="X16" i="14" s="1"/>
  <c r="W14" i="14"/>
  <c r="W15" i="14" s="1"/>
  <c r="W16" i="14" s="1"/>
  <c r="V14" i="14"/>
  <c r="V15" i="14" s="1"/>
  <c r="V16" i="14" s="1"/>
  <c r="U14" i="14"/>
  <c r="U15" i="14" s="1"/>
  <c r="U16" i="14" s="1"/>
  <c r="T14" i="14"/>
  <c r="T15" i="14" s="1"/>
  <c r="T16" i="14" s="1"/>
  <c r="AC17" i="14"/>
  <c r="T17" i="14"/>
  <c r="P14" i="14"/>
  <c r="P15" i="14" s="1"/>
  <c r="P16" i="14" s="1"/>
  <c r="O14" i="14"/>
  <c r="O15" i="14" s="1"/>
  <c r="O16" i="14" s="1"/>
  <c r="N17" i="14"/>
  <c r="AE17" i="14"/>
  <c r="AD17" i="14"/>
  <c r="U17" i="14"/>
  <c r="AD22" i="14"/>
  <c r="Z17" i="14"/>
  <c r="Y17" i="14"/>
  <c r="X17" i="14"/>
  <c r="W17" i="14"/>
  <c r="V17" i="14"/>
  <c r="AE22" i="14"/>
  <c r="V22" i="14"/>
  <c r="R17" i="14"/>
  <c r="Q17" i="14"/>
  <c r="P17" i="14"/>
  <c r="O17" i="14"/>
  <c r="N22" i="14"/>
  <c r="W22" i="14"/>
  <c r="AB22" i="14"/>
  <c r="AA22" i="14"/>
  <c r="Z22" i="14"/>
  <c r="Y22" i="14"/>
  <c r="X22" i="14"/>
  <c r="O22" i="14"/>
  <c r="Y14" i="14"/>
  <c r="Y15" i="14" s="1"/>
  <c r="Y16" i="14" s="1"/>
  <c r="T22" i="14"/>
  <c r="S22" i="14"/>
  <c r="R22" i="14"/>
  <c r="Q22" i="14"/>
  <c r="P22" i="14"/>
  <c r="Z14" i="14"/>
  <c r="Z15" i="14" s="1"/>
  <c r="Z16" i="14" s="1"/>
  <c r="U22" i="14"/>
  <c r="S17" i="14"/>
  <c r="AA17" i="14"/>
  <c r="AC22" i="14"/>
  <c r="Q14" i="14"/>
  <c r="Q15" i="14" s="1"/>
  <c r="Q16" i="14" s="1"/>
  <c r="AA14" i="14"/>
  <c r="AA15" i="14" s="1"/>
  <c r="AA16" i="14" s="1"/>
  <c r="R14" i="14"/>
  <c r="R15" i="14" s="1"/>
  <c r="R16" i="14" s="1"/>
  <c r="N12" i="14"/>
  <c r="N13" i="14" l="1"/>
  <c r="N15" i="14" s="1"/>
  <c r="N16" i="14" s="1"/>
</calcChain>
</file>

<file path=xl/sharedStrings.xml><?xml version="1.0" encoding="utf-8"?>
<sst xmlns="http://schemas.openxmlformats.org/spreadsheetml/2006/main" count="21285" uniqueCount="1051">
  <si>
    <t>Model</t>
  </si>
  <si>
    <t>Scenario</t>
  </si>
  <si>
    <t>Region</t>
  </si>
  <si>
    <t>Variable</t>
  </si>
  <si>
    <t>Unit</t>
  </si>
  <si>
    <t>Notes</t>
  </si>
  <si>
    <t>NCAR</t>
  </si>
  <si>
    <t>ABW</t>
  </si>
  <si>
    <t>Population|Urban|Share</t>
  </si>
  <si>
    <t>%</t>
  </si>
  <si>
    <t>AFG</t>
  </si>
  <si>
    <t>AGO</t>
  </si>
  <si>
    <t>ALB</t>
  </si>
  <si>
    <t>ARE</t>
  </si>
  <si>
    <t>ARG</t>
  </si>
  <si>
    <t>ARM</t>
  </si>
  <si>
    <t>AUS</t>
  </si>
  <si>
    <t>AUT</t>
  </si>
  <si>
    <t>AZE</t>
  </si>
  <si>
    <t>BDI</t>
  </si>
  <si>
    <t>BEL</t>
  </si>
  <si>
    <t>BEN</t>
  </si>
  <si>
    <t>BFA</t>
  </si>
  <si>
    <t>BGD</t>
  </si>
  <si>
    <t>BGR</t>
  </si>
  <si>
    <t>BHR</t>
  </si>
  <si>
    <t>BHS</t>
  </si>
  <si>
    <t>BIH</t>
  </si>
  <si>
    <t>BLR</t>
  </si>
  <si>
    <t>BLZ</t>
  </si>
  <si>
    <t>BOL</t>
  </si>
  <si>
    <t>BRA</t>
  </si>
  <si>
    <t>BRB</t>
  </si>
  <si>
    <t>BRN</t>
  </si>
  <si>
    <t>BTN</t>
  </si>
  <si>
    <t>BWA</t>
  </si>
  <si>
    <t>CAF</t>
  </si>
  <si>
    <t>CAN</t>
  </si>
  <si>
    <t>CHE</t>
  </si>
  <si>
    <t>CHL</t>
  </si>
  <si>
    <t>CHN</t>
  </si>
  <si>
    <t>CIV</t>
  </si>
  <si>
    <t>CMR</t>
  </si>
  <si>
    <t>COD</t>
  </si>
  <si>
    <t>COG</t>
  </si>
  <si>
    <t>COL</t>
  </si>
  <si>
    <t>COM</t>
  </si>
  <si>
    <t>CPV</t>
  </si>
  <si>
    <t>CRI</t>
  </si>
  <si>
    <t>CUB</t>
  </si>
  <si>
    <t>CYP</t>
  </si>
  <si>
    <t>CZE</t>
  </si>
  <si>
    <t>DEU</t>
  </si>
  <si>
    <t>DJI</t>
  </si>
  <si>
    <t>DNK</t>
  </si>
  <si>
    <t>DOM</t>
  </si>
  <si>
    <t>DZA</t>
  </si>
  <si>
    <t>ECU</t>
  </si>
  <si>
    <t>EGY</t>
  </si>
  <si>
    <t>ERI</t>
  </si>
  <si>
    <t>ESP</t>
  </si>
  <si>
    <t>EST</t>
  </si>
  <si>
    <t>ETH</t>
  </si>
  <si>
    <t>FIN</t>
  </si>
  <si>
    <t>FJI</t>
  </si>
  <si>
    <t>FRA</t>
  </si>
  <si>
    <t>FSM</t>
  </si>
  <si>
    <t>GAB</t>
  </si>
  <si>
    <t>GBR</t>
  </si>
  <si>
    <t>GEO</t>
  </si>
  <si>
    <t>GHA</t>
  </si>
  <si>
    <t>GIN</t>
  </si>
  <si>
    <t>GLP</t>
  </si>
  <si>
    <t>GMB</t>
  </si>
  <si>
    <t>GNB</t>
  </si>
  <si>
    <t>GNQ</t>
  </si>
  <si>
    <t>GRC</t>
  </si>
  <si>
    <t>GRD</t>
  </si>
  <si>
    <t>GTM</t>
  </si>
  <si>
    <t>GUF</t>
  </si>
  <si>
    <t>GUM</t>
  </si>
  <si>
    <t>GUY</t>
  </si>
  <si>
    <t>HKG</t>
  </si>
  <si>
    <t>HND</t>
  </si>
  <si>
    <t>HRV</t>
  </si>
  <si>
    <t>HTI</t>
  </si>
  <si>
    <t>HUN</t>
  </si>
  <si>
    <t>IDN</t>
  </si>
  <si>
    <t>IND</t>
  </si>
  <si>
    <t>IRL</t>
  </si>
  <si>
    <t>IRN</t>
  </si>
  <si>
    <t>IRQ</t>
  </si>
  <si>
    <t>ISL</t>
  </si>
  <si>
    <t>ISR</t>
  </si>
  <si>
    <t>ITA</t>
  </si>
  <si>
    <t>JAM</t>
  </si>
  <si>
    <t>JOR</t>
  </si>
  <si>
    <t>JPN</t>
  </si>
  <si>
    <t>KAZ</t>
  </si>
  <si>
    <t>KEN</t>
  </si>
  <si>
    <t>KGZ</t>
  </si>
  <si>
    <t>KHM</t>
  </si>
  <si>
    <t>KOR</t>
  </si>
  <si>
    <t>KWT</t>
  </si>
  <si>
    <t>LAO</t>
  </si>
  <si>
    <t>LBN</t>
  </si>
  <si>
    <t>LBR</t>
  </si>
  <si>
    <t>LBY</t>
  </si>
  <si>
    <t>LCA</t>
  </si>
  <si>
    <t>LKA</t>
  </si>
  <si>
    <t>LSO</t>
  </si>
  <si>
    <t>LTU</t>
  </si>
  <si>
    <t>LUX</t>
  </si>
  <si>
    <t>LVA</t>
  </si>
  <si>
    <t>MAC</t>
  </si>
  <si>
    <t>MAR</t>
  </si>
  <si>
    <t>MDA</t>
  </si>
  <si>
    <t>MDG</t>
  </si>
  <si>
    <t>MDV</t>
  </si>
  <si>
    <t>MEX</t>
  </si>
  <si>
    <t>MKD</t>
  </si>
  <si>
    <t>MLI</t>
  </si>
  <si>
    <t>MLT</t>
  </si>
  <si>
    <t>MMR</t>
  </si>
  <si>
    <t>MNE</t>
  </si>
  <si>
    <t>MNG</t>
  </si>
  <si>
    <t>MOZ</t>
  </si>
  <si>
    <t>MRT</t>
  </si>
  <si>
    <t>MTQ</t>
  </si>
  <si>
    <t>MUS</t>
  </si>
  <si>
    <t>MWI</t>
  </si>
  <si>
    <t>MYS</t>
  </si>
  <si>
    <t>MYT</t>
  </si>
  <si>
    <t>NAM</t>
  </si>
  <si>
    <t>NCL</t>
  </si>
  <si>
    <t>NER</t>
  </si>
  <si>
    <t>NGA</t>
  </si>
  <si>
    <t>NIC</t>
  </si>
  <si>
    <t>NLD</t>
  </si>
  <si>
    <t>NOR</t>
  </si>
  <si>
    <t>NPL</t>
  </si>
  <si>
    <t>NZL</t>
  </si>
  <si>
    <t>OMN</t>
  </si>
  <si>
    <t>PAK</t>
  </si>
  <si>
    <t>PAN</t>
  </si>
  <si>
    <t>PER</t>
  </si>
  <si>
    <t>PHL</t>
  </si>
  <si>
    <t>PNG</t>
  </si>
  <si>
    <t>POL</t>
  </si>
  <si>
    <t>PRI</t>
  </si>
  <si>
    <t>PRK</t>
  </si>
  <si>
    <t>PRT</t>
  </si>
  <si>
    <t>PRY</t>
  </si>
  <si>
    <t>PSE</t>
  </si>
  <si>
    <t>PYF</t>
  </si>
  <si>
    <t>QAT</t>
  </si>
  <si>
    <t>REU</t>
  </si>
  <si>
    <t>ROU</t>
  </si>
  <si>
    <t>RUS</t>
  </si>
  <si>
    <t>RWA</t>
  </si>
  <si>
    <t>SAU</t>
  </si>
  <si>
    <t>SDN</t>
  </si>
  <si>
    <t>SEN</t>
  </si>
  <si>
    <t>SGP</t>
  </si>
  <si>
    <t>SLB</t>
  </si>
  <si>
    <t>SLE</t>
  </si>
  <si>
    <t>SLV</t>
  </si>
  <si>
    <t>SOM</t>
  </si>
  <si>
    <t>SRB</t>
  </si>
  <si>
    <t>STP</t>
  </si>
  <si>
    <t>SUR</t>
  </si>
  <si>
    <t>SVK</t>
  </si>
  <si>
    <t>SVN</t>
  </si>
  <si>
    <t>SWE</t>
  </si>
  <si>
    <t>SWZ</t>
  </si>
  <si>
    <t>SYR</t>
  </si>
  <si>
    <t>TCD</t>
  </si>
  <si>
    <t>TGO</t>
  </si>
  <si>
    <t>THA</t>
  </si>
  <si>
    <t>TJK</t>
  </si>
  <si>
    <t>TKM</t>
  </si>
  <si>
    <t>TLS</t>
  </si>
  <si>
    <t>TON</t>
  </si>
  <si>
    <t>TTO</t>
  </si>
  <si>
    <t>TUN</t>
  </si>
  <si>
    <t>TUR</t>
  </si>
  <si>
    <t>TZA</t>
  </si>
  <si>
    <t>UGA</t>
  </si>
  <si>
    <t>UKR</t>
  </si>
  <si>
    <t>URY</t>
  </si>
  <si>
    <t>USA</t>
  </si>
  <si>
    <t>UZB</t>
  </si>
  <si>
    <t>VCT</t>
  </si>
  <si>
    <t>VEN</t>
  </si>
  <si>
    <t>VIR</t>
  </si>
  <si>
    <t>VNM</t>
  </si>
  <si>
    <t>VUT</t>
  </si>
  <si>
    <t>WSM</t>
  </si>
  <si>
    <t>YEM</t>
  </si>
  <si>
    <t>ZAF</t>
  </si>
  <si>
    <t>ZMB</t>
  </si>
  <si>
    <t>ZWE</t>
  </si>
  <si>
    <t>SSP2</t>
  </si>
  <si>
    <t>SSP1</t>
  </si>
  <si>
    <t>million</t>
  </si>
  <si>
    <t>Population</t>
  </si>
  <si>
    <t>SSP3</t>
  </si>
  <si>
    <t>Index</t>
  </si>
  <si>
    <t>Location code</t>
  </si>
  <si>
    <t>ISO3 Alpha-code</t>
  </si>
  <si>
    <t>SDMX code**</t>
  </si>
  <si>
    <t>Type</t>
  </si>
  <si>
    <t>Parent code</t>
  </si>
  <si>
    <t>World</t>
  </si>
  <si>
    <t/>
  </si>
  <si>
    <t>Sub-Saharan Africa</t>
  </si>
  <si>
    <t>b</t>
  </si>
  <si>
    <t>SDG region</t>
  </si>
  <si>
    <t>Northern Africa and Western Asia</t>
  </si>
  <si>
    <t>Central and Southern Asia</t>
  </si>
  <si>
    <t>Eastern and South-Eastern Asia</t>
  </si>
  <si>
    <t>Latin America and the Caribbean</t>
  </si>
  <si>
    <t>Oceania (excluding Australia and New Zealand)</t>
  </si>
  <si>
    <t>Australia/New Zealand</t>
  </si>
  <si>
    <t>Europe and Northern America</t>
  </si>
  <si>
    <t>Europe, Northern America, Australia, and New Zealand</t>
  </si>
  <si>
    <t>More developed regions</t>
  </si>
  <si>
    <t>d</t>
  </si>
  <si>
    <t>Development Group</t>
  </si>
  <si>
    <t>Less developed regions</t>
  </si>
  <si>
    <t>e</t>
  </si>
  <si>
    <t>Least developed countries</t>
  </si>
  <si>
    <t>f</t>
  </si>
  <si>
    <t>Less developed regions, excluding least developed countries</t>
  </si>
  <si>
    <t>g</t>
  </si>
  <si>
    <t>Less developed regions, excluding China</t>
  </si>
  <si>
    <t>Land-locked Developing Countries (LLDC)</t>
  </si>
  <si>
    <t>h</t>
  </si>
  <si>
    <t>Special other</t>
  </si>
  <si>
    <t>LLDC: Africa</t>
  </si>
  <si>
    <t>LLDC: Asia</t>
  </si>
  <si>
    <t>LLDC: Europe</t>
  </si>
  <si>
    <t>LLDC: Latin America</t>
  </si>
  <si>
    <t>Small Island Developing States (SIDS)</t>
  </si>
  <si>
    <t>i</t>
  </si>
  <si>
    <t>High-and-upper-middle-income countries</t>
  </si>
  <si>
    <t>Income Group</t>
  </si>
  <si>
    <t>Low-and-Lower-middle-income countries</t>
  </si>
  <si>
    <t>High-income countries</t>
  </si>
  <si>
    <t>j</t>
  </si>
  <si>
    <t>Low-and-middle-income countries</t>
  </si>
  <si>
    <t>Middle-income countries</t>
  </si>
  <si>
    <t>Upper-middle-income countries</t>
  </si>
  <si>
    <t>Lower-middle-income countries</t>
  </si>
  <si>
    <t>Low-income countries</t>
  </si>
  <si>
    <t>No income group available</t>
  </si>
  <si>
    <t>Africa</t>
  </si>
  <si>
    <t>Eastern Africa</t>
  </si>
  <si>
    <t>Subregion</t>
  </si>
  <si>
    <t>Burundi</t>
  </si>
  <si>
    <t>BI</t>
  </si>
  <si>
    <t>Country/Area</t>
  </si>
  <si>
    <t>Comoros</t>
  </si>
  <si>
    <t>KM</t>
  </si>
  <si>
    <t>Djibouti</t>
  </si>
  <si>
    <t>DJ</t>
  </si>
  <si>
    <t>Eritrea</t>
  </si>
  <si>
    <t>ER</t>
  </si>
  <si>
    <t>Ethiopia</t>
  </si>
  <si>
    <t>ET</t>
  </si>
  <si>
    <t>Kenya</t>
  </si>
  <si>
    <t>KE</t>
  </si>
  <si>
    <t>Madagascar</t>
  </si>
  <si>
    <t>MG</t>
  </si>
  <si>
    <t>Malawi</t>
  </si>
  <si>
    <t>MW</t>
  </si>
  <si>
    <t>Mauritius</t>
  </si>
  <si>
    <t>MU</t>
  </si>
  <si>
    <t>Mayotte</t>
  </si>
  <si>
    <t>YT</t>
  </si>
  <si>
    <t>Mozambique</t>
  </si>
  <si>
    <t>MZ</t>
  </si>
  <si>
    <t>Réunion</t>
  </si>
  <si>
    <t>RE</t>
  </si>
  <si>
    <t>Rwanda</t>
  </si>
  <si>
    <t>RW</t>
  </si>
  <si>
    <t>Seychelles</t>
  </si>
  <si>
    <t>SYC</t>
  </si>
  <si>
    <t>SC</t>
  </si>
  <si>
    <t>Somalia</t>
  </si>
  <si>
    <t>SO</t>
  </si>
  <si>
    <t>South Sudan</t>
  </si>
  <si>
    <t>SSD</t>
  </si>
  <si>
    <t>SS</t>
  </si>
  <si>
    <t>Uganda</t>
  </si>
  <si>
    <t>UG</t>
  </si>
  <si>
    <t>United Republic of Tanzania</t>
  </si>
  <si>
    <t>TZ</t>
  </si>
  <si>
    <t>Zambia</t>
  </si>
  <si>
    <t>ZM</t>
  </si>
  <si>
    <t>Zimbabwe</t>
  </si>
  <si>
    <t>ZW</t>
  </si>
  <si>
    <t>Middle Africa</t>
  </si>
  <si>
    <t>Angola</t>
  </si>
  <si>
    <t>AO</t>
  </si>
  <si>
    <t>Cameroon</t>
  </si>
  <si>
    <t>CM</t>
  </si>
  <si>
    <t>Central African Republic</t>
  </si>
  <si>
    <t>CF</t>
  </si>
  <si>
    <t>Chad</t>
  </si>
  <si>
    <t>TD</t>
  </si>
  <si>
    <t>Congo</t>
  </si>
  <si>
    <t>CG</t>
  </si>
  <si>
    <t>Democratic Republic of the Congo</t>
  </si>
  <si>
    <t>CD</t>
  </si>
  <si>
    <t>Equatorial Guinea</t>
  </si>
  <si>
    <t>GQ</t>
  </si>
  <si>
    <t>Gabon</t>
  </si>
  <si>
    <t>GA</t>
  </si>
  <si>
    <t>Sao Tome and Principe</t>
  </si>
  <si>
    <t>ST</t>
  </si>
  <si>
    <t>Northern Africa</t>
  </si>
  <si>
    <t>Algeria</t>
  </si>
  <si>
    <t>DZ</t>
  </si>
  <si>
    <t>Egypt</t>
  </si>
  <si>
    <t>EG</t>
  </si>
  <si>
    <t>Libya</t>
  </si>
  <si>
    <t>LY</t>
  </si>
  <si>
    <t>Morocco</t>
  </si>
  <si>
    <t>MA</t>
  </si>
  <si>
    <t>Sudan</t>
  </si>
  <si>
    <t>SD</t>
  </si>
  <si>
    <t>Tunisia</t>
  </si>
  <si>
    <t>TN</t>
  </si>
  <si>
    <t>Western Sahara</t>
  </si>
  <si>
    <t>ESH</t>
  </si>
  <si>
    <t>EH</t>
  </si>
  <si>
    <t>Southern Africa</t>
  </si>
  <si>
    <t>Botswana</t>
  </si>
  <si>
    <t>BW</t>
  </si>
  <si>
    <t>Eswatini</t>
  </si>
  <si>
    <t>SZ</t>
  </si>
  <si>
    <t>Lesotho</t>
  </si>
  <si>
    <t>LS</t>
  </si>
  <si>
    <t>Namibia</t>
  </si>
  <si>
    <t>NA</t>
  </si>
  <si>
    <t>South Africa</t>
  </si>
  <si>
    <t>ZA</t>
  </si>
  <si>
    <t>Western Africa</t>
  </si>
  <si>
    <t>Benin</t>
  </si>
  <si>
    <t>BJ</t>
  </si>
  <si>
    <t>Burkina Faso</t>
  </si>
  <si>
    <t>BF</t>
  </si>
  <si>
    <t>Cabo Verde</t>
  </si>
  <si>
    <t>CV</t>
  </si>
  <si>
    <t>Côte d'Ivoire</t>
  </si>
  <si>
    <t>CI</t>
  </si>
  <si>
    <t>Gambia</t>
  </si>
  <si>
    <t>GM</t>
  </si>
  <si>
    <t>Ghana</t>
  </si>
  <si>
    <t>GH</t>
  </si>
  <si>
    <t>Guinea</t>
  </si>
  <si>
    <t>GN</t>
  </si>
  <si>
    <t>Guinea-Bissau</t>
  </si>
  <si>
    <t>GW</t>
  </si>
  <si>
    <t>Liberia</t>
  </si>
  <si>
    <t>LR</t>
  </si>
  <si>
    <t>Mali</t>
  </si>
  <si>
    <t>ML</t>
  </si>
  <si>
    <t>Mauritania</t>
  </si>
  <si>
    <t>MR</t>
  </si>
  <si>
    <t>Niger</t>
  </si>
  <si>
    <t>NE</t>
  </si>
  <si>
    <t>Nigeria</t>
  </si>
  <si>
    <t>NG</t>
  </si>
  <si>
    <t>Saint Helena</t>
  </si>
  <si>
    <t>SHN</t>
  </si>
  <si>
    <t>SH</t>
  </si>
  <si>
    <t>Senegal</t>
  </si>
  <si>
    <t>SN</t>
  </si>
  <si>
    <t>Sierra Leone</t>
  </si>
  <si>
    <t>SL</t>
  </si>
  <si>
    <t>Togo</t>
  </si>
  <si>
    <t>TG</t>
  </si>
  <si>
    <t>Asia</t>
  </si>
  <si>
    <t>Central Asia</t>
  </si>
  <si>
    <t>Kazakhstan</t>
  </si>
  <si>
    <t>KZ</t>
  </si>
  <si>
    <t>Kyrgyzstan</t>
  </si>
  <si>
    <t>KG</t>
  </si>
  <si>
    <t>Tajikistan</t>
  </si>
  <si>
    <t>TJ</t>
  </si>
  <si>
    <t>Turkmenistan</t>
  </si>
  <si>
    <t>TM</t>
  </si>
  <si>
    <t>Uzbekistan</t>
  </si>
  <si>
    <t>UZ</t>
  </si>
  <si>
    <t>Eastern Asia</t>
  </si>
  <si>
    <t>China</t>
  </si>
  <si>
    <t>CN</t>
  </si>
  <si>
    <t>China, Hong Kong SAR</t>
  </si>
  <si>
    <t>HK</t>
  </si>
  <si>
    <t>China, Macao SAR</t>
  </si>
  <si>
    <t>MO</t>
  </si>
  <si>
    <t>China, Taiwan Province of China</t>
  </si>
  <si>
    <t>TWN</t>
  </si>
  <si>
    <t>Dem. People's Republic of Korea</t>
  </si>
  <si>
    <t>KP</t>
  </si>
  <si>
    <t>Japan</t>
  </si>
  <si>
    <t>JP</t>
  </si>
  <si>
    <t>Mongolia</t>
  </si>
  <si>
    <t>MN</t>
  </si>
  <si>
    <t>Republic of Korea</t>
  </si>
  <si>
    <t>KR</t>
  </si>
  <si>
    <t>Southern Asia</t>
  </si>
  <si>
    <t>Afghanistan</t>
  </si>
  <si>
    <t>AF</t>
  </si>
  <si>
    <t>Bangladesh</t>
  </si>
  <si>
    <t>BD</t>
  </si>
  <si>
    <t>Bhutan</t>
  </si>
  <si>
    <t>BT</t>
  </si>
  <si>
    <t>India</t>
  </si>
  <si>
    <t>IN</t>
  </si>
  <si>
    <t>Iran (Islamic Republic of)</t>
  </si>
  <si>
    <t>IR</t>
  </si>
  <si>
    <t>Maldives</t>
  </si>
  <si>
    <t>MV</t>
  </si>
  <si>
    <t>Nepal</t>
  </si>
  <si>
    <t>NP</t>
  </si>
  <si>
    <t>Pakistan</t>
  </si>
  <si>
    <t>PK</t>
  </si>
  <si>
    <t>Sri Lanka</t>
  </si>
  <si>
    <t>LK</t>
  </si>
  <si>
    <t>South-Eastern Asia</t>
  </si>
  <si>
    <t>Brunei Darussalam</t>
  </si>
  <si>
    <t>BN</t>
  </si>
  <si>
    <t>Cambodia</t>
  </si>
  <si>
    <t>KH</t>
  </si>
  <si>
    <t>Indonesia</t>
  </si>
  <si>
    <t>ID</t>
  </si>
  <si>
    <t>Lao People's Democratic Republic</t>
  </si>
  <si>
    <t>LA</t>
  </si>
  <si>
    <t>Malaysia</t>
  </si>
  <si>
    <t>MY</t>
  </si>
  <si>
    <t>Myanmar</t>
  </si>
  <si>
    <t>MM</t>
  </si>
  <si>
    <t>Philippines</t>
  </si>
  <si>
    <t>PH</t>
  </si>
  <si>
    <t>Singapore</t>
  </si>
  <si>
    <t>SG</t>
  </si>
  <si>
    <t>Thailand</t>
  </si>
  <si>
    <t>TH</t>
  </si>
  <si>
    <t>Timor-Leste</t>
  </si>
  <si>
    <t>TL</t>
  </si>
  <si>
    <t>Viet Nam</t>
  </si>
  <si>
    <t>VN</t>
  </si>
  <si>
    <t>Western Asia</t>
  </si>
  <si>
    <t>Armenia</t>
  </si>
  <si>
    <t>AM</t>
  </si>
  <si>
    <t>Azerbaijan</t>
  </si>
  <si>
    <t>AZ</t>
  </si>
  <si>
    <t>Bahrain</t>
  </si>
  <si>
    <t>BH</t>
  </si>
  <si>
    <t>Cyprus</t>
  </si>
  <si>
    <t>CY</t>
  </si>
  <si>
    <t>Georgia</t>
  </si>
  <si>
    <t>GE</t>
  </si>
  <si>
    <t>Iraq</t>
  </si>
  <si>
    <t>IQ</t>
  </si>
  <si>
    <t>Israel</t>
  </si>
  <si>
    <t>IL</t>
  </si>
  <si>
    <t>Jordan</t>
  </si>
  <si>
    <t>JO</t>
  </si>
  <si>
    <t>Kuwait</t>
  </si>
  <si>
    <t>KW</t>
  </si>
  <si>
    <t>Lebanon</t>
  </si>
  <si>
    <t>LB</t>
  </si>
  <si>
    <t>Oman</t>
  </si>
  <si>
    <t>OM</t>
  </si>
  <si>
    <t>Qatar</t>
  </si>
  <si>
    <t>QA</t>
  </si>
  <si>
    <t>Saudi Arabia</t>
  </si>
  <si>
    <t>SA</t>
  </si>
  <si>
    <t>State of Palestine</t>
  </si>
  <si>
    <t>PS</t>
  </si>
  <si>
    <t>Syrian Arab Republic</t>
  </si>
  <si>
    <t>SY</t>
  </si>
  <si>
    <t>Türkiye</t>
  </si>
  <si>
    <t>TR</t>
  </si>
  <si>
    <t>United Arab Emirates</t>
  </si>
  <si>
    <t>AE</t>
  </si>
  <si>
    <t>Yemen</t>
  </si>
  <si>
    <t>YE</t>
  </si>
  <si>
    <t>Europe</t>
  </si>
  <si>
    <t>Eastern Europe</t>
  </si>
  <si>
    <t>Belarus</t>
  </si>
  <si>
    <t>BY</t>
  </si>
  <si>
    <t>Bulgaria</t>
  </si>
  <si>
    <t>BG</t>
  </si>
  <si>
    <t>Czechia</t>
  </si>
  <si>
    <t>CZ</t>
  </si>
  <si>
    <t>Hungary</t>
  </si>
  <si>
    <t>HU</t>
  </si>
  <si>
    <t>Poland</t>
  </si>
  <si>
    <t>PL</t>
  </si>
  <si>
    <t>Republic of Moldova</t>
  </si>
  <si>
    <t>MD</t>
  </si>
  <si>
    <t>Romania</t>
  </si>
  <si>
    <t>RO</t>
  </si>
  <si>
    <t>Russian Federation</t>
  </si>
  <si>
    <t>RU</t>
  </si>
  <si>
    <t>Slovakia</t>
  </si>
  <si>
    <t>SK</t>
  </si>
  <si>
    <t>Ukraine</t>
  </si>
  <si>
    <t>UA</t>
  </si>
  <si>
    <t>Northern Europe</t>
  </si>
  <si>
    <t>Denmark</t>
  </si>
  <si>
    <t>DK</t>
  </si>
  <si>
    <t>Estonia</t>
  </si>
  <si>
    <t>EE</t>
  </si>
  <si>
    <t>Faroe Islands</t>
  </si>
  <si>
    <t>FRO</t>
  </si>
  <si>
    <t>FO</t>
  </si>
  <si>
    <t>Finland</t>
  </si>
  <si>
    <t>FI</t>
  </si>
  <si>
    <t>Guernsey</t>
  </si>
  <si>
    <t>GGY</t>
  </si>
  <si>
    <t>GG</t>
  </si>
  <si>
    <t>Iceland</t>
  </si>
  <si>
    <t>IS</t>
  </si>
  <si>
    <t>Ireland</t>
  </si>
  <si>
    <t>IE</t>
  </si>
  <si>
    <t>Isle of Man</t>
  </si>
  <si>
    <t>IMN</t>
  </si>
  <si>
    <t>IM</t>
  </si>
  <si>
    <t>Jersey</t>
  </si>
  <si>
    <t>JEY</t>
  </si>
  <si>
    <t>JE</t>
  </si>
  <si>
    <t>Latvia</t>
  </si>
  <si>
    <t>LV</t>
  </si>
  <si>
    <t>Lithuania</t>
  </si>
  <si>
    <t>LT</t>
  </si>
  <si>
    <t>Norway</t>
  </si>
  <si>
    <t>NO</t>
  </si>
  <si>
    <t>Sweden</t>
  </si>
  <si>
    <t>SE</t>
  </si>
  <si>
    <t>United Kingdom</t>
  </si>
  <si>
    <t>GB</t>
  </si>
  <si>
    <t>Southern Europe</t>
  </si>
  <si>
    <t>Albania</t>
  </si>
  <si>
    <t>AL</t>
  </si>
  <si>
    <t>Andorra</t>
  </si>
  <si>
    <t>AND</t>
  </si>
  <si>
    <t>AD</t>
  </si>
  <si>
    <t>Bosnia and Herzegovina</t>
  </si>
  <si>
    <t>BA</t>
  </si>
  <si>
    <t>Croatia</t>
  </si>
  <si>
    <t>HR</t>
  </si>
  <si>
    <t>Gibraltar</t>
  </si>
  <si>
    <t>GIB</t>
  </si>
  <si>
    <t>GI</t>
  </si>
  <si>
    <t>Greece</t>
  </si>
  <si>
    <t>GR</t>
  </si>
  <si>
    <t>Holy See</t>
  </si>
  <si>
    <t>VAT</t>
  </si>
  <si>
    <t>VA</t>
  </si>
  <si>
    <t>Italy</t>
  </si>
  <si>
    <t>IT</t>
  </si>
  <si>
    <t>Kosovo (under UNSC res. 1244)</t>
  </si>
  <si>
    <t>XKX</t>
  </si>
  <si>
    <t>Malta</t>
  </si>
  <si>
    <t>MT</t>
  </si>
  <si>
    <t>Montenegro</t>
  </si>
  <si>
    <t>ME</t>
  </si>
  <si>
    <t>North Macedonia</t>
  </si>
  <si>
    <t>MK</t>
  </si>
  <si>
    <t>Portugal</t>
  </si>
  <si>
    <t>PT</t>
  </si>
  <si>
    <t>San Marino</t>
  </si>
  <si>
    <t>SMR</t>
  </si>
  <si>
    <t>SM</t>
  </si>
  <si>
    <t>Serbia</t>
  </si>
  <si>
    <t>RS</t>
  </si>
  <si>
    <t>Slovenia</t>
  </si>
  <si>
    <t>SI</t>
  </si>
  <si>
    <t>Spain</t>
  </si>
  <si>
    <t>ES</t>
  </si>
  <si>
    <t>Western Europe</t>
  </si>
  <si>
    <t>Austria</t>
  </si>
  <si>
    <t>AT</t>
  </si>
  <si>
    <t>Belgium</t>
  </si>
  <si>
    <t>BE</t>
  </si>
  <si>
    <t>France</t>
  </si>
  <si>
    <t>FR</t>
  </si>
  <si>
    <t>Germany</t>
  </si>
  <si>
    <t>DE</t>
  </si>
  <si>
    <t>Liechtenstein</t>
  </si>
  <si>
    <t>LIE</t>
  </si>
  <si>
    <t>LI</t>
  </si>
  <si>
    <t>Luxembourg</t>
  </si>
  <si>
    <t>LU</t>
  </si>
  <si>
    <t>Monaco</t>
  </si>
  <si>
    <t>MCO</t>
  </si>
  <si>
    <t>MC</t>
  </si>
  <si>
    <t>Netherlands</t>
  </si>
  <si>
    <t>NL</t>
  </si>
  <si>
    <t>Switzerland</t>
  </si>
  <si>
    <t>CH</t>
  </si>
  <si>
    <t>Caribbean</t>
  </si>
  <si>
    <t>Anguilla</t>
  </si>
  <si>
    <t>AIA</t>
  </si>
  <si>
    <t>AI</t>
  </si>
  <si>
    <t>Antigua and Barbuda</t>
  </si>
  <si>
    <t>ATG</t>
  </si>
  <si>
    <t>AG</t>
  </si>
  <si>
    <t>Aruba</t>
  </si>
  <si>
    <t>AW</t>
  </si>
  <si>
    <t>Bahamas</t>
  </si>
  <si>
    <t>BS</t>
  </si>
  <si>
    <t>Barbados</t>
  </si>
  <si>
    <t>BB</t>
  </si>
  <si>
    <t>Bonaire, Sint Eustatius and Saba</t>
  </si>
  <si>
    <t>BES</t>
  </si>
  <si>
    <t>BQ</t>
  </si>
  <si>
    <t>British Virgin Islands</t>
  </si>
  <si>
    <t>VGB</t>
  </si>
  <si>
    <t>VG</t>
  </si>
  <si>
    <t>Cayman Islands</t>
  </si>
  <si>
    <t>CYM</t>
  </si>
  <si>
    <t>KY</t>
  </si>
  <si>
    <t>Cuba</t>
  </si>
  <si>
    <t>CU</t>
  </si>
  <si>
    <t>Curaçao</t>
  </si>
  <si>
    <t>CUW</t>
  </si>
  <si>
    <t>CW</t>
  </si>
  <si>
    <t>Dominica</t>
  </si>
  <si>
    <t>DMA</t>
  </si>
  <si>
    <t>DM</t>
  </si>
  <si>
    <t>Dominican Republic</t>
  </si>
  <si>
    <t>DO</t>
  </si>
  <si>
    <t>Grenada</t>
  </si>
  <si>
    <t>GD</t>
  </si>
  <si>
    <t>Guadeloupe</t>
  </si>
  <si>
    <t>GP</t>
  </si>
  <si>
    <t>Haiti</t>
  </si>
  <si>
    <t>HT</t>
  </si>
  <si>
    <t>Jamaica</t>
  </si>
  <si>
    <t>JM</t>
  </si>
  <si>
    <t>Martinique</t>
  </si>
  <si>
    <t>MQ</t>
  </si>
  <si>
    <t>Montserrat</t>
  </si>
  <si>
    <t>MSR</t>
  </si>
  <si>
    <t>MS</t>
  </si>
  <si>
    <t>Puerto Rico</t>
  </si>
  <si>
    <t>PR</t>
  </si>
  <si>
    <t>Saint Barthélemy</t>
  </si>
  <si>
    <t>BLM</t>
  </si>
  <si>
    <t>BL</t>
  </si>
  <si>
    <t>Saint Kitts and Nevis</t>
  </si>
  <si>
    <t>KNA</t>
  </si>
  <si>
    <t>KN</t>
  </si>
  <si>
    <t>Saint Lucia</t>
  </si>
  <si>
    <t>LC</t>
  </si>
  <si>
    <t>Saint Martin (French part)</t>
  </si>
  <si>
    <t>MAF</t>
  </si>
  <si>
    <t>MF</t>
  </si>
  <si>
    <t>Saint Vincent and the Grenadines</t>
  </si>
  <si>
    <t>VC</t>
  </si>
  <si>
    <t>Sint Maarten (Dutch part)</t>
  </si>
  <si>
    <t>SXM</t>
  </si>
  <si>
    <t>SX</t>
  </si>
  <si>
    <t>Trinidad and Tobago</t>
  </si>
  <si>
    <t>TT</t>
  </si>
  <si>
    <t>Turks and Caicos Islands</t>
  </si>
  <si>
    <t>TCA</t>
  </si>
  <si>
    <t>TC</t>
  </si>
  <si>
    <t>United States Virgin Islands</t>
  </si>
  <si>
    <t>VI</t>
  </si>
  <si>
    <t>Central America</t>
  </si>
  <si>
    <t>Belize</t>
  </si>
  <si>
    <t>BZ</t>
  </si>
  <si>
    <t>Costa Rica</t>
  </si>
  <si>
    <t>CR</t>
  </si>
  <si>
    <t>El Salvador</t>
  </si>
  <si>
    <t>SV</t>
  </si>
  <si>
    <t>Guatemala</t>
  </si>
  <si>
    <t>GT</t>
  </si>
  <si>
    <t>Honduras</t>
  </si>
  <si>
    <t>HN</t>
  </si>
  <si>
    <t>Mexico</t>
  </si>
  <si>
    <t>MX</t>
  </si>
  <si>
    <t>Nicaragua</t>
  </si>
  <si>
    <t>NI</t>
  </si>
  <si>
    <t>Panama</t>
  </si>
  <si>
    <t>PA</t>
  </si>
  <si>
    <t>South America</t>
  </si>
  <si>
    <t>Argentina</t>
  </si>
  <si>
    <t>AR</t>
  </si>
  <si>
    <t>Bolivia (Plurinational State of)</t>
  </si>
  <si>
    <t>BO</t>
  </si>
  <si>
    <t>Brazil</t>
  </si>
  <si>
    <t>BR</t>
  </si>
  <si>
    <t>Chile</t>
  </si>
  <si>
    <t>CL</t>
  </si>
  <si>
    <t>Colombia</t>
  </si>
  <si>
    <t>CO</t>
  </si>
  <si>
    <t>Ecuador</t>
  </si>
  <si>
    <t>EC</t>
  </si>
  <si>
    <t>Falkland Islands (Malvinas)</t>
  </si>
  <si>
    <t>FLK</t>
  </si>
  <si>
    <t>FK</t>
  </si>
  <si>
    <t>French Guiana</t>
  </si>
  <si>
    <t>GF</t>
  </si>
  <si>
    <t>Guyana</t>
  </si>
  <si>
    <t>GY</t>
  </si>
  <si>
    <t>Paraguay</t>
  </si>
  <si>
    <t>PY</t>
  </si>
  <si>
    <t>Peru</t>
  </si>
  <si>
    <t>PE</t>
  </si>
  <si>
    <t>Suriname</t>
  </si>
  <si>
    <t>SR</t>
  </si>
  <si>
    <t>Uruguay</t>
  </si>
  <si>
    <t>UY</t>
  </si>
  <si>
    <t>Venezuela (Bolivarian Republic of)</t>
  </si>
  <si>
    <t>VE</t>
  </si>
  <si>
    <t>Northern America</t>
  </si>
  <si>
    <t>Bermuda</t>
  </si>
  <si>
    <t>BMU</t>
  </si>
  <si>
    <t>BM</t>
  </si>
  <si>
    <t>Canada</t>
  </si>
  <si>
    <t>CA</t>
  </si>
  <si>
    <t>Greenland</t>
  </si>
  <si>
    <t>GRL</t>
  </si>
  <si>
    <t>GL</t>
  </si>
  <si>
    <t>Saint Pierre and Miquelon</t>
  </si>
  <si>
    <t>SPM</t>
  </si>
  <si>
    <t>PM</t>
  </si>
  <si>
    <t>United States of America</t>
  </si>
  <si>
    <t>US</t>
  </si>
  <si>
    <t>Oceania</t>
  </si>
  <si>
    <t>Australia</t>
  </si>
  <si>
    <t>AU</t>
  </si>
  <si>
    <t>New Zealand</t>
  </si>
  <si>
    <t>NZ</t>
  </si>
  <si>
    <t>Melanesia</t>
  </si>
  <si>
    <t>Fiji</t>
  </si>
  <si>
    <t>FJ</t>
  </si>
  <si>
    <t>New Caledonia</t>
  </si>
  <si>
    <t>NC</t>
  </si>
  <si>
    <t>Papua New Guinea</t>
  </si>
  <si>
    <t>PG</t>
  </si>
  <si>
    <t>Solomon Islands</t>
  </si>
  <si>
    <t>SB</t>
  </si>
  <si>
    <t>Vanuatu</t>
  </si>
  <si>
    <t>VU</t>
  </si>
  <si>
    <t>Micronesia</t>
  </si>
  <si>
    <t>Guam</t>
  </si>
  <si>
    <t>GU</t>
  </si>
  <si>
    <t>Kiribati</t>
  </si>
  <si>
    <t>KIR</t>
  </si>
  <si>
    <t>KI</t>
  </si>
  <si>
    <t>Marshall Islands</t>
  </si>
  <si>
    <t>MHL</t>
  </si>
  <si>
    <t>MH</t>
  </si>
  <si>
    <t>Micronesia (Fed. States of)</t>
  </si>
  <si>
    <t>FM</t>
  </si>
  <si>
    <t>Nauru</t>
  </si>
  <si>
    <t>NRU</t>
  </si>
  <si>
    <t>NR</t>
  </si>
  <si>
    <t>Northern Mariana Islands</t>
  </si>
  <si>
    <t>MNP</t>
  </si>
  <si>
    <t>MP</t>
  </si>
  <si>
    <t>Palau</t>
  </si>
  <si>
    <t>PLW</t>
  </si>
  <si>
    <t>PW</t>
  </si>
  <si>
    <t>Polynesia</t>
  </si>
  <si>
    <t>American Samoa</t>
  </si>
  <si>
    <t>ASM</t>
  </si>
  <si>
    <t>AS</t>
  </si>
  <si>
    <t>Cook Islands</t>
  </si>
  <si>
    <t>COK</t>
  </si>
  <si>
    <t>CK</t>
  </si>
  <si>
    <t>French Polynesia</t>
  </si>
  <si>
    <t>PF</t>
  </si>
  <si>
    <t>Niue</t>
  </si>
  <si>
    <t>NIU</t>
  </si>
  <si>
    <t>NU</t>
  </si>
  <si>
    <t>Samoa</t>
  </si>
  <si>
    <t>WS</t>
  </si>
  <si>
    <t>Tokelau</t>
  </si>
  <si>
    <t>TKL</t>
  </si>
  <si>
    <t>TK</t>
  </si>
  <si>
    <t>Tonga</t>
  </si>
  <si>
    <t>TO</t>
  </si>
  <si>
    <t>Tuvalu</t>
  </si>
  <si>
    <t>TUV</t>
  </si>
  <si>
    <t>TV</t>
  </si>
  <si>
    <t>Wallis and Futuna Islands</t>
  </si>
  <si>
    <t>WLF</t>
  </si>
  <si>
    <t>WF</t>
  </si>
  <si>
    <t>nan</t>
  </si>
  <si>
    <t>Global Code</t>
  </si>
  <si>
    <t>Global Name</t>
  </si>
  <si>
    <t>Region Code</t>
  </si>
  <si>
    <t>Region Name</t>
  </si>
  <si>
    <t>Sub-region Code</t>
  </si>
  <si>
    <t>Sub-region Name</t>
  </si>
  <si>
    <t>Intermediate Region Code</t>
  </si>
  <si>
    <t>Intermediate Region Name</t>
  </si>
  <si>
    <t>Country or Area</t>
  </si>
  <si>
    <t>M49 Code</t>
  </si>
  <si>
    <t>ISO-alpha2 Code</t>
  </si>
  <si>
    <t>ISO-alpha3 Code</t>
  </si>
  <si>
    <t>Least Developed Countries (LDC)</t>
  </si>
  <si>
    <t>Land Locked Developing Countries (LLDC)</t>
  </si>
  <si>
    <t>x</t>
  </si>
  <si>
    <t>British Indian Ocean Territory</t>
  </si>
  <si>
    <t>IO</t>
  </si>
  <si>
    <t>IOT</t>
  </si>
  <si>
    <t>French Southern Territories</t>
  </si>
  <si>
    <t>TF</t>
  </si>
  <si>
    <t>ATF</t>
  </si>
  <si>
    <t>Côte d’Ivoire</t>
  </si>
  <si>
    <t>Americas</t>
  </si>
  <si>
    <t>Saint Martin (French Part)</t>
  </si>
  <si>
    <t>Bouvet Island</t>
  </si>
  <si>
    <t>BV</t>
  </si>
  <si>
    <t>BVT</t>
  </si>
  <si>
    <t>South Georgia and the South Sandwich Islands</t>
  </si>
  <si>
    <t>GS</t>
  </si>
  <si>
    <t>SGS</t>
  </si>
  <si>
    <t>Antarctica</t>
  </si>
  <si>
    <t>AQ</t>
  </si>
  <si>
    <t>ATA</t>
  </si>
  <si>
    <t>China, Hong Kong Special Administrative Region</t>
  </si>
  <si>
    <t>China, Macao Special Administrative Region</t>
  </si>
  <si>
    <t>Democratic People's Republic of Korea</t>
  </si>
  <si>
    <t>South-eastern Asia</t>
  </si>
  <si>
    <t>Åland Islands</t>
  </si>
  <si>
    <t>AX</t>
  </si>
  <si>
    <t>ALA</t>
  </si>
  <si>
    <t>Svalbard and Jan Mayen Islands</t>
  </si>
  <si>
    <t>SJ</t>
  </si>
  <si>
    <t>SJM</t>
  </si>
  <si>
    <t>United Kingdom of Great Britain and Northern Ireland</t>
  </si>
  <si>
    <t>Netherlands (Kingdom of the)</t>
  </si>
  <si>
    <t>Australia and New Zealand</t>
  </si>
  <si>
    <t>Christmas Island</t>
  </si>
  <si>
    <t>CX</t>
  </si>
  <si>
    <t>CXR</t>
  </si>
  <si>
    <t>Cocos (Keeling) Islands</t>
  </si>
  <si>
    <t>CC</t>
  </si>
  <si>
    <t>CCK</t>
  </si>
  <si>
    <t>Heard Island and McDonald Islands</t>
  </si>
  <si>
    <t>HM</t>
  </si>
  <si>
    <t>HMD</t>
  </si>
  <si>
    <t>Norfolk Island</t>
  </si>
  <si>
    <t>NF</t>
  </si>
  <si>
    <t>NFK</t>
  </si>
  <si>
    <t>Micronesia (Federated States of)</t>
  </si>
  <si>
    <t>United States Minor Outlying Islands</t>
  </si>
  <si>
    <t>UM</t>
  </si>
  <si>
    <t>UMI</t>
  </si>
  <si>
    <t>Pitcairn</t>
  </si>
  <si>
    <t>PN</t>
  </si>
  <si>
    <t>PCN</t>
  </si>
  <si>
    <t>(*) The designations employed and the material in this publication do not imply the expression of any opinion whatsoever on the part of the Secretariat of the United Nations concerning the legal status of any country, territory or area or its authorities, or concerning the delimitation of its frontiers or boundaries. The term “country” as used in this publication also refers, as appropriate, to territories or areas. The names and composition of geographical areas follow those presented in “Standard country or area codes for statistical use” (ST/ESA/STAT/SER.M/49/Rev.3), available at http://unstats.un.org/unsd/methods/m49/m49.htm.</t>
  </si>
  <si>
    <t>(**) SDMX Global Registry: Cross Domain code list for geographical areas (version 2.0) represents a combination of reference area codes in M49 and ISO-3166 classification for international data exchange and interoperability https://sdmx.org/?page_id=3215 and https://registry.sdmx.org/ws/public/sdmxapi/rest/codelist/SDMX/CL_AREA/2.0.</t>
  </si>
  <si>
    <t>(...) Three dots (...) indicate that the data are either unavailable or not displayed because they are not statistically meaningful (e.g., doubling time is only computed for fast growing populations with growth rates exceeding 0.5 per cent).</t>
  </si>
  <si>
    <t>(a) Countries and areas are grouped into eight Sustainable Development Goal (SDG) regions as defined by the United Nations Statistics Division and used for The Sustainable Development Goals Report (https://unstats.un.org/sdgs/indicators/regional-groups/).  These regions are further divided into 21 geographic subregions.</t>
  </si>
  <si>
    <t>(b) Sub-Saharan Africa refers to all of Africa except Northern Africa.</t>
  </si>
  <si>
    <t>(c) The designation “more developed” and “less developed” regions are intended for statistical purposes and do not express a judgment about the stage reached by a particular country or area in the development process.</t>
  </si>
  <si>
    <t>(d) More developed regions comprise Europe, Northern America, Australia/New Zealand and Japan.</t>
  </si>
  <si>
    <t>(e) Less developed regions comprise all regions of Africa, Asia (except Japan), Latin America and the Caribbean plus Melanesia, Micronesia and Polynesia.</t>
  </si>
  <si>
    <t>(f) The group of least developed countries includes 45 countries:  32 in Sub-Saharan Africa, 2 in Northern Africa and Western Asia, 4 in Central and Southern Asia, 3 in Eastern and South-Eastern Asia, 1 in Latin America and the Caribbean, 3 in Oceania (as accessed on 8 May 2024). Further information is available at https://www.un.org/ohrlls/content/least-developed-countries.</t>
  </si>
  <si>
    <t>(g) Other less developed countries comprise the less developed regions excluding the least developed countries.</t>
  </si>
  <si>
    <t>(h) The group of Landlocked Developing Countries (LLDCs) is composed of 32 countries or territories: 16 in Sub-Saharan Africa, 2 in Northern Africa and Western Asia, 8 in Central and Southern Asia, 2 in Eastern and South-Eastern Asia, 2 in Latin America and the Caribbean, and 2 in Europe and Northern America (as accessed on 8 May 2024). Further information is available at https://www.un.org/ohrlls/content/landlocked-developing-countries.</t>
  </si>
  <si>
    <t>(i) The group of Small Island Developing States (SIDS) is composed of 57 countries or territories: 29 in the Caribbean, 20 in the Pacific and 8 in the Atlantic, Indian Ocean and South China Sea (AIS) (as accessed on 8 May 2024). Further information is available at &lt;a href="https://www.un.org/ohrlls/content/small-island-developing-states"&gt;https://www.un.org/ohrlls/content/small-island-developing-states&lt;/a&gt;.</t>
  </si>
  <si>
    <t>(j) The country classification by income level is based on GNI per capita from the World Bank (as accessed on 8 May 2024). Further information is available at &lt;a href="https://datahelpdesk.worldbank.org/knowledgebase/articles/906519"&gt;https://datahelpdesk.worldbank.org/knowledgebase/articles/906519&lt;/a&gt;.</t>
  </si>
  <si>
    <t>(k) Countries and areas are grouped geographically into six major areas designated as: Africa; Asia; Europe; Latin America and the Caribbean; Northern America, and Oceania.</t>
  </si>
  <si>
    <t>(1) Including Agalega, Rodrigues and Saint Brandon.</t>
  </si>
  <si>
    <t>(2) For statistical purposes, the data for France do not include this area.</t>
  </si>
  <si>
    <t>(3) Including Zanzibar.</t>
  </si>
  <si>
    <t>(4) Including Ascension and Tristan da Cunha. For statistical purposes, the data for United Kingdom do not include this area.</t>
  </si>
  <si>
    <t>(5) For statistical purposes, the data for China do not include Hong Kong and Macao, Special Administrative Regions (SAR) of China, and Taiwan Province of China.</t>
  </si>
  <si>
    <t>(6) As of 1 July 1997, Hong Kong became a Special Administrative Region (SAR) of China. For statistical purposes, the data for China do not include this area.</t>
  </si>
  <si>
    <t>(7) As of 20 December 1999, Macao became a Special Administrative Region (SAR) of China. For statistical purposes, the data for China do not include this area.</t>
  </si>
  <si>
    <t>(8) For statistical purposes, the data for China do not include this area.</t>
  </si>
  <si>
    <t>(9) Including Sabah and Sarawak.</t>
  </si>
  <si>
    <t>(10) Including Nagorno-Karabakh.</t>
  </si>
  <si>
    <t>(11) Refers to the whole country.</t>
  </si>
  <si>
    <t>(12) Including Abkhazia and South Ossetia.</t>
  </si>
  <si>
    <t>(13) Including East Jerusalem.</t>
  </si>
  <si>
    <t>(14) Including Transnistria.</t>
  </si>
  <si>
    <t>(15) Including Crimea.</t>
  </si>
  <si>
    <t>(16) For statistical purposes, the data for Denmark do not include Faroe Islands, and Greenland.</t>
  </si>
  <si>
    <t>(17) For statistical purposes, the data for Denmark do not include this area.</t>
  </si>
  <si>
    <t>(18) Including Åland Islands.</t>
  </si>
  <si>
    <t>(19) For statistical purposes, the data for United Kingdom do not include this area.</t>
  </si>
  <si>
    <t>(20) Including Svalbard and Jan Mayen Islands.</t>
  </si>
  <si>
    <t>(21) Refers to the United Kingdom of Great Britain and Northern Ireland. For statistical purposes, the data for United Kingdom do not include Anguilla, Bermuda, British Virgin Islands, Cayman Islands, Falkland Islands (Malvinas), Gibraltar, Guernsey, Isle of Man, Jersey, Montserrat, Saint Helena, Turks and Caicos Islands.</t>
  </si>
  <si>
    <t>(22) Refers to the Vatican City State.</t>
  </si>
  <si>
    <t>(23) Refers to Kosovo (United Nations administered region under security council resolution 1244). For statistical purposes, the data for Serbia do not include this area.</t>
  </si>
  <si>
    <t>(24) For statistical purposes, the data for Serbia do not include Kosovo (United Nations administered region under security council resolution 1244).</t>
  </si>
  <si>
    <t>(25) Including Canary Islands, Ceuta and Melilla.</t>
  </si>
  <si>
    <t>(26) For statistical purposes, the data for France do not include French Guiana, French Polynesia, Guadeloupe, Martinique, Mayotte, New Caledonia, Réunion, Saint Pierre and Miquelon, Saint Barthélemy, Saint Martin (French part), Wallis and Futuna Islands.</t>
  </si>
  <si>
    <t>(27) For statistical purposes, the data for Netherlands do not include Aruba, Bonaire, Sint Eustatius and Saba, Curaçao, and Sint Maarten (Dutch part).</t>
  </si>
  <si>
    <t>(28) Americas comprises of South America, Central America, the Caribbean, and Northern America.  Source: &lt;a href="https://en.wikipedia.org/wiki/Americas"&gt;https://en.wikipedia.org/wiki/Americas&lt;/a&gt; (accessed on 8 May 2024)</t>
  </si>
  <si>
    <t>(29) For statistical purposes, the data for Netherlands do not include this area.</t>
  </si>
  <si>
    <t>(30) For statistical purposes, the data for United States of America do not include this area.</t>
  </si>
  <si>
    <t>(31) A dispute exists between the Governments of Argentina and the United Kingdom of Great Britain and Northern Ireland concerning sovereignty over the Falkland Islands (Malvinas). For statistical purposes, the data for United Kingdom do not include this area.</t>
  </si>
  <si>
    <t>(32) For statistical purposes, the data for United States of America do not include American Samoa, Guam, Northern Mariana Islands, Puerto Rico, and United States Virgin Islands.</t>
  </si>
  <si>
    <t>(33) Including Christmas Island, Cocos (Keeling) Islands and Norfolk Island.</t>
  </si>
  <si>
    <t>(34) For statistical purposes, the data for New Zealand do not include Cook Islands, Niue, and Tokelau.</t>
  </si>
  <si>
    <t>(35) Including Pitcairn.</t>
  </si>
  <si>
    <t>(36) For statistical purposes, the data for New Zealand do not include this area.</t>
  </si>
  <si>
    <t>SDG region code</t>
  </si>
  <si>
    <t>Economy</t>
  </si>
  <si>
    <t>Code</t>
  </si>
  <si>
    <t>Income group</t>
  </si>
  <si>
    <t>Lending category</t>
  </si>
  <si>
    <t>South Asia</t>
  </si>
  <si>
    <t>Low income</t>
  </si>
  <si>
    <t>IDA</t>
  </si>
  <si>
    <t>Europe &amp; Central Asia</t>
  </si>
  <si>
    <t>Upper middle income</t>
  </si>
  <si>
    <t>IBRD</t>
  </si>
  <si>
    <t>Middle East &amp; North Africa</t>
  </si>
  <si>
    <t>East Asia &amp; Pacific</t>
  </si>
  <si>
    <t>High income</t>
  </si>
  <si>
    <t>Lower middle income</t>
  </si>
  <si>
    <t>Latin America &amp; Caribbean</t>
  </si>
  <si>
    <t>Bahamas, The</t>
  </si>
  <si>
    <t>Blend</t>
  </si>
  <si>
    <t>North America</t>
  </si>
  <si>
    <t>Bolivia</t>
  </si>
  <si>
    <t>Channel Islands</t>
  </si>
  <si>
    <t>CHI</t>
  </si>
  <si>
    <t>Congo, Dem. Rep.</t>
  </si>
  <si>
    <t>Congo, Rep.</t>
  </si>
  <si>
    <t>Egypt, Arab Rep.</t>
  </si>
  <si>
    <t>Gambia, The</t>
  </si>
  <si>
    <t>Hong Kong SAR, China</t>
  </si>
  <si>
    <t>Iran, Islamic Rep.</t>
  </si>
  <si>
    <t>Korea, Dem. People's Rep.</t>
  </si>
  <si>
    <t>Korea, Rep.</t>
  </si>
  <si>
    <t>Kosovo</t>
  </si>
  <si>
    <t>Kyrgyz Republic</t>
  </si>
  <si>
    <t>Lao PDR</t>
  </si>
  <si>
    <t>Macao SAR, China</t>
  </si>
  <si>
    <t>Micronesia, Fed. Sts.</t>
  </si>
  <si>
    <t>Moldova</t>
  </si>
  <si>
    <t>São Tomé and Príncipe</t>
  </si>
  <si>
    <t>Slovak Republic</t>
  </si>
  <si>
    <t>St. Kitts and Nevis</t>
  </si>
  <si>
    <t>St. Lucia</t>
  </si>
  <si>
    <t>St. Martin (French part)</t>
  </si>
  <si>
    <t>St. Vincent and the Grenadines</t>
  </si>
  <si>
    <t>Taiwan, China</t>
  </si>
  <si>
    <t>Tanzania</t>
  </si>
  <si>
    <t>United States</t>
  </si>
  <si>
    <t>Venezuela, RB</t>
  </si>
  <si>
    <t>Vietnam</t>
  </si>
  <si>
    <t>Virgin Islands (U.S.)</t>
  </si>
  <si>
    <t>West Bank and Gaza</t>
  </si>
  <si>
    <t>Yemen, Rep.</t>
  </si>
  <si>
    <t>Africa Eastern and Southern</t>
  </si>
  <si>
    <t>AFE</t>
  </si>
  <si>
    <t>Africa Western and Central</t>
  </si>
  <si>
    <t>AFW</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</si>
  <si>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</si>
  <si>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</si>
  <si>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</si>
  <si>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</si>
  <si>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</si>
  <si>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</si>
  <si>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</si>
  <si>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</si>
  <si>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</si>
  <si>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</si>
  <si>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</si>
  <si>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</si>
  <si>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</si>
  <si>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</si>
  <si>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EMU</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</si>
  <si>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</si>
  <si>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</si>
  <si>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</si>
  <si>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</si>
  <si>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</si>
  <si>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</si>
  <si>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</si>
  <si>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</si>
  <si>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</si>
  <si>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</si>
  <si>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</si>
  <si>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</si>
  <si>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</si>
  <si>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</si>
  <si>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</si>
  <si>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</si>
  <si>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</si>
  <si>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</si>
  <si>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</si>
  <si>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</si>
  <si>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</si>
  <si>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</si>
  <si>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</si>
  <si>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</si>
  <si>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</si>
  <si>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</si>
  <si>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</si>
  <si>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</si>
  <si>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</si>
  <si>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</si>
  <si>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</si>
  <si>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</si>
  <si>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</si>
  <si>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</si>
  <si>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</si>
  <si>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</si>
  <si>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</si>
  <si>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</si>
  <si>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</si>
  <si>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</si>
  <si>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</si>
  <si>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</si>
  <si>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</si>
  <si>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</si>
  <si>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</si>
  <si>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</si>
  <si>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</si>
  <si>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</si>
  <si>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</si>
  <si>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</si>
  <si>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</si>
  <si>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</si>
  <si>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</si>
  <si>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</si>
  <si>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</si>
  <si>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</si>
  <si>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</si>
  <si>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</si>
  <si>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</si>
  <si>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</si>
  <si>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</si>
  <si>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</si>
  <si>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</si>
  <si>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WLD</t>
  </si>
  <si>
    <t>LDC-LLDC-SIDS</t>
  </si>
  <si>
    <t>million people</t>
  </si>
  <si>
    <t>DLCA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</si>
</sst>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3" x14ac:knownFonts="1">
    <font>
      <sz val="11"/>
      <color indexed="8"/>
      <name val="Aptos Narrow"/>
      <family val="2"/>
      <scheme val="minor"/>
    </font>
    <font>
      <sz val="11"/>
      <color indexed="8"/>
      <name val="Aptos Narrow"/>
      <family val="2"/>
      <scheme val="minor"/>
    </font>
    <font>
      <sz val="8"/>
      <name val="Aptos Narrow"/>
      <family val="2"/>
      <scheme val="minor"/>
    </font>
    <font>
      <b/>
      <sz val="11"/>
      <color indexed="8"/>
      <name val="Aptos Narrow"/>
      <family val="2"/>
      <scheme val="minor"/>
    </font>
    <font>
      <sz val="11"/>
      <name val="Calibri"/>
      <family val="2"/>
    </font>
    <font>
      <b/>
      <sz val="11"/>
      <name val="Calibri"/>
      <family val="2"/>
    </font>
    <font>
      <sz val="8"/>
      <color theme="1"/>
      <name val="Aptos Narrow"/>
      <family val="2"/>
      <scheme val="minor"/>
    </font>
    <font>
      <b/>
      <sz val="12"/>
      <name val="Arial"/>
      <family val="2"/>
    </font>
    <font>
      <b/>
      <sz val="10"/>
      <name val="Arial"/>
      <family val="2"/>
    </font>
    <font>
      <sz val="10"/>
      <name val="Arial"/>
      <family val="2"/>
    </font>
    <font>
      <sz val="11"/>
      <color rgb="FF000000"/>
      <name val="Aptos Narrow"/>
      <family val="2"/>
      <scheme val="minor"/>
    </font>
    <font>
      <b/>
      <sz val="11"/>
      <color rgb="FF000000"/>
      <name val="Aptos Narrow"/>
      <family val="2"/>
      <scheme val="minor"/>
    </font>
    <font>
      <sz val="11"/>
      <name val="Aptos Narrow"/>
      <family val="2"/>
      <scheme val="minor"/>
    </font>
  </fonts>
  <fills count="7">
    <fill>
      <patternFill patternType="none"/>
    </fill>
    <fill>
      <patternFill patternType="gray125"/>
    </fill>
    <fill>
      <patternFill patternType="solid">
        <fgColor indexed="31"/>
      </patternFill>
    </fill>
    <fill>
      <patternFill patternType="none">
        <fgColor indexed="43"/>
      </patternFill>
    </fill>
    <fill>
      <patternFill patternType="solid">
        <fgColor theme="3" tint="0.89999084444715716"/>
        <bgColor indexed="64"/>
      </patternFill>
    </fill>
    <fill>
      <patternFill patternType="solid">
        <fgColor rgb="FFCCFFFF"/>
      </patternFill>
    </fill>
    <fill>
      <patternFill patternType="solid">
        <fgColor rgb="FFFFFF00"/>
        <bgColor indexed="64"/>
      </patternFill>
    </fill>
  </fills>
  <borders count="1">
    <border>
      <left/>
      <right/>
      <top/>
      <bottom/>
      <diagonal/>
    </border>
  </borders>
  <cellStyleXfs count="6">
    <xf numFmtId="0" fontId="0" fillId="0" borderId="0"/>
    <xf numFmtId="0" fontId="1" fillId="3" borderId="0"/>
    <xf numFmtId="0" fontId="4" fillId="3" borderId="0"/>
    <xf numFmtId="0" fontId="6" fillId="3" borderId="0"/>
    <xf numFmtId="0" fontId="10" fillId="3" borderId="0"/>
    <xf numFmtId="0" fontId="9" fillId="3" borderId="0"/>
  </cellStyleXfs>
  <cellXfs count="31">
    <xf numFmtId="0" fontId="0" fillId="0" borderId="0" xfId="0"/>
    <xf numFmtId="0" fontId="0" fillId="2" borderId="0" xfId="0" applyFill="1" applyAlignment="1">
      <alignment horizontal="center" vertical="top"/>
    </xf>
    <xf numFmtId="0" fontId="0" fillId="2" borderId="0" xfId="0" applyFill="1" applyAlignment="1">
      <alignment horizontal="left" vertical="top"/>
    </xf>
    <xf numFmtId="164" fontId="0" fillId="0" borderId="0" xfId="0" applyNumberFormat="1"/>
    <xf numFmtId="0" fontId="1" fillId="3" borderId="0" xfId="1"/>
    <xf numFmtId="164" fontId="1" fillId="3" borderId="0" xfId="1" applyNumberFormat="1"/>
    <xf numFmtId="0" fontId="1" fillId="2" borderId="0" xfId="1" applyFill="1" applyAlignment="1">
      <alignment horizontal="left" vertical="top"/>
    </xf>
    <xf numFmtId="0" fontId="1" fillId="2" borderId="0" xfId="1" applyFill="1" applyAlignment="1">
      <alignment horizontal="center" vertical="top"/>
    </xf>
    <xf numFmtId="0" fontId="0" fillId="0" borderId="0" xfId="0" applyAlignment="1">
      <alignment horizontal="left"/>
    </xf>
    <xf numFmtId="0" fontId="1" fillId="3" borderId="0" xfId="1" applyAlignment="1">
      <alignment horizontal="left"/>
    </xf>
    <xf numFmtId="164" fontId="1" fillId="3" borderId="0" xfId="1" applyNumberFormat="1" applyAlignment="1">
      <alignment horizontal="left"/>
    </xf>
    <xf numFmtId="0" fontId="0" fillId="2" borderId="0" xfId="1" applyFont="1" applyFill="1" applyAlignment="1">
      <alignment horizontal="left" vertical="top"/>
    </xf>
    <xf numFmtId="0" fontId="1" fillId="4" borderId="0" xfId="1" applyFill="1" applyAlignment="1">
      <alignment horizontal="left" vertical="top"/>
    </xf>
    <xf numFmtId="164" fontId="0" fillId="0" borderId="0" xfId="0" applyNumberFormat="1" applyAlignment="1">
      <alignment horizontal="left"/>
    </xf>
    <xf numFmtId="0" fontId="3" fillId="0" borderId="0" xfId="0" applyFont="1" applyAlignment="1">
      <alignment horizontal="left"/>
    </xf>
    <xf numFmtId="164" fontId="3" fillId="0" borderId="0" xfId="0" applyNumberFormat="1" applyFont="1" applyAlignment="1">
      <alignment horizontal="left"/>
    </xf>
    <xf numFmtId="0" fontId="5" fillId="3" borderId="0" xfId="2" applyFont="1" applyAlignment="1">
      <alignment horizontal="left"/>
    </xf>
    <xf numFmtId="0" fontId="4" fillId="3" borderId="0" xfId="2" applyAlignment="1">
      <alignment horizontal="left"/>
    </xf>
    <xf numFmtId="1" fontId="4" fillId="3" borderId="0" xfId="2" applyNumberFormat="1" applyAlignment="1">
      <alignment horizontal="left"/>
    </xf>
    <xf numFmtId="0" fontId="7" fillId="5" borderId="0" xfId="3" applyFont="1" applyFill="1" applyAlignment="1">
      <alignment wrapText="1"/>
    </xf>
    <xf numFmtId="0" fontId="6" fillId="3" borderId="0" xfId="3"/>
    <xf numFmtId="0" fontId="8" fillId="3" borderId="0" xfId="3" applyFont="1" applyAlignment="1">
      <alignment wrapText="1"/>
    </xf>
    <xf numFmtId="0" fontId="9" fillId="3" borderId="0" xfId="3" applyFont="1" applyAlignment="1">
      <alignment wrapText="1"/>
    </xf>
    <xf numFmtId="0" fontId="0" fillId="4" borderId="0" xfId="1" applyFont="1" applyFill="1" applyAlignment="1">
      <alignment horizontal="left" vertical="top"/>
    </xf>
    <xf numFmtId="0" fontId="11" fillId="3" borderId="0" xfId="4" applyFont="1"/>
    <xf numFmtId="0" fontId="10" fillId="3" borderId="0" xfId="4"/>
    <xf numFmtId="0" fontId="10" fillId="6" borderId="0" xfId="4" applyFill="1"/>
    <xf numFmtId="0" fontId="12" fillId="3" borderId="0" xfId="4" applyFont="1" applyAlignment="1">
      <alignment horizontal="left" vertical="top"/>
    </xf>
    <xf numFmtId="0" fontId="12" fillId="3" borderId="0" xfId="4" applyFont="1"/>
    <xf numFmtId="0" fontId="1" fillId="3" borderId="0" xfId="4" applyFont="1"/>
    <xf numFmtId="0" fontId="12" fillId="3" borderId="0" xfId="5" applyFont="1"/>
  </cellXfs>
  <cellStyles count="6">
    <cellStyle name="Normal" xfId="0" builtinId="0"/>
    <cellStyle name="Normal 2" xfId="1" xr:uid="{6C6B3479-605C-4186-BC63-920B29A91BFA}"/>
    <cellStyle name="Normal 3" xfId="2" xr:uid="{D7F61DC0-972B-4F61-9A5E-8266903D0EE3}"/>
    <cellStyle name="Normal 4" xfId="3" xr:uid="{391FDFAF-28ED-4F33-BB81-601FF4C93DB4}"/>
    <cellStyle name="Normal 5" xfId="4" xr:uid="{35542099-3F64-4B2F-8366-6F4FC831DA6F}"/>
    <cellStyle name="Normal_cty99" xfId="5" xr:uid="{1FC0AAE6-97CC-4AA0-85C9-BEAC02AB1402}"/>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3C19E-59F5-47C3-94CB-9AFFC3E0AAA9}">
  <dimension ref="A1:Y194"/>
  <sheetViews>
    <sheetView tabSelected="1" workbookViewId="0"/>
  </sheetViews>
  <sheetFormatPr defaultColWidth="8.88671875" defaultRowHeight="14.4" x14ac:dyDescent="0.3"/>
  <cols>
    <col min="1" max="5" width="18.6640625" style="4" customWidth="1"/>
    <col min="6" max="24" width="8.88671875" style="4"/>
    <col min="25" max="25" width="18.6640625" style="4" customWidth="1"/>
    <col min="26" max="16384" width="8.88671875" style="4"/>
  </cols>
  <sheetData>
    <row r="1" spans="1:25" x14ac:dyDescent="0.3">
      <c r="A1" s="7" t="s">
        <v>0</v>
      </c>
      <c r="B1" s="7" t="s">
        <v>1</v>
      </c>
      <c r="C1" s="7" t="s">
        <v>2</v>
      </c>
      <c r="D1" s="7" t="s">
        <v>3</v>
      </c>
      <c r="E1" s="7" t="s">
        <v>4</v>
      </c>
      <c r="F1" s="7">
        <v>2010</v>
      </c>
      <c r="G1" s="7">
        <v>2015</v>
      </c>
      <c r="H1" s="7">
        <v>2020</v>
      </c>
      <c r="I1" s="7">
        <v>2025</v>
      </c>
      <c r="J1" s="7">
        <v>2030</v>
      </c>
      <c r="K1" s="7">
        <v>2035</v>
      </c>
      <c r="L1" s="7">
        <v>2040</v>
      </c>
      <c r="M1" s="7">
        <v>2045</v>
      </c>
      <c r="N1" s="7">
        <v>2050</v>
      </c>
      <c r="O1" s="7">
        <v>2055</v>
      </c>
      <c r="P1" s="7">
        <v>2060</v>
      </c>
      <c r="Q1" s="7">
        <v>2065</v>
      </c>
      <c r="R1" s="7">
        <v>2070</v>
      </c>
      <c r="S1" s="7">
        <v>2075</v>
      </c>
      <c r="T1" s="7">
        <v>2080</v>
      </c>
      <c r="U1" s="7">
        <v>2085</v>
      </c>
      <c r="V1" s="7">
        <v>2090</v>
      </c>
      <c r="W1" s="7">
        <v>2095</v>
      </c>
      <c r="X1" s="7">
        <v>2100</v>
      </c>
      <c r="Y1" s="7" t="s">
        <v>5</v>
      </c>
    </row>
    <row r="2" spans="1:25" x14ac:dyDescent="0.3">
      <c r="A2" s="6" t="s">
        <v>6</v>
      </c>
      <c r="B2" s="6" t="s">
        <v>203</v>
      </c>
      <c r="C2" s="6" t="s">
        <v>7</v>
      </c>
      <c r="D2" s="6" t="s">
        <v>205</v>
      </c>
      <c r="E2" s="6" t="s">
        <v>204</v>
      </c>
      <c r="F2" s="5">
        <v>0.10748800000376905</v>
      </c>
      <c r="G2" s="5">
        <v>0.11764611139855517</v>
      </c>
      <c r="H2" s="5">
        <v>0.12437996742092834</v>
      </c>
      <c r="I2" s="5">
        <v>0.13028497393742594</v>
      </c>
      <c r="J2" s="5">
        <v>0.1352583449575851</v>
      </c>
      <c r="K2" s="5">
        <v>0.13962586725772949</v>
      </c>
      <c r="L2" s="5">
        <v>0.14332409699578025</v>
      </c>
      <c r="M2" s="5">
        <v>0.14607277475608377</v>
      </c>
      <c r="N2" s="5">
        <v>0.14777666288318964</v>
      </c>
      <c r="O2" s="5">
        <v>0.14856933561270141</v>
      </c>
      <c r="P2" s="5">
        <v>0.14865610813675115</v>
      </c>
      <c r="Q2" s="5">
        <v>0.14779323654194967</v>
      </c>
      <c r="R2" s="5">
        <v>0.14606229034786514</v>
      </c>
      <c r="S2" s="5">
        <v>0.14346176508448397</v>
      </c>
      <c r="T2" s="5">
        <v>0.13995018442086896</v>
      </c>
      <c r="U2" s="5">
        <v>0.13514314330925561</v>
      </c>
      <c r="V2" s="5">
        <v>0.12907109839379802</v>
      </c>
      <c r="W2" s="5">
        <v>0.12208000575648867</v>
      </c>
      <c r="X2" s="5">
        <v>0.11412552446867713</v>
      </c>
    </row>
    <row r="3" spans="1:25" x14ac:dyDescent="0.3">
      <c r="A3" s="6" t="s">
        <v>6</v>
      </c>
      <c r="B3" s="6" t="s">
        <v>203</v>
      </c>
      <c r="C3" s="6" t="s">
        <v>10</v>
      </c>
      <c r="D3" s="6" t="s">
        <v>205</v>
      </c>
      <c r="E3" s="6" t="s">
        <v>204</v>
      </c>
      <c r="F3" s="5">
        <v>31.411742895821874</v>
      </c>
      <c r="G3" s="5">
        <v>35.352233788014132</v>
      </c>
      <c r="H3" s="5">
        <v>39.53489979387291</v>
      </c>
      <c r="I3" s="5">
        <v>43.719411381477812</v>
      </c>
      <c r="J3" s="5">
        <v>47.67420800936781</v>
      </c>
      <c r="K3" s="5">
        <v>51.489219287691121</v>
      </c>
      <c r="L3" s="5">
        <v>55.001217693417921</v>
      </c>
      <c r="M3" s="5">
        <v>58.08199245710663</v>
      </c>
      <c r="N3" s="5">
        <v>60.679599963431343</v>
      </c>
      <c r="O3" s="5">
        <v>62.845560781372939</v>
      </c>
      <c r="P3" s="5">
        <v>64.556797227664319</v>
      </c>
      <c r="Q3" s="5">
        <v>65.928718251147416</v>
      </c>
      <c r="R3" s="5">
        <v>66.940330423077611</v>
      </c>
      <c r="S3" s="5">
        <v>67.568882694255635</v>
      </c>
      <c r="T3" s="5">
        <v>67.824128287174048</v>
      </c>
      <c r="U3" s="5">
        <v>67.71515595937997</v>
      </c>
      <c r="V3" s="5">
        <v>67.260633401009528</v>
      </c>
      <c r="W3" s="5">
        <v>66.474970683477807</v>
      </c>
      <c r="X3" s="5">
        <v>65.377402005712824</v>
      </c>
    </row>
    <row r="4" spans="1:25" x14ac:dyDescent="0.3">
      <c r="A4" s="6" t="s">
        <v>6</v>
      </c>
      <c r="B4" s="6" t="s">
        <v>203</v>
      </c>
      <c r="C4" s="6" t="s">
        <v>11</v>
      </c>
      <c r="D4" s="6" t="s">
        <v>205</v>
      </c>
      <c r="E4" s="6" t="s">
        <v>204</v>
      </c>
      <c r="F4" s="5">
        <v>19.08191200000001</v>
      </c>
      <c r="G4" s="5">
        <v>21.7758549658238</v>
      </c>
      <c r="H4" s="5">
        <v>24.583074541770443</v>
      </c>
      <c r="I4" s="5">
        <v>27.315389937210046</v>
      </c>
      <c r="J4" s="5">
        <v>29.851250246485876</v>
      </c>
      <c r="K4" s="5">
        <v>32.269574590167316</v>
      </c>
      <c r="L4" s="5">
        <v>34.506566656709246</v>
      </c>
      <c r="M4" s="5">
        <v>36.510910973021716</v>
      </c>
      <c r="N4" s="5">
        <v>38.246952296475961</v>
      </c>
      <c r="O4" s="5">
        <v>39.73319967024252</v>
      </c>
      <c r="P4" s="5">
        <v>40.970235502793095</v>
      </c>
      <c r="Q4" s="5">
        <v>41.95388483819309</v>
      </c>
      <c r="R4" s="5">
        <v>42.671111121890611</v>
      </c>
      <c r="S4" s="5">
        <v>43.117558937932401</v>
      </c>
      <c r="T4" s="5">
        <v>43.296470462865294</v>
      </c>
      <c r="U4" s="5">
        <v>43.216255439177019</v>
      </c>
      <c r="V4" s="5">
        <v>42.885343669993198</v>
      </c>
      <c r="W4" s="5">
        <v>42.316015986881673</v>
      </c>
      <c r="X4" s="5">
        <v>41.535763266121471</v>
      </c>
    </row>
    <row r="5" spans="1:25" x14ac:dyDescent="0.3">
      <c r="A5" s="6" t="s">
        <v>6</v>
      </c>
      <c r="B5" s="6" t="s">
        <v>203</v>
      </c>
      <c r="C5" s="6" t="s">
        <v>12</v>
      </c>
      <c r="D5" s="6" t="s">
        <v>205</v>
      </c>
      <c r="E5" s="6" t="s">
        <v>204</v>
      </c>
      <c r="F5" s="5">
        <v>3.2042839999999977</v>
      </c>
      <c r="G5" s="5">
        <v>3.230794632991099</v>
      </c>
      <c r="H5" s="5">
        <v>3.2448643560846078</v>
      </c>
      <c r="I5" s="5">
        <v>3.2437866237563675</v>
      </c>
      <c r="J5" s="5">
        <v>3.2260469048809068</v>
      </c>
      <c r="K5" s="5">
        <v>3.198288436601072</v>
      </c>
      <c r="L5" s="5">
        <v>3.1611622604443266</v>
      </c>
      <c r="M5" s="5">
        <v>3.1128439036300963</v>
      </c>
      <c r="N5" s="5">
        <v>3.0517569194784824</v>
      </c>
      <c r="O5" s="5">
        <v>2.9797255886752194</v>
      </c>
      <c r="P5" s="5">
        <v>2.8987032613903949</v>
      </c>
      <c r="Q5" s="5">
        <v>2.8059787655917368</v>
      </c>
      <c r="R5" s="5">
        <v>2.7029298755822926</v>
      </c>
      <c r="S5" s="5">
        <v>2.5892201850057734</v>
      </c>
      <c r="T5" s="5">
        <v>2.4591817236980451</v>
      </c>
      <c r="U5" s="5">
        <v>2.3098428747024107</v>
      </c>
      <c r="V5" s="5">
        <v>2.1482459447852116</v>
      </c>
      <c r="W5" s="5">
        <v>1.9826987822419548</v>
      </c>
      <c r="X5" s="5">
        <v>1.8095526331213585</v>
      </c>
    </row>
    <row r="6" spans="1:25" x14ac:dyDescent="0.3">
      <c r="A6" s="6" t="s">
        <v>6</v>
      </c>
      <c r="B6" s="6" t="s">
        <v>203</v>
      </c>
      <c r="C6" s="6" t="s">
        <v>13</v>
      </c>
      <c r="D6" s="6" t="s">
        <v>205</v>
      </c>
      <c r="E6" s="6" t="s">
        <v>204</v>
      </c>
      <c r="F6" s="5">
        <v>7.5116899999999953</v>
      </c>
      <c r="G6" s="5">
        <v>9.7148623928944176</v>
      </c>
      <c r="H6" s="5">
        <v>10.948509901437163</v>
      </c>
      <c r="I6" s="5">
        <v>12.057594915103731</v>
      </c>
      <c r="J6" s="5">
        <v>13.058776414028495</v>
      </c>
      <c r="K6" s="5">
        <v>13.984082763265343</v>
      </c>
      <c r="L6" s="5">
        <v>14.798253616534501</v>
      </c>
      <c r="M6" s="5">
        <v>15.456662010641853</v>
      </c>
      <c r="N6" s="5">
        <v>15.935422221043416</v>
      </c>
      <c r="O6" s="5">
        <v>16.238817877056142</v>
      </c>
      <c r="P6" s="5">
        <v>16.389288470917446</v>
      </c>
      <c r="Q6" s="5">
        <v>16.347786055825893</v>
      </c>
      <c r="R6" s="5">
        <v>16.112951466191348</v>
      </c>
      <c r="S6" s="5">
        <v>15.703434057153183</v>
      </c>
      <c r="T6" s="5">
        <v>15.161807980813952</v>
      </c>
      <c r="U6" s="5">
        <v>14.532126898291141</v>
      </c>
      <c r="V6" s="5">
        <v>13.843791870874426</v>
      </c>
      <c r="W6" s="5">
        <v>13.092892907179834</v>
      </c>
      <c r="X6" s="5">
        <v>12.242288892851541</v>
      </c>
    </row>
    <row r="7" spans="1:25" x14ac:dyDescent="0.3">
      <c r="A7" s="6" t="s">
        <v>6</v>
      </c>
      <c r="B7" s="6" t="s">
        <v>203</v>
      </c>
      <c r="C7" s="6" t="s">
        <v>14</v>
      </c>
      <c r="D7" s="6" t="s">
        <v>205</v>
      </c>
      <c r="E7" s="6" t="s">
        <v>204</v>
      </c>
      <c r="F7" s="5">
        <v>40.412376000000009</v>
      </c>
      <c r="G7" s="5">
        <v>41.866379893119486</v>
      </c>
      <c r="H7" s="5">
        <v>43.04365325900875</v>
      </c>
      <c r="I7" s="5">
        <v>43.955913911466077</v>
      </c>
      <c r="J7" s="5">
        <v>44.610707186122468</v>
      </c>
      <c r="K7" s="5">
        <v>45.095283839393275</v>
      </c>
      <c r="L7" s="5">
        <v>45.366651645570137</v>
      </c>
      <c r="M7" s="5">
        <v>45.390298830250821</v>
      </c>
      <c r="N7" s="5">
        <v>45.172814392712908</v>
      </c>
      <c r="O7" s="5">
        <v>44.761955307450194</v>
      </c>
      <c r="P7" s="5">
        <v>44.176998412281158</v>
      </c>
      <c r="Q7" s="5">
        <v>43.445241035214131</v>
      </c>
      <c r="R7" s="5">
        <v>42.561582297183136</v>
      </c>
      <c r="S7" s="5">
        <v>41.530294211457367</v>
      </c>
      <c r="T7" s="5">
        <v>40.355667845365296</v>
      </c>
      <c r="U7" s="5">
        <v>38.934575625147637</v>
      </c>
      <c r="V7" s="5">
        <v>37.31879547791808</v>
      </c>
      <c r="W7" s="5">
        <v>35.562566570268089</v>
      </c>
      <c r="X7" s="5">
        <v>33.709322257786305</v>
      </c>
    </row>
    <row r="8" spans="1:25" x14ac:dyDescent="0.3">
      <c r="A8" s="6" t="s">
        <v>6</v>
      </c>
      <c r="B8" s="6" t="s">
        <v>203</v>
      </c>
      <c r="C8" s="6" t="s">
        <v>15</v>
      </c>
      <c r="D8" s="6" t="s">
        <v>205</v>
      </c>
      <c r="E8" s="6" t="s">
        <v>204</v>
      </c>
      <c r="F8" s="5">
        <v>3.0920719999999995</v>
      </c>
      <c r="G8" s="5">
        <v>3.0690705055496728</v>
      </c>
      <c r="H8" s="5">
        <v>3.0158614618620865</v>
      </c>
      <c r="I8" s="5">
        <v>2.9440581436499231</v>
      </c>
      <c r="J8" s="5">
        <v>2.8629242607181098</v>
      </c>
      <c r="K8" s="5">
        <v>2.777978822072547</v>
      </c>
      <c r="L8" s="5">
        <v>2.683808341140391</v>
      </c>
      <c r="M8" s="5">
        <v>2.5772885640115586</v>
      </c>
      <c r="N8" s="5">
        <v>2.4601117973666251</v>
      </c>
      <c r="O8" s="5">
        <v>2.338751970470061</v>
      </c>
      <c r="P8" s="5">
        <v>2.2179126900226986</v>
      </c>
      <c r="Q8" s="5">
        <v>2.1036096685624215</v>
      </c>
      <c r="R8" s="5">
        <v>1.9929670947756439</v>
      </c>
      <c r="S8" s="5">
        <v>1.8825649546505434</v>
      </c>
      <c r="T8" s="5">
        <v>1.7712242676059788</v>
      </c>
      <c r="U8" s="5">
        <v>1.66069667885905</v>
      </c>
      <c r="V8" s="5">
        <v>1.5548020261643301</v>
      </c>
      <c r="W8" s="5">
        <v>1.4494716561108378</v>
      </c>
      <c r="X8" s="5">
        <v>1.3482578059886667</v>
      </c>
    </row>
    <row r="9" spans="1:25" x14ac:dyDescent="0.3">
      <c r="A9" s="6" t="s">
        <v>6</v>
      </c>
      <c r="B9" s="6" t="s">
        <v>203</v>
      </c>
      <c r="C9" s="6" t="s">
        <v>16</v>
      </c>
      <c r="D9" s="6" t="s">
        <v>205</v>
      </c>
      <c r="E9" s="6" t="s">
        <v>204</v>
      </c>
      <c r="F9" s="5">
        <v>22.268383999999987</v>
      </c>
      <c r="G9" s="5">
        <v>24.164654670356406</v>
      </c>
      <c r="H9" s="5">
        <v>26.043940686908957</v>
      </c>
      <c r="I9" s="5">
        <v>27.91982748747342</v>
      </c>
      <c r="J9" s="5">
        <v>29.722475755690756</v>
      </c>
      <c r="K9" s="5">
        <v>31.475635405551699</v>
      </c>
      <c r="L9" s="5">
        <v>33.214933846585339</v>
      </c>
      <c r="M9" s="5">
        <v>34.930729550779901</v>
      </c>
      <c r="N9" s="5">
        <v>36.592436287607605</v>
      </c>
      <c r="O9" s="5">
        <v>38.165919031014852</v>
      </c>
      <c r="P9" s="5">
        <v>39.63679179668712</v>
      </c>
      <c r="Q9" s="5">
        <v>40.865643141066428</v>
      </c>
      <c r="R9" s="5">
        <v>41.829910819313113</v>
      </c>
      <c r="S9" s="5">
        <v>42.550650269409033</v>
      </c>
      <c r="T9" s="5">
        <v>42.940038059830314</v>
      </c>
      <c r="U9" s="5">
        <v>42.977808963215047</v>
      </c>
      <c r="V9" s="5">
        <v>42.699380324144798</v>
      </c>
      <c r="W9" s="5">
        <v>42.167771495586834</v>
      </c>
      <c r="X9" s="5">
        <v>41.441280817903206</v>
      </c>
    </row>
    <row r="10" spans="1:25" x14ac:dyDescent="0.3">
      <c r="A10" s="6" t="s">
        <v>6</v>
      </c>
      <c r="B10" s="6" t="s">
        <v>203</v>
      </c>
      <c r="C10" s="6" t="s">
        <v>17</v>
      </c>
      <c r="D10" s="6" t="s">
        <v>205</v>
      </c>
      <c r="E10" s="6" t="s">
        <v>204</v>
      </c>
      <c r="F10" s="5">
        <v>8.3936439746464941</v>
      </c>
      <c r="G10" s="5">
        <v>8.5682068751157843</v>
      </c>
      <c r="H10" s="5">
        <v>8.734395068487018</v>
      </c>
      <c r="I10" s="5">
        <v>8.9020756815620246</v>
      </c>
      <c r="J10" s="5">
        <v>9.057297161314704</v>
      </c>
      <c r="K10" s="5">
        <v>9.1957846725800785</v>
      </c>
      <c r="L10" s="5">
        <v>9.3225390189472641</v>
      </c>
      <c r="M10" s="5">
        <v>9.4406170070904292</v>
      </c>
      <c r="N10" s="5">
        <v>9.5424744584606973</v>
      </c>
      <c r="O10" s="5">
        <v>9.6158673099487082</v>
      </c>
      <c r="P10" s="5">
        <v>9.6564170017656128</v>
      </c>
      <c r="Q10" s="5">
        <v>9.6391547022989599</v>
      </c>
      <c r="R10" s="5">
        <v>9.5581162185448942</v>
      </c>
      <c r="S10" s="5">
        <v>9.4346432602303558</v>
      </c>
      <c r="T10" s="5">
        <v>9.2777421480670963</v>
      </c>
      <c r="U10" s="5">
        <v>9.064097583054215</v>
      </c>
      <c r="V10" s="5">
        <v>8.8054450888512523</v>
      </c>
      <c r="W10" s="5">
        <v>8.5163507358850499</v>
      </c>
      <c r="X10" s="5">
        <v>8.2099775966776694</v>
      </c>
    </row>
    <row r="11" spans="1:25" x14ac:dyDescent="0.3">
      <c r="A11" s="6" t="s">
        <v>6</v>
      </c>
      <c r="B11" s="6" t="s">
        <v>203</v>
      </c>
      <c r="C11" s="6" t="s">
        <v>18</v>
      </c>
      <c r="D11" s="6" t="s">
        <v>205</v>
      </c>
      <c r="E11" s="6" t="s">
        <v>204</v>
      </c>
      <c r="F11" s="5">
        <v>9.1877829999999872</v>
      </c>
      <c r="G11" s="5">
        <v>9.664016212957895</v>
      </c>
      <c r="H11" s="5">
        <v>10.022725971782418</v>
      </c>
      <c r="I11" s="5">
        <v>10.239332358537265</v>
      </c>
      <c r="J11" s="5">
        <v>10.367618052099123</v>
      </c>
      <c r="K11" s="5">
        <v>10.457366989258308</v>
      </c>
      <c r="L11" s="5">
        <v>10.494903030135973</v>
      </c>
      <c r="M11" s="5">
        <v>10.453587741915742</v>
      </c>
      <c r="N11" s="5">
        <v>10.327922237352437</v>
      </c>
      <c r="O11" s="5">
        <v>10.142884278689868</v>
      </c>
      <c r="P11" s="5">
        <v>9.9246181845158361</v>
      </c>
      <c r="Q11" s="5">
        <v>9.6729665940743992</v>
      </c>
      <c r="R11" s="5">
        <v>9.3814765141447243</v>
      </c>
      <c r="S11" s="5">
        <v>9.0412897939586934</v>
      </c>
      <c r="T11" s="5">
        <v>8.6567623285964981</v>
      </c>
      <c r="U11" s="5">
        <v>8.2465498020608194</v>
      </c>
      <c r="V11" s="5">
        <v>7.8366513675276881</v>
      </c>
      <c r="W11" s="5">
        <v>7.4424525772383632</v>
      </c>
      <c r="X11" s="5">
        <v>7.0599729266826969</v>
      </c>
    </row>
    <row r="12" spans="1:25" x14ac:dyDescent="0.3">
      <c r="A12" s="6" t="s">
        <v>6</v>
      </c>
      <c r="B12" s="6" t="s">
        <v>203</v>
      </c>
      <c r="C12" s="6" t="s">
        <v>19</v>
      </c>
      <c r="D12" s="6" t="s">
        <v>205</v>
      </c>
      <c r="E12" s="6" t="s">
        <v>204</v>
      </c>
      <c r="F12" s="5">
        <v>8.3822444656684443</v>
      </c>
      <c r="G12" s="5">
        <v>9.5721521897331758</v>
      </c>
      <c r="H12" s="5">
        <v>10.724463287359445</v>
      </c>
      <c r="I12" s="5">
        <v>11.777175041115656</v>
      </c>
      <c r="J12" s="5">
        <v>12.682809111731164</v>
      </c>
      <c r="K12" s="5">
        <v>13.514943808488422</v>
      </c>
      <c r="L12" s="5">
        <v>14.29323241726526</v>
      </c>
      <c r="M12" s="5">
        <v>14.986554804092231</v>
      </c>
      <c r="N12" s="5">
        <v>15.572017184232944</v>
      </c>
      <c r="O12" s="5">
        <v>16.034842868042027</v>
      </c>
      <c r="P12" s="5">
        <v>16.37202831866685</v>
      </c>
      <c r="Q12" s="5">
        <v>16.579392630238345</v>
      </c>
      <c r="R12" s="5">
        <v>16.664884255222209</v>
      </c>
      <c r="S12" s="5">
        <v>16.633467128454431</v>
      </c>
      <c r="T12" s="5">
        <v>16.492534757237113</v>
      </c>
      <c r="U12" s="5">
        <v>16.255114035349163</v>
      </c>
      <c r="V12" s="5">
        <v>15.935169928985976</v>
      </c>
      <c r="W12" s="5">
        <v>15.544639057959014</v>
      </c>
      <c r="X12" s="5">
        <v>15.088242556622335</v>
      </c>
    </row>
    <row r="13" spans="1:25" x14ac:dyDescent="0.3">
      <c r="A13" s="6" t="s">
        <v>6</v>
      </c>
      <c r="B13" s="6" t="s">
        <v>203</v>
      </c>
      <c r="C13" s="6" t="s">
        <v>20</v>
      </c>
      <c r="D13" s="6" t="s">
        <v>205</v>
      </c>
      <c r="E13" s="6" t="s">
        <v>204</v>
      </c>
      <c r="F13" s="5">
        <v>10.712065999999997</v>
      </c>
      <c r="G13" s="5">
        <v>11.023431990402145</v>
      </c>
      <c r="H13" s="5">
        <v>11.324006875922011</v>
      </c>
      <c r="I13" s="5">
        <v>11.628758042130492</v>
      </c>
      <c r="J13" s="5">
        <v>11.930754582016514</v>
      </c>
      <c r="K13" s="5">
        <v>12.225277103938202</v>
      </c>
      <c r="L13" s="5">
        <v>12.515827354180479</v>
      </c>
      <c r="M13" s="5">
        <v>12.79330011568339</v>
      </c>
      <c r="N13" s="5">
        <v>13.049507423284146</v>
      </c>
      <c r="O13" s="5">
        <v>13.280617703635288</v>
      </c>
      <c r="P13" s="5">
        <v>13.490271543118402</v>
      </c>
      <c r="Q13" s="5">
        <v>13.661750379777141</v>
      </c>
      <c r="R13" s="5">
        <v>13.772556349454156</v>
      </c>
      <c r="S13" s="5">
        <v>13.82708316942932</v>
      </c>
      <c r="T13" s="5">
        <v>13.833501336795191</v>
      </c>
      <c r="U13" s="5">
        <v>13.787305297831857</v>
      </c>
      <c r="V13" s="5">
        <v>13.664589758518092</v>
      </c>
      <c r="W13" s="5">
        <v>13.48139977052114</v>
      </c>
      <c r="X13" s="5">
        <v>13.250753021759062</v>
      </c>
    </row>
    <row r="14" spans="1:25" x14ac:dyDescent="0.3">
      <c r="A14" s="6" t="s">
        <v>6</v>
      </c>
      <c r="B14" s="6" t="s">
        <v>203</v>
      </c>
      <c r="C14" s="6" t="s">
        <v>21</v>
      </c>
      <c r="D14" s="6" t="s">
        <v>205</v>
      </c>
      <c r="E14" s="6" t="s">
        <v>204</v>
      </c>
      <c r="F14" s="5">
        <v>8.849891999999997</v>
      </c>
      <c r="G14" s="5">
        <v>10.041558760874162</v>
      </c>
      <c r="H14" s="5">
        <v>11.250902744829876</v>
      </c>
      <c r="I14" s="5">
        <v>12.427883453789663</v>
      </c>
      <c r="J14" s="5">
        <v>13.526922838513165</v>
      </c>
      <c r="K14" s="5">
        <v>14.584021003174549</v>
      </c>
      <c r="L14" s="5">
        <v>15.564660204032389</v>
      </c>
      <c r="M14" s="5">
        <v>16.435244884622531</v>
      </c>
      <c r="N14" s="5">
        <v>17.184848602986943</v>
      </c>
      <c r="O14" s="5">
        <v>17.816948454038414</v>
      </c>
      <c r="P14" s="5">
        <v>18.33729251639425</v>
      </c>
      <c r="Q14" s="5">
        <v>18.747693705218886</v>
      </c>
      <c r="R14" s="5">
        <v>19.042829018344484</v>
      </c>
      <c r="S14" s="5">
        <v>19.216725525770165</v>
      </c>
      <c r="T14" s="5">
        <v>19.268641945321473</v>
      </c>
      <c r="U14" s="5">
        <v>19.203058878092794</v>
      </c>
      <c r="V14" s="5">
        <v>19.027938768124681</v>
      </c>
      <c r="W14" s="5">
        <v>18.750520292278729</v>
      </c>
      <c r="X14" s="5">
        <v>18.376411109991537</v>
      </c>
    </row>
    <row r="15" spans="1:25" x14ac:dyDescent="0.3">
      <c r="A15" s="6" t="s">
        <v>6</v>
      </c>
      <c r="B15" s="6" t="s">
        <v>203</v>
      </c>
      <c r="C15" s="6" t="s">
        <v>22</v>
      </c>
      <c r="D15" s="6" t="s">
        <v>205</v>
      </c>
      <c r="E15" s="6" t="s">
        <v>204</v>
      </c>
      <c r="F15" s="5">
        <v>16.468714000000006</v>
      </c>
      <c r="G15" s="5">
        <v>18.650872666974227</v>
      </c>
      <c r="H15" s="5">
        <v>20.861569002565073</v>
      </c>
      <c r="I15" s="5">
        <v>23.071164648536705</v>
      </c>
      <c r="J15" s="5">
        <v>25.18247707524915</v>
      </c>
      <c r="K15" s="5">
        <v>27.27219642154693</v>
      </c>
      <c r="L15" s="5">
        <v>29.23393422366178</v>
      </c>
      <c r="M15" s="5">
        <v>30.99948656806081</v>
      </c>
      <c r="N15" s="5">
        <v>32.528207689738011</v>
      </c>
      <c r="O15" s="5">
        <v>33.829641168252984</v>
      </c>
      <c r="P15" s="5">
        <v>34.906518082413129</v>
      </c>
      <c r="Q15" s="5">
        <v>35.806141258236615</v>
      </c>
      <c r="R15" s="5">
        <v>36.522811217404666</v>
      </c>
      <c r="S15" s="5">
        <v>37.052211769469224</v>
      </c>
      <c r="T15" s="5">
        <v>37.400051214667521</v>
      </c>
      <c r="U15" s="5">
        <v>37.578371248554696</v>
      </c>
      <c r="V15" s="5">
        <v>37.592403952990665</v>
      </c>
      <c r="W15" s="5">
        <v>37.44657438337866</v>
      </c>
      <c r="X15" s="5">
        <v>37.144323516140389</v>
      </c>
    </row>
    <row r="16" spans="1:25" x14ac:dyDescent="0.3">
      <c r="A16" s="6" t="s">
        <v>6</v>
      </c>
      <c r="B16" s="6" t="s">
        <v>203</v>
      </c>
      <c r="C16" s="6" t="s">
        <v>23</v>
      </c>
      <c r="D16" s="6" t="s">
        <v>205</v>
      </c>
      <c r="E16" s="6" t="s">
        <v>204</v>
      </c>
      <c r="F16" s="5">
        <v>148.69213100000007</v>
      </c>
      <c r="G16" s="5">
        <v>156.30027850441829</v>
      </c>
      <c r="H16" s="5">
        <v>163.54295540042028</v>
      </c>
      <c r="I16" s="5">
        <v>169.47548056469972</v>
      </c>
      <c r="J16" s="5">
        <v>173.81397652954902</v>
      </c>
      <c r="K16" s="5">
        <v>176.85271288194261</v>
      </c>
      <c r="L16" s="5">
        <v>178.51944309291233</v>
      </c>
      <c r="M16" s="5">
        <v>178.79659838788953</v>
      </c>
      <c r="N16" s="5">
        <v>177.67535203007176</v>
      </c>
      <c r="O16" s="5">
        <v>175.3693635902971</v>
      </c>
      <c r="P16" s="5">
        <v>172.00450911508295</v>
      </c>
      <c r="Q16" s="5">
        <v>167.8655039906883</v>
      </c>
      <c r="R16" s="5">
        <v>163.03611695285824</v>
      </c>
      <c r="S16" s="5">
        <v>157.59660981648176</v>
      </c>
      <c r="T16" s="5">
        <v>151.62741882486756</v>
      </c>
      <c r="U16" s="5">
        <v>145.24132433903418</v>
      </c>
      <c r="V16" s="5">
        <v>138.53388008995057</v>
      </c>
      <c r="W16" s="5">
        <v>131.63417577036512</v>
      </c>
      <c r="X16" s="5">
        <v>124.67222723128535</v>
      </c>
    </row>
    <row r="17" spans="1:24" x14ac:dyDescent="0.3">
      <c r="A17" s="6" t="s">
        <v>6</v>
      </c>
      <c r="B17" s="6" t="s">
        <v>203</v>
      </c>
      <c r="C17" s="6" t="s">
        <v>24</v>
      </c>
      <c r="D17" s="6" t="s">
        <v>205</v>
      </c>
      <c r="E17" s="6" t="s">
        <v>204</v>
      </c>
      <c r="F17" s="5">
        <v>7.4943319999999991</v>
      </c>
      <c r="G17" s="5">
        <v>7.2663950397279891</v>
      </c>
      <c r="H17" s="5">
        <v>7.0586437305284599</v>
      </c>
      <c r="I17" s="5">
        <v>6.8756836019148615</v>
      </c>
      <c r="J17" s="5">
        <v>6.7076000896266219</v>
      </c>
      <c r="K17" s="5">
        <v>6.5576330776862255</v>
      </c>
      <c r="L17" s="5">
        <v>6.4195971001380636</v>
      </c>
      <c r="M17" s="5">
        <v>6.2809479372897741</v>
      </c>
      <c r="N17" s="5">
        <v>6.1328934649612652</v>
      </c>
      <c r="O17" s="5">
        <v>5.9759234125710226</v>
      </c>
      <c r="P17" s="5">
        <v>5.8104666464952608</v>
      </c>
      <c r="Q17" s="5">
        <v>5.6250923480659853</v>
      </c>
      <c r="R17" s="5">
        <v>5.4221348831129976</v>
      </c>
      <c r="S17" s="5">
        <v>5.2035062500953124</v>
      </c>
      <c r="T17" s="5">
        <v>4.9731241205251404</v>
      </c>
      <c r="U17" s="5">
        <v>4.7373268666810509</v>
      </c>
      <c r="V17" s="5">
        <v>4.4855330438409204</v>
      </c>
      <c r="W17" s="5">
        <v>4.2200229597148997</v>
      </c>
      <c r="X17" s="5">
        <v>3.94778553588865</v>
      </c>
    </row>
    <row r="18" spans="1:24" x14ac:dyDescent="0.3">
      <c r="A18" s="6" t="s">
        <v>6</v>
      </c>
      <c r="B18" s="6" t="s">
        <v>203</v>
      </c>
      <c r="C18" s="6" t="s">
        <v>25</v>
      </c>
      <c r="D18" s="6" t="s">
        <v>205</v>
      </c>
      <c r="E18" s="6" t="s">
        <v>204</v>
      </c>
      <c r="F18" s="5">
        <v>1.2618350000000003</v>
      </c>
      <c r="G18" s="5">
        <v>1.6269339194186823</v>
      </c>
      <c r="H18" s="5">
        <v>1.8612748446104863</v>
      </c>
      <c r="I18" s="5">
        <v>2.0786127433462265</v>
      </c>
      <c r="J18" s="5">
        <v>2.2802886124853727</v>
      </c>
      <c r="K18" s="5">
        <v>2.4756935694418574</v>
      </c>
      <c r="L18" s="5">
        <v>2.6601933017939627</v>
      </c>
      <c r="M18" s="5">
        <v>2.8239407806905068</v>
      </c>
      <c r="N18" s="5">
        <v>2.9581379080763206</v>
      </c>
      <c r="O18" s="5">
        <v>3.0616848349746402</v>
      </c>
      <c r="P18" s="5">
        <v>3.137200781595185</v>
      </c>
      <c r="Q18" s="5">
        <v>3.1816918847389202</v>
      </c>
      <c r="R18" s="5">
        <v>3.19590939865784</v>
      </c>
      <c r="S18" s="5">
        <v>3.1795862116786289</v>
      </c>
      <c r="T18" s="5">
        <v>3.1354242812656241</v>
      </c>
      <c r="U18" s="5">
        <v>3.0698535836654619</v>
      </c>
      <c r="V18" s="5">
        <v>2.9857461630635527</v>
      </c>
      <c r="W18" s="5">
        <v>2.8836068288304002</v>
      </c>
      <c r="X18" s="5">
        <v>2.7564327974810099</v>
      </c>
    </row>
    <row r="19" spans="1:24" x14ac:dyDescent="0.3">
      <c r="A19" s="6" t="s">
        <v>6</v>
      </c>
      <c r="B19" s="6" t="s">
        <v>203</v>
      </c>
      <c r="C19" s="6" t="s">
        <v>26</v>
      </c>
      <c r="D19" s="6" t="s">
        <v>205</v>
      </c>
      <c r="E19" s="6" t="s">
        <v>204</v>
      </c>
      <c r="F19" s="5">
        <v>0.34287699999999982</v>
      </c>
      <c r="G19" s="5">
        <v>0.36399836377159023</v>
      </c>
      <c r="H19" s="5">
        <v>0.38299441753973867</v>
      </c>
      <c r="I19" s="5">
        <v>0.399330718194986</v>
      </c>
      <c r="J19" s="5">
        <v>0.41288636097658188</v>
      </c>
      <c r="K19" s="5">
        <v>0.42451772980285818</v>
      </c>
      <c r="L19" s="5">
        <v>0.43372456887630456</v>
      </c>
      <c r="M19" s="5">
        <v>0.44021822840795927</v>
      </c>
      <c r="N19" s="5">
        <v>0.44373776908461526</v>
      </c>
      <c r="O19" s="5">
        <v>0.44443757900809328</v>
      </c>
      <c r="P19" s="5">
        <v>0.44256509415416945</v>
      </c>
      <c r="Q19" s="5">
        <v>0.43766644139743099</v>
      </c>
      <c r="R19" s="5">
        <v>0.43021436513579181</v>
      </c>
      <c r="S19" s="5">
        <v>0.42054231106054946</v>
      </c>
      <c r="T19" s="5">
        <v>0.40857831276067919</v>
      </c>
      <c r="U19" s="5">
        <v>0.39466359747433849</v>
      </c>
      <c r="V19" s="5">
        <v>0.37758434150496811</v>
      </c>
      <c r="W19" s="5">
        <v>0.35837454979137912</v>
      </c>
      <c r="X19" s="5">
        <v>0.33790699383502987</v>
      </c>
    </row>
    <row r="20" spans="1:24" x14ac:dyDescent="0.3">
      <c r="A20" s="6" t="s">
        <v>6</v>
      </c>
      <c r="B20" s="6" t="s">
        <v>203</v>
      </c>
      <c r="C20" s="6" t="s">
        <v>27</v>
      </c>
      <c r="D20" s="6" t="s">
        <v>205</v>
      </c>
      <c r="E20" s="6" t="s">
        <v>204</v>
      </c>
      <c r="F20" s="5">
        <v>3.7601490000979116</v>
      </c>
      <c r="G20" s="5">
        <v>3.7430756124976465</v>
      </c>
      <c r="H20" s="5">
        <v>3.7134741697052376</v>
      </c>
      <c r="I20" s="5">
        <v>3.6683313395886117</v>
      </c>
      <c r="J20" s="5">
        <v>3.6078741767947746</v>
      </c>
      <c r="K20" s="5">
        <v>3.536777057853401</v>
      </c>
      <c r="L20" s="5">
        <v>3.4532816844229002</v>
      </c>
      <c r="M20" s="5">
        <v>3.3556391682248252</v>
      </c>
      <c r="N20" s="5">
        <v>3.2435873460547913</v>
      </c>
      <c r="O20" s="5">
        <v>3.1205396281214899</v>
      </c>
      <c r="P20" s="5">
        <v>2.990171572349424</v>
      </c>
      <c r="Q20" s="5">
        <v>2.8523071788726453</v>
      </c>
      <c r="R20" s="5">
        <v>2.7093886839869739</v>
      </c>
      <c r="S20" s="5">
        <v>2.5623250024482025</v>
      </c>
      <c r="T20" s="5">
        <v>2.4124013081135378</v>
      </c>
      <c r="U20" s="5">
        <v>2.2553614563153865</v>
      </c>
      <c r="V20" s="5">
        <v>2.0916233612389634</v>
      </c>
      <c r="W20" s="5">
        <v>1.9297876675580485</v>
      </c>
      <c r="X20" s="5">
        <v>1.7701285413451</v>
      </c>
    </row>
    <row r="21" spans="1:24" x14ac:dyDescent="0.3">
      <c r="A21" s="6" t="s">
        <v>6</v>
      </c>
      <c r="B21" s="6" t="s">
        <v>203</v>
      </c>
      <c r="C21" s="6" t="s">
        <v>28</v>
      </c>
      <c r="D21" s="6" t="s">
        <v>205</v>
      </c>
      <c r="E21" s="6" t="s">
        <v>204</v>
      </c>
      <c r="F21" s="5">
        <v>9.5954210000000053</v>
      </c>
      <c r="G21" s="5">
        <v>9.4221601105669617</v>
      </c>
      <c r="H21" s="5">
        <v>9.23834384894446</v>
      </c>
      <c r="I21" s="5">
        <v>9.0384397866739725</v>
      </c>
      <c r="J21" s="5">
        <v>8.8268097121610172</v>
      </c>
      <c r="K21" s="5">
        <v>8.6205566161773159</v>
      </c>
      <c r="L21" s="5">
        <v>8.4169822334759949</v>
      </c>
      <c r="M21" s="5">
        <v>8.1979353282662188</v>
      </c>
      <c r="N21" s="5">
        <v>7.952791423956354</v>
      </c>
      <c r="O21" s="5">
        <v>7.6870820490912868</v>
      </c>
      <c r="P21" s="5">
        <v>7.4103229262458736</v>
      </c>
      <c r="Q21" s="5">
        <v>7.1210270832834937</v>
      </c>
      <c r="R21" s="5">
        <v>6.8217291891966747</v>
      </c>
      <c r="S21" s="5">
        <v>6.5116356046987782</v>
      </c>
      <c r="T21" s="5">
        <v>6.191214499736974</v>
      </c>
      <c r="U21" s="5">
        <v>5.8667425893940317</v>
      </c>
      <c r="V21" s="5">
        <v>5.5406317491789858</v>
      </c>
      <c r="W21" s="5">
        <v>5.2046322050852059</v>
      </c>
      <c r="X21" s="5">
        <v>4.8693255119938366</v>
      </c>
    </row>
    <row r="22" spans="1:24" x14ac:dyDescent="0.3">
      <c r="A22" s="6" t="s">
        <v>6</v>
      </c>
      <c r="B22" s="6" t="s">
        <v>203</v>
      </c>
      <c r="C22" s="6" t="s">
        <v>29</v>
      </c>
      <c r="D22" s="6" t="s">
        <v>205</v>
      </c>
      <c r="E22" s="6" t="s">
        <v>204</v>
      </c>
      <c r="F22" s="5">
        <v>0.31162699999999988</v>
      </c>
      <c r="G22" s="5">
        <v>0.33635736952266077</v>
      </c>
      <c r="H22" s="5">
        <v>0.35591957654590645</v>
      </c>
      <c r="I22" s="5">
        <v>0.37028778647773014</v>
      </c>
      <c r="J22" s="5">
        <v>0.38007077940141953</v>
      </c>
      <c r="K22" s="5">
        <v>0.38685607193016791</v>
      </c>
      <c r="L22" s="5">
        <v>0.39079878769435328</v>
      </c>
      <c r="M22" s="5">
        <v>0.39175494844096204</v>
      </c>
      <c r="N22" s="5">
        <v>0.38979168953475057</v>
      </c>
      <c r="O22" s="5">
        <v>0.38561626224798462</v>
      </c>
      <c r="P22" s="5">
        <v>0.37953058788376082</v>
      </c>
      <c r="Q22" s="5">
        <v>0.3723430339075301</v>
      </c>
      <c r="R22" s="5">
        <v>0.36429959962621117</v>
      </c>
      <c r="S22" s="5">
        <v>0.3555320110561408</v>
      </c>
      <c r="T22" s="5">
        <v>0.34612609506798825</v>
      </c>
      <c r="U22" s="5">
        <v>0.33579346328148824</v>
      </c>
      <c r="V22" s="5">
        <v>0.32375614339322911</v>
      </c>
      <c r="W22" s="5">
        <v>0.31016982602209636</v>
      </c>
      <c r="X22" s="5">
        <v>0.29476511632847674</v>
      </c>
    </row>
    <row r="23" spans="1:24" x14ac:dyDescent="0.3">
      <c r="A23" s="6" t="s">
        <v>6</v>
      </c>
      <c r="B23" s="6" t="s">
        <v>203</v>
      </c>
      <c r="C23" s="6" t="s">
        <v>30</v>
      </c>
      <c r="D23" s="6" t="s">
        <v>205</v>
      </c>
      <c r="E23" s="6" t="s">
        <v>204</v>
      </c>
      <c r="F23" s="5">
        <v>9.9298490000000008</v>
      </c>
      <c r="G23" s="5">
        <v>10.554711550554469</v>
      </c>
      <c r="H23" s="5">
        <v>11.071562615314422</v>
      </c>
      <c r="I23" s="5">
        <v>11.503672620650297</v>
      </c>
      <c r="J23" s="5">
        <v>11.835481820828143</v>
      </c>
      <c r="K23" s="5">
        <v>12.083908606821442</v>
      </c>
      <c r="L23" s="5">
        <v>12.245338840414004</v>
      </c>
      <c r="M23" s="5">
        <v>12.314092363116965</v>
      </c>
      <c r="N23" s="5">
        <v>12.296996584454053</v>
      </c>
      <c r="O23" s="5">
        <v>12.210474258628659</v>
      </c>
      <c r="P23" s="5">
        <v>12.057336894361585</v>
      </c>
      <c r="Q23" s="5">
        <v>11.867202126911689</v>
      </c>
      <c r="R23" s="5">
        <v>11.641764286170833</v>
      </c>
      <c r="S23" s="5">
        <v>11.379657358978831</v>
      </c>
      <c r="T23" s="5">
        <v>11.081072206962439</v>
      </c>
      <c r="U23" s="5">
        <v>10.748962640803482</v>
      </c>
      <c r="V23" s="5">
        <v>10.389608323118168</v>
      </c>
      <c r="W23" s="5">
        <v>10.011794218254503</v>
      </c>
      <c r="X23" s="5">
        <v>9.624588901704433</v>
      </c>
    </row>
    <row r="24" spans="1:24" x14ac:dyDescent="0.3">
      <c r="A24" s="6" t="s">
        <v>6</v>
      </c>
      <c r="B24" s="6" t="s">
        <v>203</v>
      </c>
      <c r="C24" s="6" t="s">
        <v>31</v>
      </c>
      <c r="D24" s="6" t="s">
        <v>205</v>
      </c>
      <c r="E24" s="6" t="s">
        <v>204</v>
      </c>
      <c r="F24" s="5">
        <v>194.94646999999998</v>
      </c>
      <c r="G24" s="5">
        <v>202.29469907343406</v>
      </c>
      <c r="H24" s="5">
        <v>208.26004278270469</v>
      </c>
      <c r="I24" s="5">
        <v>212.85052190993605</v>
      </c>
      <c r="J24" s="5">
        <v>215.83967461801106</v>
      </c>
      <c r="K24" s="5">
        <v>217.56935618716585</v>
      </c>
      <c r="L24" s="5">
        <v>217.97334962356902</v>
      </c>
      <c r="M24" s="5">
        <v>217.11892244762115</v>
      </c>
      <c r="N24" s="5">
        <v>214.89255320709799</v>
      </c>
      <c r="O24" s="5">
        <v>211.42826679796417</v>
      </c>
      <c r="P24" s="5">
        <v>206.80267165593747</v>
      </c>
      <c r="Q24" s="5">
        <v>201.16819733468998</v>
      </c>
      <c r="R24" s="5">
        <v>194.67999996509903</v>
      </c>
      <c r="S24" s="5">
        <v>187.43856338349673</v>
      </c>
      <c r="T24" s="5">
        <v>179.58417840352882</v>
      </c>
      <c r="U24" s="5">
        <v>171.16834651739961</v>
      </c>
      <c r="V24" s="5">
        <v>161.79012729775675</v>
      </c>
      <c r="W24" s="5">
        <v>151.77814017527976</v>
      </c>
      <c r="X24" s="5">
        <v>141.4117089327093</v>
      </c>
    </row>
    <row r="25" spans="1:24" x14ac:dyDescent="0.3">
      <c r="A25" s="6" t="s">
        <v>6</v>
      </c>
      <c r="B25" s="6" t="s">
        <v>203</v>
      </c>
      <c r="C25" s="6" t="s">
        <v>32</v>
      </c>
      <c r="D25" s="6" t="s">
        <v>205</v>
      </c>
      <c r="E25" s="6" t="s">
        <v>204</v>
      </c>
      <c r="F25" s="5">
        <v>0.27333099999999999</v>
      </c>
      <c r="G25" s="5">
        <v>0.27558749793540382</v>
      </c>
      <c r="H25" s="5">
        <v>0.27719812934186916</v>
      </c>
      <c r="I25" s="5">
        <v>0.27756588868769361</v>
      </c>
      <c r="J25" s="5">
        <v>0.27642564502699696</v>
      </c>
      <c r="K25" s="5">
        <v>0.27389296399058372</v>
      </c>
      <c r="L25" s="5">
        <v>0.26975119035246037</v>
      </c>
      <c r="M25" s="5">
        <v>0.26396006180879455</v>
      </c>
      <c r="N25" s="5">
        <v>0.25667043062824885</v>
      </c>
      <c r="O25" s="5">
        <v>0.2482712444777076</v>
      </c>
      <c r="P25" s="5">
        <v>0.23912861649349484</v>
      </c>
      <c r="Q25" s="5">
        <v>0.22939167583781747</v>
      </c>
      <c r="R25" s="5">
        <v>0.21936555770957353</v>
      </c>
      <c r="S25" s="5">
        <v>0.20900173023227311</v>
      </c>
      <c r="T25" s="5">
        <v>0.19761251811660543</v>
      </c>
      <c r="U25" s="5">
        <v>0.18550179659015062</v>
      </c>
      <c r="V25" s="5">
        <v>0.17296260268381072</v>
      </c>
      <c r="W25" s="5">
        <v>0.15983664823834545</v>
      </c>
      <c r="X25" s="5">
        <v>0.14635449688433194</v>
      </c>
    </row>
    <row r="26" spans="1:24" x14ac:dyDescent="0.3">
      <c r="A26" s="6" t="s">
        <v>6</v>
      </c>
      <c r="B26" s="6" t="s">
        <v>203</v>
      </c>
      <c r="C26" s="6" t="s">
        <v>33</v>
      </c>
      <c r="D26" s="6" t="s">
        <v>205</v>
      </c>
      <c r="E26" s="6" t="s">
        <v>204</v>
      </c>
      <c r="F26" s="5">
        <v>0.39891999999999983</v>
      </c>
      <c r="G26" s="5">
        <v>0.42888801187297659</v>
      </c>
      <c r="H26" s="5">
        <v>0.45501751337071505</v>
      </c>
      <c r="I26" s="5">
        <v>0.47730424141674799</v>
      </c>
      <c r="J26" s="5">
        <v>0.49555738466795957</v>
      </c>
      <c r="K26" s="5">
        <v>0.51126824536982363</v>
      </c>
      <c r="L26" s="5">
        <v>0.52475584601010372</v>
      </c>
      <c r="M26" s="5">
        <v>0.53540123088120839</v>
      </c>
      <c r="N26" s="5">
        <v>0.54254583037054394</v>
      </c>
      <c r="O26" s="5">
        <v>0.54607401037122627</v>
      </c>
      <c r="P26" s="5">
        <v>0.54601988538769353</v>
      </c>
      <c r="Q26" s="5">
        <v>0.54220812998433165</v>
      </c>
      <c r="R26" s="5">
        <v>0.53493767808170711</v>
      </c>
      <c r="S26" s="5">
        <v>0.5239089414092738</v>
      </c>
      <c r="T26" s="5">
        <v>0.50906301745306937</v>
      </c>
      <c r="U26" s="5">
        <v>0.49118812663857181</v>
      </c>
      <c r="V26" s="5">
        <v>0.47008991621824486</v>
      </c>
      <c r="W26" s="5">
        <v>0.44598204174445427</v>
      </c>
      <c r="X26" s="5">
        <v>0.41962923080711706</v>
      </c>
    </row>
    <row r="27" spans="1:24" x14ac:dyDescent="0.3">
      <c r="A27" s="6" t="s">
        <v>6</v>
      </c>
      <c r="B27" s="6" t="s">
        <v>203</v>
      </c>
      <c r="C27" s="6" t="s">
        <v>34</v>
      </c>
      <c r="D27" s="6" t="s">
        <v>205</v>
      </c>
      <c r="E27" s="6" t="s">
        <v>204</v>
      </c>
      <c r="F27" s="5">
        <v>0.72594000000000014</v>
      </c>
      <c r="G27" s="5">
        <v>0.79165923217167677</v>
      </c>
      <c r="H27" s="5">
        <v>0.85618279675918263</v>
      </c>
      <c r="I27" s="5">
        <v>0.91519029704137422</v>
      </c>
      <c r="J27" s="5">
        <v>0.96735912776429001</v>
      </c>
      <c r="K27" s="5">
        <v>1.0150342039082321</v>
      </c>
      <c r="L27" s="5">
        <v>1.0575014951382566</v>
      </c>
      <c r="M27" s="5">
        <v>1.0935921718641632</v>
      </c>
      <c r="N27" s="5">
        <v>1.1218275103499289</v>
      </c>
      <c r="O27" s="5">
        <v>1.1420441601983786</v>
      </c>
      <c r="P27" s="5">
        <v>1.154014933224323</v>
      </c>
      <c r="Q27" s="5">
        <v>1.1559253397956486</v>
      </c>
      <c r="R27" s="5">
        <v>1.14789220488465</v>
      </c>
      <c r="S27" s="5">
        <v>1.1302208835307976</v>
      </c>
      <c r="T27" s="5">
        <v>1.1039520810922716</v>
      </c>
      <c r="U27" s="5">
        <v>1.0708688621918474</v>
      </c>
      <c r="V27" s="5">
        <v>1.0327556484767066</v>
      </c>
      <c r="W27" s="5">
        <v>0.99118705670995477</v>
      </c>
      <c r="X27" s="5">
        <v>0.94434343759678063</v>
      </c>
    </row>
    <row r="28" spans="1:24" x14ac:dyDescent="0.3">
      <c r="A28" s="6" t="s">
        <v>6</v>
      </c>
      <c r="B28" s="6" t="s">
        <v>203</v>
      </c>
      <c r="C28" s="6" t="s">
        <v>35</v>
      </c>
      <c r="D28" s="6" t="s">
        <v>205</v>
      </c>
      <c r="E28" s="6" t="s">
        <v>204</v>
      </c>
      <c r="F28" s="5">
        <v>2.0069449999999995</v>
      </c>
      <c r="G28" s="5">
        <v>2.1148537414959607</v>
      </c>
      <c r="H28" s="5">
        <v>2.2201413288778857</v>
      </c>
      <c r="I28" s="5">
        <v>2.3077346952701783</v>
      </c>
      <c r="J28" s="5">
        <v>2.3764620454856202</v>
      </c>
      <c r="K28" s="5">
        <v>2.4376116859529793</v>
      </c>
      <c r="L28" s="5">
        <v>2.4921910911527498</v>
      </c>
      <c r="M28" s="5">
        <v>2.5382845268266467</v>
      </c>
      <c r="N28" s="5">
        <v>2.5739345680465737</v>
      </c>
      <c r="O28" s="5">
        <v>2.5958623047425067</v>
      </c>
      <c r="P28" s="5">
        <v>2.6045056926260788</v>
      </c>
      <c r="Q28" s="5">
        <v>2.5935526955041825</v>
      </c>
      <c r="R28" s="5">
        <v>2.5660416067262477</v>
      </c>
      <c r="S28" s="5">
        <v>2.5238740712784931</v>
      </c>
      <c r="T28" s="5">
        <v>2.4677738426665226</v>
      </c>
      <c r="U28" s="5">
        <v>2.3999261893894941</v>
      </c>
      <c r="V28" s="5">
        <v>2.3221981044143827</v>
      </c>
      <c r="W28" s="5">
        <v>2.236218331156727</v>
      </c>
      <c r="X28" s="5">
        <v>2.1430607931845538</v>
      </c>
    </row>
    <row r="29" spans="1:24" x14ac:dyDescent="0.3">
      <c r="A29" s="6" t="s">
        <v>6</v>
      </c>
      <c r="B29" s="6" t="s">
        <v>203</v>
      </c>
      <c r="C29" s="6" t="s">
        <v>36</v>
      </c>
      <c r="D29" s="6" t="s">
        <v>205</v>
      </c>
      <c r="E29" s="6" t="s">
        <v>204</v>
      </c>
      <c r="F29" s="5">
        <v>4.4010510000000016</v>
      </c>
      <c r="G29" s="5">
        <v>4.7679701029319324</v>
      </c>
      <c r="H29" s="5">
        <v>5.1370762932812983</v>
      </c>
      <c r="I29" s="5">
        <v>5.4920140706712282</v>
      </c>
      <c r="J29" s="5">
        <v>5.8038344570700664</v>
      </c>
      <c r="K29" s="5">
        <v>6.0845629846002138</v>
      </c>
      <c r="L29" s="5">
        <v>6.3227047792504196</v>
      </c>
      <c r="M29" s="5">
        <v>6.5071491732354092</v>
      </c>
      <c r="N29" s="5">
        <v>6.6464300334882136</v>
      </c>
      <c r="O29" s="5">
        <v>6.7420054166568857</v>
      </c>
      <c r="P29" s="5">
        <v>6.7962022388753454</v>
      </c>
      <c r="Q29" s="5">
        <v>6.8120577540151208</v>
      </c>
      <c r="R29" s="5">
        <v>6.7875934712692123</v>
      </c>
      <c r="S29" s="5">
        <v>6.7245004901732406</v>
      </c>
      <c r="T29" s="5">
        <v>6.6264266869394559</v>
      </c>
      <c r="U29" s="5">
        <v>6.4971929631678913</v>
      </c>
      <c r="V29" s="5">
        <v>6.34054537491033</v>
      </c>
      <c r="W29" s="5">
        <v>6.1613535134015889</v>
      </c>
      <c r="X29" s="5">
        <v>5.9631644006755504</v>
      </c>
    </row>
    <row r="30" spans="1:24" x14ac:dyDescent="0.3">
      <c r="A30" s="6" t="s">
        <v>6</v>
      </c>
      <c r="B30" s="6" t="s">
        <v>203</v>
      </c>
      <c r="C30" s="6" t="s">
        <v>37</v>
      </c>
      <c r="D30" s="6" t="s">
        <v>205</v>
      </c>
      <c r="E30" s="6" t="s">
        <v>204</v>
      </c>
      <c r="F30" s="5">
        <v>34.016593000000007</v>
      </c>
      <c r="G30" s="5">
        <v>35.901137172915185</v>
      </c>
      <c r="H30" s="5">
        <v>37.897990871082122</v>
      </c>
      <c r="I30" s="5">
        <v>39.902917904085591</v>
      </c>
      <c r="J30" s="5">
        <v>41.821324335183121</v>
      </c>
      <c r="K30" s="5">
        <v>43.650492645598419</v>
      </c>
      <c r="L30" s="5">
        <v>45.443678637633404</v>
      </c>
      <c r="M30" s="5">
        <v>47.223991561956161</v>
      </c>
      <c r="N30" s="5">
        <v>48.969294957195586</v>
      </c>
      <c r="O30" s="5">
        <v>50.645667779256563</v>
      </c>
      <c r="P30" s="5">
        <v>52.239659228240967</v>
      </c>
      <c r="Q30" s="5">
        <v>53.644808408904112</v>
      </c>
      <c r="R30" s="5">
        <v>54.766847043660107</v>
      </c>
      <c r="S30" s="5">
        <v>55.610448933054606</v>
      </c>
      <c r="T30" s="5">
        <v>56.171314313025121</v>
      </c>
      <c r="U30" s="5">
        <v>56.298376430707805</v>
      </c>
      <c r="V30" s="5">
        <v>55.999652093122421</v>
      </c>
      <c r="W30" s="5">
        <v>55.359221636964328</v>
      </c>
      <c r="X30" s="5">
        <v>54.468855540693319</v>
      </c>
    </row>
    <row r="31" spans="1:24" x14ac:dyDescent="0.3">
      <c r="A31" s="6" t="s">
        <v>6</v>
      </c>
      <c r="B31" s="6" t="s">
        <v>203</v>
      </c>
      <c r="C31" s="6" t="s">
        <v>38</v>
      </c>
      <c r="D31" s="6" t="s">
        <v>205</v>
      </c>
      <c r="E31" s="6" t="s">
        <v>204</v>
      </c>
      <c r="F31" s="5">
        <v>7.6643180000000006</v>
      </c>
      <c r="G31" s="5">
        <v>7.9084935059920687</v>
      </c>
      <c r="H31" s="5">
        <v>8.1298316145004144</v>
      </c>
      <c r="I31" s="5">
        <v>8.3643600006622876</v>
      </c>
      <c r="J31" s="5">
        <v>8.5978819377366857</v>
      </c>
      <c r="K31" s="5">
        <v>8.8224220258823038</v>
      </c>
      <c r="L31" s="5">
        <v>9.0373474457315606</v>
      </c>
      <c r="M31" s="5">
        <v>9.2414553586193318</v>
      </c>
      <c r="N31" s="5">
        <v>9.4291438961273908</v>
      </c>
      <c r="O31" s="5">
        <v>9.5918792084312408</v>
      </c>
      <c r="P31" s="5">
        <v>9.7265788820252226</v>
      </c>
      <c r="Q31" s="5">
        <v>9.7917479034182655</v>
      </c>
      <c r="R31" s="5">
        <v>9.7973605597301123</v>
      </c>
      <c r="S31" s="5">
        <v>9.7571644206153447</v>
      </c>
      <c r="T31" s="5">
        <v>9.6575471610386217</v>
      </c>
      <c r="U31" s="5">
        <v>9.5093925837584656</v>
      </c>
      <c r="V31" s="5">
        <v>9.3204046285635673</v>
      </c>
      <c r="W31" s="5">
        <v>9.0995415168398246</v>
      </c>
      <c r="X31" s="5">
        <v>8.855774931846808</v>
      </c>
    </row>
    <row r="32" spans="1:24" x14ac:dyDescent="0.3">
      <c r="A32" s="6" t="s">
        <v>6</v>
      </c>
      <c r="B32" s="6" t="s">
        <v>203</v>
      </c>
      <c r="C32" s="6" t="s">
        <v>39</v>
      </c>
      <c r="D32" s="6" t="s">
        <v>205</v>
      </c>
      <c r="E32" s="6" t="s">
        <v>204</v>
      </c>
      <c r="F32" s="5">
        <v>17.113687999999975</v>
      </c>
      <c r="G32" s="5">
        <v>17.808836599132707</v>
      </c>
      <c r="H32" s="5">
        <v>18.390708420391412</v>
      </c>
      <c r="I32" s="5">
        <v>18.848999957461334</v>
      </c>
      <c r="J32" s="5">
        <v>19.166749975052422</v>
      </c>
      <c r="K32" s="5">
        <v>19.374278322007452</v>
      </c>
      <c r="L32" s="5">
        <v>19.464635722925337</v>
      </c>
      <c r="M32" s="5">
        <v>19.435487404535181</v>
      </c>
      <c r="N32" s="5">
        <v>19.286849159016331</v>
      </c>
      <c r="O32" s="5">
        <v>19.035969234677044</v>
      </c>
      <c r="P32" s="5">
        <v>18.696184264871071</v>
      </c>
      <c r="Q32" s="5">
        <v>18.27931253344795</v>
      </c>
      <c r="R32" s="5">
        <v>17.779080190753607</v>
      </c>
      <c r="S32" s="5">
        <v>17.173348198041804</v>
      </c>
      <c r="T32" s="5">
        <v>16.473323932755594</v>
      </c>
      <c r="U32" s="5">
        <v>15.691033923089293</v>
      </c>
      <c r="V32" s="5">
        <v>14.81169569388655</v>
      </c>
      <c r="W32" s="5">
        <v>13.838895134612001</v>
      </c>
      <c r="X32" s="5">
        <v>12.817590009181391</v>
      </c>
    </row>
    <row r="33" spans="1:24" x14ac:dyDescent="0.3">
      <c r="A33" s="6" t="s">
        <v>6</v>
      </c>
      <c r="B33" s="6" t="s">
        <v>203</v>
      </c>
      <c r="C33" s="6" t="s">
        <v>40</v>
      </c>
      <c r="D33" s="6" t="s">
        <v>205</v>
      </c>
      <c r="E33" s="6" t="s">
        <v>204</v>
      </c>
      <c r="F33" s="5">
        <v>1341.3351520000015</v>
      </c>
      <c r="G33" s="5">
        <v>1360.4970732924289</v>
      </c>
      <c r="H33" s="5">
        <v>1371.1713910183837</v>
      </c>
      <c r="I33" s="5">
        <v>1370.8234306002853</v>
      </c>
      <c r="J33" s="5">
        <v>1359.5129222160854</v>
      </c>
      <c r="K33" s="5">
        <v>1338.9704163434494</v>
      </c>
      <c r="L33" s="5">
        <v>1308.9404670925499</v>
      </c>
      <c r="M33" s="5">
        <v>1270.38253047485</v>
      </c>
      <c r="N33" s="5">
        <v>1224.5244611973608</v>
      </c>
      <c r="O33" s="5">
        <v>1173.0399300539568</v>
      </c>
      <c r="P33" s="5">
        <v>1117.2946836223973</v>
      </c>
      <c r="Q33" s="5">
        <v>1058.792809084817</v>
      </c>
      <c r="R33" s="5">
        <v>999.26531530727584</v>
      </c>
      <c r="S33" s="5">
        <v>939.87069356289783</v>
      </c>
      <c r="T33" s="5">
        <v>880.43579709977269</v>
      </c>
      <c r="U33" s="5">
        <v>820.79055641454499</v>
      </c>
      <c r="V33" s="5">
        <v>761.79384357713673</v>
      </c>
      <c r="W33" s="5">
        <v>703.04064880209069</v>
      </c>
      <c r="X33" s="5">
        <v>643.98711000689138</v>
      </c>
    </row>
    <row r="34" spans="1:24" x14ac:dyDescent="0.3">
      <c r="A34" s="6" t="s">
        <v>6</v>
      </c>
      <c r="B34" s="6" t="s">
        <v>203</v>
      </c>
      <c r="C34" s="6" t="s">
        <v>41</v>
      </c>
      <c r="D34" s="6" t="s">
        <v>205</v>
      </c>
      <c r="E34" s="6" t="s">
        <v>204</v>
      </c>
      <c r="F34" s="5">
        <v>19.737800000000011</v>
      </c>
      <c r="G34" s="5">
        <v>21.216335027778364</v>
      </c>
      <c r="H34" s="5">
        <v>22.513404617527371</v>
      </c>
      <c r="I34" s="5">
        <v>23.689337554936266</v>
      </c>
      <c r="J34" s="5">
        <v>24.652393211887059</v>
      </c>
      <c r="K34" s="5">
        <v>25.490123488428818</v>
      </c>
      <c r="L34" s="5">
        <v>26.159805073017143</v>
      </c>
      <c r="M34" s="5">
        <v>26.636581269324861</v>
      </c>
      <c r="N34" s="5">
        <v>26.936196778263998</v>
      </c>
      <c r="O34" s="5">
        <v>27.086571135619479</v>
      </c>
      <c r="P34" s="5">
        <v>27.10378734955367</v>
      </c>
      <c r="Q34" s="5">
        <v>27.041510586596271</v>
      </c>
      <c r="R34" s="5">
        <v>26.885846086357535</v>
      </c>
      <c r="S34" s="5">
        <v>26.625726304621661</v>
      </c>
      <c r="T34" s="5">
        <v>26.2611206040648</v>
      </c>
      <c r="U34" s="5">
        <v>25.800728232466231</v>
      </c>
      <c r="V34" s="5">
        <v>25.249437209352283</v>
      </c>
      <c r="W34" s="5">
        <v>24.615225290616554</v>
      </c>
      <c r="X34" s="5">
        <v>23.912334272332995</v>
      </c>
    </row>
    <row r="35" spans="1:24" x14ac:dyDescent="0.3">
      <c r="A35" s="6" t="s">
        <v>6</v>
      </c>
      <c r="B35" s="6" t="s">
        <v>203</v>
      </c>
      <c r="C35" s="6" t="s">
        <v>42</v>
      </c>
      <c r="D35" s="6" t="s">
        <v>205</v>
      </c>
      <c r="E35" s="6" t="s">
        <v>204</v>
      </c>
      <c r="F35" s="5">
        <v>19.598888999999993</v>
      </c>
      <c r="G35" s="5">
        <v>21.423981075006616</v>
      </c>
      <c r="H35" s="5">
        <v>23.149582284842754</v>
      </c>
      <c r="I35" s="5">
        <v>24.748775115455238</v>
      </c>
      <c r="J35" s="5">
        <v>26.174589999341485</v>
      </c>
      <c r="K35" s="5">
        <v>27.484522983621819</v>
      </c>
      <c r="L35" s="5">
        <v>28.625644715498357</v>
      </c>
      <c r="M35" s="5">
        <v>29.552337713615152</v>
      </c>
      <c r="N35" s="5">
        <v>30.27359015858956</v>
      </c>
      <c r="O35" s="5">
        <v>30.807990529700184</v>
      </c>
      <c r="P35" s="5">
        <v>31.167566472100805</v>
      </c>
      <c r="Q35" s="5">
        <v>31.361810105079176</v>
      </c>
      <c r="R35" s="5">
        <v>31.379996243919202</v>
      </c>
      <c r="S35" s="5">
        <v>31.22257926285284</v>
      </c>
      <c r="T35" s="5">
        <v>30.896194275636908</v>
      </c>
      <c r="U35" s="5">
        <v>30.417142739386552</v>
      </c>
      <c r="V35" s="5">
        <v>29.796568438495981</v>
      </c>
      <c r="W35" s="5">
        <v>29.05024339903758</v>
      </c>
      <c r="X35" s="5">
        <v>28.192253521247729</v>
      </c>
    </row>
    <row r="36" spans="1:24" x14ac:dyDescent="0.3">
      <c r="A36" s="6" t="s">
        <v>6</v>
      </c>
      <c r="B36" s="6" t="s">
        <v>203</v>
      </c>
      <c r="C36" s="6" t="s">
        <v>43</v>
      </c>
      <c r="D36" s="6" t="s">
        <v>205</v>
      </c>
      <c r="E36" s="6" t="s">
        <v>204</v>
      </c>
      <c r="F36" s="5">
        <v>65.965795</v>
      </c>
      <c r="G36" s="5">
        <v>74.762484537292409</v>
      </c>
      <c r="H36" s="5">
        <v>83.88284151553971</v>
      </c>
      <c r="I36" s="5">
        <v>93.088517839642137</v>
      </c>
      <c r="J36" s="5">
        <v>101.70368935393061</v>
      </c>
      <c r="K36" s="5">
        <v>109.91702826749449</v>
      </c>
      <c r="L36" s="5">
        <v>117.50364902229821</v>
      </c>
      <c r="M36" s="5">
        <v>124.25959106923712</v>
      </c>
      <c r="N36" s="5">
        <v>130.04055297116884</v>
      </c>
      <c r="O36" s="5">
        <v>134.98229477066383</v>
      </c>
      <c r="P36" s="5">
        <v>139.09392395887195</v>
      </c>
      <c r="Q36" s="5">
        <v>142.40105937701108</v>
      </c>
      <c r="R36" s="5">
        <v>144.87004725118902</v>
      </c>
      <c r="S36" s="5">
        <v>146.49017033918804</v>
      </c>
      <c r="T36" s="5">
        <v>147.2876401452811</v>
      </c>
      <c r="U36" s="5">
        <v>147.31264169866114</v>
      </c>
      <c r="V36" s="5">
        <v>146.59456960970579</v>
      </c>
      <c r="W36" s="5">
        <v>145.17365507107272</v>
      </c>
      <c r="X36" s="5">
        <v>143.11565916930425</v>
      </c>
    </row>
    <row r="37" spans="1:24" x14ac:dyDescent="0.3">
      <c r="A37" s="6" t="s">
        <v>6</v>
      </c>
      <c r="B37" s="6" t="s">
        <v>203</v>
      </c>
      <c r="C37" s="6" t="s">
        <v>44</v>
      </c>
      <c r="D37" s="6" t="s">
        <v>205</v>
      </c>
      <c r="E37" s="6" t="s">
        <v>204</v>
      </c>
      <c r="F37" s="5">
        <v>4.0428990000000011</v>
      </c>
      <c r="G37" s="5">
        <v>4.5152005044804211</v>
      </c>
      <c r="H37" s="5">
        <v>4.9731116773836401</v>
      </c>
      <c r="I37" s="5">
        <v>5.4134780870821686</v>
      </c>
      <c r="J37" s="5">
        <v>5.822113757715746</v>
      </c>
      <c r="K37" s="5">
        <v>6.2093707769382345</v>
      </c>
      <c r="L37" s="5">
        <v>6.5589726781139008</v>
      </c>
      <c r="M37" s="5">
        <v>6.8591705164044043</v>
      </c>
      <c r="N37" s="5">
        <v>7.1075713045778919</v>
      </c>
      <c r="O37" s="5">
        <v>7.3088192796560358</v>
      </c>
      <c r="P37" s="5">
        <v>7.4649440086572918</v>
      </c>
      <c r="Q37" s="5">
        <v>7.5714166001526904</v>
      </c>
      <c r="R37" s="5">
        <v>7.6265840038607156</v>
      </c>
      <c r="S37" s="5">
        <v>7.6301317938817705</v>
      </c>
      <c r="T37" s="5">
        <v>7.5850241269239742</v>
      </c>
      <c r="U37" s="5">
        <v>7.4940502059858192</v>
      </c>
      <c r="V37" s="5">
        <v>7.3600976114954246</v>
      </c>
      <c r="W37" s="5">
        <v>7.1868244819961982</v>
      </c>
      <c r="X37" s="5">
        <v>6.9774004260241451</v>
      </c>
    </row>
    <row r="38" spans="1:24" x14ac:dyDescent="0.3">
      <c r="A38" s="6" t="s">
        <v>6</v>
      </c>
      <c r="B38" s="6" t="s">
        <v>203</v>
      </c>
      <c r="C38" s="6" t="s">
        <v>45</v>
      </c>
      <c r="D38" s="6" t="s">
        <v>205</v>
      </c>
      <c r="E38" s="6" t="s">
        <v>204</v>
      </c>
      <c r="F38" s="5">
        <v>46.294840999999963</v>
      </c>
      <c r="G38" s="5">
        <v>49.087032167602381</v>
      </c>
      <c r="H38" s="5">
        <v>51.481374529463523</v>
      </c>
      <c r="I38" s="5">
        <v>53.50181614288104</v>
      </c>
      <c r="J38" s="5">
        <v>55.123046735101958</v>
      </c>
      <c r="K38" s="5">
        <v>56.429568212473967</v>
      </c>
      <c r="L38" s="5">
        <v>57.370340077057961</v>
      </c>
      <c r="M38" s="5">
        <v>57.921614691223724</v>
      </c>
      <c r="N38" s="5">
        <v>58.089617788797142</v>
      </c>
      <c r="O38" s="5">
        <v>57.931849191196314</v>
      </c>
      <c r="P38" s="5">
        <v>57.472908370176292</v>
      </c>
      <c r="Q38" s="5">
        <v>56.751885989695708</v>
      </c>
      <c r="R38" s="5">
        <v>55.785859694005751</v>
      </c>
      <c r="S38" s="5">
        <v>54.592680595448712</v>
      </c>
      <c r="T38" s="5">
        <v>53.184935494556065</v>
      </c>
      <c r="U38" s="5">
        <v>51.553343428950598</v>
      </c>
      <c r="V38" s="5">
        <v>49.582413512919231</v>
      </c>
      <c r="W38" s="5">
        <v>47.340846486169411</v>
      </c>
      <c r="X38" s="5">
        <v>44.903210463868248</v>
      </c>
    </row>
    <row r="39" spans="1:24" x14ac:dyDescent="0.3">
      <c r="A39" s="6" t="s">
        <v>6</v>
      </c>
      <c r="B39" s="6" t="s">
        <v>203</v>
      </c>
      <c r="C39" s="6" t="s">
        <v>46</v>
      </c>
      <c r="D39" s="6" t="s">
        <v>205</v>
      </c>
      <c r="E39" s="6" t="s">
        <v>204</v>
      </c>
      <c r="F39" s="5">
        <v>0.73475000000000024</v>
      </c>
      <c r="G39" s="5">
        <v>0.80767303407411029</v>
      </c>
      <c r="H39" s="5">
        <v>0.86260288826865983</v>
      </c>
      <c r="I39" s="5">
        <v>0.90852571053218845</v>
      </c>
      <c r="J39" s="5">
        <v>0.9494297764520252</v>
      </c>
      <c r="K39" s="5">
        <v>0.98582783782580707</v>
      </c>
      <c r="L39" s="5">
        <v>1.0131334509778829</v>
      </c>
      <c r="M39" s="5">
        <v>1.0282053092304304</v>
      </c>
      <c r="N39" s="5">
        <v>1.0323705452539595</v>
      </c>
      <c r="O39" s="5">
        <v>1.0293330063733737</v>
      </c>
      <c r="P39" s="5">
        <v>1.021499242302299</v>
      </c>
      <c r="Q39" s="5">
        <v>1.0108419506865252</v>
      </c>
      <c r="R39" s="5">
        <v>0.99641695565942712</v>
      </c>
      <c r="S39" s="5">
        <v>0.97745928821710093</v>
      </c>
      <c r="T39" s="5">
        <v>0.95418004577457627</v>
      </c>
      <c r="U39" s="5">
        <v>0.92691632162222681</v>
      </c>
      <c r="V39" s="5">
        <v>0.89623959078587978</v>
      </c>
      <c r="W39" s="5">
        <v>0.86291350185085769</v>
      </c>
      <c r="X39" s="5">
        <v>0.82811076479726042</v>
      </c>
    </row>
    <row r="40" spans="1:24" x14ac:dyDescent="0.3">
      <c r="A40" s="6" t="s">
        <v>6</v>
      </c>
      <c r="B40" s="6" t="s">
        <v>203</v>
      </c>
      <c r="C40" s="6" t="s">
        <v>47</v>
      </c>
      <c r="D40" s="6" t="s">
        <v>205</v>
      </c>
      <c r="E40" s="6" t="s">
        <v>204</v>
      </c>
      <c r="F40" s="5">
        <v>0.49599899999999975</v>
      </c>
      <c r="G40" s="5">
        <v>0.51181582157332062</v>
      </c>
      <c r="H40" s="5">
        <v>0.52275593079336447</v>
      </c>
      <c r="I40" s="5">
        <v>0.52910028458927938</v>
      </c>
      <c r="J40" s="5">
        <v>0.53086445463602916</v>
      </c>
      <c r="K40" s="5">
        <v>0.52964866678892342</v>
      </c>
      <c r="L40" s="5">
        <v>0.52511616348685375</v>
      </c>
      <c r="M40" s="5">
        <v>0.51695100003635808</v>
      </c>
      <c r="N40" s="5">
        <v>0.50516163990756413</v>
      </c>
      <c r="O40" s="5">
        <v>0.49082150442762029</v>
      </c>
      <c r="P40" s="5">
        <v>0.47452467289940503</v>
      </c>
      <c r="Q40" s="5">
        <v>0.45853496563529111</v>
      </c>
      <c r="R40" s="5">
        <v>0.44264869787048422</v>
      </c>
      <c r="S40" s="5">
        <v>0.42661278560326327</v>
      </c>
      <c r="T40" s="5">
        <v>0.41018086111946639</v>
      </c>
      <c r="U40" s="5">
        <v>0.39336346808065825</v>
      </c>
      <c r="V40" s="5">
        <v>0.37520477401322999</v>
      </c>
      <c r="W40" s="5">
        <v>0.35591799708499594</v>
      </c>
      <c r="X40" s="5">
        <v>0.33639858651670951</v>
      </c>
    </row>
    <row r="41" spans="1:24" x14ac:dyDescent="0.3">
      <c r="A41" s="6" t="s">
        <v>6</v>
      </c>
      <c r="B41" s="6" t="s">
        <v>203</v>
      </c>
      <c r="C41" s="6" t="s">
        <v>48</v>
      </c>
      <c r="D41" s="6" t="s">
        <v>205</v>
      </c>
      <c r="E41" s="6" t="s">
        <v>204</v>
      </c>
      <c r="F41" s="5">
        <v>4.658887</v>
      </c>
      <c r="G41" s="5">
        <v>4.9721185334013303</v>
      </c>
      <c r="H41" s="5">
        <v>5.2506406313073217</v>
      </c>
      <c r="I41" s="5">
        <v>5.4942878794834664</v>
      </c>
      <c r="J41" s="5">
        <v>5.6998687694691235</v>
      </c>
      <c r="K41" s="5">
        <v>5.8770857140914687</v>
      </c>
      <c r="L41" s="5">
        <v>6.0187405859706136</v>
      </c>
      <c r="M41" s="5">
        <v>6.1185847592779155</v>
      </c>
      <c r="N41" s="5">
        <v>6.1756626196571212</v>
      </c>
      <c r="O41" s="5">
        <v>6.1949891074879568</v>
      </c>
      <c r="P41" s="5">
        <v>6.1806817001881527</v>
      </c>
      <c r="Q41" s="5">
        <v>6.126475032915276</v>
      </c>
      <c r="R41" s="5">
        <v>6.0347428937087777</v>
      </c>
      <c r="S41" s="5">
        <v>5.9074596750035981</v>
      </c>
      <c r="T41" s="5">
        <v>5.7276937639444911</v>
      </c>
      <c r="U41" s="5">
        <v>5.5003137217876814</v>
      </c>
      <c r="V41" s="5">
        <v>5.2344845755850926</v>
      </c>
      <c r="W41" s="5">
        <v>4.930208006618412</v>
      </c>
      <c r="X41" s="5">
        <v>4.5933382925613238</v>
      </c>
    </row>
    <row r="42" spans="1:24" x14ac:dyDescent="0.3">
      <c r="A42" s="6" t="s">
        <v>6</v>
      </c>
      <c r="B42" s="6" t="s">
        <v>203</v>
      </c>
      <c r="C42" s="6" t="s">
        <v>49</v>
      </c>
      <c r="D42" s="6" t="s">
        <v>205</v>
      </c>
      <c r="E42" s="6" t="s">
        <v>204</v>
      </c>
      <c r="F42" s="5">
        <v>11.257979000000001</v>
      </c>
      <c r="G42" s="5">
        <v>11.17495105561056</v>
      </c>
      <c r="H42" s="5">
        <v>11.03128648529902</v>
      </c>
      <c r="I42" s="5">
        <v>10.829231195219174</v>
      </c>
      <c r="J42" s="5">
        <v>10.562243526299913</v>
      </c>
      <c r="K42" s="5">
        <v>10.246023381522244</v>
      </c>
      <c r="L42" s="5">
        <v>9.8784538359968348</v>
      </c>
      <c r="M42" s="5">
        <v>9.4613325010345726</v>
      </c>
      <c r="N42" s="5">
        <v>8.9941717554384084</v>
      </c>
      <c r="O42" s="5">
        <v>8.4847150337744743</v>
      </c>
      <c r="P42" s="5">
        <v>7.9418608315432389</v>
      </c>
      <c r="Q42" s="5">
        <v>7.3897626002005259</v>
      </c>
      <c r="R42" s="5">
        <v>6.8511309113225165</v>
      </c>
      <c r="S42" s="5">
        <v>6.3308143164274968</v>
      </c>
      <c r="T42" s="5">
        <v>5.8213938583466609</v>
      </c>
      <c r="U42" s="5">
        <v>5.3282169410264597</v>
      </c>
      <c r="V42" s="5">
        <v>4.8524570936441309</v>
      </c>
      <c r="W42" s="5">
        <v>4.3790458599590361</v>
      </c>
      <c r="X42" s="5">
        <v>3.9172561518163995</v>
      </c>
    </row>
    <row r="43" spans="1:24" x14ac:dyDescent="0.3">
      <c r="A43" s="6" t="s">
        <v>6</v>
      </c>
      <c r="B43" s="6" t="s">
        <v>203</v>
      </c>
      <c r="C43" s="6" t="s">
        <v>50</v>
      </c>
      <c r="D43" s="6" t="s">
        <v>205</v>
      </c>
      <c r="E43" s="6" t="s">
        <v>204</v>
      </c>
      <c r="F43" s="5">
        <v>1.1036469999999994</v>
      </c>
      <c r="G43" s="5">
        <v>1.1746052578581085</v>
      </c>
      <c r="H43" s="5">
        <v>1.2414885694559563</v>
      </c>
      <c r="I43" s="5">
        <v>1.3025699263720711</v>
      </c>
      <c r="J43" s="5">
        <v>1.3550218839206833</v>
      </c>
      <c r="K43" s="5">
        <v>1.4018584539407806</v>
      </c>
      <c r="L43" s="5">
        <v>1.4442134387407404</v>
      </c>
      <c r="M43" s="5">
        <v>1.4810810399207897</v>
      </c>
      <c r="N43" s="5">
        <v>1.5102642919113478</v>
      </c>
      <c r="O43" s="5">
        <v>1.5304544569751193</v>
      </c>
      <c r="P43" s="5">
        <v>1.5411758002136291</v>
      </c>
      <c r="Q43" s="5">
        <v>1.5390659333007766</v>
      </c>
      <c r="R43" s="5">
        <v>1.5249266266310164</v>
      </c>
      <c r="S43" s="5">
        <v>1.4942312923835206</v>
      </c>
      <c r="T43" s="5">
        <v>1.4478890952947967</v>
      </c>
      <c r="U43" s="5">
        <v>1.3875173166799386</v>
      </c>
      <c r="V43" s="5">
        <v>1.3124562231172008</v>
      </c>
      <c r="W43" s="5">
        <v>1.2293105153320993</v>
      </c>
      <c r="X43" s="5">
        <v>1.1430717063326956</v>
      </c>
    </row>
    <row r="44" spans="1:24" x14ac:dyDescent="0.3">
      <c r="A44" s="6" t="s">
        <v>6</v>
      </c>
      <c r="B44" s="6" t="s">
        <v>203</v>
      </c>
      <c r="C44" s="6" t="s">
        <v>51</v>
      </c>
      <c r="D44" s="6" t="s">
        <v>205</v>
      </c>
      <c r="E44" s="6" t="s">
        <v>204</v>
      </c>
      <c r="F44" s="5">
        <v>10.492959999999997</v>
      </c>
      <c r="G44" s="5">
        <v>10.776348116919449</v>
      </c>
      <c r="H44" s="5">
        <v>11.022509127768812</v>
      </c>
      <c r="I44" s="5">
        <v>11.244734697293994</v>
      </c>
      <c r="J44" s="5">
        <v>11.429691731414239</v>
      </c>
      <c r="K44" s="5">
        <v>11.580907388395561</v>
      </c>
      <c r="L44" s="5">
        <v>11.736653125514025</v>
      </c>
      <c r="M44" s="5">
        <v>11.91002415908474</v>
      </c>
      <c r="N44" s="5">
        <v>12.081203009204771</v>
      </c>
      <c r="O44" s="5">
        <v>12.224768307493607</v>
      </c>
      <c r="P44" s="5">
        <v>12.327827757745469</v>
      </c>
      <c r="Q44" s="5">
        <v>12.360252170276762</v>
      </c>
      <c r="R44" s="5">
        <v>12.333629433785781</v>
      </c>
      <c r="S44" s="5">
        <v>12.242841344826292</v>
      </c>
      <c r="T44" s="5">
        <v>12.084711148310948</v>
      </c>
      <c r="U44" s="5">
        <v>11.880715958636435</v>
      </c>
      <c r="V44" s="5">
        <v>11.648666340576197</v>
      </c>
      <c r="W44" s="5">
        <v>11.391069580802787</v>
      </c>
      <c r="X44" s="5">
        <v>11.098825846651472</v>
      </c>
    </row>
    <row r="45" spans="1:24" x14ac:dyDescent="0.3">
      <c r="A45" s="6" t="s">
        <v>6</v>
      </c>
      <c r="B45" s="6" t="s">
        <v>203</v>
      </c>
      <c r="C45" s="6" t="s">
        <v>52</v>
      </c>
      <c r="D45" s="6" t="s">
        <v>205</v>
      </c>
      <c r="E45" s="6" t="s">
        <v>204</v>
      </c>
      <c r="F45" s="5">
        <v>82.302463161787216</v>
      </c>
      <c r="G45" s="5">
        <v>82.278057647601344</v>
      </c>
      <c r="H45" s="5">
        <v>82.377007145576442</v>
      </c>
      <c r="I45" s="5">
        <v>82.509670584570529</v>
      </c>
      <c r="J45" s="5">
        <v>82.578161349344157</v>
      </c>
      <c r="K45" s="5">
        <v>82.576713250698162</v>
      </c>
      <c r="L45" s="5">
        <v>82.543677741556195</v>
      </c>
      <c r="M45" s="5">
        <v>82.457917348443615</v>
      </c>
      <c r="N45" s="5">
        <v>82.254598931862034</v>
      </c>
      <c r="O45" s="5">
        <v>81.877986727069128</v>
      </c>
      <c r="P45" s="5">
        <v>81.350955383860054</v>
      </c>
      <c r="Q45" s="5">
        <v>80.599937937997566</v>
      </c>
      <c r="R45" s="5">
        <v>79.58629723069366</v>
      </c>
      <c r="S45" s="5">
        <v>78.287215927501165</v>
      </c>
      <c r="T45" s="5">
        <v>76.77770150731159</v>
      </c>
      <c r="U45" s="5">
        <v>74.862752502825018</v>
      </c>
      <c r="V45" s="5">
        <v>72.572437644215924</v>
      </c>
      <c r="W45" s="5">
        <v>70.048446280399602</v>
      </c>
      <c r="X45" s="5">
        <v>67.404945445959925</v>
      </c>
    </row>
    <row r="46" spans="1:24" x14ac:dyDescent="0.3">
      <c r="A46" s="6" t="s">
        <v>6</v>
      </c>
      <c r="B46" s="6" t="s">
        <v>203</v>
      </c>
      <c r="C46" s="6" t="s">
        <v>53</v>
      </c>
      <c r="D46" s="6" t="s">
        <v>205</v>
      </c>
      <c r="E46" s="6" t="s">
        <v>204</v>
      </c>
      <c r="F46" s="5">
        <v>0.88871600000000039</v>
      </c>
      <c r="G46" s="5">
        <v>0.96141659222831433</v>
      </c>
      <c r="H46" s="5">
        <v>1.033211370351965</v>
      </c>
      <c r="I46" s="5">
        <v>1.0965569605002892</v>
      </c>
      <c r="J46" s="5">
        <v>1.1491763818210794</v>
      </c>
      <c r="K46" s="5">
        <v>1.1953510966857595</v>
      </c>
      <c r="L46" s="5">
        <v>1.2347070738228012</v>
      </c>
      <c r="M46" s="5">
        <v>1.2661904976873852</v>
      </c>
      <c r="N46" s="5">
        <v>1.2892818444355945</v>
      </c>
      <c r="O46" s="5">
        <v>1.3033548638615147</v>
      </c>
      <c r="P46" s="5">
        <v>1.3089086112739154</v>
      </c>
      <c r="Q46" s="5">
        <v>1.3070244470799417</v>
      </c>
      <c r="R46" s="5">
        <v>1.2978976652280094</v>
      </c>
      <c r="S46" s="5">
        <v>1.2816332446689576</v>
      </c>
      <c r="T46" s="5">
        <v>1.2587873309854998</v>
      </c>
      <c r="U46" s="5">
        <v>1.2304861991854139</v>
      </c>
      <c r="V46" s="5">
        <v>1.1974055168101698</v>
      </c>
      <c r="W46" s="5">
        <v>1.1606575042192571</v>
      </c>
      <c r="X46" s="5">
        <v>1.1208346524737389</v>
      </c>
    </row>
    <row r="47" spans="1:24" x14ac:dyDescent="0.3">
      <c r="A47" s="6" t="s">
        <v>6</v>
      </c>
      <c r="B47" s="6" t="s">
        <v>203</v>
      </c>
      <c r="C47" s="6" t="s">
        <v>54</v>
      </c>
      <c r="D47" s="6" t="s">
        <v>205</v>
      </c>
      <c r="E47" s="6" t="s">
        <v>204</v>
      </c>
      <c r="F47" s="5">
        <v>5.5501420000000037</v>
      </c>
      <c r="G47" s="5">
        <v>5.6891322538413887</v>
      </c>
      <c r="H47" s="5">
        <v>5.8360929851298122</v>
      </c>
      <c r="I47" s="5">
        <v>6.001530167582116</v>
      </c>
      <c r="J47" s="5">
        <v>6.1703961178173712</v>
      </c>
      <c r="K47" s="5">
        <v>6.3328057120456416</v>
      </c>
      <c r="L47" s="5">
        <v>6.4879352346612382</v>
      </c>
      <c r="M47" s="5">
        <v>6.6397047409501262</v>
      </c>
      <c r="N47" s="5">
        <v>6.7930007169763815</v>
      </c>
      <c r="O47" s="5">
        <v>6.9492316835762704</v>
      </c>
      <c r="P47" s="5">
        <v>7.1050614329647308</v>
      </c>
      <c r="Q47" s="5">
        <v>7.2512444501573796</v>
      </c>
      <c r="R47" s="5">
        <v>7.3862694249720642</v>
      </c>
      <c r="S47" s="5">
        <v>7.506388355671918</v>
      </c>
      <c r="T47" s="5">
        <v>7.6015190664985033</v>
      </c>
      <c r="U47" s="5">
        <v>7.6749096237360153</v>
      </c>
      <c r="V47" s="5">
        <v>7.7239634751709687</v>
      </c>
      <c r="W47" s="5">
        <v>7.7328673456772359</v>
      </c>
      <c r="X47" s="5">
        <v>7.7079594000907656</v>
      </c>
    </row>
    <row r="48" spans="1:24" x14ac:dyDescent="0.3">
      <c r="A48" s="6" t="s">
        <v>6</v>
      </c>
      <c r="B48" s="6" t="s">
        <v>203</v>
      </c>
      <c r="C48" s="6" t="s">
        <v>55</v>
      </c>
      <c r="D48" s="6" t="s">
        <v>205</v>
      </c>
      <c r="E48" s="6" t="s">
        <v>204</v>
      </c>
      <c r="F48" s="5">
        <v>9.9273199999999999</v>
      </c>
      <c r="G48" s="5">
        <v>10.449739888447942</v>
      </c>
      <c r="H48" s="5">
        <v>10.885169702708765</v>
      </c>
      <c r="I48" s="5">
        <v>11.239878188948245</v>
      </c>
      <c r="J48" s="5">
        <v>11.499622025136754</v>
      </c>
      <c r="K48" s="5">
        <v>11.684079181977266</v>
      </c>
      <c r="L48" s="5">
        <v>11.786934618926086</v>
      </c>
      <c r="M48" s="5">
        <v>11.808524239522805</v>
      </c>
      <c r="N48" s="5">
        <v>11.754283295582361</v>
      </c>
      <c r="O48" s="5">
        <v>11.63633733823163</v>
      </c>
      <c r="P48" s="5">
        <v>11.459724316144914</v>
      </c>
      <c r="Q48" s="5">
        <v>11.243502250532201</v>
      </c>
      <c r="R48" s="5">
        <v>10.991543070814012</v>
      </c>
      <c r="S48" s="5">
        <v>10.707354528872095</v>
      </c>
      <c r="T48" s="5">
        <v>10.393037663027</v>
      </c>
      <c r="U48" s="5">
        <v>10.052117132257175</v>
      </c>
      <c r="V48" s="5">
        <v>9.6854580896347162</v>
      </c>
      <c r="W48" s="5">
        <v>9.2679874789945789</v>
      </c>
      <c r="X48" s="5">
        <v>8.8109949192978405</v>
      </c>
    </row>
    <row r="49" spans="1:24" x14ac:dyDescent="0.3">
      <c r="A49" s="6" t="s">
        <v>6</v>
      </c>
      <c r="B49" s="6" t="s">
        <v>203</v>
      </c>
      <c r="C49" s="6" t="s">
        <v>56</v>
      </c>
      <c r="D49" s="6" t="s">
        <v>205</v>
      </c>
      <c r="E49" s="6" t="s">
        <v>204</v>
      </c>
      <c r="F49" s="5">
        <v>35.468207999999997</v>
      </c>
      <c r="G49" s="5">
        <v>37.850689834600011</v>
      </c>
      <c r="H49" s="5">
        <v>39.95307529603874</v>
      </c>
      <c r="I49" s="5">
        <v>41.644535438337719</v>
      </c>
      <c r="J49" s="5">
        <v>42.911978628179497</v>
      </c>
      <c r="K49" s="5">
        <v>43.939429903009767</v>
      </c>
      <c r="L49" s="5">
        <v>44.76144054712578</v>
      </c>
      <c r="M49" s="5">
        <v>45.327637918381271</v>
      </c>
      <c r="N49" s="5">
        <v>45.54839273696858</v>
      </c>
      <c r="O49" s="5">
        <v>45.411856834335083</v>
      </c>
      <c r="P49" s="5">
        <v>44.937094495565667</v>
      </c>
      <c r="Q49" s="5">
        <v>44.1941523952773</v>
      </c>
      <c r="R49" s="5">
        <v>43.231529031434363</v>
      </c>
      <c r="S49" s="5">
        <v>42.076542230681582</v>
      </c>
      <c r="T49" s="5">
        <v>40.756096303612942</v>
      </c>
      <c r="U49" s="5">
        <v>39.313096264966148</v>
      </c>
      <c r="V49" s="5">
        <v>37.810708070133963</v>
      </c>
      <c r="W49" s="5">
        <v>36.250841539315367</v>
      </c>
      <c r="X49" s="5">
        <v>34.556872941583229</v>
      </c>
    </row>
    <row r="50" spans="1:24" x14ac:dyDescent="0.3">
      <c r="A50" s="6" t="s">
        <v>6</v>
      </c>
      <c r="B50" s="6" t="s">
        <v>203</v>
      </c>
      <c r="C50" s="6" t="s">
        <v>57</v>
      </c>
      <c r="D50" s="6" t="s">
        <v>205</v>
      </c>
      <c r="E50" s="6" t="s">
        <v>204</v>
      </c>
      <c r="F50" s="5">
        <v>14.464739000000003</v>
      </c>
      <c r="G50" s="5">
        <v>15.34061619344555</v>
      </c>
      <c r="H50" s="5">
        <v>16.090675413981128</v>
      </c>
      <c r="I50" s="5">
        <v>16.725208019799357</v>
      </c>
      <c r="J50" s="5">
        <v>17.228991153562539</v>
      </c>
      <c r="K50" s="5">
        <v>17.63150126776781</v>
      </c>
      <c r="L50" s="5">
        <v>17.91731769280663</v>
      </c>
      <c r="M50" s="5">
        <v>18.083592177186613</v>
      </c>
      <c r="N50" s="5">
        <v>18.130263675853804</v>
      </c>
      <c r="O50" s="5">
        <v>18.077049172705863</v>
      </c>
      <c r="P50" s="5">
        <v>17.928960128827377</v>
      </c>
      <c r="Q50" s="5">
        <v>17.707974233584444</v>
      </c>
      <c r="R50" s="5">
        <v>17.415818446623167</v>
      </c>
      <c r="S50" s="5">
        <v>17.056023680278912</v>
      </c>
      <c r="T50" s="5">
        <v>16.633482129304959</v>
      </c>
      <c r="U50" s="5">
        <v>16.111515320633647</v>
      </c>
      <c r="V50" s="5">
        <v>15.49116964850789</v>
      </c>
      <c r="W50" s="5">
        <v>14.790560424508634</v>
      </c>
      <c r="X50" s="5">
        <v>14.005594746925217</v>
      </c>
    </row>
    <row r="51" spans="1:24" x14ac:dyDescent="0.3">
      <c r="A51" s="6" t="s">
        <v>6</v>
      </c>
      <c r="B51" s="6" t="s">
        <v>203</v>
      </c>
      <c r="C51" s="6" t="s">
        <v>58</v>
      </c>
      <c r="D51" s="6" t="s">
        <v>205</v>
      </c>
      <c r="E51" s="6" t="s">
        <v>204</v>
      </c>
      <c r="F51" s="5">
        <v>81.121077</v>
      </c>
      <c r="G51" s="5">
        <v>87.573548620304521</v>
      </c>
      <c r="H51" s="5">
        <v>93.381505791125662</v>
      </c>
      <c r="I51" s="5">
        <v>98.340621759892571</v>
      </c>
      <c r="J51" s="5">
        <v>102.46787802754038</v>
      </c>
      <c r="K51" s="5">
        <v>106.0942321522671</v>
      </c>
      <c r="L51" s="5">
        <v>109.11932358213215</v>
      </c>
      <c r="M51" s="5">
        <v>111.41617505791142</v>
      </c>
      <c r="N51" s="5">
        <v>112.94066935913092</v>
      </c>
      <c r="O51" s="5">
        <v>113.80373956740134</v>
      </c>
      <c r="P51" s="5">
        <v>114.05230732395614</v>
      </c>
      <c r="Q51" s="5">
        <v>113.76175264915102</v>
      </c>
      <c r="R51" s="5">
        <v>112.88335823875707</v>
      </c>
      <c r="S51" s="5">
        <v>111.38022003467407</v>
      </c>
      <c r="T51" s="5">
        <v>109.29282941662456</v>
      </c>
      <c r="U51" s="5">
        <v>106.71238500506217</v>
      </c>
      <c r="V51" s="5">
        <v>103.76692697160055</v>
      </c>
      <c r="W51" s="5">
        <v>100.54188992604405</v>
      </c>
      <c r="X51" s="5">
        <v>96.865435224291517</v>
      </c>
    </row>
    <row r="52" spans="1:24" x14ac:dyDescent="0.3">
      <c r="A52" s="6" t="s">
        <v>6</v>
      </c>
      <c r="B52" s="6" t="s">
        <v>203</v>
      </c>
      <c r="C52" s="6" t="s">
        <v>59</v>
      </c>
      <c r="D52" s="6" t="s">
        <v>205</v>
      </c>
      <c r="E52" s="6" t="s">
        <v>204</v>
      </c>
      <c r="F52" s="5">
        <v>5.253676000000004</v>
      </c>
      <c r="G52" s="5">
        <v>6.0042863946633975</v>
      </c>
      <c r="H52" s="5">
        <v>6.7330004069929776</v>
      </c>
      <c r="I52" s="5">
        <v>7.4021261105419196</v>
      </c>
      <c r="J52" s="5">
        <v>8.0269831624275554</v>
      </c>
      <c r="K52" s="5">
        <v>8.6431235171971021</v>
      </c>
      <c r="L52" s="5">
        <v>9.2231426895990207</v>
      </c>
      <c r="M52" s="5">
        <v>9.7313162919619636</v>
      </c>
      <c r="N52" s="5">
        <v>10.152294593784212</v>
      </c>
      <c r="O52" s="5">
        <v>10.488210914077799</v>
      </c>
      <c r="P52" s="5">
        <v>10.749752263572566</v>
      </c>
      <c r="Q52" s="5">
        <v>10.93996849983831</v>
      </c>
      <c r="R52" s="5">
        <v>11.056212180831444</v>
      </c>
      <c r="S52" s="5">
        <v>11.095010213791291</v>
      </c>
      <c r="T52" s="5">
        <v>11.060865840468484</v>
      </c>
      <c r="U52" s="5">
        <v>10.961568332524045</v>
      </c>
      <c r="V52" s="5">
        <v>10.804144966642657</v>
      </c>
      <c r="W52" s="5">
        <v>10.590850903223034</v>
      </c>
      <c r="X52" s="5">
        <v>10.322457565248651</v>
      </c>
    </row>
    <row r="53" spans="1:24" x14ac:dyDescent="0.3">
      <c r="A53" s="6" t="s">
        <v>6</v>
      </c>
      <c r="B53" s="6" t="s">
        <v>203</v>
      </c>
      <c r="C53" s="6" t="s">
        <v>60</v>
      </c>
      <c r="D53" s="6" t="s">
        <v>205</v>
      </c>
      <c r="E53" s="6" t="s">
        <v>204</v>
      </c>
      <c r="F53" s="5">
        <v>46.076988999999962</v>
      </c>
      <c r="G53" s="5">
        <v>47.865900574774017</v>
      </c>
      <c r="H53" s="5">
        <v>48.941791719924595</v>
      </c>
      <c r="I53" s="5">
        <v>49.848498691539213</v>
      </c>
      <c r="J53" s="5">
        <v>50.705439126263585</v>
      </c>
      <c r="K53" s="5">
        <v>51.646036142097799</v>
      </c>
      <c r="L53" s="5">
        <v>52.660601126152898</v>
      </c>
      <c r="M53" s="5">
        <v>53.595248224942367</v>
      </c>
      <c r="N53" s="5">
        <v>54.309667583710514</v>
      </c>
      <c r="O53" s="5">
        <v>54.759400557089137</v>
      </c>
      <c r="P53" s="5">
        <v>54.991986602119638</v>
      </c>
      <c r="Q53" s="5">
        <v>54.89982785227069</v>
      </c>
      <c r="R53" s="5">
        <v>54.438320547090349</v>
      </c>
      <c r="S53" s="5">
        <v>53.680144575646352</v>
      </c>
      <c r="T53" s="5">
        <v>52.668496944476701</v>
      </c>
      <c r="U53" s="5">
        <v>51.356061001047358</v>
      </c>
      <c r="V53" s="5">
        <v>49.913293028755547</v>
      </c>
      <c r="W53" s="5">
        <v>48.439295856690585</v>
      </c>
      <c r="X53" s="5">
        <v>46.930588487082893</v>
      </c>
    </row>
    <row r="54" spans="1:24" x14ac:dyDescent="0.3">
      <c r="A54" s="6" t="s">
        <v>6</v>
      </c>
      <c r="B54" s="6" t="s">
        <v>203</v>
      </c>
      <c r="C54" s="6" t="s">
        <v>61</v>
      </c>
      <c r="D54" s="6" t="s">
        <v>205</v>
      </c>
      <c r="E54" s="6" t="s">
        <v>204</v>
      </c>
      <c r="F54" s="5">
        <v>1.3411400000000007</v>
      </c>
      <c r="G54" s="5">
        <v>1.3362304254667556</v>
      </c>
      <c r="H54" s="5">
        <v>1.329863029945777</v>
      </c>
      <c r="I54" s="5">
        <v>1.3217861782278637</v>
      </c>
      <c r="J54" s="5">
        <v>1.3122449806896108</v>
      </c>
      <c r="K54" s="5">
        <v>1.3050722839354991</v>
      </c>
      <c r="L54" s="5">
        <v>1.302773367958781</v>
      </c>
      <c r="M54" s="5">
        <v>1.3034038401022165</v>
      </c>
      <c r="N54" s="5">
        <v>1.3034180701147919</v>
      </c>
      <c r="O54" s="5">
        <v>1.3009148431974831</v>
      </c>
      <c r="P54" s="5">
        <v>1.2964268136765578</v>
      </c>
      <c r="Q54" s="5">
        <v>1.2900512237566435</v>
      </c>
      <c r="R54" s="5">
        <v>1.2831239004976827</v>
      </c>
      <c r="S54" s="5">
        <v>1.2757079854286715</v>
      </c>
      <c r="T54" s="5">
        <v>1.2666790709110889</v>
      </c>
      <c r="U54" s="5">
        <v>1.2526097164538923</v>
      </c>
      <c r="V54" s="5">
        <v>1.2338054899987425</v>
      </c>
      <c r="W54" s="5">
        <v>1.2131853667600914</v>
      </c>
      <c r="X54" s="5">
        <v>1.192256938447978</v>
      </c>
    </row>
    <row r="55" spans="1:24" x14ac:dyDescent="0.3">
      <c r="A55" s="6" t="s">
        <v>6</v>
      </c>
      <c r="B55" s="6" t="s">
        <v>203</v>
      </c>
      <c r="C55" s="6" t="s">
        <v>62</v>
      </c>
      <c r="D55" s="6" t="s">
        <v>205</v>
      </c>
      <c r="E55" s="6" t="s">
        <v>204</v>
      </c>
      <c r="F55" s="5">
        <v>82.949539735610387</v>
      </c>
      <c r="G55" s="5">
        <v>91.762738632111876</v>
      </c>
      <c r="H55" s="5">
        <v>100.81455818734892</v>
      </c>
      <c r="I55" s="5">
        <v>109.48773424842665</v>
      </c>
      <c r="J55" s="5">
        <v>117.12338913274341</v>
      </c>
      <c r="K55" s="5">
        <v>123.94755584716818</v>
      </c>
      <c r="L55" s="5">
        <v>129.93822675756587</v>
      </c>
      <c r="M55" s="5">
        <v>135.12667332248031</v>
      </c>
      <c r="N55" s="5">
        <v>139.50736652109802</v>
      </c>
      <c r="O55" s="5">
        <v>143.02951982735203</v>
      </c>
      <c r="P55" s="5">
        <v>145.63984530183942</v>
      </c>
      <c r="Q55" s="5">
        <v>147.40951327717735</v>
      </c>
      <c r="R55" s="5">
        <v>148.34625654237689</v>
      </c>
      <c r="S55" s="5">
        <v>148.44043398579089</v>
      </c>
      <c r="T55" s="5">
        <v>147.70116890491249</v>
      </c>
      <c r="U55" s="5">
        <v>146.14298306812768</v>
      </c>
      <c r="V55" s="5">
        <v>143.80626915878491</v>
      </c>
      <c r="W55" s="5">
        <v>140.79448248179432</v>
      </c>
      <c r="X55" s="5">
        <v>137.21528088401794</v>
      </c>
    </row>
    <row r="56" spans="1:24" x14ac:dyDescent="0.3">
      <c r="A56" s="6" t="s">
        <v>6</v>
      </c>
      <c r="B56" s="6" t="s">
        <v>203</v>
      </c>
      <c r="C56" s="6" t="s">
        <v>63</v>
      </c>
      <c r="D56" s="6" t="s">
        <v>205</v>
      </c>
      <c r="E56" s="6" t="s">
        <v>204</v>
      </c>
      <c r="F56" s="5">
        <v>5.364545106066303</v>
      </c>
      <c r="G56" s="5">
        <v>5.5024098129586267</v>
      </c>
      <c r="H56" s="5">
        <v>5.6460572520343764</v>
      </c>
      <c r="I56" s="5">
        <v>5.7904875498280095</v>
      </c>
      <c r="J56" s="5">
        <v>5.9243325947216317</v>
      </c>
      <c r="K56" s="5">
        <v>6.0455235152828708</v>
      </c>
      <c r="L56" s="5">
        <v>6.1607585382211649</v>
      </c>
      <c r="M56" s="5">
        <v>6.2752439640638835</v>
      </c>
      <c r="N56" s="5">
        <v>6.393194065195611</v>
      </c>
      <c r="O56" s="5">
        <v>6.5154532223489792</v>
      </c>
      <c r="P56" s="5">
        <v>6.6397103778918041</v>
      </c>
      <c r="Q56" s="5">
        <v>6.7579163153509567</v>
      </c>
      <c r="R56" s="5">
        <v>6.8557610699349292</v>
      </c>
      <c r="S56" s="5">
        <v>6.9352147101030033</v>
      </c>
      <c r="T56" s="5">
        <v>6.9969649368709117</v>
      </c>
      <c r="U56" s="5">
        <v>7.0373047103031272</v>
      </c>
      <c r="V56" s="5">
        <v>7.0435864856211472</v>
      </c>
      <c r="W56" s="5">
        <v>7.0231814165918678</v>
      </c>
      <c r="X56" s="5">
        <v>6.9837339238060654</v>
      </c>
    </row>
    <row r="57" spans="1:24" x14ac:dyDescent="0.3">
      <c r="A57" s="6" t="s">
        <v>6</v>
      </c>
      <c r="B57" s="6" t="s">
        <v>203</v>
      </c>
      <c r="C57" s="6" t="s">
        <v>64</v>
      </c>
      <c r="D57" s="6" t="s">
        <v>205</v>
      </c>
      <c r="E57" s="6" t="s">
        <v>204</v>
      </c>
      <c r="F57" s="5">
        <v>0.86062299999999936</v>
      </c>
      <c r="G57" s="5">
        <v>0.88439261128901581</v>
      </c>
      <c r="H57" s="5">
        <v>0.89698187243611449</v>
      </c>
      <c r="I57" s="5">
        <v>0.89944708150122765</v>
      </c>
      <c r="J57" s="5">
        <v>0.89395087469946988</v>
      </c>
      <c r="K57" s="5">
        <v>0.88292878442224199</v>
      </c>
      <c r="L57" s="5">
        <v>0.86620682741774169</v>
      </c>
      <c r="M57" s="5">
        <v>0.84438283427128902</v>
      </c>
      <c r="N57" s="5">
        <v>0.81840880565601271</v>
      </c>
      <c r="O57" s="5">
        <v>0.78957575469082164</v>
      </c>
      <c r="P57" s="5">
        <v>0.75860348658241394</v>
      </c>
      <c r="Q57" s="5">
        <v>0.72822257612345309</v>
      </c>
      <c r="R57" s="5">
        <v>0.69857613087062509</v>
      </c>
      <c r="S57" s="5">
        <v>0.66951395329846908</v>
      </c>
      <c r="T57" s="5">
        <v>0.64102674834713402</v>
      </c>
      <c r="U57" s="5">
        <v>0.61306848112118006</v>
      </c>
      <c r="V57" s="5">
        <v>0.58564416517444129</v>
      </c>
      <c r="W57" s="5">
        <v>0.55874046926658461</v>
      </c>
      <c r="X57" s="5">
        <v>0.5324412898120916</v>
      </c>
    </row>
    <row r="58" spans="1:24" x14ac:dyDescent="0.3">
      <c r="A58" s="6" t="s">
        <v>6</v>
      </c>
      <c r="B58" s="6" t="s">
        <v>203</v>
      </c>
      <c r="C58" s="6" t="s">
        <v>65</v>
      </c>
      <c r="D58" s="6" t="s">
        <v>205</v>
      </c>
      <c r="E58" s="6" t="s">
        <v>204</v>
      </c>
      <c r="F58" s="5">
        <v>62.787416551732129</v>
      </c>
      <c r="G58" s="5">
        <v>64.791442296221973</v>
      </c>
      <c r="H58" s="5">
        <v>66.866930129735948</v>
      </c>
      <c r="I58" s="5">
        <v>68.959685265269627</v>
      </c>
      <c r="J58" s="5">
        <v>71.021614673364496</v>
      </c>
      <c r="K58" s="5">
        <v>73.062151487760332</v>
      </c>
      <c r="L58" s="5">
        <v>75.060076547918527</v>
      </c>
      <c r="M58" s="5">
        <v>76.94101985785133</v>
      </c>
      <c r="N58" s="5">
        <v>78.665302109415478</v>
      </c>
      <c r="O58" s="5">
        <v>80.243077331715355</v>
      </c>
      <c r="P58" s="5">
        <v>81.716712866837796</v>
      </c>
      <c r="Q58" s="5">
        <v>82.844035138664594</v>
      </c>
      <c r="R58" s="5">
        <v>83.714163084854704</v>
      </c>
      <c r="S58" s="5">
        <v>84.38433518462665</v>
      </c>
      <c r="T58" s="5">
        <v>84.817937679971664</v>
      </c>
      <c r="U58" s="5">
        <v>84.846431349274184</v>
      </c>
      <c r="V58" s="5">
        <v>84.530884862499974</v>
      </c>
      <c r="W58" s="5">
        <v>83.949381191416137</v>
      </c>
      <c r="X58" s="5">
        <v>83.15754213758963</v>
      </c>
    </row>
    <row r="59" spans="1:24" x14ac:dyDescent="0.3">
      <c r="A59" s="6" t="s">
        <v>6</v>
      </c>
      <c r="B59" s="6" t="s">
        <v>203</v>
      </c>
      <c r="C59" s="6" t="s">
        <v>66</v>
      </c>
      <c r="D59" s="6" t="s">
        <v>205</v>
      </c>
      <c r="E59" s="6" t="s">
        <v>204</v>
      </c>
      <c r="F59" s="5">
        <v>0.11106400000000004</v>
      </c>
      <c r="G59" s="5">
        <v>0.11137336427572699</v>
      </c>
      <c r="H59" s="5">
        <v>0.11162978016397133</v>
      </c>
      <c r="I59" s="5">
        <v>0.11060942761407432</v>
      </c>
      <c r="J59" s="5">
        <v>0.10835452843741873</v>
      </c>
      <c r="K59" s="5">
        <v>0.10528449894178593</v>
      </c>
      <c r="L59" s="5">
        <v>0.10156562135487276</v>
      </c>
      <c r="M59" s="5">
        <v>9.7359257544106875E-2</v>
      </c>
      <c r="N59" s="5">
        <v>9.2876134436945548E-2</v>
      </c>
      <c r="O59" s="5">
        <v>8.8333309700782778E-2</v>
      </c>
      <c r="P59" s="5">
        <v>8.374909629086863E-2</v>
      </c>
      <c r="Q59" s="5">
        <v>7.966469005942188E-2</v>
      </c>
      <c r="R59" s="5">
        <v>7.5903702791902145E-2</v>
      </c>
      <c r="S59" s="5">
        <v>7.2325201508681741E-2</v>
      </c>
      <c r="T59" s="5">
        <v>6.8868256502298275E-2</v>
      </c>
      <c r="U59" s="5">
        <v>6.5542634166648767E-2</v>
      </c>
      <c r="V59" s="5">
        <v>6.2388815849488695E-2</v>
      </c>
      <c r="W59" s="5">
        <v>5.9459688895361698E-2</v>
      </c>
      <c r="X59" s="5">
        <v>5.6812867235617147E-2</v>
      </c>
    </row>
    <row r="60" spans="1:24" x14ac:dyDescent="0.3">
      <c r="A60" s="6" t="s">
        <v>6</v>
      </c>
      <c r="B60" s="6" t="s">
        <v>203</v>
      </c>
      <c r="C60" s="6" t="s">
        <v>67</v>
      </c>
      <c r="D60" s="6" t="s">
        <v>205</v>
      </c>
      <c r="E60" s="6" t="s">
        <v>204</v>
      </c>
      <c r="F60" s="5">
        <v>1.5054630000000013</v>
      </c>
      <c r="G60" s="5">
        <v>1.622078311369854</v>
      </c>
      <c r="H60" s="5">
        <v>1.7365664418669176</v>
      </c>
      <c r="I60" s="5">
        <v>1.8393974960231498</v>
      </c>
      <c r="J60" s="5">
        <v>1.9260728159376792</v>
      </c>
      <c r="K60" s="5">
        <v>2.0010842866621088</v>
      </c>
      <c r="L60" s="5">
        <v>2.0633670058784146</v>
      </c>
      <c r="M60" s="5">
        <v>2.1122706127611446</v>
      </c>
      <c r="N60" s="5">
        <v>2.1486201264723697</v>
      </c>
      <c r="O60" s="5">
        <v>2.1724796734930663</v>
      </c>
      <c r="P60" s="5">
        <v>2.1841492240461933</v>
      </c>
      <c r="Q60" s="5">
        <v>2.1835768666341044</v>
      </c>
      <c r="R60" s="5">
        <v>2.1702265294356442</v>
      </c>
      <c r="S60" s="5">
        <v>2.1444242450136657</v>
      </c>
      <c r="T60" s="5">
        <v>2.1064731603556388</v>
      </c>
      <c r="U60" s="5">
        <v>2.0576054457671034</v>
      </c>
      <c r="V60" s="5">
        <v>1.9987870096268439</v>
      </c>
      <c r="W60" s="5">
        <v>1.9319810128875787</v>
      </c>
      <c r="X60" s="5">
        <v>1.8596480699812679</v>
      </c>
    </row>
    <row r="61" spans="1:24" x14ac:dyDescent="0.3">
      <c r="A61" s="6" t="s">
        <v>6</v>
      </c>
      <c r="B61" s="6" t="s">
        <v>203</v>
      </c>
      <c r="C61" s="6" t="s">
        <v>68</v>
      </c>
      <c r="D61" s="6" t="s">
        <v>205</v>
      </c>
      <c r="E61" s="6" t="s">
        <v>204</v>
      </c>
      <c r="F61" s="5">
        <v>62.035570000000028</v>
      </c>
      <c r="G61" s="5">
        <v>64.2644915596739</v>
      </c>
      <c r="H61" s="5">
        <v>66.423689512461308</v>
      </c>
      <c r="I61" s="5">
        <v>68.57042583341503</v>
      </c>
      <c r="J61" s="5">
        <v>70.616658843797012</v>
      </c>
      <c r="K61" s="5">
        <v>72.583650534193822</v>
      </c>
      <c r="L61" s="5">
        <v>74.530535742739517</v>
      </c>
      <c r="M61" s="5">
        <v>76.467598111704348</v>
      </c>
      <c r="N61" s="5">
        <v>78.338611691841265</v>
      </c>
      <c r="O61" s="5">
        <v>80.073352754766248</v>
      </c>
      <c r="P61" s="5">
        <v>81.651644585915605</v>
      </c>
      <c r="Q61" s="5">
        <v>83.024804885352765</v>
      </c>
      <c r="R61" s="5">
        <v>84.230197368820498</v>
      </c>
      <c r="S61" s="5">
        <v>85.142617541039186</v>
      </c>
      <c r="T61" s="5">
        <v>85.799009820806205</v>
      </c>
      <c r="U61" s="5">
        <v>86.120911913561855</v>
      </c>
      <c r="V61" s="5">
        <v>85.975079541386108</v>
      </c>
      <c r="W61" s="5">
        <v>85.46861115943301</v>
      </c>
      <c r="X61" s="5">
        <v>84.704652496071574</v>
      </c>
    </row>
    <row r="62" spans="1:24" x14ac:dyDescent="0.3">
      <c r="A62" s="6" t="s">
        <v>6</v>
      </c>
      <c r="B62" s="6" t="s">
        <v>203</v>
      </c>
      <c r="C62" s="6" t="s">
        <v>69</v>
      </c>
      <c r="D62" s="6" t="s">
        <v>205</v>
      </c>
      <c r="E62" s="6" t="s">
        <v>204</v>
      </c>
      <c r="F62" s="5">
        <v>4.3522440000000007</v>
      </c>
      <c r="G62" s="5">
        <v>4.2468939306180395</v>
      </c>
      <c r="H62" s="5">
        <v>4.1074240713903727</v>
      </c>
      <c r="I62" s="5">
        <v>3.9488958275119797</v>
      </c>
      <c r="J62" s="5">
        <v>3.7842714723149431</v>
      </c>
      <c r="K62" s="5">
        <v>3.6234730635674586</v>
      </c>
      <c r="L62" s="5">
        <v>3.4594336106528076</v>
      </c>
      <c r="M62" s="5">
        <v>3.2874333701312413</v>
      </c>
      <c r="N62" s="5">
        <v>3.1083438818594344</v>
      </c>
      <c r="O62" s="5">
        <v>2.9282336550810646</v>
      </c>
      <c r="P62" s="5">
        <v>2.7532699632880981</v>
      </c>
      <c r="Q62" s="5">
        <v>2.5896066916428762</v>
      </c>
      <c r="R62" s="5">
        <v>2.4359461875311852</v>
      </c>
      <c r="S62" s="5">
        <v>2.2895204310140027</v>
      </c>
      <c r="T62" s="5">
        <v>2.1486006128018809</v>
      </c>
      <c r="U62" s="5">
        <v>2.0138613544030983</v>
      </c>
      <c r="V62" s="5">
        <v>1.879758711832519</v>
      </c>
      <c r="W62" s="5">
        <v>1.7492626761969174</v>
      </c>
      <c r="X62" s="5">
        <v>1.6273252289416897</v>
      </c>
    </row>
    <row r="63" spans="1:24" x14ac:dyDescent="0.3">
      <c r="A63" s="6" t="s">
        <v>6</v>
      </c>
      <c r="B63" s="6" t="s">
        <v>203</v>
      </c>
      <c r="C63" s="6" t="s">
        <v>70</v>
      </c>
      <c r="D63" s="6" t="s">
        <v>205</v>
      </c>
      <c r="E63" s="6" t="s">
        <v>204</v>
      </c>
      <c r="F63" s="5">
        <v>24.391822999999977</v>
      </c>
      <c r="G63" s="5">
        <v>26.932794995754055</v>
      </c>
      <c r="H63" s="5">
        <v>29.309075703460621</v>
      </c>
      <c r="I63" s="5">
        <v>31.523907379291444</v>
      </c>
      <c r="J63" s="5">
        <v>33.554630458902864</v>
      </c>
      <c r="K63" s="5">
        <v>35.495248492177758</v>
      </c>
      <c r="L63" s="5">
        <v>37.251628359167256</v>
      </c>
      <c r="M63" s="5">
        <v>38.726380551444826</v>
      </c>
      <c r="N63" s="5">
        <v>39.900873281755835</v>
      </c>
      <c r="O63" s="5">
        <v>40.803696451528921</v>
      </c>
      <c r="P63" s="5">
        <v>41.472027423901054</v>
      </c>
      <c r="Q63" s="5">
        <v>41.948062996391272</v>
      </c>
      <c r="R63" s="5">
        <v>42.214732965647116</v>
      </c>
      <c r="S63" s="5">
        <v>42.25543105710593</v>
      </c>
      <c r="T63" s="5">
        <v>42.0698540689501</v>
      </c>
      <c r="U63" s="5">
        <v>41.673472407296444</v>
      </c>
      <c r="V63" s="5">
        <v>41.086299986477968</v>
      </c>
      <c r="W63" s="5">
        <v>40.321220456549895</v>
      </c>
      <c r="X63" s="5">
        <v>39.392228293306019</v>
      </c>
    </row>
    <row r="64" spans="1:24" x14ac:dyDescent="0.3">
      <c r="A64" s="6" t="s">
        <v>6</v>
      </c>
      <c r="B64" s="6" t="s">
        <v>203</v>
      </c>
      <c r="C64" s="6" t="s">
        <v>71</v>
      </c>
      <c r="D64" s="6" t="s">
        <v>205</v>
      </c>
      <c r="E64" s="6" t="s">
        <v>204</v>
      </c>
      <c r="F64" s="5">
        <v>9.9815900000000006</v>
      </c>
      <c r="G64" s="5">
        <v>10.757800329836369</v>
      </c>
      <c r="H64" s="5">
        <v>11.461037430179216</v>
      </c>
      <c r="I64" s="5">
        <v>12.081715239130421</v>
      </c>
      <c r="J64" s="5">
        <v>12.582540834773045</v>
      </c>
      <c r="K64" s="5">
        <v>12.996751398676102</v>
      </c>
      <c r="L64" s="5">
        <v>13.299215995015635</v>
      </c>
      <c r="M64" s="5">
        <v>13.484976277127751</v>
      </c>
      <c r="N64" s="5">
        <v>13.563570783440605</v>
      </c>
      <c r="O64" s="5">
        <v>13.55741028178581</v>
      </c>
      <c r="P64" s="5">
        <v>13.479449430737779</v>
      </c>
      <c r="Q64" s="5">
        <v>13.38672780220814</v>
      </c>
      <c r="R64" s="5">
        <v>13.275262817849152</v>
      </c>
      <c r="S64" s="5">
        <v>13.138988543652955</v>
      </c>
      <c r="T64" s="5">
        <v>12.9738101418501</v>
      </c>
      <c r="U64" s="5">
        <v>12.778386136392147</v>
      </c>
      <c r="V64" s="5">
        <v>12.552542757348464</v>
      </c>
      <c r="W64" s="5">
        <v>12.297622804281156</v>
      </c>
      <c r="X64" s="5">
        <v>12.014965706346269</v>
      </c>
    </row>
    <row r="65" spans="1:24" x14ac:dyDescent="0.3">
      <c r="A65" s="6" t="s">
        <v>6</v>
      </c>
      <c r="B65" s="6" t="s">
        <v>203</v>
      </c>
      <c r="C65" s="6" t="s">
        <v>72</v>
      </c>
      <c r="D65" s="6" t="s">
        <v>205</v>
      </c>
      <c r="E65" s="6" t="s">
        <v>204</v>
      </c>
      <c r="F65" s="5">
        <v>0.46066599998197877</v>
      </c>
      <c r="G65" s="5">
        <v>0.47215363514541103</v>
      </c>
      <c r="H65" s="5">
        <v>0.48034377673893786</v>
      </c>
      <c r="I65" s="5">
        <v>0.48646733748365895</v>
      </c>
      <c r="J65" s="5">
        <v>0.490628467266366</v>
      </c>
      <c r="K65" s="5">
        <v>0.49315678959693937</v>
      </c>
      <c r="L65" s="5">
        <v>0.49353567710028073</v>
      </c>
      <c r="M65" s="5">
        <v>0.4914024773387472</v>
      </c>
      <c r="N65" s="5">
        <v>0.48658888104089854</v>
      </c>
      <c r="O65" s="5">
        <v>0.47956012843959961</v>
      </c>
      <c r="P65" s="5">
        <v>0.47070048238493317</v>
      </c>
      <c r="Q65" s="5">
        <v>0.46071306636271853</v>
      </c>
      <c r="R65" s="5">
        <v>0.44867759628692949</v>
      </c>
      <c r="S65" s="5">
        <v>0.43532493268008043</v>
      </c>
      <c r="T65" s="5">
        <v>0.42127450137094413</v>
      </c>
      <c r="U65" s="5">
        <v>0.40643872873196546</v>
      </c>
      <c r="V65" s="5">
        <v>0.38981068297030252</v>
      </c>
      <c r="W65" s="5">
        <v>0.37150671434195659</v>
      </c>
      <c r="X65" s="5">
        <v>0.35193850768114493</v>
      </c>
    </row>
    <row r="66" spans="1:24" x14ac:dyDescent="0.3">
      <c r="A66" s="6" t="s">
        <v>6</v>
      </c>
      <c r="B66" s="6" t="s">
        <v>203</v>
      </c>
      <c r="C66" s="6" t="s">
        <v>73</v>
      </c>
      <c r="D66" s="6" t="s">
        <v>205</v>
      </c>
      <c r="E66" s="6" t="s">
        <v>204</v>
      </c>
      <c r="F66" s="5">
        <v>1.7283939999999993</v>
      </c>
      <c r="G66" s="5">
        <v>1.9344486865507626</v>
      </c>
      <c r="H66" s="5">
        <v>2.1218256072585073</v>
      </c>
      <c r="I66" s="5">
        <v>2.2927082147578681</v>
      </c>
      <c r="J66" s="5">
        <v>2.4428805242190048</v>
      </c>
      <c r="K66" s="5">
        <v>2.5808385946634966</v>
      </c>
      <c r="L66" s="5">
        <v>2.7000520673151018</v>
      </c>
      <c r="M66" s="5">
        <v>2.7948980152336156</v>
      </c>
      <c r="N66" s="5">
        <v>2.8651871468371541</v>
      </c>
      <c r="O66" s="5">
        <v>2.9136384181071517</v>
      </c>
      <c r="P66" s="5">
        <v>2.9433847209452182</v>
      </c>
      <c r="Q66" s="5">
        <v>2.9612232032818424</v>
      </c>
      <c r="R66" s="5">
        <v>2.9664344173704191</v>
      </c>
      <c r="S66" s="5">
        <v>2.9581894240716</v>
      </c>
      <c r="T66" s="5">
        <v>2.9371509577516162</v>
      </c>
      <c r="U66" s="5">
        <v>2.9043203632869568</v>
      </c>
      <c r="V66" s="5">
        <v>2.86064466199374</v>
      </c>
      <c r="W66" s="5">
        <v>2.8067979801262743</v>
      </c>
      <c r="X66" s="5">
        <v>2.743194055766454</v>
      </c>
    </row>
    <row r="67" spans="1:24" x14ac:dyDescent="0.3">
      <c r="A67" s="6" t="s">
        <v>6</v>
      </c>
      <c r="B67" s="6" t="s">
        <v>203</v>
      </c>
      <c r="C67" s="6" t="s">
        <v>74</v>
      </c>
      <c r="D67" s="6" t="s">
        <v>205</v>
      </c>
      <c r="E67" s="6" t="s">
        <v>204</v>
      </c>
      <c r="F67" s="5">
        <v>1.5152239999999997</v>
      </c>
      <c r="G67" s="5">
        <v>1.6437237368536239</v>
      </c>
      <c r="H67" s="5">
        <v>1.7647782901967342</v>
      </c>
      <c r="I67" s="5">
        <v>1.8761798676173294</v>
      </c>
      <c r="J67" s="5">
        <v>1.9716665266737572</v>
      </c>
      <c r="K67" s="5">
        <v>2.0593051648772494</v>
      </c>
      <c r="L67" s="5">
        <v>2.1339313640651523</v>
      </c>
      <c r="M67" s="5">
        <v>2.194050386711528</v>
      </c>
      <c r="N67" s="5">
        <v>2.2371030346031819</v>
      </c>
      <c r="O67" s="5">
        <v>2.265429610989881</v>
      </c>
      <c r="P67" s="5">
        <v>2.2808077534531659</v>
      </c>
      <c r="Q67" s="5">
        <v>2.286374867919172</v>
      </c>
      <c r="R67" s="5">
        <v>2.2820525765982391</v>
      </c>
      <c r="S67" s="5">
        <v>2.267012660565328</v>
      </c>
      <c r="T67" s="5">
        <v>2.241373719259641</v>
      </c>
      <c r="U67" s="5">
        <v>2.2061011106026474</v>
      </c>
      <c r="V67" s="5">
        <v>2.1621889292443766</v>
      </c>
      <c r="W67" s="5">
        <v>2.1109072863081364</v>
      </c>
      <c r="X67" s="5">
        <v>2.0534811583086481</v>
      </c>
    </row>
    <row r="68" spans="1:24" x14ac:dyDescent="0.3">
      <c r="A68" s="6" t="s">
        <v>6</v>
      </c>
      <c r="B68" s="6" t="s">
        <v>203</v>
      </c>
      <c r="C68" s="6" t="s">
        <v>75</v>
      </c>
      <c r="D68" s="6" t="s">
        <v>205</v>
      </c>
      <c r="E68" s="6" t="s">
        <v>204</v>
      </c>
      <c r="F68" s="5">
        <v>0.70040099999999994</v>
      </c>
      <c r="G68" s="5">
        <v>0.7892186685035163</v>
      </c>
      <c r="H68" s="5">
        <v>0.87921568202945144</v>
      </c>
      <c r="I68" s="5">
        <v>0.96716696755548914</v>
      </c>
      <c r="J68" s="5">
        <v>1.0489223736066926</v>
      </c>
      <c r="K68" s="5">
        <v>1.1263624285916045</v>
      </c>
      <c r="L68" s="5">
        <v>1.1963605916527373</v>
      </c>
      <c r="M68" s="5">
        <v>1.2578367094037035</v>
      </c>
      <c r="N68" s="5">
        <v>1.3110851444669092</v>
      </c>
      <c r="O68" s="5">
        <v>1.3575059503773619</v>
      </c>
      <c r="P68" s="5">
        <v>1.3973313633452384</v>
      </c>
      <c r="Q68" s="5">
        <v>1.4283742058211464</v>
      </c>
      <c r="R68" s="5">
        <v>1.4490952236078758</v>
      </c>
      <c r="S68" s="5">
        <v>1.4589803468517626</v>
      </c>
      <c r="T68" s="5">
        <v>1.4580407801021407</v>
      </c>
      <c r="U68" s="5">
        <v>1.447498649241004</v>
      </c>
      <c r="V68" s="5">
        <v>1.4284727220352351</v>
      </c>
      <c r="W68" s="5">
        <v>1.4012531772847323</v>
      </c>
      <c r="X68" s="5">
        <v>1.3668674934638387</v>
      </c>
    </row>
    <row r="69" spans="1:24" x14ac:dyDescent="0.3">
      <c r="A69" s="6" t="s">
        <v>6</v>
      </c>
      <c r="B69" s="6" t="s">
        <v>203</v>
      </c>
      <c r="C69" s="6" t="s">
        <v>76</v>
      </c>
      <c r="D69" s="6" t="s">
        <v>205</v>
      </c>
      <c r="E69" s="6" t="s">
        <v>204</v>
      </c>
      <c r="F69" s="5">
        <v>11.359346000000007</v>
      </c>
      <c r="G69" s="5">
        <v>11.470571709246162</v>
      </c>
      <c r="H69" s="5">
        <v>11.487818138167755</v>
      </c>
      <c r="I69" s="5">
        <v>11.503105586384008</v>
      </c>
      <c r="J69" s="5">
        <v>11.525873286034665</v>
      </c>
      <c r="K69" s="5">
        <v>11.565012065913855</v>
      </c>
      <c r="L69" s="5">
        <v>11.608834525736615</v>
      </c>
      <c r="M69" s="5">
        <v>11.639917964066763</v>
      </c>
      <c r="N69" s="5">
        <v>11.642252426302626</v>
      </c>
      <c r="O69" s="5">
        <v>11.611363286033415</v>
      </c>
      <c r="P69" s="5">
        <v>11.554934288000942</v>
      </c>
      <c r="Q69" s="5">
        <v>11.460211700836295</v>
      </c>
      <c r="R69" s="5">
        <v>11.304067920083172</v>
      </c>
      <c r="S69" s="5">
        <v>11.094374926315353</v>
      </c>
      <c r="T69" s="5">
        <v>10.849057607605911</v>
      </c>
      <c r="U69" s="5">
        <v>10.556089188330084</v>
      </c>
      <c r="V69" s="5">
        <v>10.230267495132221</v>
      </c>
      <c r="W69" s="5">
        <v>9.8896614785073726</v>
      </c>
      <c r="X69" s="5">
        <v>9.5407925044522539</v>
      </c>
    </row>
    <row r="70" spans="1:24" x14ac:dyDescent="0.3">
      <c r="A70" s="6" t="s">
        <v>6</v>
      </c>
      <c r="B70" s="6" t="s">
        <v>203</v>
      </c>
      <c r="C70" s="6" t="s">
        <v>77</v>
      </c>
      <c r="D70" s="6" t="s">
        <v>205</v>
      </c>
      <c r="E70" s="6" t="s">
        <v>204</v>
      </c>
      <c r="F70" s="5">
        <v>0.10448700000000007</v>
      </c>
      <c r="G70" s="5">
        <v>0.10509668492448723</v>
      </c>
      <c r="H70" s="5">
        <v>0.10498221250832213</v>
      </c>
      <c r="I70" s="5">
        <v>0.10407930892338413</v>
      </c>
      <c r="J70" s="5">
        <v>0.10276135566144821</v>
      </c>
      <c r="K70" s="5">
        <v>0.10137162069142143</v>
      </c>
      <c r="L70" s="5">
        <v>9.9768463035610058E-2</v>
      </c>
      <c r="M70" s="5">
        <v>9.7764013429099794E-2</v>
      </c>
      <c r="N70" s="5">
        <v>9.5358853573417821E-2</v>
      </c>
      <c r="O70" s="5">
        <v>9.2740813116707024E-2</v>
      </c>
      <c r="P70" s="5">
        <v>9.0002119418411422E-2</v>
      </c>
      <c r="Q70" s="5">
        <v>8.7176279918626948E-2</v>
      </c>
      <c r="R70" s="5">
        <v>8.4253642193948888E-2</v>
      </c>
      <c r="S70" s="5">
        <v>8.1202011083677195E-2</v>
      </c>
      <c r="T70" s="5">
        <v>7.8020732996339437E-2</v>
      </c>
      <c r="U70" s="5">
        <v>7.4772471561804721E-2</v>
      </c>
      <c r="V70" s="5">
        <v>7.1394623933702786E-2</v>
      </c>
      <c r="W70" s="5">
        <v>6.7843139528319968E-2</v>
      </c>
      <c r="X70" s="5">
        <v>6.421783041092767E-2</v>
      </c>
    </row>
    <row r="71" spans="1:24" x14ac:dyDescent="0.3">
      <c r="A71" s="6" t="s">
        <v>6</v>
      </c>
      <c r="B71" s="6" t="s">
        <v>203</v>
      </c>
      <c r="C71" s="6" t="s">
        <v>78</v>
      </c>
      <c r="D71" s="6" t="s">
        <v>205</v>
      </c>
      <c r="E71" s="6" t="s">
        <v>204</v>
      </c>
      <c r="F71" s="5">
        <v>14.388928999999996</v>
      </c>
      <c r="G71" s="5">
        <v>15.743576921169831</v>
      </c>
      <c r="H71" s="5">
        <v>16.881361835429558</v>
      </c>
      <c r="I71" s="5">
        <v>17.882270367175007</v>
      </c>
      <c r="J71" s="5">
        <v>18.725510155490834</v>
      </c>
      <c r="K71" s="5">
        <v>19.432943335175789</v>
      </c>
      <c r="L71" s="5">
        <v>19.978848813963737</v>
      </c>
      <c r="M71" s="5">
        <v>20.367159045696987</v>
      </c>
      <c r="N71" s="5">
        <v>20.612168853131308</v>
      </c>
      <c r="O71" s="5">
        <v>20.745962167995234</v>
      </c>
      <c r="P71" s="5">
        <v>20.772842096782767</v>
      </c>
      <c r="Q71" s="5">
        <v>20.730979720576038</v>
      </c>
      <c r="R71" s="5">
        <v>20.613945974194969</v>
      </c>
      <c r="S71" s="5">
        <v>20.415224450220641</v>
      </c>
      <c r="T71" s="5">
        <v>20.132170828180662</v>
      </c>
      <c r="U71" s="5">
        <v>19.764154481728404</v>
      </c>
      <c r="V71" s="5">
        <v>19.310597517392264</v>
      </c>
      <c r="W71" s="5">
        <v>18.778937972302217</v>
      </c>
      <c r="X71" s="5">
        <v>18.157213386529914</v>
      </c>
    </row>
    <row r="72" spans="1:24" x14ac:dyDescent="0.3">
      <c r="A72" s="6" t="s">
        <v>6</v>
      </c>
      <c r="B72" s="6" t="s">
        <v>203</v>
      </c>
      <c r="C72" s="6" t="s">
        <v>79</v>
      </c>
      <c r="D72" s="6" t="s">
        <v>205</v>
      </c>
      <c r="E72" s="6" t="s">
        <v>204</v>
      </c>
      <c r="F72" s="5">
        <v>0.2311509900850173</v>
      </c>
      <c r="G72" s="5">
        <v>0.2566492898070461</v>
      </c>
      <c r="H72" s="5">
        <v>0.27960695435389754</v>
      </c>
      <c r="I72" s="5">
        <v>0.30001652531270773</v>
      </c>
      <c r="J72" s="5">
        <v>0.31722653950806051</v>
      </c>
      <c r="K72" s="5">
        <v>0.33197685533707716</v>
      </c>
      <c r="L72" s="5">
        <v>0.34420579767983583</v>
      </c>
      <c r="M72" s="5">
        <v>0.35357921265997733</v>
      </c>
      <c r="N72" s="5">
        <v>0.3600612040925778</v>
      </c>
      <c r="O72" s="5">
        <v>0.3641360506471793</v>
      </c>
      <c r="P72" s="5">
        <v>0.36602850996571712</v>
      </c>
      <c r="Q72" s="5">
        <v>0.36592795052735544</v>
      </c>
      <c r="R72" s="5">
        <v>0.36393395909057402</v>
      </c>
      <c r="S72" s="5">
        <v>0.36008180265834178</v>
      </c>
      <c r="T72" s="5">
        <v>0.3535718616828063</v>
      </c>
      <c r="U72" s="5">
        <v>0.34462468880476738</v>
      </c>
      <c r="V72" s="5">
        <v>0.33347722574885097</v>
      </c>
      <c r="W72" s="5">
        <v>0.32003864971062956</v>
      </c>
      <c r="X72" s="5">
        <v>0.30391985359729062</v>
      </c>
    </row>
    <row r="73" spans="1:24" x14ac:dyDescent="0.3">
      <c r="A73" s="6" t="s">
        <v>6</v>
      </c>
      <c r="B73" s="6" t="s">
        <v>203</v>
      </c>
      <c r="C73" s="6" t="s">
        <v>80</v>
      </c>
      <c r="D73" s="6" t="s">
        <v>205</v>
      </c>
      <c r="E73" s="6" t="s">
        <v>204</v>
      </c>
      <c r="F73" s="5">
        <v>0.17989599999999989</v>
      </c>
      <c r="G73" s="5">
        <v>0.18976886776531945</v>
      </c>
      <c r="H73" s="5">
        <v>0.19875705670615193</v>
      </c>
      <c r="I73" s="5">
        <v>0.2064508965672098</v>
      </c>
      <c r="J73" s="5">
        <v>0.21250585852895559</v>
      </c>
      <c r="K73" s="5">
        <v>0.21713050112000448</v>
      </c>
      <c r="L73" s="5">
        <v>0.22013272417875171</v>
      </c>
      <c r="M73" s="5">
        <v>0.22151544699442258</v>
      </c>
      <c r="N73" s="5">
        <v>0.22139921573564347</v>
      </c>
      <c r="O73" s="5">
        <v>0.22010321153062309</v>
      </c>
      <c r="P73" s="5">
        <v>0.21780862839759957</v>
      </c>
      <c r="Q73" s="5">
        <v>0.2146965173900566</v>
      </c>
      <c r="R73" s="5">
        <v>0.21090810375855737</v>
      </c>
      <c r="S73" s="5">
        <v>0.20650971180565186</v>
      </c>
      <c r="T73" s="5">
        <v>0.20144849235992532</v>
      </c>
      <c r="U73" s="5">
        <v>0.19524533607429584</v>
      </c>
      <c r="V73" s="5">
        <v>0.18760878752672303</v>
      </c>
      <c r="W73" s="5">
        <v>0.17871403404285521</v>
      </c>
      <c r="X73" s="5">
        <v>0.16840200471766484</v>
      </c>
    </row>
    <row r="74" spans="1:24" x14ac:dyDescent="0.3">
      <c r="A74" s="6" t="s">
        <v>6</v>
      </c>
      <c r="B74" s="6" t="s">
        <v>203</v>
      </c>
      <c r="C74" s="6" t="s">
        <v>81</v>
      </c>
      <c r="D74" s="6" t="s">
        <v>205</v>
      </c>
      <c r="E74" s="6" t="s">
        <v>204</v>
      </c>
      <c r="F74" s="5">
        <v>0.75449299999999986</v>
      </c>
      <c r="G74" s="5">
        <v>0.7588764312163836</v>
      </c>
      <c r="H74" s="5">
        <v>0.7624309947612935</v>
      </c>
      <c r="I74" s="5">
        <v>0.75951228962895112</v>
      </c>
      <c r="J74" s="5">
        <v>0.74873814238664183</v>
      </c>
      <c r="K74" s="5">
        <v>0.73279608892028114</v>
      </c>
      <c r="L74" s="5">
        <v>0.71176107963039892</v>
      </c>
      <c r="M74" s="5">
        <v>0.68670710196937756</v>
      </c>
      <c r="N74" s="5">
        <v>0.65869462855414096</v>
      </c>
      <c r="O74" s="5">
        <v>0.62891416415830459</v>
      </c>
      <c r="P74" s="5">
        <v>0.59770691806157705</v>
      </c>
      <c r="Q74" s="5">
        <v>0.56788101571428096</v>
      </c>
      <c r="R74" s="5">
        <v>0.53950344877053924</v>
      </c>
      <c r="S74" s="5">
        <v>0.51230718127726116</v>
      </c>
      <c r="T74" s="5">
        <v>0.4860052664114029</v>
      </c>
      <c r="U74" s="5">
        <v>0.46019610424066876</v>
      </c>
      <c r="V74" s="5">
        <v>0.43446957389768381</v>
      </c>
      <c r="W74" s="5">
        <v>0.4091188475350202</v>
      </c>
      <c r="X74" s="5">
        <v>0.38509380347739691</v>
      </c>
    </row>
    <row r="75" spans="1:24" x14ac:dyDescent="0.3">
      <c r="A75" s="6" t="s">
        <v>6</v>
      </c>
      <c r="B75" s="6" t="s">
        <v>203</v>
      </c>
      <c r="C75" s="6" t="s">
        <v>82</v>
      </c>
      <c r="D75" s="6" t="s">
        <v>205</v>
      </c>
      <c r="E75" s="6" t="s">
        <v>204</v>
      </c>
      <c r="F75" s="5">
        <v>7.0531890000000033</v>
      </c>
      <c r="G75" s="5">
        <v>7.3521965510999339</v>
      </c>
      <c r="H75" s="5">
        <v>7.6245589884449023</v>
      </c>
      <c r="I75" s="5">
        <v>7.8986323494820994</v>
      </c>
      <c r="J75" s="5">
        <v>8.1832928854335307</v>
      </c>
      <c r="K75" s="5">
        <v>8.4636156631803932</v>
      </c>
      <c r="L75" s="5">
        <v>8.7098937919247383</v>
      </c>
      <c r="M75" s="5">
        <v>8.911093650172397</v>
      </c>
      <c r="N75" s="5">
        <v>9.0505503422712152</v>
      </c>
      <c r="O75" s="5">
        <v>9.1229465224441402</v>
      </c>
      <c r="P75" s="5">
        <v>9.1356508659067934</v>
      </c>
      <c r="Q75" s="5">
        <v>9.0355022765351336</v>
      </c>
      <c r="R75" s="5">
        <v>8.8433137217211453</v>
      </c>
      <c r="S75" s="5">
        <v>8.5772658751737652</v>
      </c>
      <c r="T75" s="5">
        <v>8.24993844068781</v>
      </c>
      <c r="U75" s="5">
        <v>7.8435795930285561</v>
      </c>
      <c r="V75" s="5">
        <v>7.3756879845841494</v>
      </c>
      <c r="W75" s="5">
        <v>6.8661084657515499</v>
      </c>
      <c r="X75" s="5">
        <v>6.3333349406790695</v>
      </c>
    </row>
    <row r="76" spans="1:24" x14ac:dyDescent="0.3">
      <c r="A76" s="6" t="s">
        <v>6</v>
      </c>
      <c r="B76" s="6" t="s">
        <v>203</v>
      </c>
      <c r="C76" s="6" t="s">
        <v>83</v>
      </c>
      <c r="D76" s="6" t="s">
        <v>205</v>
      </c>
      <c r="E76" s="6" t="s">
        <v>204</v>
      </c>
      <c r="F76" s="5">
        <v>7.6005240000000027</v>
      </c>
      <c r="G76" s="5">
        <v>8.1925618897639989</v>
      </c>
      <c r="H76" s="5">
        <v>8.6967872471791168</v>
      </c>
      <c r="I76" s="5">
        <v>9.1205597313144562</v>
      </c>
      <c r="J76" s="5">
        <v>9.4569108029711924</v>
      </c>
      <c r="K76" s="5">
        <v>9.7252032236556474</v>
      </c>
      <c r="L76" s="5">
        <v>9.9199301635599237</v>
      </c>
      <c r="M76" s="5">
        <v>10.041527450455483</v>
      </c>
      <c r="N76" s="5">
        <v>10.094005009186843</v>
      </c>
      <c r="O76" s="5">
        <v>10.089950899896873</v>
      </c>
      <c r="P76" s="5">
        <v>10.031562476135699</v>
      </c>
      <c r="Q76" s="5">
        <v>9.9367996636023559</v>
      </c>
      <c r="R76" s="5">
        <v>9.8049508805886685</v>
      </c>
      <c r="S76" s="5">
        <v>9.6363110038744129</v>
      </c>
      <c r="T76" s="5">
        <v>9.4307454046492669</v>
      </c>
      <c r="U76" s="5">
        <v>9.1908992734303805</v>
      </c>
      <c r="V76" s="5">
        <v>8.9192912640513935</v>
      </c>
      <c r="W76" s="5">
        <v>8.6028982283511226</v>
      </c>
      <c r="X76" s="5">
        <v>8.2398972708793412</v>
      </c>
    </row>
    <row r="77" spans="1:24" x14ac:dyDescent="0.3">
      <c r="A77" s="6" t="s">
        <v>6</v>
      </c>
      <c r="B77" s="6" t="s">
        <v>203</v>
      </c>
      <c r="C77" s="6" t="s">
        <v>84</v>
      </c>
      <c r="D77" s="6" t="s">
        <v>205</v>
      </c>
      <c r="E77" s="6" t="s">
        <v>204</v>
      </c>
      <c r="F77" s="5">
        <v>4.4033300000000031</v>
      </c>
      <c r="G77" s="5">
        <v>4.3704916128299898</v>
      </c>
      <c r="H77" s="5">
        <v>4.3298504420512192</v>
      </c>
      <c r="I77" s="5">
        <v>4.2812290146285488</v>
      </c>
      <c r="J77" s="5">
        <v>4.2251364866612606</v>
      </c>
      <c r="K77" s="5">
        <v>4.1672532124175179</v>
      </c>
      <c r="L77" s="5">
        <v>4.1049610617850902</v>
      </c>
      <c r="M77" s="5">
        <v>4.0331492225474346</v>
      </c>
      <c r="N77" s="5">
        <v>3.9494082206482011</v>
      </c>
      <c r="O77" s="5">
        <v>3.8562111068410028</v>
      </c>
      <c r="P77" s="5">
        <v>3.7557747888047168</v>
      </c>
      <c r="Q77" s="5">
        <v>3.6428281471574024</v>
      </c>
      <c r="R77" s="5">
        <v>3.5190069950653169</v>
      </c>
      <c r="S77" s="5">
        <v>3.3846279686049039</v>
      </c>
      <c r="T77" s="5">
        <v>3.2305206475000303</v>
      </c>
      <c r="U77" s="5">
        <v>3.0576317930508581</v>
      </c>
      <c r="V77" s="5">
        <v>2.874243214720301</v>
      </c>
      <c r="W77" s="5">
        <v>2.6835748323955366</v>
      </c>
      <c r="X77" s="5">
        <v>2.4817574707088372</v>
      </c>
    </row>
    <row r="78" spans="1:24" x14ac:dyDescent="0.3">
      <c r="A78" s="6" t="s">
        <v>6</v>
      </c>
      <c r="B78" s="6" t="s">
        <v>203</v>
      </c>
      <c r="C78" s="6" t="s">
        <v>85</v>
      </c>
      <c r="D78" s="6" t="s">
        <v>205</v>
      </c>
      <c r="E78" s="6" t="s">
        <v>204</v>
      </c>
      <c r="F78" s="5">
        <v>9.993247000000002</v>
      </c>
      <c r="G78" s="5">
        <v>10.505823560346933</v>
      </c>
      <c r="H78" s="5">
        <v>10.945278570750638</v>
      </c>
      <c r="I78" s="5">
        <v>11.301284408449183</v>
      </c>
      <c r="J78" s="5">
        <v>11.560991495419335</v>
      </c>
      <c r="K78" s="5">
        <v>11.759660984277803</v>
      </c>
      <c r="L78" s="5">
        <v>11.889655953695234</v>
      </c>
      <c r="M78" s="5">
        <v>11.949649252149673</v>
      </c>
      <c r="N78" s="5">
        <v>11.939741091978172</v>
      </c>
      <c r="O78" s="5">
        <v>11.860139462408414</v>
      </c>
      <c r="P78" s="5">
        <v>11.713940150133183</v>
      </c>
      <c r="Q78" s="5">
        <v>11.530301395771907</v>
      </c>
      <c r="R78" s="5">
        <v>11.303863701852579</v>
      </c>
      <c r="S78" s="5">
        <v>11.032266809512834</v>
      </c>
      <c r="T78" s="5">
        <v>10.715536727722599</v>
      </c>
      <c r="U78" s="5">
        <v>10.360834500960648</v>
      </c>
      <c r="V78" s="5">
        <v>9.9760556989351716</v>
      </c>
      <c r="W78" s="5">
        <v>9.5708157448903748</v>
      </c>
      <c r="X78" s="5">
        <v>9.1549177226964513</v>
      </c>
    </row>
    <row r="79" spans="1:24" x14ac:dyDescent="0.3">
      <c r="A79" s="6" t="s">
        <v>6</v>
      </c>
      <c r="B79" s="6" t="s">
        <v>203</v>
      </c>
      <c r="C79" s="6" t="s">
        <v>86</v>
      </c>
      <c r="D79" s="6" t="s">
        <v>205</v>
      </c>
      <c r="E79" s="6" t="s">
        <v>204</v>
      </c>
      <c r="F79" s="5">
        <v>9.9836450000000116</v>
      </c>
      <c r="G79" s="5">
        <v>9.8709984192595925</v>
      </c>
      <c r="H79" s="5">
        <v>9.7836319521971689</v>
      </c>
      <c r="I79" s="5">
        <v>9.7080698442037399</v>
      </c>
      <c r="J79" s="5">
        <v>9.6305648383947435</v>
      </c>
      <c r="K79" s="5">
        <v>9.5453080369584296</v>
      </c>
      <c r="L79" s="5">
        <v>9.4576952505409739</v>
      </c>
      <c r="M79" s="5">
        <v>9.3677454673192297</v>
      </c>
      <c r="N79" s="5">
        <v>9.2715569257992954</v>
      </c>
      <c r="O79" s="5">
        <v>9.1675128303992839</v>
      </c>
      <c r="P79" s="5">
        <v>9.0527162664421006</v>
      </c>
      <c r="Q79" s="5">
        <v>8.9095328763509496</v>
      </c>
      <c r="R79" s="5">
        <v>8.7383685543748673</v>
      </c>
      <c r="S79" s="5">
        <v>8.5477023883153951</v>
      </c>
      <c r="T79" s="5">
        <v>8.3486471090943599</v>
      </c>
      <c r="U79" s="5">
        <v>8.141194346608545</v>
      </c>
      <c r="V79" s="5">
        <v>7.9065022494690638</v>
      </c>
      <c r="W79" s="5">
        <v>7.6589837869374309</v>
      </c>
      <c r="X79" s="5">
        <v>7.4080829683114517</v>
      </c>
    </row>
    <row r="80" spans="1:24" x14ac:dyDescent="0.3">
      <c r="A80" s="6" t="s">
        <v>6</v>
      </c>
      <c r="B80" s="6" t="s">
        <v>203</v>
      </c>
      <c r="C80" s="6" t="s">
        <v>87</v>
      </c>
      <c r="D80" s="6" t="s">
        <v>205</v>
      </c>
      <c r="E80" s="6" t="s">
        <v>204</v>
      </c>
      <c r="F80" s="5">
        <v>239.8709370151422</v>
      </c>
      <c r="G80" s="5">
        <v>250.50551668769012</v>
      </c>
      <c r="H80" s="5">
        <v>259.29860043055101</v>
      </c>
      <c r="I80" s="5">
        <v>265.93929580176473</v>
      </c>
      <c r="J80" s="5">
        <v>270.46610763988559</v>
      </c>
      <c r="K80" s="5">
        <v>273.39553898837289</v>
      </c>
      <c r="L80" s="5">
        <v>274.52057301699466</v>
      </c>
      <c r="M80" s="5">
        <v>273.7723718639221</v>
      </c>
      <c r="N80" s="5">
        <v>271.071331164637</v>
      </c>
      <c r="O80" s="5">
        <v>266.64556706548933</v>
      </c>
      <c r="P80" s="5">
        <v>260.65516964409824</v>
      </c>
      <c r="Q80" s="5">
        <v>253.35563685962475</v>
      </c>
      <c r="R80" s="5">
        <v>245.00866501705877</v>
      </c>
      <c r="S80" s="5">
        <v>235.81029544296987</v>
      </c>
      <c r="T80" s="5">
        <v>225.99176949440562</v>
      </c>
      <c r="U80" s="5">
        <v>215.72022775691062</v>
      </c>
      <c r="V80" s="5">
        <v>205.15992591313017</v>
      </c>
      <c r="W80" s="5">
        <v>194.44365979255554</v>
      </c>
      <c r="X80" s="5">
        <v>183.65897464195706</v>
      </c>
    </row>
    <row r="81" spans="1:24" x14ac:dyDescent="0.3">
      <c r="A81" s="6" t="s">
        <v>6</v>
      </c>
      <c r="B81" s="6" t="s">
        <v>203</v>
      </c>
      <c r="C81" s="6" t="s">
        <v>88</v>
      </c>
      <c r="D81" s="6" t="s">
        <v>205</v>
      </c>
      <c r="E81" s="6" t="s">
        <v>204</v>
      </c>
      <c r="F81" s="5">
        <v>1224.6143269999998</v>
      </c>
      <c r="G81" s="5">
        <v>1297.9526629339302</v>
      </c>
      <c r="H81" s="5">
        <v>1361.2811535249798</v>
      </c>
      <c r="I81" s="5">
        <v>1415.1736701069115</v>
      </c>
      <c r="J81" s="5">
        <v>1458.9286351157184</v>
      </c>
      <c r="K81" s="5">
        <v>1495.6815813434541</v>
      </c>
      <c r="L81" s="5">
        <v>1523.6602886087169</v>
      </c>
      <c r="M81" s="5">
        <v>1542.2237642132138</v>
      </c>
      <c r="N81" s="5">
        <v>1550.3974850064837</v>
      </c>
      <c r="O81" s="5">
        <v>1548.5207898862618</v>
      </c>
      <c r="P81" s="5">
        <v>1536.2516357405757</v>
      </c>
      <c r="Q81" s="5">
        <v>1513.6700240887549</v>
      </c>
      <c r="R81" s="5">
        <v>1481.4418272857667</v>
      </c>
      <c r="S81" s="5">
        <v>1440.1477698421079</v>
      </c>
      <c r="T81" s="5">
        <v>1390.7705519462643</v>
      </c>
      <c r="U81" s="5">
        <v>1334.3551184920227</v>
      </c>
      <c r="V81" s="5">
        <v>1272.411318975966</v>
      </c>
      <c r="W81" s="5">
        <v>1206.5526279275959</v>
      </c>
      <c r="X81" s="5">
        <v>1138.4356389628158</v>
      </c>
    </row>
    <row r="82" spans="1:24" x14ac:dyDescent="0.3">
      <c r="A82" s="6" t="s">
        <v>6</v>
      </c>
      <c r="B82" s="6" t="s">
        <v>203</v>
      </c>
      <c r="C82" s="6" t="s">
        <v>89</v>
      </c>
      <c r="D82" s="6" t="s">
        <v>205</v>
      </c>
      <c r="E82" s="6" t="s">
        <v>204</v>
      </c>
      <c r="F82" s="5">
        <v>4.4698999999999991</v>
      </c>
      <c r="G82" s="5">
        <v>4.7734573309123594</v>
      </c>
      <c r="H82" s="5">
        <v>5.0523981848168686</v>
      </c>
      <c r="I82" s="5">
        <v>5.3130367695059872</v>
      </c>
      <c r="J82" s="5">
        <v>5.5609315256436114</v>
      </c>
      <c r="K82" s="5">
        <v>5.8073949886492464</v>
      </c>
      <c r="L82" s="5">
        <v>6.0561592740281407</v>
      </c>
      <c r="M82" s="5">
        <v>6.30004174778853</v>
      </c>
      <c r="N82" s="5">
        <v>6.5270306812467354</v>
      </c>
      <c r="O82" s="5">
        <v>6.729777112532676</v>
      </c>
      <c r="P82" s="5">
        <v>6.9092551384477261</v>
      </c>
      <c r="Q82" s="5">
        <v>7.0617130116278153</v>
      </c>
      <c r="R82" s="5">
        <v>7.1917344991399794</v>
      </c>
      <c r="S82" s="5">
        <v>7.2845120711908375</v>
      </c>
      <c r="T82" s="5">
        <v>7.3432945889653487</v>
      </c>
      <c r="U82" s="5">
        <v>7.3734877766303786</v>
      </c>
      <c r="V82" s="5">
        <v>7.3632623402559574</v>
      </c>
      <c r="W82" s="5">
        <v>7.3204205021146969</v>
      </c>
      <c r="X82" s="5">
        <v>7.2499965383363598</v>
      </c>
    </row>
    <row r="83" spans="1:24" x14ac:dyDescent="0.3">
      <c r="A83" s="6" t="s">
        <v>6</v>
      </c>
      <c r="B83" s="6" t="s">
        <v>203</v>
      </c>
      <c r="C83" s="6" t="s">
        <v>90</v>
      </c>
      <c r="D83" s="6" t="s">
        <v>205</v>
      </c>
      <c r="E83" s="6" t="s">
        <v>204</v>
      </c>
      <c r="F83" s="5">
        <v>73.973629999999943</v>
      </c>
      <c r="G83" s="5">
        <v>78.024733488170114</v>
      </c>
      <c r="H83" s="5">
        <v>81.350373865199614</v>
      </c>
      <c r="I83" s="5">
        <v>83.7133015390922</v>
      </c>
      <c r="J83" s="5">
        <v>85.295314727904</v>
      </c>
      <c r="K83" s="5">
        <v>86.512407440547108</v>
      </c>
      <c r="L83" s="5">
        <v>87.404428518485147</v>
      </c>
      <c r="M83" s="5">
        <v>87.806747323697593</v>
      </c>
      <c r="N83" s="5">
        <v>87.554448888486917</v>
      </c>
      <c r="O83" s="5">
        <v>86.65518203403191</v>
      </c>
      <c r="P83" s="5">
        <v>85.177531882067527</v>
      </c>
      <c r="Q83" s="5">
        <v>83.214993811255056</v>
      </c>
      <c r="R83" s="5">
        <v>80.793644568165973</v>
      </c>
      <c r="S83" s="5">
        <v>77.895285056405328</v>
      </c>
      <c r="T83" s="5">
        <v>74.549190691111079</v>
      </c>
      <c r="U83" s="5">
        <v>70.575376989204358</v>
      </c>
      <c r="V83" s="5">
        <v>66.265683047052065</v>
      </c>
      <c r="W83" s="5">
        <v>61.828760535976599</v>
      </c>
      <c r="X83" s="5">
        <v>57.29237547295417</v>
      </c>
    </row>
    <row r="84" spans="1:24" x14ac:dyDescent="0.3">
      <c r="A84" s="6" t="s">
        <v>6</v>
      </c>
      <c r="B84" s="6" t="s">
        <v>203</v>
      </c>
      <c r="C84" s="6" t="s">
        <v>91</v>
      </c>
      <c r="D84" s="6" t="s">
        <v>205</v>
      </c>
      <c r="E84" s="6" t="s">
        <v>204</v>
      </c>
      <c r="F84" s="5">
        <v>31.671590999999989</v>
      </c>
      <c r="G84" s="5">
        <v>35.715485823242801</v>
      </c>
      <c r="H84" s="5">
        <v>39.551944017389594</v>
      </c>
      <c r="I84" s="5">
        <v>43.240430025263521</v>
      </c>
      <c r="J84" s="5">
        <v>46.729150640969181</v>
      </c>
      <c r="K84" s="5">
        <v>50.081863214806802</v>
      </c>
      <c r="L84" s="5">
        <v>53.111261631026174</v>
      </c>
      <c r="M84" s="5">
        <v>55.690877526765789</v>
      </c>
      <c r="N84" s="5">
        <v>57.804174209810434</v>
      </c>
      <c r="O84" s="5">
        <v>59.542868019991872</v>
      </c>
      <c r="P84" s="5">
        <v>60.937966423440393</v>
      </c>
      <c r="Q84" s="5">
        <v>62.030989607658263</v>
      </c>
      <c r="R84" s="5">
        <v>62.803043911663472</v>
      </c>
      <c r="S84" s="5">
        <v>63.237889291772795</v>
      </c>
      <c r="T84" s="5">
        <v>63.332408414694605</v>
      </c>
      <c r="U84" s="5">
        <v>63.09507158814214</v>
      </c>
      <c r="V84" s="5">
        <v>62.535745194421445</v>
      </c>
      <c r="W84" s="5">
        <v>61.564396225634582</v>
      </c>
      <c r="X84" s="5">
        <v>60.097151543243932</v>
      </c>
    </row>
    <row r="85" spans="1:24" x14ac:dyDescent="0.3">
      <c r="A85" s="6" t="s">
        <v>6</v>
      </c>
      <c r="B85" s="6" t="s">
        <v>203</v>
      </c>
      <c r="C85" s="6" t="s">
        <v>92</v>
      </c>
      <c r="D85" s="6" t="s">
        <v>205</v>
      </c>
      <c r="E85" s="6" t="s">
        <v>204</v>
      </c>
      <c r="F85" s="5">
        <v>0.32013594562136782</v>
      </c>
      <c r="G85" s="5">
        <v>0.34527228760829437</v>
      </c>
      <c r="H85" s="5">
        <v>0.3697596750810167</v>
      </c>
      <c r="I85" s="5">
        <v>0.39378308017776448</v>
      </c>
      <c r="J85" s="5">
        <v>0.41673690851093287</v>
      </c>
      <c r="K85" s="5">
        <v>0.43891876891338805</v>
      </c>
      <c r="L85" s="5">
        <v>0.46101368239361756</v>
      </c>
      <c r="M85" s="5">
        <v>0.48294726943166932</v>
      </c>
      <c r="N85" s="5">
        <v>0.50413208675015087</v>
      </c>
      <c r="O85" s="5">
        <v>0.52406262896574718</v>
      </c>
      <c r="P85" s="5">
        <v>0.54264023567006137</v>
      </c>
      <c r="Q85" s="5">
        <v>0.55914553718504556</v>
      </c>
      <c r="R85" s="5">
        <v>0.57299132977933709</v>
      </c>
      <c r="S85" s="5">
        <v>0.58458351125580443</v>
      </c>
      <c r="T85" s="5">
        <v>0.59290213061986674</v>
      </c>
      <c r="U85" s="5">
        <v>0.59745973677407882</v>
      </c>
      <c r="V85" s="5">
        <v>0.59861233707130246</v>
      </c>
      <c r="W85" s="5">
        <v>0.5970504130872647</v>
      </c>
      <c r="X85" s="5">
        <v>0.59348106728978411</v>
      </c>
    </row>
    <row r="86" spans="1:24" x14ac:dyDescent="0.3">
      <c r="A86" s="6" t="s">
        <v>6</v>
      </c>
      <c r="B86" s="6" t="s">
        <v>203</v>
      </c>
      <c r="C86" s="6" t="s">
        <v>93</v>
      </c>
      <c r="D86" s="6" t="s">
        <v>205</v>
      </c>
      <c r="E86" s="6" t="s">
        <v>204</v>
      </c>
      <c r="F86" s="5">
        <v>7.4184000000000028</v>
      </c>
      <c r="G86" s="5">
        <v>8.3170367894126969</v>
      </c>
      <c r="H86" s="5">
        <v>9.2262455021317322</v>
      </c>
      <c r="I86" s="5">
        <v>10.130820377175082</v>
      </c>
      <c r="J86" s="5">
        <v>11.02572537163368</v>
      </c>
      <c r="K86" s="5">
        <v>11.923576627689965</v>
      </c>
      <c r="L86" s="5">
        <v>12.824672527192138</v>
      </c>
      <c r="M86" s="5">
        <v>13.712564361097064</v>
      </c>
      <c r="N86" s="5">
        <v>14.567291720429209</v>
      </c>
      <c r="O86" s="5">
        <v>15.381527255944681</v>
      </c>
      <c r="P86" s="5">
        <v>16.159493491494793</v>
      </c>
      <c r="Q86" s="5">
        <v>16.951441124230204</v>
      </c>
      <c r="R86" s="5">
        <v>17.739322595804271</v>
      </c>
      <c r="S86" s="5">
        <v>18.509737652145223</v>
      </c>
      <c r="T86" s="5">
        <v>19.257210351634601</v>
      </c>
      <c r="U86" s="5">
        <v>19.975692263299841</v>
      </c>
      <c r="V86" s="5">
        <v>20.649746009573327</v>
      </c>
      <c r="W86" s="5">
        <v>21.297241722801836</v>
      </c>
      <c r="X86" s="5">
        <v>21.935318923459064</v>
      </c>
    </row>
    <row r="87" spans="1:24" x14ac:dyDescent="0.3">
      <c r="A87" s="6" t="s">
        <v>6</v>
      </c>
      <c r="B87" s="6" t="s">
        <v>203</v>
      </c>
      <c r="C87" s="6" t="s">
        <v>94</v>
      </c>
      <c r="D87" s="6" t="s">
        <v>205</v>
      </c>
      <c r="E87" s="6" t="s">
        <v>204</v>
      </c>
      <c r="F87" s="5">
        <v>60.550847999999974</v>
      </c>
      <c r="G87" s="5">
        <v>61.58263511299792</v>
      </c>
      <c r="H87" s="5">
        <v>62.005942280259113</v>
      </c>
      <c r="I87" s="5">
        <v>62.359667644279476</v>
      </c>
      <c r="J87" s="5">
        <v>62.695985726653447</v>
      </c>
      <c r="K87" s="5">
        <v>63.03527577850727</v>
      </c>
      <c r="L87" s="5">
        <v>63.348724363375176</v>
      </c>
      <c r="M87" s="5">
        <v>63.533043864063444</v>
      </c>
      <c r="N87" s="5">
        <v>63.516182176037191</v>
      </c>
      <c r="O87" s="5">
        <v>63.29158159409215</v>
      </c>
      <c r="P87" s="5">
        <v>62.881379069429201</v>
      </c>
      <c r="Q87" s="5">
        <v>62.091123059051355</v>
      </c>
      <c r="R87" s="5">
        <v>60.938569810194231</v>
      </c>
      <c r="S87" s="5">
        <v>59.574160878476924</v>
      </c>
      <c r="T87" s="5">
        <v>58.096890479893815</v>
      </c>
      <c r="U87" s="5">
        <v>56.409597997275668</v>
      </c>
      <c r="V87" s="5">
        <v>54.610281506530868</v>
      </c>
      <c r="W87" s="5">
        <v>52.747209059412263</v>
      </c>
      <c r="X87" s="5">
        <v>50.828159829645323</v>
      </c>
    </row>
    <row r="88" spans="1:24" x14ac:dyDescent="0.3">
      <c r="A88" s="6" t="s">
        <v>6</v>
      </c>
      <c r="B88" s="6" t="s">
        <v>203</v>
      </c>
      <c r="C88" s="6" t="s">
        <v>95</v>
      </c>
      <c r="D88" s="6" t="s">
        <v>205</v>
      </c>
      <c r="E88" s="6" t="s">
        <v>204</v>
      </c>
      <c r="F88" s="5">
        <v>2.7410520000000003</v>
      </c>
      <c r="G88" s="5">
        <v>2.7740446789649562</v>
      </c>
      <c r="H88" s="5">
        <v>2.7916637876251236</v>
      </c>
      <c r="I88" s="5">
        <v>2.7860970749822744</v>
      </c>
      <c r="J88" s="5">
        <v>2.7573694357341156</v>
      </c>
      <c r="K88" s="5">
        <v>2.7138310205824694</v>
      </c>
      <c r="L88" s="5">
        <v>2.6556393503273945</v>
      </c>
      <c r="M88" s="5">
        <v>2.5835148257502953</v>
      </c>
      <c r="N88" s="5">
        <v>2.4980412902476825</v>
      </c>
      <c r="O88" s="5">
        <v>2.4027371704824825</v>
      </c>
      <c r="P88" s="5">
        <v>2.3000161334187532</v>
      </c>
      <c r="Q88" s="5">
        <v>2.2000884337947526</v>
      </c>
      <c r="R88" s="5">
        <v>2.1039957232815847</v>
      </c>
      <c r="S88" s="5">
        <v>2.0120527184324035</v>
      </c>
      <c r="T88" s="5">
        <v>1.9235485121231981</v>
      </c>
      <c r="U88" s="5">
        <v>1.8366957839097569</v>
      </c>
      <c r="V88" s="5">
        <v>1.7499003642604074</v>
      </c>
      <c r="W88" s="5">
        <v>1.656639658060842</v>
      </c>
      <c r="X88" s="5">
        <v>1.5597392534082386</v>
      </c>
    </row>
    <row r="89" spans="1:24" x14ac:dyDescent="0.3">
      <c r="A89" s="6" t="s">
        <v>6</v>
      </c>
      <c r="B89" s="6" t="s">
        <v>203</v>
      </c>
      <c r="C89" s="6" t="s">
        <v>96</v>
      </c>
      <c r="D89" s="6" t="s">
        <v>205</v>
      </c>
      <c r="E89" s="6" t="s">
        <v>204</v>
      </c>
      <c r="F89" s="5">
        <v>6.1872270000000009</v>
      </c>
      <c r="G89" s="5">
        <v>7.0172565890941101</v>
      </c>
      <c r="H89" s="5">
        <v>7.8622730053251422</v>
      </c>
      <c r="I89" s="5">
        <v>8.6779300247719018</v>
      </c>
      <c r="J89" s="5">
        <v>9.4396830337566886</v>
      </c>
      <c r="K89" s="5">
        <v>10.165169935726743</v>
      </c>
      <c r="L89" s="5">
        <v>10.833337575576925</v>
      </c>
      <c r="M89" s="5">
        <v>11.429356578767313</v>
      </c>
      <c r="N89" s="5">
        <v>11.945864763879452</v>
      </c>
      <c r="O89" s="5">
        <v>12.383968354544525</v>
      </c>
      <c r="P89" s="5">
        <v>12.736711013552615</v>
      </c>
      <c r="Q89" s="5">
        <v>12.981347314164045</v>
      </c>
      <c r="R89" s="5">
        <v>13.112301036240392</v>
      </c>
      <c r="S89" s="5">
        <v>13.130079047012313</v>
      </c>
      <c r="T89" s="5">
        <v>13.041159792765503</v>
      </c>
      <c r="U89" s="5">
        <v>12.856311828633332</v>
      </c>
      <c r="V89" s="5">
        <v>12.5893182898212</v>
      </c>
      <c r="W89" s="5">
        <v>12.222388526709363</v>
      </c>
      <c r="X89" s="5">
        <v>11.760060650744558</v>
      </c>
    </row>
    <row r="90" spans="1:24" x14ac:dyDescent="0.3">
      <c r="A90" s="6" t="s">
        <v>6</v>
      </c>
      <c r="B90" s="6" t="s">
        <v>203</v>
      </c>
      <c r="C90" s="6" t="s">
        <v>97</v>
      </c>
      <c r="D90" s="6" t="s">
        <v>205</v>
      </c>
      <c r="E90" s="6" t="s">
        <v>204</v>
      </c>
      <c r="F90" s="5">
        <v>126.53592001621917</v>
      </c>
      <c r="G90" s="5">
        <v>126.34010250006115</v>
      </c>
      <c r="H90" s="5">
        <v>125.48255009711792</v>
      </c>
      <c r="I90" s="5">
        <v>124.10552731567201</v>
      </c>
      <c r="J90" s="5">
        <v>122.37234559977814</v>
      </c>
      <c r="K90" s="5">
        <v>120.40902694808669</v>
      </c>
      <c r="L90" s="5">
        <v>118.29350528042377</v>
      </c>
      <c r="M90" s="5">
        <v>116.05750613533893</v>
      </c>
      <c r="N90" s="5">
        <v>113.71364225661799</v>
      </c>
      <c r="O90" s="5">
        <v>111.32372497091161</v>
      </c>
      <c r="P90" s="5">
        <v>108.5596662203005</v>
      </c>
      <c r="Q90" s="5">
        <v>105.28118256881132</v>
      </c>
      <c r="R90" s="5">
        <v>101.5981301872942</v>
      </c>
      <c r="S90" s="5">
        <v>97.678198416515613</v>
      </c>
      <c r="T90" s="5">
        <v>93.649176549658733</v>
      </c>
      <c r="U90" s="5">
        <v>89.408003887013948</v>
      </c>
      <c r="V90" s="5">
        <v>85.155203100795802</v>
      </c>
      <c r="W90" s="5">
        <v>80.988261125141037</v>
      </c>
      <c r="X90" s="5">
        <v>76.935895831962881</v>
      </c>
    </row>
    <row r="91" spans="1:24" x14ac:dyDescent="0.3">
      <c r="A91" s="6" t="s">
        <v>6</v>
      </c>
      <c r="B91" s="6" t="s">
        <v>203</v>
      </c>
      <c r="C91" s="6" t="s">
        <v>98</v>
      </c>
      <c r="D91" s="6" t="s">
        <v>205</v>
      </c>
      <c r="E91" s="6" t="s">
        <v>204</v>
      </c>
      <c r="F91" s="5">
        <v>16.026367000456602</v>
      </c>
      <c r="G91" s="5">
        <v>16.778204722266533</v>
      </c>
      <c r="H91" s="5">
        <v>17.398346732229413</v>
      </c>
      <c r="I91" s="5">
        <v>17.852941367651248</v>
      </c>
      <c r="J91" s="5">
        <v>18.166560864316487</v>
      </c>
      <c r="K91" s="5">
        <v>18.42859754259694</v>
      </c>
      <c r="L91" s="5">
        <v>18.642067213677407</v>
      </c>
      <c r="M91" s="5">
        <v>18.753789143696807</v>
      </c>
      <c r="N91" s="5">
        <v>18.735272746521602</v>
      </c>
      <c r="O91" s="5">
        <v>18.613466131986076</v>
      </c>
      <c r="P91" s="5">
        <v>18.41239568898823</v>
      </c>
      <c r="Q91" s="5">
        <v>18.140135026125822</v>
      </c>
      <c r="R91" s="5">
        <v>17.798699115099588</v>
      </c>
      <c r="S91" s="5">
        <v>17.379499057508077</v>
      </c>
      <c r="T91" s="5">
        <v>16.883351252215562</v>
      </c>
      <c r="U91" s="5">
        <v>16.325868594695638</v>
      </c>
      <c r="V91" s="5">
        <v>15.730756285983253</v>
      </c>
      <c r="W91" s="5">
        <v>15.114968426566776</v>
      </c>
      <c r="X91" s="5">
        <v>14.463175856623042</v>
      </c>
    </row>
    <row r="92" spans="1:24" x14ac:dyDescent="0.3">
      <c r="A92" s="6" t="s">
        <v>6</v>
      </c>
      <c r="B92" s="6" t="s">
        <v>203</v>
      </c>
      <c r="C92" s="6" t="s">
        <v>99</v>
      </c>
      <c r="D92" s="6" t="s">
        <v>205</v>
      </c>
      <c r="E92" s="6" t="s">
        <v>204</v>
      </c>
      <c r="F92" s="5">
        <v>40.512681999999984</v>
      </c>
      <c r="G92" s="5">
        <v>45.205908166541505</v>
      </c>
      <c r="H92" s="5">
        <v>49.716037732815174</v>
      </c>
      <c r="I92" s="5">
        <v>53.995242863835422</v>
      </c>
      <c r="J92" s="5">
        <v>57.974257569612391</v>
      </c>
      <c r="K92" s="5">
        <v>61.758353397576279</v>
      </c>
      <c r="L92" s="5">
        <v>65.164867204790937</v>
      </c>
      <c r="M92" s="5">
        <v>68.039676631214178</v>
      </c>
      <c r="N92" s="5">
        <v>70.347663329802614</v>
      </c>
      <c r="O92" s="5">
        <v>72.176413213936684</v>
      </c>
      <c r="P92" s="5">
        <v>73.562465251792162</v>
      </c>
      <c r="Q92" s="5">
        <v>74.593161481170711</v>
      </c>
      <c r="R92" s="5">
        <v>75.239549709187969</v>
      </c>
      <c r="S92" s="5">
        <v>75.491168572745636</v>
      </c>
      <c r="T92" s="5">
        <v>75.37436003798021</v>
      </c>
      <c r="U92" s="5">
        <v>74.919817524929556</v>
      </c>
      <c r="V92" s="5">
        <v>74.147732937533632</v>
      </c>
      <c r="W92" s="5">
        <v>73.058855714824986</v>
      </c>
      <c r="X92" s="5">
        <v>71.662824836542001</v>
      </c>
    </row>
    <row r="93" spans="1:24" x14ac:dyDescent="0.3">
      <c r="A93" s="6" t="s">
        <v>6</v>
      </c>
      <c r="B93" s="6" t="s">
        <v>203</v>
      </c>
      <c r="C93" s="6" t="s">
        <v>100</v>
      </c>
      <c r="D93" s="6" t="s">
        <v>205</v>
      </c>
      <c r="E93" s="6" t="s">
        <v>204</v>
      </c>
      <c r="F93" s="5">
        <v>5.3342229999999979</v>
      </c>
      <c r="G93" s="5">
        <v>5.5699570622252734</v>
      </c>
      <c r="H93" s="5">
        <v>5.7455441501784392</v>
      </c>
      <c r="I93" s="5">
        <v>5.8525755589549506</v>
      </c>
      <c r="J93" s="5">
        <v>5.912118247004674</v>
      </c>
      <c r="K93" s="5">
        <v>5.9430627576762394</v>
      </c>
      <c r="L93" s="5">
        <v>5.9330594302636728</v>
      </c>
      <c r="M93" s="5">
        <v>5.8771961389925291</v>
      </c>
      <c r="N93" s="5">
        <v>5.7787864946210963</v>
      </c>
      <c r="O93" s="5">
        <v>5.6515527833191372</v>
      </c>
      <c r="P93" s="5">
        <v>5.5029374560129387</v>
      </c>
      <c r="Q93" s="5">
        <v>5.3457196137884289</v>
      </c>
      <c r="R93" s="5">
        <v>5.178305346719279</v>
      </c>
      <c r="S93" s="5">
        <v>4.9993127109279225</v>
      </c>
      <c r="T93" s="5">
        <v>4.8092509431716843</v>
      </c>
      <c r="U93" s="5">
        <v>4.6107431521306896</v>
      </c>
      <c r="V93" s="5">
        <v>4.4090969318203568</v>
      </c>
      <c r="W93" s="5">
        <v>4.2096151736779266</v>
      </c>
      <c r="X93" s="5">
        <v>4.0147420412073913</v>
      </c>
    </row>
    <row r="94" spans="1:24" x14ac:dyDescent="0.3">
      <c r="A94" s="6" t="s">
        <v>6</v>
      </c>
      <c r="B94" s="6" t="s">
        <v>203</v>
      </c>
      <c r="C94" s="6" t="s">
        <v>101</v>
      </c>
      <c r="D94" s="6" t="s">
        <v>205</v>
      </c>
      <c r="E94" s="6" t="s">
        <v>204</v>
      </c>
      <c r="F94" s="5">
        <v>14.138255000114109</v>
      </c>
      <c r="G94" s="5">
        <v>14.769054080453646</v>
      </c>
      <c r="H94" s="5">
        <v>15.32906126450106</v>
      </c>
      <c r="I94" s="5">
        <v>15.717617456126321</v>
      </c>
      <c r="J94" s="5">
        <v>15.931277766184255</v>
      </c>
      <c r="K94" s="5">
        <v>16.03480635570239</v>
      </c>
      <c r="L94" s="5">
        <v>16.032403403915453</v>
      </c>
      <c r="M94" s="5">
        <v>15.934993470623107</v>
      </c>
      <c r="N94" s="5">
        <v>15.738977222651608</v>
      </c>
      <c r="O94" s="5">
        <v>15.455642676758393</v>
      </c>
      <c r="P94" s="5">
        <v>15.094741616566077</v>
      </c>
      <c r="Q94" s="5">
        <v>14.688973564259545</v>
      </c>
      <c r="R94" s="5">
        <v>14.236647150918714</v>
      </c>
      <c r="S94" s="5">
        <v>13.737526132235693</v>
      </c>
      <c r="T94" s="5">
        <v>13.19602370700216</v>
      </c>
      <c r="U94" s="5">
        <v>12.630491264155433</v>
      </c>
      <c r="V94" s="5">
        <v>12.059297170719717</v>
      </c>
      <c r="W94" s="5">
        <v>11.496583104399027</v>
      </c>
      <c r="X94" s="5">
        <v>10.95039270299382</v>
      </c>
    </row>
    <row r="95" spans="1:24" x14ac:dyDescent="0.3">
      <c r="A95" s="6" t="s">
        <v>6</v>
      </c>
      <c r="B95" s="6" t="s">
        <v>203</v>
      </c>
      <c r="C95" s="6" t="s">
        <v>102</v>
      </c>
      <c r="D95" s="6" t="s">
        <v>205</v>
      </c>
      <c r="E95" s="6" t="s">
        <v>204</v>
      </c>
      <c r="F95" s="5">
        <v>48.183584001943508</v>
      </c>
      <c r="G95" s="5">
        <v>48.969094061198085</v>
      </c>
      <c r="H95" s="5">
        <v>49.590293867582645</v>
      </c>
      <c r="I95" s="5">
        <v>50.041931862139663</v>
      </c>
      <c r="J95" s="5">
        <v>50.282668891443841</v>
      </c>
      <c r="K95" s="5">
        <v>50.247955010997515</v>
      </c>
      <c r="L95" s="5">
        <v>49.904330807398452</v>
      </c>
      <c r="M95" s="5">
        <v>49.263992261739077</v>
      </c>
      <c r="N95" s="5">
        <v>48.350663800157982</v>
      </c>
      <c r="O95" s="5">
        <v>47.214932953605292</v>
      </c>
      <c r="P95" s="5">
        <v>45.916930274898824</v>
      </c>
      <c r="Q95" s="5">
        <v>44.503870867948393</v>
      </c>
      <c r="R95" s="5">
        <v>42.917439621967475</v>
      </c>
      <c r="S95" s="5">
        <v>41.146597506751483</v>
      </c>
      <c r="T95" s="5">
        <v>39.308609208794778</v>
      </c>
      <c r="U95" s="5">
        <v>37.484028834693206</v>
      </c>
      <c r="V95" s="5">
        <v>35.663706152346485</v>
      </c>
      <c r="W95" s="5">
        <v>33.784863732057396</v>
      </c>
      <c r="X95" s="5">
        <v>31.936627371144009</v>
      </c>
    </row>
    <row r="96" spans="1:24" x14ac:dyDescent="0.3">
      <c r="A96" s="6" t="s">
        <v>6</v>
      </c>
      <c r="B96" s="6" t="s">
        <v>203</v>
      </c>
      <c r="C96" s="6" t="s">
        <v>103</v>
      </c>
      <c r="D96" s="6" t="s">
        <v>205</v>
      </c>
      <c r="E96" s="6" t="s">
        <v>204</v>
      </c>
      <c r="F96" s="5">
        <v>2.7367319999999995</v>
      </c>
      <c r="G96" s="5">
        <v>3.1653986420307265</v>
      </c>
      <c r="H96" s="5">
        <v>3.5411772052649444</v>
      </c>
      <c r="I96" s="5">
        <v>3.8992822386991</v>
      </c>
      <c r="J96" s="5">
        <v>4.2430480993461765</v>
      </c>
      <c r="K96" s="5">
        <v>4.5776881698190666</v>
      </c>
      <c r="L96" s="5">
        <v>4.8861350855554964</v>
      </c>
      <c r="M96" s="5">
        <v>5.1495940028191924</v>
      </c>
      <c r="N96" s="5">
        <v>5.3592122099416297</v>
      </c>
      <c r="O96" s="5">
        <v>5.5171872412938834</v>
      </c>
      <c r="P96" s="5">
        <v>5.6273858686230973</v>
      </c>
      <c r="Q96" s="5">
        <v>5.6793715790924768</v>
      </c>
      <c r="R96" s="5">
        <v>5.6742103092303644</v>
      </c>
      <c r="S96" s="5">
        <v>5.6140781227112511</v>
      </c>
      <c r="T96" s="5">
        <v>5.5064426047832429</v>
      </c>
      <c r="U96" s="5">
        <v>5.3630313698717922</v>
      </c>
      <c r="V96" s="5">
        <v>5.1890898824374148</v>
      </c>
      <c r="W96" s="5">
        <v>4.9797798654272825</v>
      </c>
      <c r="X96" s="5">
        <v>4.7289509355366235</v>
      </c>
    </row>
    <row r="97" spans="1:24" x14ac:dyDescent="0.3">
      <c r="A97" s="6" t="s">
        <v>6</v>
      </c>
      <c r="B97" s="6" t="s">
        <v>203</v>
      </c>
      <c r="C97" s="6" t="s">
        <v>104</v>
      </c>
      <c r="D97" s="6" t="s">
        <v>205</v>
      </c>
      <c r="E97" s="6" t="s">
        <v>204</v>
      </c>
      <c r="F97" s="5">
        <v>6.2008939999999972</v>
      </c>
      <c r="G97" s="5">
        <v>6.5854808369373856</v>
      </c>
      <c r="H97" s="5">
        <v>6.9306385074406993</v>
      </c>
      <c r="I97" s="5">
        <v>7.2170059223554039</v>
      </c>
      <c r="J97" s="5">
        <v>7.4224589813382833</v>
      </c>
      <c r="K97" s="5">
        <v>7.5642777380411026</v>
      </c>
      <c r="L97" s="5">
        <v>7.6466606766254381</v>
      </c>
      <c r="M97" s="5">
        <v>7.674951246165155</v>
      </c>
      <c r="N97" s="5">
        <v>7.6528610025562767</v>
      </c>
      <c r="O97" s="5">
        <v>7.5848188082682544</v>
      </c>
      <c r="P97" s="5">
        <v>7.4685739847988737</v>
      </c>
      <c r="Q97" s="5">
        <v>7.3167047868517949</v>
      </c>
      <c r="R97" s="5">
        <v>7.1304406170719776</v>
      </c>
      <c r="S97" s="5">
        <v>6.9122024407093177</v>
      </c>
      <c r="T97" s="5">
        <v>6.6666130765130047</v>
      </c>
      <c r="U97" s="5">
        <v>6.4002129664349559</v>
      </c>
      <c r="V97" s="5">
        <v>6.1221856532831787</v>
      </c>
      <c r="W97" s="5">
        <v>5.841410802230337</v>
      </c>
      <c r="X97" s="5">
        <v>5.5647023115973502</v>
      </c>
    </row>
    <row r="98" spans="1:24" x14ac:dyDescent="0.3">
      <c r="A98" s="6" t="s">
        <v>6</v>
      </c>
      <c r="B98" s="6" t="s">
        <v>203</v>
      </c>
      <c r="C98" s="6" t="s">
        <v>105</v>
      </c>
      <c r="D98" s="6" t="s">
        <v>205</v>
      </c>
      <c r="E98" s="6" t="s">
        <v>204</v>
      </c>
      <c r="F98" s="5">
        <v>4.2275969999999949</v>
      </c>
      <c r="G98" s="5">
        <v>4.3737062486312359</v>
      </c>
      <c r="H98" s="5">
        <v>4.4996856421862708</v>
      </c>
      <c r="I98" s="5">
        <v>4.6005932358195052</v>
      </c>
      <c r="J98" s="5">
        <v>4.6704720427535831</v>
      </c>
      <c r="K98" s="5">
        <v>4.7143937341682935</v>
      </c>
      <c r="L98" s="5">
        <v>4.7307680600528226</v>
      </c>
      <c r="M98" s="5">
        <v>4.7183045162544648</v>
      </c>
      <c r="N98" s="5">
        <v>4.676743248985006</v>
      </c>
      <c r="O98" s="5">
        <v>4.6101841893078701</v>
      </c>
      <c r="P98" s="5">
        <v>4.5205147220145001</v>
      </c>
      <c r="Q98" s="5">
        <v>4.4070641750383457</v>
      </c>
      <c r="R98" s="5">
        <v>4.2727244279948717</v>
      </c>
      <c r="S98" s="5">
        <v>4.1205336390676157</v>
      </c>
      <c r="T98" s="5">
        <v>3.9545740547086221</v>
      </c>
      <c r="U98" s="5">
        <v>3.7785120446201024</v>
      </c>
      <c r="V98" s="5">
        <v>3.5961296335504542</v>
      </c>
      <c r="W98" s="5">
        <v>3.4066856297197083</v>
      </c>
      <c r="X98" s="5">
        <v>3.2022021490019337</v>
      </c>
    </row>
    <row r="99" spans="1:24" x14ac:dyDescent="0.3">
      <c r="A99" s="6" t="s">
        <v>6</v>
      </c>
      <c r="B99" s="6" t="s">
        <v>203</v>
      </c>
      <c r="C99" s="6" t="s">
        <v>106</v>
      </c>
      <c r="D99" s="6" t="s">
        <v>205</v>
      </c>
      <c r="E99" s="6" t="s">
        <v>204</v>
      </c>
      <c r="F99" s="5">
        <v>3.9941220000000008</v>
      </c>
      <c r="G99" s="5">
        <v>4.7922570604210657</v>
      </c>
      <c r="H99" s="5">
        <v>5.5791839865958526</v>
      </c>
      <c r="I99" s="5">
        <v>6.3601010642990019</v>
      </c>
      <c r="J99" s="5">
        <v>7.1041636097158287</v>
      </c>
      <c r="K99" s="5">
        <v>7.8275030168147666</v>
      </c>
      <c r="L99" s="5">
        <v>8.5106969641696004</v>
      </c>
      <c r="M99" s="5">
        <v>9.133692359043641</v>
      </c>
      <c r="N99" s="5">
        <v>9.6870852728585692</v>
      </c>
      <c r="O99" s="5">
        <v>10.166885098336873</v>
      </c>
      <c r="P99" s="5">
        <v>10.571767783725438</v>
      </c>
      <c r="Q99" s="5">
        <v>10.887303450235514</v>
      </c>
      <c r="R99" s="5">
        <v>11.108819315508306</v>
      </c>
      <c r="S99" s="5">
        <v>11.235059267111046</v>
      </c>
      <c r="T99" s="5">
        <v>11.268951652642938</v>
      </c>
      <c r="U99" s="5">
        <v>11.217392136186961</v>
      </c>
      <c r="V99" s="5">
        <v>11.086216468616653</v>
      </c>
      <c r="W99" s="5">
        <v>10.881407300034459</v>
      </c>
      <c r="X99" s="5">
        <v>10.608711751325572</v>
      </c>
    </row>
    <row r="100" spans="1:24" x14ac:dyDescent="0.3">
      <c r="A100" s="6" t="s">
        <v>6</v>
      </c>
      <c r="B100" s="6" t="s">
        <v>203</v>
      </c>
      <c r="C100" s="6" t="s">
        <v>107</v>
      </c>
      <c r="D100" s="6" t="s">
        <v>205</v>
      </c>
      <c r="E100" s="6" t="s">
        <v>204</v>
      </c>
      <c r="F100" s="5">
        <v>6.3551119999999948</v>
      </c>
      <c r="G100" s="5">
        <v>6.8920716350732638</v>
      </c>
      <c r="H100" s="5">
        <v>7.3497996354954092</v>
      </c>
      <c r="I100" s="5">
        <v>7.7035441646836293</v>
      </c>
      <c r="J100" s="5">
        <v>7.9824569539859977</v>
      </c>
      <c r="K100" s="5">
        <v>8.2422508461694957</v>
      </c>
      <c r="L100" s="5">
        <v>8.4866727821898831</v>
      </c>
      <c r="M100" s="5">
        <v>8.6903582115576725</v>
      </c>
      <c r="N100" s="5">
        <v>8.8249650825117882</v>
      </c>
      <c r="O100" s="5">
        <v>8.8834861653992068</v>
      </c>
      <c r="P100" s="5">
        <v>8.8704208107200415</v>
      </c>
      <c r="Q100" s="5">
        <v>8.8031244228224228</v>
      </c>
      <c r="R100" s="5">
        <v>8.694647134304418</v>
      </c>
      <c r="S100" s="5">
        <v>8.5501915995551681</v>
      </c>
      <c r="T100" s="5">
        <v>8.3713265320609676</v>
      </c>
      <c r="U100" s="5">
        <v>8.1460538059280072</v>
      </c>
      <c r="V100" s="5">
        <v>7.876953513752575</v>
      </c>
      <c r="W100" s="5">
        <v>7.5765429710065453</v>
      </c>
      <c r="X100" s="5">
        <v>7.2343236114661051</v>
      </c>
    </row>
    <row r="101" spans="1:24" x14ac:dyDescent="0.3">
      <c r="A101" s="6" t="s">
        <v>6</v>
      </c>
      <c r="B101" s="6" t="s">
        <v>203</v>
      </c>
      <c r="C101" s="6" t="s">
        <v>108</v>
      </c>
      <c r="D101" s="6" t="s">
        <v>205</v>
      </c>
      <c r="E101" s="6" t="s">
        <v>204</v>
      </c>
      <c r="F101" s="5">
        <v>0.17426700000000003</v>
      </c>
      <c r="G101" s="5">
        <v>0.18171153744060806</v>
      </c>
      <c r="H101" s="5">
        <v>0.18770970253696195</v>
      </c>
      <c r="I101" s="5">
        <v>0.19222368515793248</v>
      </c>
      <c r="J101" s="5">
        <v>0.19531942183639922</v>
      </c>
      <c r="K101" s="5">
        <v>0.1974329115651465</v>
      </c>
      <c r="L101" s="5">
        <v>0.19846820794128966</v>
      </c>
      <c r="M101" s="5">
        <v>0.19827399635342718</v>
      </c>
      <c r="N101" s="5">
        <v>0.19680786455337909</v>
      </c>
      <c r="O101" s="5">
        <v>0.19425413098978495</v>
      </c>
      <c r="P101" s="5">
        <v>0.19073728078958466</v>
      </c>
      <c r="Q101" s="5">
        <v>0.18631728397531958</v>
      </c>
      <c r="R101" s="5">
        <v>0.18106290941249575</v>
      </c>
      <c r="S101" s="5">
        <v>0.17505390988469396</v>
      </c>
      <c r="T101" s="5">
        <v>0.16839261993841251</v>
      </c>
      <c r="U101" s="5">
        <v>0.1612080719089671</v>
      </c>
      <c r="V101" s="5">
        <v>0.15321279372296118</v>
      </c>
      <c r="W101" s="5">
        <v>0.14453154339498619</v>
      </c>
      <c r="X101" s="5">
        <v>0.13547971037220566</v>
      </c>
    </row>
    <row r="102" spans="1:24" x14ac:dyDescent="0.3">
      <c r="A102" s="6" t="s">
        <v>6</v>
      </c>
      <c r="B102" s="6" t="s">
        <v>203</v>
      </c>
      <c r="C102" s="6" t="s">
        <v>109</v>
      </c>
      <c r="D102" s="6" t="s">
        <v>205</v>
      </c>
      <c r="E102" s="6" t="s">
        <v>204</v>
      </c>
      <c r="F102" s="5">
        <v>20.859948999999983</v>
      </c>
      <c r="G102" s="5">
        <v>21.597251330425298</v>
      </c>
      <c r="H102" s="5">
        <v>22.086770641158775</v>
      </c>
      <c r="I102" s="5">
        <v>22.354000707767742</v>
      </c>
      <c r="J102" s="5">
        <v>22.467240409029902</v>
      </c>
      <c r="K102" s="5">
        <v>22.497921073431936</v>
      </c>
      <c r="L102" s="5">
        <v>22.413226110302688</v>
      </c>
      <c r="M102" s="5">
        <v>22.173036386695649</v>
      </c>
      <c r="N102" s="5">
        <v>21.782140969713126</v>
      </c>
      <c r="O102" s="5">
        <v>21.283757537126753</v>
      </c>
      <c r="P102" s="5">
        <v>20.70972862142802</v>
      </c>
      <c r="Q102" s="5">
        <v>20.101043906297448</v>
      </c>
      <c r="R102" s="5">
        <v>19.459556099614012</v>
      </c>
      <c r="S102" s="5">
        <v>18.786133555899184</v>
      </c>
      <c r="T102" s="5">
        <v>18.08672323915594</v>
      </c>
      <c r="U102" s="5">
        <v>17.376521676220985</v>
      </c>
      <c r="V102" s="5">
        <v>16.600425767235791</v>
      </c>
      <c r="W102" s="5">
        <v>15.767413190397704</v>
      </c>
      <c r="X102" s="5">
        <v>14.886300554979412</v>
      </c>
    </row>
    <row r="103" spans="1:24" x14ac:dyDescent="0.3">
      <c r="A103" s="6" t="s">
        <v>6</v>
      </c>
      <c r="B103" s="6" t="s">
        <v>203</v>
      </c>
      <c r="C103" s="6" t="s">
        <v>110</v>
      </c>
      <c r="D103" s="6" t="s">
        <v>205</v>
      </c>
      <c r="E103" s="6" t="s">
        <v>204</v>
      </c>
      <c r="F103" s="5">
        <v>2.1713179664549038</v>
      </c>
      <c r="G103" s="5">
        <v>2.2538197988096091</v>
      </c>
      <c r="H103" s="5">
        <v>2.3420438682695015</v>
      </c>
      <c r="I103" s="5">
        <v>2.4154086521602345</v>
      </c>
      <c r="J103" s="5">
        <v>2.4665179703774749</v>
      </c>
      <c r="K103" s="5">
        <v>2.5037173253693572</v>
      </c>
      <c r="L103" s="5">
        <v>2.5280744193193727</v>
      </c>
      <c r="M103" s="5">
        <v>2.5407591499484847</v>
      </c>
      <c r="N103" s="5">
        <v>2.5419631797862037</v>
      </c>
      <c r="O103" s="5">
        <v>2.5299996586024078</v>
      </c>
      <c r="P103" s="5">
        <v>2.5047838755544101</v>
      </c>
      <c r="Q103" s="5">
        <v>2.4666435224584107</v>
      </c>
      <c r="R103" s="5">
        <v>2.4185582407139821</v>
      </c>
      <c r="S103" s="5">
        <v>2.3605645783118021</v>
      </c>
      <c r="T103" s="5">
        <v>2.293930954785143</v>
      </c>
      <c r="U103" s="5">
        <v>2.2196664033689624</v>
      </c>
      <c r="V103" s="5">
        <v>2.1394053433179572</v>
      </c>
      <c r="W103" s="5">
        <v>2.0542620046936038</v>
      </c>
      <c r="X103" s="5">
        <v>1.9653850842717371</v>
      </c>
    </row>
    <row r="104" spans="1:24" x14ac:dyDescent="0.3">
      <c r="A104" s="6" t="s">
        <v>6</v>
      </c>
      <c r="B104" s="6" t="s">
        <v>203</v>
      </c>
      <c r="C104" s="6" t="s">
        <v>111</v>
      </c>
      <c r="D104" s="6" t="s">
        <v>205</v>
      </c>
      <c r="E104" s="6" t="s">
        <v>204</v>
      </c>
      <c r="F104" s="5">
        <v>3.3236110000000001</v>
      </c>
      <c r="G104" s="5">
        <v>3.2521165769986879</v>
      </c>
      <c r="H104" s="5">
        <v>3.1792442222327231</v>
      </c>
      <c r="I104" s="5">
        <v>3.1026245952318465</v>
      </c>
      <c r="J104" s="5">
        <v>3.0158830196138369</v>
      </c>
      <c r="K104" s="5">
        <v>2.9230143106235338</v>
      </c>
      <c r="L104" s="5">
        <v>2.8287244835731271</v>
      </c>
      <c r="M104" s="5">
        <v>2.7338915249873961</v>
      </c>
      <c r="N104" s="5">
        <v>2.634425726810083</v>
      </c>
      <c r="O104" s="5">
        <v>2.5283862291653909</v>
      </c>
      <c r="P104" s="5">
        <v>2.4163972806272569</v>
      </c>
      <c r="Q104" s="5">
        <v>2.3035028079036155</v>
      </c>
      <c r="R104" s="5">
        <v>2.1928640849480558</v>
      </c>
      <c r="S104" s="5">
        <v>2.0855472554760137</v>
      </c>
      <c r="T104" s="5">
        <v>1.980744054736995</v>
      </c>
      <c r="U104" s="5">
        <v>1.8721518013584681</v>
      </c>
      <c r="V104" s="5">
        <v>1.759530972905661</v>
      </c>
      <c r="W104" s="5">
        <v>1.6499640115064822</v>
      </c>
      <c r="X104" s="5">
        <v>1.548247990568598</v>
      </c>
    </row>
    <row r="105" spans="1:24" x14ac:dyDescent="0.3">
      <c r="A105" s="6" t="s">
        <v>6</v>
      </c>
      <c r="B105" s="6" t="s">
        <v>203</v>
      </c>
      <c r="C105" s="6" t="s">
        <v>112</v>
      </c>
      <c r="D105" s="6" t="s">
        <v>205</v>
      </c>
      <c r="E105" s="6" t="s">
        <v>204</v>
      </c>
      <c r="F105" s="5">
        <v>0.50744800000000001</v>
      </c>
      <c r="G105" s="5">
        <v>0.5537292735464725</v>
      </c>
      <c r="H105" s="5">
        <v>0.59504571902342773</v>
      </c>
      <c r="I105" s="5">
        <v>0.63778571984694599</v>
      </c>
      <c r="J105" s="5">
        <v>0.68098727822924709</v>
      </c>
      <c r="K105" s="5">
        <v>0.72414938630819403</v>
      </c>
      <c r="L105" s="5">
        <v>0.76695033917705702</v>
      </c>
      <c r="M105" s="5">
        <v>0.80843928218999783</v>
      </c>
      <c r="N105" s="5">
        <v>0.84773584050041462</v>
      </c>
      <c r="O105" s="5">
        <v>0.88409798782864923</v>
      </c>
      <c r="P105" s="5">
        <v>0.91731664661977186</v>
      </c>
      <c r="Q105" s="5">
        <v>0.94530014193349077</v>
      </c>
      <c r="R105" s="5">
        <v>0.96718803638673378</v>
      </c>
      <c r="S105" s="5">
        <v>0.98158719528012428</v>
      </c>
      <c r="T105" s="5">
        <v>0.98885497738897066</v>
      </c>
      <c r="U105" s="5">
        <v>0.98827188130999677</v>
      </c>
      <c r="V105" s="5">
        <v>0.97948021649160866</v>
      </c>
      <c r="W105" s="5">
        <v>0.96395399740521415</v>
      </c>
      <c r="X105" s="5">
        <v>0.94291602813340381</v>
      </c>
    </row>
    <row r="106" spans="1:24" x14ac:dyDescent="0.3">
      <c r="A106" s="6" t="s">
        <v>6</v>
      </c>
      <c r="B106" s="6" t="s">
        <v>203</v>
      </c>
      <c r="C106" s="6" t="s">
        <v>113</v>
      </c>
      <c r="D106" s="6" t="s">
        <v>205</v>
      </c>
      <c r="E106" s="6" t="s">
        <v>204</v>
      </c>
      <c r="F106" s="5">
        <v>2.2520600000000011</v>
      </c>
      <c r="G106" s="5">
        <v>2.1833962671945497</v>
      </c>
      <c r="H106" s="5">
        <v>2.1217933822963282</v>
      </c>
      <c r="I106" s="5">
        <v>2.0647935398151898</v>
      </c>
      <c r="J106" s="5">
        <v>2.007520556706047</v>
      </c>
      <c r="K106" s="5">
        <v>1.9532834250931304</v>
      </c>
      <c r="L106" s="5">
        <v>1.903213567941471</v>
      </c>
      <c r="M106" s="5">
        <v>1.8526341880719464</v>
      </c>
      <c r="N106" s="5">
        <v>1.7981000828530807</v>
      </c>
      <c r="O106" s="5">
        <v>1.7398595896423847</v>
      </c>
      <c r="P106" s="5">
        <v>1.6786576027241835</v>
      </c>
      <c r="Q106" s="5">
        <v>1.6132867777546958</v>
      </c>
      <c r="R106" s="5">
        <v>1.5448536671128164</v>
      </c>
      <c r="S106" s="5">
        <v>1.4737242860466728</v>
      </c>
      <c r="T106" s="5">
        <v>1.4000539035607411</v>
      </c>
      <c r="U106" s="5">
        <v>1.3228993694598215</v>
      </c>
      <c r="V106" s="5">
        <v>1.2408582558051229</v>
      </c>
      <c r="W106" s="5">
        <v>1.159257229959082</v>
      </c>
      <c r="X106" s="5">
        <v>1.0807228967720366</v>
      </c>
    </row>
    <row r="107" spans="1:24" x14ac:dyDescent="0.3">
      <c r="A107" s="6" t="s">
        <v>6</v>
      </c>
      <c r="B107" s="6" t="s">
        <v>203</v>
      </c>
      <c r="C107" s="6" t="s">
        <v>114</v>
      </c>
      <c r="D107" s="6" t="s">
        <v>205</v>
      </c>
      <c r="E107" s="6" t="s">
        <v>204</v>
      </c>
      <c r="F107" s="5">
        <v>0.54365599999999947</v>
      </c>
      <c r="G107" s="5">
        <v>0.58675004700899114</v>
      </c>
      <c r="H107" s="5">
        <v>0.61216384610984664</v>
      </c>
      <c r="I107" s="5">
        <v>0.64020617144059067</v>
      </c>
      <c r="J107" s="5">
        <v>0.66916403507778777</v>
      </c>
      <c r="K107" s="5">
        <v>0.69705452001635704</v>
      </c>
      <c r="L107" s="5">
        <v>0.72125650634120175</v>
      </c>
      <c r="M107" s="5">
        <v>0.74043586118511351</v>
      </c>
      <c r="N107" s="5">
        <v>0.75375838630934633</v>
      </c>
      <c r="O107" s="5">
        <v>0.76087724406036827</v>
      </c>
      <c r="P107" s="5">
        <v>0.76233001630522113</v>
      </c>
      <c r="Q107" s="5">
        <v>0.75693864175341863</v>
      </c>
      <c r="R107" s="5">
        <v>0.74317232633610364</v>
      </c>
      <c r="S107" s="5">
        <v>0.72194252030137251</v>
      </c>
      <c r="T107" s="5">
        <v>0.69485766768807555</v>
      </c>
      <c r="U107" s="5">
        <v>0.66154533747193622</v>
      </c>
      <c r="V107" s="5">
        <v>0.62274712512964914</v>
      </c>
      <c r="W107" s="5">
        <v>0.58050160832661102</v>
      </c>
      <c r="X107" s="5">
        <v>0.53640321554058323</v>
      </c>
    </row>
    <row r="108" spans="1:24" x14ac:dyDescent="0.3">
      <c r="A108" s="6" t="s">
        <v>6</v>
      </c>
      <c r="B108" s="6" t="s">
        <v>203</v>
      </c>
      <c r="C108" s="6" t="s">
        <v>115</v>
      </c>
      <c r="D108" s="6" t="s">
        <v>205</v>
      </c>
      <c r="E108" s="6" t="s">
        <v>204</v>
      </c>
      <c r="F108" s="5">
        <v>31.951411999999991</v>
      </c>
      <c r="G108" s="5">
        <v>33.181009337926973</v>
      </c>
      <c r="H108" s="5">
        <v>34.093556798406389</v>
      </c>
      <c r="I108" s="5">
        <v>34.686724216771324</v>
      </c>
      <c r="J108" s="5">
        <v>34.947204983717796</v>
      </c>
      <c r="K108" s="5">
        <v>34.990687152168583</v>
      </c>
      <c r="L108" s="5">
        <v>34.834009705323275</v>
      </c>
      <c r="M108" s="5">
        <v>34.473610814003237</v>
      </c>
      <c r="N108" s="5">
        <v>33.899488602685615</v>
      </c>
      <c r="O108" s="5">
        <v>33.14018123066068</v>
      </c>
      <c r="P108" s="5">
        <v>32.216913598862625</v>
      </c>
      <c r="Q108" s="5">
        <v>31.214525045547322</v>
      </c>
      <c r="R108" s="5">
        <v>30.151690589438367</v>
      </c>
      <c r="S108" s="5">
        <v>29.036665728071714</v>
      </c>
      <c r="T108" s="5">
        <v>27.874246690958259</v>
      </c>
      <c r="U108" s="5">
        <v>26.68020481789598</v>
      </c>
      <c r="V108" s="5">
        <v>25.477622274458309</v>
      </c>
      <c r="W108" s="5">
        <v>24.289824634604244</v>
      </c>
      <c r="X108" s="5">
        <v>23.041635185276395</v>
      </c>
    </row>
    <row r="109" spans="1:24" x14ac:dyDescent="0.3">
      <c r="A109" s="6" t="s">
        <v>6</v>
      </c>
      <c r="B109" s="6" t="s">
        <v>203</v>
      </c>
      <c r="C109" s="6" t="s">
        <v>116</v>
      </c>
      <c r="D109" s="6" t="s">
        <v>205</v>
      </c>
      <c r="E109" s="6" t="s">
        <v>204</v>
      </c>
      <c r="F109" s="5">
        <v>3.572884999999999</v>
      </c>
      <c r="G109" s="5">
        <v>3.3710349100230617</v>
      </c>
      <c r="H109" s="5">
        <v>3.1865535914646559</v>
      </c>
      <c r="I109" s="5">
        <v>3.0022669553201804</v>
      </c>
      <c r="J109" s="5">
        <v>2.8207442009381016</v>
      </c>
      <c r="K109" s="5">
        <v>2.6431920818449006</v>
      </c>
      <c r="L109" s="5">
        <v>2.4686288506373306</v>
      </c>
      <c r="M109" s="5">
        <v>2.2946440621266491</v>
      </c>
      <c r="N109" s="5">
        <v>2.1227494671342382</v>
      </c>
      <c r="O109" s="5">
        <v>1.9566159760213961</v>
      </c>
      <c r="P109" s="5">
        <v>1.7983886067661343</v>
      </c>
      <c r="Q109" s="5">
        <v>1.6525174000627283</v>
      </c>
      <c r="R109" s="5">
        <v>1.5161264217719941</v>
      </c>
      <c r="S109" s="5">
        <v>1.3868442639044141</v>
      </c>
      <c r="T109" s="5">
        <v>1.2641141288421862</v>
      </c>
      <c r="U109" s="5">
        <v>1.1495626985747409</v>
      </c>
      <c r="V109" s="5">
        <v>1.045380034490029</v>
      </c>
      <c r="W109" s="5">
        <v>0.95349798089651749</v>
      </c>
      <c r="X109" s="5">
        <v>0.87320137672435805</v>
      </c>
    </row>
    <row r="110" spans="1:24" x14ac:dyDescent="0.3">
      <c r="A110" s="6" t="s">
        <v>6</v>
      </c>
      <c r="B110" s="6" t="s">
        <v>203</v>
      </c>
      <c r="C110" s="6" t="s">
        <v>117</v>
      </c>
      <c r="D110" s="6" t="s">
        <v>205</v>
      </c>
      <c r="E110" s="6" t="s">
        <v>204</v>
      </c>
      <c r="F110" s="5">
        <v>20.713818996419008</v>
      </c>
      <c r="G110" s="5">
        <v>23.337338840496912</v>
      </c>
      <c r="H110" s="5">
        <v>25.921155905924909</v>
      </c>
      <c r="I110" s="5">
        <v>28.386871105144245</v>
      </c>
      <c r="J110" s="5">
        <v>30.643461991428467</v>
      </c>
      <c r="K110" s="5">
        <v>32.72940953872456</v>
      </c>
      <c r="L110" s="5">
        <v>34.562884830654347</v>
      </c>
      <c r="M110" s="5">
        <v>36.097766493321373</v>
      </c>
      <c r="N110" s="5">
        <v>37.333063948116013</v>
      </c>
      <c r="O110" s="5">
        <v>38.32913606179806</v>
      </c>
      <c r="P110" s="5">
        <v>39.09298509701884</v>
      </c>
      <c r="Q110" s="5">
        <v>39.62618169035963</v>
      </c>
      <c r="R110" s="5">
        <v>39.91982625424032</v>
      </c>
      <c r="S110" s="5">
        <v>39.970173688504197</v>
      </c>
      <c r="T110" s="5">
        <v>39.775634608882712</v>
      </c>
      <c r="U110" s="5">
        <v>39.337882792228697</v>
      </c>
      <c r="V110" s="5">
        <v>38.660387720002255</v>
      </c>
      <c r="W110" s="5">
        <v>37.761536393237471</v>
      </c>
      <c r="X110" s="5">
        <v>36.669014696999149</v>
      </c>
    </row>
    <row r="111" spans="1:24" x14ac:dyDescent="0.3">
      <c r="A111" s="6" t="s">
        <v>6</v>
      </c>
      <c r="B111" s="6" t="s">
        <v>203</v>
      </c>
      <c r="C111" s="6" t="s">
        <v>118</v>
      </c>
      <c r="D111" s="6" t="s">
        <v>205</v>
      </c>
      <c r="E111" s="6" t="s">
        <v>204</v>
      </c>
      <c r="F111" s="5">
        <v>0.31588499999999992</v>
      </c>
      <c r="G111" s="5">
        <v>0.33735199609640881</v>
      </c>
      <c r="H111" s="5">
        <v>0.35786661366089656</v>
      </c>
      <c r="I111" s="5">
        <v>0.37538265236936302</v>
      </c>
      <c r="J111" s="5">
        <v>0.38907909496154952</v>
      </c>
      <c r="K111" s="5">
        <v>0.40022741447053717</v>
      </c>
      <c r="L111" s="5">
        <v>0.40946630745774676</v>
      </c>
      <c r="M111" s="5">
        <v>0.41694704597005033</v>
      </c>
      <c r="N111" s="5">
        <v>0.42215870169323622</v>
      </c>
      <c r="O111" s="5">
        <v>0.42475981558450765</v>
      </c>
      <c r="P111" s="5">
        <v>0.42459119067797862</v>
      </c>
      <c r="Q111" s="5">
        <v>0.42139780750145611</v>
      </c>
      <c r="R111" s="5">
        <v>0.41455453222428784</v>
      </c>
      <c r="S111" s="5">
        <v>0.40399646785415727</v>
      </c>
      <c r="T111" s="5">
        <v>0.38835785517320581</v>
      </c>
      <c r="U111" s="5">
        <v>0.36763053810475704</v>
      </c>
      <c r="V111" s="5">
        <v>0.34308907950816014</v>
      </c>
      <c r="W111" s="5">
        <v>0.31688602489443601</v>
      </c>
      <c r="X111" s="5">
        <v>0.2910030086863073</v>
      </c>
    </row>
    <row r="112" spans="1:24" x14ac:dyDescent="0.3">
      <c r="A112" s="6" t="s">
        <v>6</v>
      </c>
      <c r="B112" s="6" t="s">
        <v>203</v>
      </c>
      <c r="C112" s="6" t="s">
        <v>119</v>
      </c>
      <c r="D112" s="6" t="s">
        <v>205</v>
      </c>
      <c r="E112" s="6" t="s">
        <v>204</v>
      </c>
      <c r="F112" s="5">
        <v>113.42304699249158</v>
      </c>
      <c r="G112" s="5">
        <v>119.29190893280207</v>
      </c>
      <c r="H112" s="5">
        <v>124.23030619954814</v>
      </c>
      <c r="I112" s="5">
        <v>128.15551567120883</v>
      </c>
      <c r="J112" s="5">
        <v>131.00503394168226</v>
      </c>
      <c r="K112" s="5">
        <v>133.02380999450676</v>
      </c>
      <c r="L112" s="5">
        <v>134.12617324176651</v>
      </c>
      <c r="M112" s="5">
        <v>134.27980432839101</v>
      </c>
      <c r="N112" s="5">
        <v>133.52198404136536</v>
      </c>
      <c r="O112" s="5">
        <v>132.02628885105628</v>
      </c>
      <c r="P112" s="5">
        <v>129.88357521737274</v>
      </c>
      <c r="Q112" s="5">
        <v>127.39680305533821</v>
      </c>
      <c r="R112" s="5">
        <v>124.60450883462343</v>
      </c>
      <c r="S112" s="5">
        <v>121.54799056180438</v>
      </c>
      <c r="T112" s="5">
        <v>118.26259503634002</v>
      </c>
      <c r="U112" s="5">
        <v>114.40678096561977</v>
      </c>
      <c r="V112" s="5">
        <v>110.05420124766785</v>
      </c>
      <c r="W112" s="5">
        <v>105.23088925199329</v>
      </c>
      <c r="X112" s="5">
        <v>99.745156231541031</v>
      </c>
    </row>
    <row r="113" spans="1:24" x14ac:dyDescent="0.3">
      <c r="A113" s="6" t="s">
        <v>6</v>
      </c>
      <c r="B113" s="6" t="s">
        <v>203</v>
      </c>
      <c r="C113" s="6" t="s">
        <v>120</v>
      </c>
      <c r="D113" s="6" t="s">
        <v>205</v>
      </c>
      <c r="E113" s="6" t="s">
        <v>204</v>
      </c>
      <c r="F113" s="5">
        <v>2.0601556966805812</v>
      </c>
      <c r="G113" s="5">
        <v>2.0900914849769747</v>
      </c>
      <c r="H113" s="5">
        <v>2.1182357003799202</v>
      </c>
      <c r="I113" s="5">
        <v>2.1441441529522338</v>
      </c>
      <c r="J113" s="5">
        <v>2.1666933860117701</v>
      </c>
      <c r="K113" s="5">
        <v>2.1886283447522055</v>
      </c>
      <c r="L113" s="5">
        <v>2.208286719350109</v>
      </c>
      <c r="M113" s="5">
        <v>2.2224728211520968</v>
      </c>
      <c r="N113" s="5">
        <v>2.2274590924021682</v>
      </c>
      <c r="O113" s="5">
        <v>2.2221671865181354</v>
      </c>
      <c r="P113" s="5">
        <v>2.2056319317883006</v>
      </c>
      <c r="Q113" s="5">
        <v>2.170504450882818</v>
      </c>
      <c r="R113" s="5">
        <v>2.1191528733818377</v>
      </c>
      <c r="S113" s="5">
        <v>2.0533540736006439</v>
      </c>
      <c r="T113" s="5">
        <v>1.9750058481425681</v>
      </c>
      <c r="U113" s="5">
        <v>1.8874204869866786</v>
      </c>
      <c r="V113" s="5">
        <v>1.7873971044317416</v>
      </c>
      <c r="W113" s="5">
        <v>1.6772648654948628</v>
      </c>
      <c r="X113" s="5">
        <v>1.5615290011987062</v>
      </c>
    </row>
    <row r="114" spans="1:24" x14ac:dyDescent="0.3">
      <c r="A114" s="6" t="s">
        <v>6</v>
      </c>
      <c r="B114" s="6" t="s">
        <v>203</v>
      </c>
      <c r="C114" s="6" t="s">
        <v>121</v>
      </c>
      <c r="D114" s="6" t="s">
        <v>205</v>
      </c>
      <c r="E114" s="6" t="s">
        <v>204</v>
      </c>
      <c r="F114" s="5">
        <v>15.369808999999993</v>
      </c>
      <c r="G114" s="5">
        <v>17.490558108210486</v>
      </c>
      <c r="H114" s="5">
        <v>19.618490799006082</v>
      </c>
      <c r="I114" s="5">
        <v>21.741179576194622</v>
      </c>
      <c r="J114" s="5">
        <v>23.740593812502112</v>
      </c>
      <c r="K114" s="5">
        <v>25.691281651227619</v>
      </c>
      <c r="L114" s="5">
        <v>27.472808741100877</v>
      </c>
      <c r="M114" s="5">
        <v>29.036370667332005</v>
      </c>
      <c r="N114" s="5">
        <v>30.35277422645304</v>
      </c>
      <c r="O114" s="5">
        <v>31.451477907463783</v>
      </c>
      <c r="P114" s="5">
        <v>32.343997913993661</v>
      </c>
      <c r="Q114" s="5">
        <v>33.068452445699478</v>
      </c>
      <c r="R114" s="5">
        <v>33.619388833369207</v>
      </c>
      <c r="S114" s="5">
        <v>33.988561137584426</v>
      </c>
      <c r="T114" s="5">
        <v>34.17796414933126</v>
      </c>
      <c r="U114" s="5">
        <v>34.197203662725805</v>
      </c>
      <c r="V114" s="5">
        <v>34.052108635284533</v>
      </c>
      <c r="W114" s="5">
        <v>33.745578601192058</v>
      </c>
      <c r="X114" s="5">
        <v>33.286529551031222</v>
      </c>
    </row>
    <row r="115" spans="1:24" x14ac:dyDescent="0.3">
      <c r="A115" s="6" t="s">
        <v>6</v>
      </c>
      <c r="B115" s="6" t="s">
        <v>203</v>
      </c>
      <c r="C115" s="6" t="s">
        <v>122</v>
      </c>
      <c r="D115" s="6" t="s">
        <v>205</v>
      </c>
      <c r="E115" s="6" t="s">
        <v>204</v>
      </c>
      <c r="F115" s="5">
        <v>0.41651499991321611</v>
      </c>
      <c r="G115" s="5">
        <v>0.42460330057765783</v>
      </c>
      <c r="H115" s="5">
        <v>0.43204122682704549</v>
      </c>
      <c r="I115" s="5">
        <v>0.4373217724869598</v>
      </c>
      <c r="J115" s="5">
        <v>0.43967842759130094</v>
      </c>
      <c r="K115" s="5">
        <v>0.43974323161274964</v>
      </c>
      <c r="L115" s="5">
        <v>0.4377576198245654</v>
      </c>
      <c r="M115" s="5">
        <v>0.43398418255671956</v>
      </c>
      <c r="N115" s="5">
        <v>0.42864587931721798</v>
      </c>
      <c r="O115" s="5">
        <v>0.42217967997323919</v>
      </c>
      <c r="P115" s="5">
        <v>0.41468053264648558</v>
      </c>
      <c r="Q115" s="5">
        <v>0.40558680241168049</v>
      </c>
      <c r="R115" s="5">
        <v>0.39485920821122933</v>
      </c>
      <c r="S115" s="5">
        <v>0.38095422548285135</v>
      </c>
      <c r="T115" s="5">
        <v>0.3640338833338862</v>
      </c>
      <c r="U115" s="5">
        <v>0.34487614157143753</v>
      </c>
      <c r="V115" s="5">
        <v>0.32342891870209356</v>
      </c>
      <c r="W115" s="5">
        <v>0.30077354706955839</v>
      </c>
      <c r="X115" s="5">
        <v>0.27814122367021893</v>
      </c>
    </row>
    <row r="116" spans="1:24" x14ac:dyDescent="0.3">
      <c r="A116" s="6" t="s">
        <v>6</v>
      </c>
      <c r="B116" s="6" t="s">
        <v>203</v>
      </c>
      <c r="C116" s="6" t="s">
        <v>123</v>
      </c>
      <c r="D116" s="6" t="s">
        <v>205</v>
      </c>
      <c r="E116" s="6" t="s">
        <v>204</v>
      </c>
      <c r="F116" s="5">
        <v>47.963012000000028</v>
      </c>
      <c r="G116" s="5">
        <v>48.944399451434883</v>
      </c>
      <c r="H116" s="5">
        <v>49.469738479936829</v>
      </c>
      <c r="I116" s="5">
        <v>49.621321185819298</v>
      </c>
      <c r="J116" s="5">
        <v>49.283272070803328</v>
      </c>
      <c r="K116" s="5">
        <v>48.608021376317964</v>
      </c>
      <c r="L116" s="5">
        <v>47.611789760833545</v>
      </c>
      <c r="M116" s="5">
        <v>46.289792805021307</v>
      </c>
      <c r="N116" s="5">
        <v>44.733374911594517</v>
      </c>
      <c r="O116" s="5">
        <v>42.997473659782536</v>
      </c>
      <c r="P116" s="5">
        <v>41.139618744509271</v>
      </c>
      <c r="Q116" s="5">
        <v>39.240010559778469</v>
      </c>
      <c r="R116" s="5">
        <v>37.33240848136046</v>
      </c>
      <c r="S116" s="5">
        <v>35.416268943568227</v>
      </c>
      <c r="T116" s="5">
        <v>33.500030862848767</v>
      </c>
      <c r="U116" s="5">
        <v>31.60950429375373</v>
      </c>
      <c r="V116" s="5">
        <v>29.772795449763215</v>
      </c>
      <c r="W116" s="5">
        <v>28.018302922208093</v>
      </c>
      <c r="X116" s="5">
        <v>26.365410898028035</v>
      </c>
    </row>
    <row r="117" spans="1:24" x14ac:dyDescent="0.3">
      <c r="A117" s="6" t="s">
        <v>6</v>
      </c>
      <c r="B117" s="6" t="s">
        <v>203</v>
      </c>
      <c r="C117" s="6" t="s">
        <v>124</v>
      </c>
      <c r="D117" s="6" t="s">
        <v>205</v>
      </c>
      <c r="E117" s="6" t="s">
        <v>204</v>
      </c>
      <c r="F117" s="5">
        <v>0.63148999999999977</v>
      </c>
      <c r="G117" s="5">
        <v>0.64004269478576925</v>
      </c>
      <c r="H117" s="5">
        <v>0.64821763336602256</v>
      </c>
      <c r="I117" s="5">
        <v>0.65478071077587285</v>
      </c>
      <c r="J117" s="5">
        <v>0.65929499118621882</v>
      </c>
      <c r="K117" s="5">
        <v>0.66283785728420741</v>
      </c>
      <c r="L117" s="5">
        <v>0.66516879498309567</v>
      </c>
      <c r="M117" s="5">
        <v>0.66533674069916082</v>
      </c>
      <c r="N117" s="5">
        <v>0.6627787233944491</v>
      </c>
      <c r="O117" s="5">
        <v>0.65766095917144474</v>
      </c>
      <c r="P117" s="5">
        <v>0.65000888973538218</v>
      </c>
      <c r="Q117" s="5">
        <v>0.63800310038785457</v>
      </c>
      <c r="R117" s="5">
        <v>0.6220774058653985</v>
      </c>
      <c r="S117" s="5">
        <v>0.60244111454379323</v>
      </c>
      <c r="T117" s="5">
        <v>0.57898606858389512</v>
      </c>
      <c r="U117" s="5">
        <v>0.55040921251260988</v>
      </c>
      <c r="V117" s="5">
        <v>0.51844628909239077</v>
      </c>
      <c r="W117" s="5">
        <v>0.48458122799539666</v>
      </c>
      <c r="X117" s="5">
        <v>0.44769813608941461</v>
      </c>
    </row>
    <row r="118" spans="1:24" x14ac:dyDescent="0.3">
      <c r="A118" s="6" t="s">
        <v>6</v>
      </c>
      <c r="B118" s="6" t="s">
        <v>203</v>
      </c>
      <c r="C118" s="6" t="s">
        <v>125</v>
      </c>
      <c r="D118" s="6" t="s">
        <v>205</v>
      </c>
      <c r="E118" s="6" t="s">
        <v>204</v>
      </c>
      <c r="F118" s="5">
        <v>2.7560010000000004</v>
      </c>
      <c r="G118" s="5">
        <v>2.9420654387149918</v>
      </c>
      <c r="H118" s="5">
        <v>3.0954642901539402</v>
      </c>
      <c r="I118" s="5">
        <v>3.207384204221627</v>
      </c>
      <c r="J118" s="5">
        <v>3.2813850070015382</v>
      </c>
      <c r="K118" s="5">
        <v>3.3400216537613399</v>
      </c>
      <c r="L118" s="5">
        <v>3.387549827081445</v>
      </c>
      <c r="M118" s="5">
        <v>3.4166923403253011</v>
      </c>
      <c r="N118" s="5">
        <v>3.4177048379275088</v>
      </c>
      <c r="O118" s="5">
        <v>3.3918550328876238</v>
      </c>
      <c r="P118" s="5">
        <v>3.3441025206466071</v>
      </c>
      <c r="Q118" s="5">
        <v>3.2829159258636005</v>
      </c>
      <c r="R118" s="5">
        <v>3.2113451271470659</v>
      </c>
      <c r="S118" s="5">
        <v>3.1290224088121796</v>
      </c>
      <c r="T118" s="5">
        <v>3.0357118628599609</v>
      </c>
      <c r="U118" s="5">
        <v>2.9341695578161988</v>
      </c>
      <c r="V118" s="5">
        <v>2.8283695384172938</v>
      </c>
      <c r="W118" s="5">
        <v>2.7211667595683804</v>
      </c>
      <c r="X118" s="5">
        <v>2.6119867839937174</v>
      </c>
    </row>
    <row r="119" spans="1:24" x14ac:dyDescent="0.3">
      <c r="A119" s="6" t="s">
        <v>6</v>
      </c>
      <c r="B119" s="6" t="s">
        <v>203</v>
      </c>
      <c r="C119" s="6" t="s">
        <v>126</v>
      </c>
      <c r="D119" s="6" t="s">
        <v>205</v>
      </c>
      <c r="E119" s="6" t="s">
        <v>204</v>
      </c>
      <c r="F119" s="5">
        <v>23.390765000000002</v>
      </c>
      <c r="G119" s="5">
        <v>25.629743628866347</v>
      </c>
      <c r="H119" s="5">
        <v>27.856927699945903</v>
      </c>
      <c r="I119" s="5">
        <v>30.022474223552518</v>
      </c>
      <c r="J119" s="5">
        <v>31.96916488868996</v>
      </c>
      <c r="K119" s="5">
        <v>33.764848190307148</v>
      </c>
      <c r="L119" s="5">
        <v>35.30569571983014</v>
      </c>
      <c r="M119" s="5">
        <v>36.574643821357832</v>
      </c>
      <c r="N119" s="5">
        <v>37.606170979029848</v>
      </c>
      <c r="O119" s="5">
        <v>38.440246417538653</v>
      </c>
      <c r="P119" s="5">
        <v>39.080557740547775</v>
      </c>
      <c r="Q119" s="5">
        <v>39.528379389690627</v>
      </c>
      <c r="R119" s="5">
        <v>39.759754690234644</v>
      </c>
      <c r="S119" s="5">
        <v>39.767101359819875</v>
      </c>
      <c r="T119" s="5">
        <v>39.556580113223383</v>
      </c>
      <c r="U119" s="5">
        <v>39.128192822192055</v>
      </c>
      <c r="V119" s="5">
        <v>38.486279377182129</v>
      </c>
      <c r="W119" s="5">
        <v>37.642113457028017</v>
      </c>
      <c r="X119" s="5">
        <v>36.62322788200597</v>
      </c>
    </row>
    <row r="120" spans="1:24" x14ac:dyDescent="0.3">
      <c r="A120" s="6" t="s">
        <v>6</v>
      </c>
      <c r="B120" s="6" t="s">
        <v>203</v>
      </c>
      <c r="C120" s="6" t="s">
        <v>127</v>
      </c>
      <c r="D120" s="6" t="s">
        <v>205</v>
      </c>
      <c r="E120" s="6" t="s">
        <v>204</v>
      </c>
      <c r="F120" s="5">
        <v>3.4597730000000007</v>
      </c>
      <c r="G120" s="5">
        <v>3.8340146480546373</v>
      </c>
      <c r="H120" s="5">
        <v>4.1755647470164297</v>
      </c>
      <c r="I120" s="5">
        <v>4.4767133297182644</v>
      </c>
      <c r="J120" s="5">
        <v>4.7406093769859545</v>
      </c>
      <c r="K120" s="5">
        <v>4.9782315822640317</v>
      </c>
      <c r="L120" s="5">
        <v>5.1773690096932112</v>
      </c>
      <c r="M120" s="5">
        <v>5.3276505383819091</v>
      </c>
      <c r="N120" s="5">
        <v>5.4303870099336908</v>
      </c>
      <c r="O120" s="5">
        <v>5.4970249622880587</v>
      </c>
      <c r="P120" s="5">
        <v>5.5382967861327828</v>
      </c>
      <c r="Q120" s="5">
        <v>5.5568929199778703</v>
      </c>
      <c r="R120" s="5">
        <v>5.5505546497504676</v>
      </c>
      <c r="S120" s="5">
        <v>5.5155626152182196</v>
      </c>
      <c r="T120" s="5">
        <v>5.4535599416065015</v>
      </c>
      <c r="U120" s="5">
        <v>5.3672774698286903</v>
      </c>
      <c r="V120" s="5">
        <v>5.2599226475994927</v>
      </c>
      <c r="W120" s="5">
        <v>5.1348247914491907</v>
      </c>
      <c r="X120" s="5">
        <v>4.9946119622840959</v>
      </c>
    </row>
    <row r="121" spans="1:24" x14ac:dyDescent="0.3">
      <c r="A121" s="6" t="s">
        <v>6</v>
      </c>
      <c r="B121" s="6" t="s">
        <v>203</v>
      </c>
      <c r="C121" s="6" t="s">
        <v>128</v>
      </c>
      <c r="D121" s="6" t="s">
        <v>205</v>
      </c>
      <c r="E121" s="6" t="s">
        <v>204</v>
      </c>
      <c r="F121" s="5">
        <v>0.4058139999203928</v>
      </c>
      <c r="G121" s="5">
        <v>0.41287744606314147</v>
      </c>
      <c r="H121" s="5">
        <v>0.41797306510466015</v>
      </c>
      <c r="I121" s="5">
        <v>0.42160349575095818</v>
      </c>
      <c r="J121" s="5">
        <v>0.42353819737505988</v>
      </c>
      <c r="K121" s="5">
        <v>0.42436210021553883</v>
      </c>
      <c r="L121" s="5">
        <v>0.42362620041987281</v>
      </c>
      <c r="M121" s="5">
        <v>0.42103798356229905</v>
      </c>
      <c r="N121" s="5">
        <v>0.41645889334417713</v>
      </c>
      <c r="O121" s="5">
        <v>0.4101546513496061</v>
      </c>
      <c r="P121" s="5">
        <v>0.40247337255916321</v>
      </c>
      <c r="Q121" s="5">
        <v>0.39367702095952939</v>
      </c>
      <c r="R121" s="5">
        <v>0.38387650559704206</v>
      </c>
      <c r="S121" s="5">
        <v>0.37258528918802364</v>
      </c>
      <c r="T121" s="5">
        <v>0.36026920746120705</v>
      </c>
      <c r="U121" s="5">
        <v>0.34699893152436845</v>
      </c>
      <c r="V121" s="5">
        <v>0.33217481296352552</v>
      </c>
      <c r="W121" s="5">
        <v>0.31555866861481074</v>
      </c>
      <c r="X121" s="5">
        <v>0.29784874807450856</v>
      </c>
    </row>
    <row r="122" spans="1:24" x14ac:dyDescent="0.3">
      <c r="A122" s="6" t="s">
        <v>6</v>
      </c>
      <c r="B122" s="6" t="s">
        <v>203</v>
      </c>
      <c r="C122" s="6" t="s">
        <v>129</v>
      </c>
      <c r="D122" s="6" t="s">
        <v>205</v>
      </c>
      <c r="E122" s="6" t="s">
        <v>204</v>
      </c>
      <c r="F122" s="5">
        <v>1.2991719999999995</v>
      </c>
      <c r="G122" s="5">
        <v>1.3296906962866435</v>
      </c>
      <c r="H122" s="5">
        <v>1.3573927739106433</v>
      </c>
      <c r="I122" s="5">
        <v>1.3798275699560552</v>
      </c>
      <c r="J122" s="5">
        <v>1.3943207944660843</v>
      </c>
      <c r="K122" s="5">
        <v>1.4024717783264951</v>
      </c>
      <c r="L122" s="5">
        <v>1.4036915126447607</v>
      </c>
      <c r="M122" s="5">
        <v>1.3973248702833307</v>
      </c>
      <c r="N122" s="5">
        <v>1.3834023637407151</v>
      </c>
      <c r="O122" s="5">
        <v>1.3631508131391745</v>
      </c>
      <c r="P122" s="5">
        <v>1.3376235673807697</v>
      </c>
      <c r="Q122" s="5">
        <v>1.3062952786624988</v>
      </c>
      <c r="R122" s="5">
        <v>1.2702236800266899</v>
      </c>
      <c r="S122" s="5">
        <v>1.2301119717566291</v>
      </c>
      <c r="T122" s="5">
        <v>1.1866918143114851</v>
      </c>
      <c r="U122" s="5">
        <v>1.1404686397076564</v>
      </c>
      <c r="V122" s="5">
        <v>1.0883315988307896</v>
      </c>
      <c r="W122" s="5">
        <v>1.0312960684676622</v>
      </c>
      <c r="X122" s="5">
        <v>0.97134883329098409</v>
      </c>
    </row>
    <row r="123" spans="1:24" x14ac:dyDescent="0.3">
      <c r="A123" s="6" t="s">
        <v>6</v>
      </c>
      <c r="B123" s="6" t="s">
        <v>203</v>
      </c>
      <c r="C123" s="6" t="s">
        <v>130</v>
      </c>
      <c r="D123" s="6" t="s">
        <v>205</v>
      </c>
      <c r="E123" s="6" t="s">
        <v>204</v>
      </c>
      <c r="F123" s="5">
        <v>14.900841000012559</v>
      </c>
      <c r="G123" s="5">
        <v>17.087352551141826</v>
      </c>
      <c r="H123" s="5">
        <v>19.44960118313173</v>
      </c>
      <c r="I123" s="5">
        <v>21.877065977836352</v>
      </c>
      <c r="J123" s="5">
        <v>24.288474235672233</v>
      </c>
      <c r="K123" s="5">
        <v>26.762757963601384</v>
      </c>
      <c r="L123" s="5">
        <v>29.192968306598857</v>
      </c>
      <c r="M123" s="5">
        <v>31.48603690544671</v>
      </c>
      <c r="N123" s="5">
        <v>33.582605985879795</v>
      </c>
      <c r="O123" s="5">
        <v>35.487234647973487</v>
      </c>
      <c r="P123" s="5">
        <v>37.181620593415246</v>
      </c>
      <c r="Q123" s="5">
        <v>38.678045877703504</v>
      </c>
      <c r="R123" s="5">
        <v>39.947860104344997</v>
      </c>
      <c r="S123" s="5">
        <v>40.976991693496629</v>
      </c>
      <c r="T123" s="5">
        <v>41.769528729229634</v>
      </c>
      <c r="U123" s="5">
        <v>42.33373872787913</v>
      </c>
      <c r="V123" s="5">
        <v>42.67510548051817</v>
      </c>
      <c r="W123" s="5">
        <v>42.793858181051895</v>
      </c>
      <c r="X123" s="5">
        <v>42.692127219500257</v>
      </c>
    </row>
    <row r="124" spans="1:24" x14ac:dyDescent="0.3">
      <c r="A124" s="6" t="s">
        <v>6</v>
      </c>
      <c r="B124" s="6" t="s">
        <v>203</v>
      </c>
      <c r="C124" s="6" t="s">
        <v>131</v>
      </c>
      <c r="D124" s="6" t="s">
        <v>205</v>
      </c>
      <c r="E124" s="6" t="s">
        <v>204</v>
      </c>
      <c r="F124" s="5">
        <v>28.401016999999996</v>
      </c>
      <c r="G124" s="5">
        <v>30.554347619982543</v>
      </c>
      <c r="H124" s="5">
        <v>32.546503873217809</v>
      </c>
      <c r="I124" s="5">
        <v>34.341087472949546</v>
      </c>
      <c r="J124" s="5">
        <v>35.900148428293093</v>
      </c>
      <c r="K124" s="5">
        <v>37.272926456834448</v>
      </c>
      <c r="L124" s="5">
        <v>38.399068581041291</v>
      </c>
      <c r="M124" s="5">
        <v>39.247587181629136</v>
      </c>
      <c r="N124" s="5">
        <v>39.822602956089121</v>
      </c>
      <c r="O124" s="5">
        <v>40.172449298668148</v>
      </c>
      <c r="P124" s="5">
        <v>40.319329280209885</v>
      </c>
      <c r="Q124" s="5">
        <v>40.275536260888288</v>
      </c>
      <c r="R124" s="5">
        <v>40.043239819615501</v>
      </c>
      <c r="S124" s="5">
        <v>39.611440457059885</v>
      </c>
      <c r="T124" s="5">
        <v>38.976384745657363</v>
      </c>
      <c r="U124" s="5">
        <v>38.15384802767435</v>
      </c>
      <c r="V124" s="5">
        <v>37.068599032579797</v>
      </c>
      <c r="W124" s="5">
        <v>35.719157202117891</v>
      </c>
      <c r="X124" s="5">
        <v>34.169022311477143</v>
      </c>
    </row>
    <row r="125" spans="1:24" x14ac:dyDescent="0.3">
      <c r="A125" s="6" t="s">
        <v>6</v>
      </c>
      <c r="B125" s="6" t="s">
        <v>203</v>
      </c>
      <c r="C125" s="6" t="s">
        <v>132</v>
      </c>
      <c r="D125" s="6" t="s">
        <v>205</v>
      </c>
      <c r="E125" s="6" t="s">
        <v>204</v>
      </c>
      <c r="F125" s="5">
        <v>0.20411399999999993</v>
      </c>
      <c r="G125" s="5">
        <v>0.23168386052132076</v>
      </c>
      <c r="H125" s="5">
        <v>0.25696960482937059</v>
      </c>
      <c r="I125" s="5">
        <v>0.28114342523009256</v>
      </c>
      <c r="J125" s="5">
        <v>0.30513995146194078</v>
      </c>
      <c r="K125" s="5">
        <v>0.32884822151525062</v>
      </c>
      <c r="L125" s="5">
        <v>0.35056313625594487</v>
      </c>
      <c r="M125" s="5">
        <v>0.3693533914750966</v>
      </c>
      <c r="N125" s="5">
        <v>0.38495982474641266</v>
      </c>
      <c r="O125" s="5">
        <v>0.39796568879601757</v>
      </c>
      <c r="P125" s="5">
        <v>0.40872289519056432</v>
      </c>
      <c r="Q125" s="5">
        <v>0.41728632462789439</v>
      </c>
      <c r="R125" s="5">
        <v>0.42348549315707434</v>
      </c>
      <c r="S125" s="5">
        <v>0.42664486355102027</v>
      </c>
      <c r="T125" s="5">
        <v>0.42685406788997954</v>
      </c>
      <c r="U125" s="5">
        <v>0.42442578140254178</v>
      </c>
      <c r="V125" s="5">
        <v>0.41955448053310584</v>
      </c>
      <c r="W125" s="5">
        <v>0.41136016345508719</v>
      </c>
      <c r="X125" s="5">
        <v>0.3994294242588341</v>
      </c>
    </row>
    <row r="126" spans="1:24" x14ac:dyDescent="0.3">
      <c r="A126" s="6" t="s">
        <v>6</v>
      </c>
      <c r="B126" s="6" t="s">
        <v>203</v>
      </c>
      <c r="C126" s="6" t="s">
        <v>133</v>
      </c>
      <c r="D126" s="6" t="s">
        <v>205</v>
      </c>
      <c r="E126" s="6" t="s">
        <v>204</v>
      </c>
      <c r="F126" s="5">
        <v>2.2832890000000017</v>
      </c>
      <c r="G126" s="5">
        <v>2.4539381663138027</v>
      </c>
      <c r="H126" s="5">
        <v>2.6148454281706437</v>
      </c>
      <c r="I126" s="5">
        <v>2.7579539638675126</v>
      </c>
      <c r="J126" s="5">
        <v>2.8786561989928416</v>
      </c>
      <c r="K126" s="5">
        <v>2.9835424510992472</v>
      </c>
      <c r="L126" s="5">
        <v>3.069121247032601</v>
      </c>
      <c r="M126" s="5">
        <v>3.1329424195017523</v>
      </c>
      <c r="N126" s="5">
        <v>3.1771771051507494</v>
      </c>
      <c r="O126" s="5">
        <v>3.2034343489996622</v>
      </c>
      <c r="P126" s="5">
        <v>3.2129441662855842</v>
      </c>
      <c r="Q126" s="5">
        <v>3.2058191831393925</v>
      </c>
      <c r="R126" s="5">
        <v>3.1810146828439878</v>
      </c>
      <c r="S126" s="5">
        <v>3.137562400579045</v>
      </c>
      <c r="T126" s="5">
        <v>3.0761293116611257</v>
      </c>
      <c r="U126" s="5">
        <v>2.9981460853888708</v>
      </c>
      <c r="V126" s="5">
        <v>2.9061321604765289</v>
      </c>
      <c r="W126" s="5">
        <v>2.8028432873211928</v>
      </c>
      <c r="X126" s="5">
        <v>2.6916834843506203</v>
      </c>
    </row>
    <row r="127" spans="1:24" x14ac:dyDescent="0.3">
      <c r="A127" s="6" t="s">
        <v>6</v>
      </c>
      <c r="B127" s="6" t="s">
        <v>203</v>
      </c>
      <c r="C127" s="6" t="s">
        <v>134</v>
      </c>
      <c r="D127" s="6" t="s">
        <v>205</v>
      </c>
      <c r="E127" s="6" t="s">
        <v>204</v>
      </c>
      <c r="F127" s="5">
        <v>0.25087000025581613</v>
      </c>
      <c r="G127" s="5">
        <v>0.26979940499570981</v>
      </c>
      <c r="H127" s="5">
        <v>0.28761655734191299</v>
      </c>
      <c r="I127" s="5">
        <v>0.30377098795823049</v>
      </c>
      <c r="J127" s="5">
        <v>0.31794644625757718</v>
      </c>
      <c r="K127" s="5">
        <v>0.33087121427577448</v>
      </c>
      <c r="L127" s="5">
        <v>0.34244953240195752</v>
      </c>
      <c r="M127" s="5">
        <v>0.35239274509507701</v>
      </c>
      <c r="N127" s="5">
        <v>0.36030751033995601</v>
      </c>
      <c r="O127" s="5">
        <v>0.36620529845351668</v>
      </c>
      <c r="P127" s="5">
        <v>0.37005862879454249</v>
      </c>
      <c r="Q127" s="5">
        <v>0.37124776113650754</v>
      </c>
      <c r="R127" s="5">
        <v>0.37000370640258423</v>
      </c>
      <c r="S127" s="5">
        <v>0.36652503415910148</v>
      </c>
      <c r="T127" s="5">
        <v>0.3609868808708977</v>
      </c>
      <c r="U127" s="5">
        <v>0.35320277643874221</v>
      </c>
      <c r="V127" s="5">
        <v>0.34291720396041891</v>
      </c>
      <c r="W127" s="5">
        <v>0.33051796903641623</v>
      </c>
      <c r="X127" s="5">
        <v>0.31648726077143657</v>
      </c>
    </row>
    <row r="128" spans="1:24" x14ac:dyDescent="0.3">
      <c r="A128" s="6" t="s">
        <v>6</v>
      </c>
      <c r="B128" s="6" t="s">
        <v>203</v>
      </c>
      <c r="C128" s="6" t="s">
        <v>135</v>
      </c>
      <c r="D128" s="6" t="s">
        <v>205</v>
      </c>
      <c r="E128" s="6" t="s">
        <v>204</v>
      </c>
      <c r="F128" s="5">
        <v>15.511953000000004</v>
      </c>
      <c r="G128" s="5">
        <v>18.11273442692665</v>
      </c>
      <c r="H128" s="5">
        <v>20.881289102615728</v>
      </c>
      <c r="I128" s="5">
        <v>23.785074470814088</v>
      </c>
      <c r="J128" s="5">
        <v>26.745890362931849</v>
      </c>
      <c r="K128" s="5">
        <v>29.862089537884199</v>
      </c>
      <c r="L128" s="5">
        <v>32.97464973664983</v>
      </c>
      <c r="M128" s="5">
        <v>35.969780275155188</v>
      </c>
      <c r="N128" s="5">
        <v>38.749429340352457</v>
      </c>
      <c r="O128" s="5">
        <v>41.320654217125188</v>
      </c>
      <c r="P128" s="5">
        <v>43.644962565630706</v>
      </c>
      <c r="Q128" s="5">
        <v>45.721542232286012</v>
      </c>
      <c r="R128" s="5">
        <v>47.519911764899661</v>
      </c>
      <c r="S128" s="5">
        <v>49.011352831726839</v>
      </c>
      <c r="T128" s="5">
        <v>50.184881561806634</v>
      </c>
      <c r="U128" s="5">
        <v>51.044198686928922</v>
      </c>
      <c r="V128" s="5">
        <v>51.604423873971044</v>
      </c>
      <c r="W128" s="5">
        <v>51.878697435351654</v>
      </c>
      <c r="X128" s="5">
        <v>51.878409985517834</v>
      </c>
    </row>
    <row r="129" spans="1:24" x14ac:dyDescent="0.3">
      <c r="A129" s="6" t="s">
        <v>6</v>
      </c>
      <c r="B129" s="6" t="s">
        <v>203</v>
      </c>
      <c r="C129" s="6" t="s">
        <v>136</v>
      </c>
      <c r="D129" s="6" t="s">
        <v>205</v>
      </c>
      <c r="E129" s="6" t="s">
        <v>204</v>
      </c>
      <c r="F129" s="5">
        <v>158.42318189322182</v>
      </c>
      <c r="G129" s="5">
        <v>177.41491928089422</v>
      </c>
      <c r="H129" s="5">
        <v>197.8469080886681</v>
      </c>
      <c r="I129" s="5">
        <v>219.20961539876475</v>
      </c>
      <c r="J129" s="5">
        <v>240.76683403416283</v>
      </c>
      <c r="K129" s="5">
        <v>263.24835116368746</v>
      </c>
      <c r="L129" s="5">
        <v>285.95937289922978</v>
      </c>
      <c r="M129" s="5">
        <v>307.982045888242</v>
      </c>
      <c r="N129" s="5">
        <v>328.58936431627296</v>
      </c>
      <c r="O129" s="5">
        <v>347.61955428039226</v>
      </c>
      <c r="P129" s="5">
        <v>364.87673858761718</v>
      </c>
      <c r="Q129" s="5">
        <v>380.36928746738016</v>
      </c>
      <c r="R129" s="5">
        <v>393.87474243370013</v>
      </c>
      <c r="S129" s="5">
        <v>405.23650117765573</v>
      </c>
      <c r="T129" s="5">
        <v>414.40470574451314</v>
      </c>
      <c r="U129" s="5">
        <v>421.45434600817657</v>
      </c>
      <c r="V129" s="5">
        <v>426.45405421884971</v>
      </c>
      <c r="W129" s="5">
        <v>429.47733556709437</v>
      </c>
      <c r="X129" s="5">
        <v>430.54008346617371</v>
      </c>
    </row>
    <row r="130" spans="1:24" x14ac:dyDescent="0.3">
      <c r="A130" s="6" t="s">
        <v>6</v>
      </c>
      <c r="B130" s="6" t="s">
        <v>203</v>
      </c>
      <c r="C130" s="6" t="s">
        <v>137</v>
      </c>
      <c r="D130" s="6" t="s">
        <v>205</v>
      </c>
      <c r="E130" s="6" t="s">
        <v>204</v>
      </c>
      <c r="F130" s="5">
        <v>5.7881629999999964</v>
      </c>
      <c r="G130" s="5">
        <v>6.0520633218221027</v>
      </c>
      <c r="H130" s="5">
        <v>6.2345092265704833</v>
      </c>
      <c r="I130" s="5">
        <v>6.3492633375610827</v>
      </c>
      <c r="J130" s="5">
        <v>6.3999449868103682</v>
      </c>
      <c r="K130" s="5">
        <v>6.4034632645791918</v>
      </c>
      <c r="L130" s="5">
        <v>6.3600804083377289</v>
      </c>
      <c r="M130" s="5">
        <v>6.2726708674776708</v>
      </c>
      <c r="N130" s="5">
        <v>6.1467411676323245</v>
      </c>
      <c r="O130" s="5">
        <v>5.9930500019017519</v>
      </c>
      <c r="P130" s="5">
        <v>5.8156143109712133</v>
      </c>
      <c r="Q130" s="5">
        <v>5.6383505802719807</v>
      </c>
      <c r="R130" s="5">
        <v>5.4598467814066733</v>
      </c>
      <c r="S130" s="5">
        <v>5.2787018820900355</v>
      </c>
      <c r="T130" s="5">
        <v>5.0932110196809415</v>
      </c>
      <c r="U130" s="5">
        <v>4.9032506126238946</v>
      </c>
      <c r="V130" s="5">
        <v>4.709103573959375</v>
      </c>
      <c r="W130" s="5">
        <v>4.5042749496046843</v>
      </c>
      <c r="X130" s="5">
        <v>4.2857178697660556</v>
      </c>
    </row>
    <row r="131" spans="1:24" x14ac:dyDescent="0.3">
      <c r="A131" s="6" t="s">
        <v>6</v>
      </c>
      <c r="B131" s="6" t="s">
        <v>203</v>
      </c>
      <c r="C131" s="6" t="s">
        <v>138</v>
      </c>
      <c r="D131" s="6" t="s">
        <v>205</v>
      </c>
      <c r="E131" s="6" t="s">
        <v>204</v>
      </c>
      <c r="F131" s="5">
        <v>16.612988000000001</v>
      </c>
      <c r="G131" s="5">
        <v>16.961123530237831</v>
      </c>
      <c r="H131" s="5">
        <v>17.32779395802249</v>
      </c>
      <c r="I131" s="5">
        <v>17.70786157433939</v>
      </c>
      <c r="J131" s="5">
        <v>18.075140348707315</v>
      </c>
      <c r="K131" s="5">
        <v>18.404404508744182</v>
      </c>
      <c r="L131" s="5">
        <v>18.691053606997592</v>
      </c>
      <c r="M131" s="5">
        <v>18.936636247791611</v>
      </c>
      <c r="N131" s="5">
        <v>19.154174132996761</v>
      </c>
      <c r="O131" s="5">
        <v>19.354607115102599</v>
      </c>
      <c r="P131" s="5">
        <v>19.545830984919764</v>
      </c>
      <c r="Q131" s="5">
        <v>19.717668982645648</v>
      </c>
      <c r="R131" s="5">
        <v>19.856475586891349</v>
      </c>
      <c r="S131" s="5">
        <v>19.926911744478158</v>
      </c>
      <c r="T131" s="5">
        <v>19.944932168040676</v>
      </c>
      <c r="U131" s="5">
        <v>19.869148216565026</v>
      </c>
      <c r="V131" s="5">
        <v>19.6974770947416</v>
      </c>
      <c r="W131" s="5">
        <v>19.445492580904837</v>
      </c>
      <c r="X131" s="5">
        <v>19.131484848726881</v>
      </c>
    </row>
    <row r="132" spans="1:24" x14ac:dyDescent="0.3">
      <c r="A132" s="6" t="s">
        <v>6</v>
      </c>
      <c r="B132" s="6" t="s">
        <v>203</v>
      </c>
      <c r="C132" s="6" t="s">
        <v>139</v>
      </c>
      <c r="D132" s="6" t="s">
        <v>205</v>
      </c>
      <c r="E132" s="6" t="s">
        <v>204</v>
      </c>
      <c r="F132" s="5">
        <v>4.8831109336728682</v>
      </c>
      <c r="G132" s="5">
        <v>5.1598165124182493</v>
      </c>
      <c r="H132" s="5">
        <v>5.4478684936214226</v>
      </c>
      <c r="I132" s="5">
        <v>5.7551157295352793</v>
      </c>
      <c r="J132" s="5">
        <v>6.0653701200834451</v>
      </c>
      <c r="K132" s="5">
        <v>6.3684061205834919</v>
      </c>
      <c r="L132" s="5">
        <v>6.6646805627538077</v>
      </c>
      <c r="M132" s="5">
        <v>6.9570203553444827</v>
      </c>
      <c r="N132" s="5">
        <v>7.2477534814992683</v>
      </c>
      <c r="O132" s="5">
        <v>7.53635584124142</v>
      </c>
      <c r="P132" s="5">
        <v>7.8184509213227509</v>
      </c>
      <c r="Q132" s="5">
        <v>8.0760053741418254</v>
      </c>
      <c r="R132" s="5">
        <v>8.2959234060389804</v>
      </c>
      <c r="S132" s="5">
        <v>8.4763075499251688</v>
      </c>
      <c r="T132" s="5">
        <v>8.6225829929228937</v>
      </c>
      <c r="U132" s="5">
        <v>8.7171442313306002</v>
      </c>
      <c r="V132" s="5">
        <v>8.7598375223281515</v>
      </c>
      <c r="W132" s="5">
        <v>8.756024530725087</v>
      </c>
      <c r="X132" s="5">
        <v>8.7131904699577003</v>
      </c>
    </row>
    <row r="133" spans="1:24" x14ac:dyDescent="0.3">
      <c r="A133" s="6" t="s">
        <v>6</v>
      </c>
      <c r="B133" s="6" t="s">
        <v>203</v>
      </c>
      <c r="C133" s="6" t="s">
        <v>140</v>
      </c>
      <c r="D133" s="6" t="s">
        <v>205</v>
      </c>
      <c r="E133" s="6" t="s">
        <v>204</v>
      </c>
      <c r="F133" s="5">
        <v>29.959364000000008</v>
      </c>
      <c r="G133" s="5">
        <v>32.49441150063906</v>
      </c>
      <c r="H133" s="5">
        <v>34.907077620351977</v>
      </c>
      <c r="I133" s="5">
        <v>37.113758973082703</v>
      </c>
      <c r="J133" s="5">
        <v>39.015518765201527</v>
      </c>
      <c r="K133" s="5">
        <v>40.682550770711067</v>
      </c>
      <c r="L133" s="5">
        <v>42.092510096602638</v>
      </c>
      <c r="M133" s="5">
        <v>43.225233629788491</v>
      </c>
      <c r="N133" s="5">
        <v>44.05408740087141</v>
      </c>
      <c r="O133" s="5">
        <v>44.584778283064061</v>
      </c>
      <c r="P133" s="5">
        <v>44.805787916558074</v>
      </c>
      <c r="Q133" s="5">
        <v>44.735479014742324</v>
      </c>
      <c r="R133" s="5">
        <v>44.38084642154579</v>
      </c>
      <c r="S133" s="5">
        <v>43.749527980837733</v>
      </c>
      <c r="T133" s="5">
        <v>42.849019195490968</v>
      </c>
      <c r="U133" s="5">
        <v>41.693671498411504</v>
      </c>
      <c r="V133" s="5">
        <v>40.3116484718769</v>
      </c>
      <c r="W133" s="5">
        <v>38.745163749078422</v>
      </c>
      <c r="X133" s="5">
        <v>36.968307045669093</v>
      </c>
    </row>
    <row r="134" spans="1:24" x14ac:dyDescent="0.3">
      <c r="A134" s="6" t="s">
        <v>6</v>
      </c>
      <c r="B134" s="6" t="s">
        <v>203</v>
      </c>
      <c r="C134" s="6" t="s">
        <v>141</v>
      </c>
      <c r="D134" s="6" t="s">
        <v>205</v>
      </c>
      <c r="E134" s="6" t="s">
        <v>204</v>
      </c>
      <c r="F134" s="5">
        <v>4.3681360000000016</v>
      </c>
      <c r="G134" s="5">
        <v>4.6144518704819353</v>
      </c>
      <c r="H134" s="5">
        <v>4.8582922070771595</v>
      </c>
      <c r="I134" s="5">
        <v>5.0921280061398226</v>
      </c>
      <c r="J134" s="5">
        <v>5.3078559337265476</v>
      </c>
      <c r="K134" s="5">
        <v>5.5095339409311466</v>
      </c>
      <c r="L134" s="5">
        <v>5.7001710952127889</v>
      </c>
      <c r="M134" s="5">
        <v>5.8792203732069375</v>
      </c>
      <c r="N134" s="5">
        <v>6.0436617065820677</v>
      </c>
      <c r="O134" s="5">
        <v>6.1916136884108113</v>
      </c>
      <c r="P134" s="5">
        <v>6.3251750876327257</v>
      </c>
      <c r="Q134" s="5">
        <v>6.4413808466230789</v>
      </c>
      <c r="R134" s="5">
        <v>6.5381722794444341</v>
      </c>
      <c r="S134" s="5">
        <v>6.6089605173763442</v>
      </c>
      <c r="T134" s="5">
        <v>6.654713196067485</v>
      </c>
      <c r="U134" s="5">
        <v>6.6597280187098153</v>
      </c>
      <c r="V134" s="5">
        <v>6.6244924546340256</v>
      </c>
      <c r="W134" s="5">
        <v>6.5561738192166947</v>
      </c>
      <c r="X134" s="5">
        <v>6.4635505696541466</v>
      </c>
    </row>
    <row r="135" spans="1:24" x14ac:dyDescent="0.3">
      <c r="A135" s="6" t="s">
        <v>6</v>
      </c>
      <c r="B135" s="6" t="s">
        <v>203</v>
      </c>
      <c r="C135" s="6" t="s">
        <v>142</v>
      </c>
      <c r="D135" s="6" t="s">
        <v>205</v>
      </c>
      <c r="E135" s="6" t="s">
        <v>204</v>
      </c>
      <c r="F135" s="5">
        <v>2.7824349999999982</v>
      </c>
      <c r="G135" s="5">
        <v>3.0375186194897328</v>
      </c>
      <c r="H135" s="5">
        <v>3.2682775623519569</v>
      </c>
      <c r="I135" s="5">
        <v>3.4856553445134963</v>
      </c>
      <c r="J135" s="5">
        <v>3.6734597957694919</v>
      </c>
      <c r="K135" s="5">
        <v>3.8390101783130972</v>
      </c>
      <c r="L135" s="5">
        <v>3.9820929255839106</v>
      </c>
      <c r="M135" s="5">
        <v>4.0932626587897074</v>
      </c>
      <c r="N135" s="5">
        <v>4.1697872238167992</v>
      </c>
      <c r="O135" s="5">
        <v>4.2144558233217948</v>
      </c>
      <c r="P135" s="5">
        <v>4.2294965379236462</v>
      </c>
      <c r="Q135" s="5">
        <v>4.216388878433408</v>
      </c>
      <c r="R135" s="5">
        <v>4.1762422169674362</v>
      </c>
      <c r="S135" s="5">
        <v>4.1107374066582496</v>
      </c>
      <c r="T135" s="5">
        <v>4.0238435761011466</v>
      </c>
      <c r="U135" s="5">
        <v>3.9219645564915409</v>
      </c>
      <c r="V135" s="5">
        <v>3.798058729603536</v>
      </c>
      <c r="W135" s="5">
        <v>3.658620415235895</v>
      </c>
      <c r="X135" s="5">
        <v>3.5072356907213544</v>
      </c>
    </row>
    <row r="136" spans="1:24" x14ac:dyDescent="0.3">
      <c r="A136" s="6" t="s">
        <v>6</v>
      </c>
      <c r="B136" s="6" t="s">
        <v>203</v>
      </c>
      <c r="C136" s="6" t="s">
        <v>143</v>
      </c>
      <c r="D136" s="6" t="s">
        <v>205</v>
      </c>
      <c r="E136" s="6" t="s">
        <v>204</v>
      </c>
      <c r="F136" s="5">
        <v>173.59338299999985</v>
      </c>
      <c r="G136" s="5">
        <v>188.19716791293075</v>
      </c>
      <c r="H136" s="5">
        <v>202.26890212308038</v>
      </c>
      <c r="I136" s="5">
        <v>214.7837679177814</v>
      </c>
      <c r="J136" s="5">
        <v>225.22565837367443</v>
      </c>
      <c r="K136" s="5">
        <v>234.34219076183228</v>
      </c>
      <c r="L136" s="5">
        <v>242.04313122290696</v>
      </c>
      <c r="M136" s="5">
        <v>248.07806564986643</v>
      </c>
      <c r="N136" s="5">
        <v>252.22217697352255</v>
      </c>
      <c r="O136" s="5">
        <v>254.62731068423673</v>
      </c>
      <c r="P136" s="5">
        <v>255.35558995071531</v>
      </c>
      <c r="Q136" s="5">
        <v>254.68663715475222</v>
      </c>
      <c r="R136" s="5">
        <v>252.65474893417397</v>
      </c>
      <c r="S136" s="5">
        <v>249.25337761104373</v>
      </c>
      <c r="T136" s="5">
        <v>244.54517427191107</v>
      </c>
      <c r="U136" s="5">
        <v>238.69816522213048</v>
      </c>
      <c r="V136" s="5">
        <v>231.95311865257381</v>
      </c>
      <c r="W136" s="5">
        <v>224.5396296641166</v>
      </c>
      <c r="X136" s="5">
        <v>216.63780546259727</v>
      </c>
    </row>
    <row r="137" spans="1:24" x14ac:dyDescent="0.3">
      <c r="A137" s="6" t="s">
        <v>6</v>
      </c>
      <c r="B137" s="6" t="s">
        <v>203</v>
      </c>
      <c r="C137" s="6" t="s">
        <v>144</v>
      </c>
      <c r="D137" s="6" t="s">
        <v>205</v>
      </c>
      <c r="E137" s="6" t="s">
        <v>204</v>
      </c>
      <c r="F137" s="5">
        <v>3.5168199998645111</v>
      </c>
      <c r="G137" s="5">
        <v>3.7531948806703914</v>
      </c>
      <c r="H137" s="5">
        <v>3.9646493791124513</v>
      </c>
      <c r="I137" s="5">
        <v>4.1512745998182456</v>
      </c>
      <c r="J137" s="5">
        <v>4.3080955321449776</v>
      </c>
      <c r="K137" s="5">
        <v>4.439203779776582</v>
      </c>
      <c r="L137" s="5">
        <v>4.5400351933372978</v>
      </c>
      <c r="M137" s="5">
        <v>4.6084448696559575</v>
      </c>
      <c r="N137" s="5">
        <v>4.6449764274063243</v>
      </c>
      <c r="O137" s="5">
        <v>4.653614831138384</v>
      </c>
      <c r="P137" s="5">
        <v>4.6357607364136566</v>
      </c>
      <c r="Q137" s="5">
        <v>4.5920195735619469</v>
      </c>
      <c r="R137" s="5">
        <v>4.5247033452715719</v>
      </c>
      <c r="S137" s="5">
        <v>4.4361280794018496</v>
      </c>
      <c r="T137" s="5">
        <v>4.327060200681843</v>
      </c>
      <c r="U137" s="5">
        <v>4.1876654437416727</v>
      </c>
      <c r="V137" s="5">
        <v>4.0217144553646289</v>
      </c>
      <c r="W137" s="5">
        <v>3.8340109559195903</v>
      </c>
      <c r="X137" s="5">
        <v>3.6219405926886221</v>
      </c>
    </row>
    <row r="138" spans="1:24" x14ac:dyDescent="0.3">
      <c r="A138" s="6" t="s">
        <v>6</v>
      </c>
      <c r="B138" s="6" t="s">
        <v>203</v>
      </c>
      <c r="C138" s="6" t="s">
        <v>145</v>
      </c>
      <c r="D138" s="6" t="s">
        <v>205</v>
      </c>
      <c r="E138" s="6" t="s">
        <v>204</v>
      </c>
      <c r="F138" s="5">
        <v>29.076511999999994</v>
      </c>
      <c r="G138" s="5">
        <v>30.185321185716973</v>
      </c>
      <c r="H138" s="5">
        <v>30.975402821750823</v>
      </c>
      <c r="I138" s="5">
        <v>31.489358016343619</v>
      </c>
      <c r="J138" s="5">
        <v>31.74017600218394</v>
      </c>
      <c r="K138" s="5">
        <v>31.804403791457982</v>
      </c>
      <c r="L138" s="5">
        <v>31.668706892888952</v>
      </c>
      <c r="M138" s="5">
        <v>31.32580820486217</v>
      </c>
      <c r="N138" s="5">
        <v>30.788616436655236</v>
      </c>
      <c r="O138" s="5">
        <v>30.095996142484548</v>
      </c>
      <c r="P138" s="5">
        <v>29.267786010979446</v>
      </c>
      <c r="Q138" s="5">
        <v>28.391242563360308</v>
      </c>
      <c r="R138" s="5">
        <v>27.475668862811734</v>
      </c>
      <c r="S138" s="5">
        <v>26.524273843743504</v>
      </c>
      <c r="T138" s="5">
        <v>25.54424215438193</v>
      </c>
      <c r="U138" s="5">
        <v>24.538302302077081</v>
      </c>
      <c r="V138" s="5">
        <v>23.516385300105075</v>
      </c>
      <c r="W138" s="5">
        <v>22.411458802969708</v>
      </c>
      <c r="X138" s="5">
        <v>21.245961537131599</v>
      </c>
    </row>
    <row r="139" spans="1:24" x14ac:dyDescent="0.3">
      <c r="A139" s="6" t="s">
        <v>6</v>
      </c>
      <c r="B139" s="6" t="s">
        <v>203</v>
      </c>
      <c r="C139" s="6" t="s">
        <v>146</v>
      </c>
      <c r="D139" s="6" t="s">
        <v>205</v>
      </c>
      <c r="E139" s="6" t="s">
        <v>204</v>
      </c>
      <c r="F139" s="5">
        <v>93.260798000000065</v>
      </c>
      <c r="G139" s="5">
        <v>100.61122101045132</v>
      </c>
      <c r="H139" s="5">
        <v>107.69872320530935</v>
      </c>
      <c r="I139" s="5">
        <v>114.05332734643871</v>
      </c>
      <c r="J139" s="5">
        <v>119.46791008745728</v>
      </c>
      <c r="K139" s="5">
        <v>124.14643636281561</v>
      </c>
      <c r="L139" s="5">
        <v>127.94098165975559</v>
      </c>
      <c r="M139" s="5">
        <v>130.79154128956839</v>
      </c>
      <c r="N139" s="5">
        <v>132.72769211909556</v>
      </c>
      <c r="O139" s="5">
        <v>133.92285521633289</v>
      </c>
      <c r="P139" s="5">
        <v>134.41933005626692</v>
      </c>
      <c r="Q139" s="5">
        <v>134.2557654278859</v>
      </c>
      <c r="R139" s="5">
        <v>133.42801362529914</v>
      </c>
      <c r="S139" s="5">
        <v>131.91672887168934</v>
      </c>
      <c r="T139" s="5">
        <v>129.74493876964564</v>
      </c>
      <c r="U139" s="5">
        <v>126.96029615318351</v>
      </c>
      <c r="V139" s="5">
        <v>123.62867944230767</v>
      </c>
      <c r="W139" s="5">
        <v>119.8504471863743</v>
      </c>
      <c r="X139" s="5">
        <v>115.69731703533112</v>
      </c>
    </row>
    <row r="140" spans="1:24" x14ac:dyDescent="0.3">
      <c r="A140" s="6" t="s">
        <v>6</v>
      </c>
      <c r="B140" s="6" t="s">
        <v>203</v>
      </c>
      <c r="C140" s="6" t="s">
        <v>147</v>
      </c>
      <c r="D140" s="6" t="s">
        <v>205</v>
      </c>
      <c r="E140" s="6" t="s">
        <v>204</v>
      </c>
      <c r="F140" s="5">
        <v>6.8582660000000004</v>
      </c>
      <c r="G140" s="5">
        <v>7.5022630415249099</v>
      </c>
      <c r="H140" s="5">
        <v>8.0939112757106919</v>
      </c>
      <c r="I140" s="5">
        <v>8.6189172637696139</v>
      </c>
      <c r="J140" s="5">
        <v>9.0726722930919799</v>
      </c>
      <c r="K140" s="5">
        <v>9.4717874799459469</v>
      </c>
      <c r="L140" s="5">
        <v>9.7952001518727485</v>
      </c>
      <c r="M140" s="5">
        <v>10.032594915081983</v>
      </c>
      <c r="N140" s="5">
        <v>10.18633666366604</v>
      </c>
      <c r="O140" s="5">
        <v>10.271799375286792</v>
      </c>
      <c r="P140" s="5">
        <v>10.291656086677058</v>
      </c>
      <c r="Q140" s="5">
        <v>10.249532710138663</v>
      </c>
      <c r="R140" s="5">
        <v>10.147595760290866</v>
      </c>
      <c r="S140" s="5">
        <v>9.9876237919970237</v>
      </c>
      <c r="T140" s="5">
        <v>9.7723425509681316</v>
      </c>
      <c r="U140" s="5">
        <v>9.504854814612802</v>
      </c>
      <c r="V140" s="5">
        <v>9.19053045487105</v>
      </c>
      <c r="W140" s="5">
        <v>8.8371256340764646</v>
      </c>
      <c r="X140" s="5">
        <v>8.4558003987499433</v>
      </c>
    </row>
    <row r="141" spans="1:24" x14ac:dyDescent="0.3">
      <c r="A141" s="6" t="s">
        <v>6</v>
      </c>
      <c r="B141" s="6" t="s">
        <v>203</v>
      </c>
      <c r="C141" s="6" t="s">
        <v>148</v>
      </c>
      <c r="D141" s="6" t="s">
        <v>205</v>
      </c>
      <c r="E141" s="6" t="s">
        <v>204</v>
      </c>
      <c r="F141" s="5">
        <v>38.27666</v>
      </c>
      <c r="G141" s="5">
        <v>38.448020375521601</v>
      </c>
      <c r="H141" s="5">
        <v>38.54644498372955</v>
      </c>
      <c r="I141" s="5">
        <v>38.521154046479282</v>
      </c>
      <c r="J141" s="5">
        <v>38.313618012442653</v>
      </c>
      <c r="K141" s="5">
        <v>37.927534280743529</v>
      </c>
      <c r="L141" s="5">
        <v>37.467889088228212</v>
      </c>
      <c r="M141" s="5">
        <v>36.990813092756952</v>
      </c>
      <c r="N141" s="5">
        <v>36.49573263457949</v>
      </c>
      <c r="O141" s="5">
        <v>35.953844860734677</v>
      </c>
      <c r="P141" s="5">
        <v>35.34827047459256</v>
      </c>
      <c r="Q141" s="5">
        <v>34.647851529981956</v>
      </c>
      <c r="R141" s="5">
        <v>33.85961342551839</v>
      </c>
      <c r="S141" s="5">
        <v>33.005586686602356</v>
      </c>
      <c r="T141" s="5">
        <v>32.043496813565689</v>
      </c>
      <c r="U141" s="5">
        <v>30.957732699723941</v>
      </c>
      <c r="V141" s="5">
        <v>29.829169196240311</v>
      </c>
      <c r="W141" s="5">
        <v>28.73816897090575</v>
      </c>
      <c r="X141" s="5">
        <v>27.703027492948237</v>
      </c>
    </row>
    <row r="142" spans="1:24" x14ac:dyDescent="0.3">
      <c r="A142" s="6" t="s">
        <v>6</v>
      </c>
      <c r="B142" s="6" t="s">
        <v>203</v>
      </c>
      <c r="C142" s="6" t="s">
        <v>149</v>
      </c>
      <c r="D142" s="6" t="s">
        <v>205</v>
      </c>
      <c r="E142" s="6" t="s">
        <v>204</v>
      </c>
      <c r="F142" s="5">
        <v>3.7490090000000014</v>
      </c>
      <c r="G142" s="5">
        <v>3.6947475797408385</v>
      </c>
      <c r="H142" s="5">
        <v>3.6200086224145558</v>
      </c>
      <c r="I142" s="5">
        <v>3.5246782329075623</v>
      </c>
      <c r="J142" s="5">
        <v>3.4113723019448572</v>
      </c>
      <c r="K142" s="5">
        <v>3.2861668389959831</v>
      </c>
      <c r="L142" s="5">
        <v>3.1490498911437781</v>
      </c>
      <c r="M142" s="5">
        <v>3.0015275867965689</v>
      </c>
      <c r="N142" s="5">
        <v>2.8465618828784764</v>
      </c>
      <c r="O142" s="5">
        <v>2.6879797675184824</v>
      </c>
      <c r="P142" s="5">
        <v>2.528317672958273</v>
      </c>
      <c r="Q142" s="5">
        <v>2.3750351700933532</v>
      </c>
      <c r="R142" s="5">
        <v>2.2206476188433966</v>
      </c>
      <c r="S142" s="5">
        <v>2.0654824919633983</v>
      </c>
      <c r="T142" s="5">
        <v>1.9132486618740971</v>
      </c>
      <c r="U142" s="5">
        <v>1.7668990416280501</v>
      </c>
      <c r="V142" s="5">
        <v>1.6250594945780195</v>
      </c>
      <c r="W142" s="5">
        <v>1.4839715450952329</v>
      </c>
      <c r="X142" s="5">
        <v>1.3472098722424339</v>
      </c>
    </row>
    <row r="143" spans="1:24" x14ac:dyDescent="0.3">
      <c r="A143" s="6" t="s">
        <v>6</v>
      </c>
      <c r="B143" s="6" t="s">
        <v>203</v>
      </c>
      <c r="C143" s="6" t="s">
        <v>150</v>
      </c>
      <c r="D143" s="6" t="s">
        <v>205</v>
      </c>
      <c r="E143" s="6" t="s">
        <v>204</v>
      </c>
      <c r="F143" s="5">
        <v>24.346229000000012</v>
      </c>
      <c r="G143" s="5">
        <v>24.813452864779041</v>
      </c>
      <c r="H143" s="5">
        <v>25.162744545592417</v>
      </c>
      <c r="I143" s="5">
        <v>25.346460901667623</v>
      </c>
      <c r="J143" s="5">
        <v>25.321605002773779</v>
      </c>
      <c r="K143" s="5">
        <v>25.133897997677668</v>
      </c>
      <c r="L143" s="5">
        <v>24.799242662508359</v>
      </c>
      <c r="M143" s="5">
        <v>24.331871508882667</v>
      </c>
      <c r="N143" s="5">
        <v>23.729636904561367</v>
      </c>
      <c r="O143" s="5">
        <v>23.005196015558678</v>
      </c>
      <c r="P143" s="5">
        <v>22.182343655873488</v>
      </c>
      <c r="Q143" s="5">
        <v>21.297463618359092</v>
      </c>
      <c r="R143" s="5">
        <v>20.383165566543838</v>
      </c>
      <c r="S143" s="5">
        <v>19.449256330574613</v>
      </c>
      <c r="T143" s="5">
        <v>18.483527923302653</v>
      </c>
      <c r="U143" s="5">
        <v>17.477157571077939</v>
      </c>
      <c r="V143" s="5">
        <v>16.436544726098234</v>
      </c>
      <c r="W143" s="5">
        <v>15.384239416956998</v>
      </c>
      <c r="X143" s="5">
        <v>14.285065913192856</v>
      </c>
    </row>
    <row r="144" spans="1:24" x14ac:dyDescent="0.3">
      <c r="A144" s="6" t="s">
        <v>6</v>
      </c>
      <c r="B144" s="6" t="s">
        <v>203</v>
      </c>
      <c r="C144" s="6" t="s">
        <v>151</v>
      </c>
      <c r="D144" s="6" t="s">
        <v>205</v>
      </c>
      <c r="E144" s="6" t="s">
        <v>204</v>
      </c>
      <c r="F144" s="5">
        <v>10.675571999999985</v>
      </c>
      <c r="G144" s="5">
        <v>10.818138446812574</v>
      </c>
      <c r="H144" s="5">
        <v>10.951207772338075</v>
      </c>
      <c r="I144" s="5">
        <v>11.074257669064687</v>
      </c>
      <c r="J144" s="5">
        <v>11.196836812057212</v>
      </c>
      <c r="K144" s="5">
        <v>11.324704388925262</v>
      </c>
      <c r="L144" s="5">
        <v>11.44753959028445</v>
      </c>
      <c r="M144" s="5">
        <v>11.5502501885389</v>
      </c>
      <c r="N144" s="5">
        <v>11.62433143030996</v>
      </c>
      <c r="O144" s="5">
        <v>11.667645049628783</v>
      </c>
      <c r="P144" s="5">
        <v>11.686723803364554</v>
      </c>
      <c r="Q144" s="5">
        <v>11.664588155012126</v>
      </c>
      <c r="R144" s="5">
        <v>11.590736404360333</v>
      </c>
      <c r="S144" s="5">
        <v>11.442876008883733</v>
      </c>
      <c r="T144" s="5">
        <v>11.241610814601389</v>
      </c>
      <c r="U144" s="5">
        <v>11.00964913794146</v>
      </c>
      <c r="V144" s="5">
        <v>10.734535012363146</v>
      </c>
      <c r="W144" s="5">
        <v>10.423877995024229</v>
      </c>
      <c r="X144" s="5">
        <v>10.086533887875017</v>
      </c>
    </row>
    <row r="145" spans="1:24" x14ac:dyDescent="0.3">
      <c r="A145" s="6" t="s">
        <v>6</v>
      </c>
      <c r="B145" s="6" t="s">
        <v>203</v>
      </c>
      <c r="C145" s="6" t="s">
        <v>152</v>
      </c>
      <c r="D145" s="6" t="s">
        <v>205</v>
      </c>
      <c r="E145" s="6" t="s">
        <v>204</v>
      </c>
      <c r="F145" s="5">
        <v>6.4545479999999991</v>
      </c>
      <c r="G145" s="5">
        <v>6.9300562215554438</v>
      </c>
      <c r="H145" s="5">
        <v>7.3514727303696636</v>
      </c>
      <c r="I145" s="5">
        <v>7.714489881174134</v>
      </c>
      <c r="J145" s="5">
        <v>8.0113415756302864</v>
      </c>
      <c r="K145" s="5">
        <v>8.2581533062128845</v>
      </c>
      <c r="L145" s="5">
        <v>8.4475674208235549</v>
      </c>
      <c r="M145" s="5">
        <v>8.5773723341077908</v>
      </c>
      <c r="N145" s="5">
        <v>8.6500409633635122</v>
      </c>
      <c r="O145" s="5">
        <v>8.6742368101216734</v>
      </c>
      <c r="P145" s="5">
        <v>8.6528443971470335</v>
      </c>
      <c r="Q145" s="5">
        <v>8.5923854217587969</v>
      </c>
      <c r="R145" s="5">
        <v>8.4934383538461198</v>
      </c>
      <c r="S145" s="5">
        <v>8.3544920224699837</v>
      </c>
      <c r="T145" s="5">
        <v>8.175214090990039</v>
      </c>
      <c r="U145" s="5">
        <v>7.9586123893767269</v>
      </c>
      <c r="V145" s="5">
        <v>7.7101107684577777</v>
      </c>
      <c r="W145" s="5">
        <v>7.4354299666825963</v>
      </c>
      <c r="X145" s="5">
        <v>7.1180784762845697</v>
      </c>
    </row>
    <row r="146" spans="1:24" x14ac:dyDescent="0.3">
      <c r="A146" s="6" t="s">
        <v>6</v>
      </c>
      <c r="B146" s="6" t="s">
        <v>203</v>
      </c>
      <c r="C146" s="6" t="s">
        <v>153</v>
      </c>
      <c r="D146" s="6" t="s">
        <v>205</v>
      </c>
      <c r="E146" s="6" t="s">
        <v>204</v>
      </c>
      <c r="F146" s="5">
        <v>4.0391920000000008</v>
      </c>
      <c r="G146" s="5">
        <v>4.4341647086271925</v>
      </c>
      <c r="H146" s="5">
        <v>4.7441951456395755</v>
      </c>
      <c r="I146" s="5">
        <v>4.9623553914618004</v>
      </c>
      <c r="J146" s="5">
        <v>5.0932192235221905</v>
      </c>
      <c r="K146" s="5">
        <v>5.1587156612095599</v>
      </c>
      <c r="L146" s="5">
        <v>5.1691228025495288</v>
      </c>
      <c r="M146" s="5">
        <v>5.1300715977626776</v>
      </c>
      <c r="N146" s="5">
        <v>5.0493612725302528</v>
      </c>
      <c r="O146" s="5">
        <v>4.93875418725972</v>
      </c>
      <c r="P146" s="5">
        <v>4.8003393827783816</v>
      </c>
      <c r="Q146" s="5">
        <v>4.6637645158931607</v>
      </c>
      <c r="R146" s="5">
        <v>4.5311360833309973</v>
      </c>
      <c r="S146" s="5">
        <v>4.4028115409642483</v>
      </c>
      <c r="T146" s="5">
        <v>4.2783372362080687</v>
      </c>
      <c r="U146" s="5">
        <v>4.1579847882251313</v>
      </c>
      <c r="V146" s="5">
        <v>4.0419736414426097</v>
      </c>
      <c r="W146" s="5">
        <v>3.9245424272470006</v>
      </c>
      <c r="X146" s="5">
        <v>3.8012581756286759</v>
      </c>
    </row>
    <row r="147" spans="1:24" x14ac:dyDescent="0.3">
      <c r="A147" s="6" t="s">
        <v>6</v>
      </c>
      <c r="B147" s="6" t="s">
        <v>203</v>
      </c>
      <c r="C147" s="6" t="s">
        <v>154</v>
      </c>
      <c r="D147" s="6" t="s">
        <v>205</v>
      </c>
      <c r="E147" s="6" t="s">
        <v>204</v>
      </c>
      <c r="F147" s="5">
        <v>0.27076399999999984</v>
      </c>
      <c r="G147" s="5">
        <v>0.28484240186042376</v>
      </c>
      <c r="H147" s="5">
        <v>0.29748754766770136</v>
      </c>
      <c r="I147" s="5">
        <v>0.3080104793442146</v>
      </c>
      <c r="J147" s="5">
        <v>0.31597750960775778</v>
      </c>
      <c r="K147" s="5">
        <v>0.32211186871603648</v>
      </c>
      <c r="L147" s="5">
        <v>0.32646975794768818</v>
      </c>
      <c r="M147" s="5">
        <v>0.32893993460678711</v>
      </c>
      <c r="N147" s="5">
        <v>0.32936132337549329</v>
      </c>
      <c r="O147" s="5">
        <v>0.32798158844846204</v>
      </c>
      <c r="P147" s="5">
        <v>0.32502593905495047</v>
      </c>
      <c r="Q147" s="5">
        <v>0.32079945135914478</v>
      </c>
      <c r="R147" s="5">
        <v>0.3155139138019592</v>
      </c>
      <c r="S147" s="5">
        <v>0.30924200724747236</v>
      </c>
      <c r="T147" s="5">
        <v>0.30199149516443369</v>
      </c>
      <c r="U147" s="5">
        <v>0.29379618515742889</v>
      </c>
      <c r="V147" s="5">
        <v>0.28433620935034004</v>
      </c>
      <c r="W147" s="5">
        <v>0.27346601406614385</v>
      </c>
      <c r="X147" s="5">
        <v>0.26169587853217546</v>
      </c>
    </row>
    <row r="148" spans="1:24" x14ac:dyDescent="0.3">
      <c r="A148" s="6" t="s">
        <v>6</v>
      </c>
      <c r="B148" s="6" t="s">
        <v>203</v>
      </c>
      <c r="C148" s="6" t="s">
        <v>155</v>
      </c>
      <c r="D148" s="6" t="s">
        <v>205</v>
      </c>
      <c r="E148" s="6" t="s">
        <v>204</v>
      </c>
      <c r="F148" s="5">
        <v>1.7587930002989842</v>
      </c>
      <c r="G148" s="5">
        <v>2.2995437424790723</v>
      </c>
      <c r="H148" s="5">
        <v>2.5407899711459292</v>
      </c>
      <c r="I148" s="5">
        <v>2.7665539686767837</v>
      </c>
      <c r="J148" s="5">
        <v>2.9771695602508874</v>
      </c>
      <c r="K148" s="5">
        <v>3.1747436446589763</v>
      </c>
      <c r="L148" s="5">
        <v>3.3438153925555403</v>
      </c>
      <c r="M148" s="5">
        <v>3.4747899324082669</v>
      </c>
      <c r="N148" s="5">
        <v>3.5629986516537699</v>
      </c>
      <c r="O148" s="5">
        <v>3.6110579517398023</v>
      </c>
      <c r="P148" s="5">
        <v>3.6251187693370142</v>
      </c>
      <c r="Q148" s="5">
        <v>3.6023527902595864</v>
      </c>
      <c r="R148" s="5">
        <v>3.5400711680636703</v>
      </c>
      <c r="S148" s="5">
        <v>3.442104803277108</v>
      </c>
      <c r="T148" s="5">
        <v>3.3182917426182001</v>
      </c>
      <c r="U148" s="5">
        <v>3.1784332637098283</v>
      </c>
      <c r="V148" s="5">
        <v>3.0132404987558834</v>
      </c>
      <c r="W148" s="5">
        <v>2.8324110781019916</v>
      </c>
      <c r="X148" s="5">
        <v>2.6427181687080883</v>
      </c>
    </row>
    <row r="149" spans="1:24" x14ac:dyDescent="0.3">
      <c r="A149" s="6" t="s">
        <v>6</v>
      </c>
      <c r="B149" s="6" t="s">
        <v>203</v>
      </c>
      <c r="C149" s="6" t="s">
        <v>156</v>
      </c>
      <c r="D149" s="6" t="s">
        <v>205</v>
      </c>
      <c r="E149" s="6" t="s">
        <v>204</v>
      </c>
      <c r="F149" s="5">
        <v>0.84606800000693794</v>
      </c>
      <c r="G149" s="5">
        <v>0.89132060616507325</v>
      </c>
      <c r="H149" s="5">
        <v>0.93093048822184488</v>
      </c>
      <c r="I149" s="5">
        <v>0.96500065644402722</v>
      </c>
      <c r="J149" s="5">
        <v>0.99323764105251144</v>
      </c>
      <c r="K149" s="5">
        <v>1.0176957917434377</v>
      </c>
      <c r="L149" s="5">
        <v>1.0375378345971824</v>
      </c>
      <c r="M149" s="5">
        <v>1.0519266896916724</v>
      </c>
      <c r="N149" s="5">
        <v>1.0602743580146077</v>
      </c>
      <c r="O149" s="5">
        <v>1.0633814570817077</v>
      </c>
      <c r="P149" s="5">
        <v>1.0617963044618437</v>
      </c>
      <c r="Q149" s="5">
        <v>1.056392866113812</v>
      </c>
      <c r="R149" s="5">
        <v>1.0480414867071688</v>
      </c>
      <c r="S149" s="5">
        <v>1.0357160564898618</v>
      </c>
      <c r="T149" s="5">
        <v>1.0179493670462261</v>
      </c>
      <c r="U149" s="5">
        <v>0.99507484353242071</v>
      </c>
      <c r="V149" s="5">
        <v>0.96788808419236827</v>
      </c>
      <c r="W149" s="5">
        <v>0.93638851844755644</v>
      </c>
      <c r="X149" s="5">
        <v>0.90010563089460816</v>
      </c>
    </row>
    <row r="150" spans="1:24" x14ac:dyDescent="0.3">
      <c r="A150" s="6" t="s">
        <v>6</v>
      </c>
      <c r="B150" s="6" t="s">
        <v>203</v>
      </c>
      <c r="C150" s="6" t="s">
        <v>157</v>
      </c>
      <c r="D150" s="6" t="s">
        <v>205</v>
      </c>
      <c r="E150" s="6" t="s">
        <v>204</v>
      </c>
      <c r="F150" s="5">
        <v>21.486370999999998</v>
      </c>
      <c r="G150" s="5">
        <v>21.120938701200551</v>
      </c>
      <c r="H150" s="5">
        <v>20.704840768413717</v>
      </c>
      <c r="I150" s="5">
        <v>20.235053878501922</v>
      </c>
      <c r="J150" s="5">
        <v>19.716648316306145</v>
      </c>
      <c r="K150" s="5">
        <v>19.186788505026044</v>
      </c>
      <c r="L150" s="5">
        <v>18.626637893496685</v>
      </c>
      <c r="M150" s="5">
        <v>18.007941831881404</v>
      </c>
      <c r="N150" s="5">
        <v>17.316982581901005</v>
      </c>
      <c r="O150" s="5">
        <v>16.563702545455069</v>
      </c>
      <c r="P150" s="5">
        <v>15.757743348455152</v>
      </c>
      <c r="Q150" s="5">
        <v>14.908519411620762</v>
      </c>
      <c r="R150" s="5">
        <v>14.031610654678614</v>
      </c>
      <c r="S150" s="5">
        <v>13.146837681871101</v>
      </c>
      <c r="T150" s="5">
        <v>12.278019073058788</v>
      </c>
      <c r="U150" s="5">
        <v>11.441541358175746</v>
      </c>
      <c r="V150" s="5">
        <v>10.597182335784902</v>
      </c>
      <c r="W150" s="5">
        <v>9.7815536454629726</v>
      </c>
      <c r="X150" s="5">
        <v>9.0090055798378064</v>
      </c>
    </row>
    <row r="151" spans="1:24" x14ac:dyDescent="0.3">
      <c r="A151" s="6" t="s">
        <v>6</v>
      </c>
      <c r="B151" s="6" t="s">
        <v>203</v>
      </c>
      <c r="C151" s="6" t="s">
        <v>158</v>
      </c>
      <c r="D151" s="6" t="s">
        <v>205</v>
      </c>
      <c r="E151" s="6" t="s">
        <v>204</v>
      </c>
      <c r="F151" s="5">
        <v>142.95816400000007</v>
      </c>
      <c r="G151" s="5">
        <v>142.35950729370344</v>
      </c>
      <c r="H151" s="5">
        <v>141.24260005213011</v>
      </c>
      <c r="I151" s="5">
        <v>139.66717731995521</v>
      </c>
      <c r="J151" s="5">
        <v>137.80689557216189</v>
      </c>
      <c r="K151" s="5">
        <v>136.15902975387704</v>
      </c>
      <c r="L151" s="5">
        <v>134.63011233270265</v>
      </c>
      <c r="M151" s="5">
        <v>132.91807083346626</v>
      </c>
      <c r="N151" s="5">
        <v>130.78788777458439</v>
      </c>
      <c r="O151" s="5">
        <v>128.35465783635607</v>
      </c>
      <c r="P151" s="5">
        <v>125.73303567378817</v>
      </c>
      <c r="Q151" s="5">
        <v>122.74683657071307</v>
      </c>
      <c r="R151" s="5">
        <v>119.38248730461541</v>
      </c>
      <c r="S151" s="5">
        <v>115.57467162937603</v>
      </c>
      <c r="T151" s="5">
        <v>111.31610999197144</v>
      </c>
      <c r="U151" s="5">
        <v>106.77795843687957</v>
      </c>
      <c r="V151" s="5">
        <v>102.15798411376892</v>
      </c>
      <c r="W151" s="5">
        <v>97.559048992775971</v>
      </c>
      <c r="X151" s="5">
        <v>92.534043345883475</v>
      </c>
    </row>
    <row r="152" spans="1:24" x14ac:dyDescent="0.3">
      <c r="A152" s="6" t="s">
        <v>6</v>
      </c>
      <c r="B152" s="6" t="s">
        <v>203</v>
      </c>
      <c r="C152" s="6" t="s">
        <v>159</v>
      </c>
      <c r="D152" s="6" t="s">
        <v>205</v>
      </c>
      <c r="E152" s="6" t="s">
        <v>204</v>
      </c>
      <c r="F152" s="5">
        <v>10.624005</v>
      </c>
      <c r="G152" s="5">
        <v>12.019156568955523</v>
      </c>
      <c r="H152" s="5">
        <v>13.376390282177852</v>
      </c>
      <c r="I152" s="5">
        <v>14.639422883817584</v>
      </c>
      <c r="J152" s="5">
        <v>15.812933054613902</v>
      </c>
      <c r="K152" s="5">
        <v>16.988053981978897</v>
      </c>
      <c r="L152" s="5">
        <v>18.123076828038592</v>
      </c>
      <c r="M152" s="5">
        <v>19.135563202137941</v>
      </c>
      <c r="N152" s="5">
        <v>19.982019181572234</v>
      </c>
      <c r="O152" s="5">
        <v>20.675885708163072</v>
      </c>
      <c r="P152" s="5">
        <v>21.243557035384363</v>
      </c>
      <c r="Q152" s="5">
        <v>21.715402485410188</v>
      </c>
      <c r="R152" s="5">
        <v>22.07883879899806</v>
      </c>
      <c r="S152" s="5">
        <v>22.317761460307302</v>
      </c>
      <c r="T152" s="5">
        <v>22.431317129591914</v>
      </c>
      <c r="U152" s="5">
        <v>22.434426618714287</v>
      </c>
      <c r="V152" s="5">
        <v>22.336442876348045</v>
      </c>
      <c r="W152" s="5">
        <v>22.139647409381265</v>
      </c>
      <c r="X152" s="5">
        <v>21.838635445082822</v>
      </c>
    </row>
    <row r="153" spans="1:24" x14ac:dyDescent="0.3">
      <c r="A153" s="6" t="s">
        <v>6</v>
      </c>
      <c r="B153" s="6" t="s">
        <v>203</v>
      </c>
      <c r="C153" s="6" t="s">
        <v>160</v>
      </c>
      <c r="D153" s="6" t="s">
        <v>205</v>
      </c>
      <c r="E153" s="6" t="s">
        <v>204</v>
      </c>
      <c r="F153" s="5">
        <v>27.448085999999993</v>
      </c>
      <c r="G153" s="5">
        <v>30.914628909540316</v>
      </c>
      <c r="H153" s="5">
        <v>34.273849615650292</v>
      </c>
      <c r="I153" s="5">
        <v>37.43251058733027</v>
      </c>
      <c r="J153" s="5">
        <v>40.373098003560813</v>
      </c>
      <c r="K153" s="5">
        <v>43.192500093933653</v>
      </c>
      <c r="L153" s="5">
        <v>45.786905481883956</v>
      </c>
      <c r="M153" s="5">
        <v>48.023087081117424</v>
      </c>
      <c r="N153" s="5">
        <v>49.823013518135845</v>
      </c>
      <c r="O153" s="5">
        <v>51.222051757687005</v>
      </c>
      <c r="P153" s="5">
        <v>52.237847181145405</v>
      </c>
      <c r="Q153" s="5">
        <v>52.811203201148608</v>
      </c>
      <c r="R153" s="5">
        <v>52.950269210393117</v>
      </c>
      <c r="S153" s="5">
        <v>52.675980314053128</v>
      </c>
      <c r="T153" s="5">
        <v>52.042227288219223</v>
      </c>
      <c r="U153" s="5">
        <v>51.109455356117998</v>
      </c>
      <c r="V153" s="5">
        <v>49.925187997865528</v>
      </c>
      <c r="W153" s="5">
        <v>48.373919734583794</v>
      </c>
      <c r="X153" s="5">
        <v>46.471634478213396</v>
      </c>
    </row>
    <row r="154" spans="1:24" x14ac:dyDescent="0.3">
      <c r="A154" s="6" t="s">
        <v>6</v>
      </c>
      <c r="B154" s="6" t="s">
        <v>203</v>
      </c>
      <c r="C154" s="6" t="s">
        <v>161</v>
      </c>
      <c r="D154" s="6" t="s">
        <v>205</v>
      </c>
      <c r="E154" s="6" t="s">
        <v>204</v>
      </c>
      <c r="F154" s="5">
        <v>43.551941000711366</v>
      </c>
      <c r="G154" s="5">
        <v>48.35417427353449</v>
      </c>
      <c r="H154" s="5">
        <v>52.968384801190545</v>
      </c>
      <c r="I154" s="5">
        <v>57.205519000818995</v>
      </c>
      <c r="J154" s="5">
        <v>60.986073573869739</v>
      </c>
      <c r="K154" s="5">
        <v>64.374413090797788</v>
      </c>
      <c r="L154" s="5">
        <v>67.240945710760187</v>
      </c>
      <c r="M154" s="5">
        <v>69.514421284230707</v>
      </c>
      <c r="N154" s="5">
        <v>71.146460052470914</v>
      </c>
      <c r="O154" s="5">
        <v>72.239030112670051</v>
      </c>
      <c r="P154" s="5">
        <v>72.863868167682199</v>
      </c>
      <c r="Q154" s="5">
        <v>73.030152746943571</v>
      </c>
      <c r="R154" s="5">
        <v>72.742332703834236</v>
      </c>
      <c r="S154" s="5">
        <v>71.99292162519005</v>
      </c>
      <c r="T154" s="5">
        <v>70.796235526418769</v>
      </c>
      <c r="U154" s="5">
        <v>69.170514429949137</v>
      </c>
      <c r="V154" s="5">
        <v>67.175381995438016</v>
      </c>
      <c r="W154" s="5">
        <v>64.88018479316311</v>
      </c>
      <c r="X154" s="5">
        <v>62.355687838554701</v>
      </c>
    </row>
    <row r="155" spans="1:24" x14ac:dyDescent="0.3">
      <c r="A155" s="6" t="s">
        <v>6</v>
      </c>
      <c r="B155" s="6" t="s">
        <v>203</v>
      </c>
      <c r="C155" s="6" t="s">
        <v>162</v>
      </c>
      <c r="D155" s="6" t="s">
        <v>205</v>
      </c>
      <c r="E155" s="6" t="s">
        <v>204</v>
      </c>
      <c r="F155" s="5">
        <v>12.433727999999993</v>
      </c>
      <c r="G155" s="5">
        <v>13.824360214879043</v>
      </c>
      <c r="H155" s="5">
        <v>15.037938205834633</v>
      </c>
      <c r="I155" s="5">
        <v>16.122840482067147</v>
      </c>
      <c r="J155" s="5">
        <v>17.074299170338882</v>
      </c>
      <c r="K155" s="5">
        <v>17.935846445092889</v>
      </c>
      <c r="L155" s="5">
        <v>18.648943874318963</v>
      </c>
      <c r="M155" s="5">
        <v>19.17020629950785</v>
      </c>
      <c r="N155" s="5">
        <v>19.505755606063847</v>
      </c>
      <c r="O155" s="5">
        <v>19.709591797334188</v>
      </c>
      <c r="P155" s="5">
        <v>19.813907167018257</v>
      </c>
      <c r="Q155" s="5">
        <v>19.862662996982376</v>
      </c>
      <c r="R155" s="5">
        <v>19.836946169577303</v>
      </c>
      <c r="S155" s="5">
        <v>19.731095111931637</v>
      </c>
      <c r="T155" s="5">
        <v>19.547161259212452</v>
      </c>
      <c r="U155" s="5">
        <v>19.295613007440132</v>
      </c>
      <c r="V155" s="5">
        <v>18.985944029369055</v>
      </c>
      <c r="W155" s="5">
        <v>18.624424816255928</v>
      </c>
      <c r="X155" s="5">
        <v>18.218842074838026</v>
      </c>
    </row>
    <row r="156" spans="1:24" x14ac:dyDescent="0.3">
      <c r="A156" s="6" t="s">
        <v>6</v>
      </c>
      <c r="B156" s="6" t="s">
        <v>203</v>
      </c>
      <c r="C156" s="6" t="s">
        <v>163</v>
      </c>
      <c r="D156" s="6" t="s">
        <v>205</v>
      </c>
      <c r="E156" s="6" t="s">
        <v>204</v>
      </c>
      <c r="F156" s="5">
        <v>5.0864179997320571</v>
      </c>
      <c r="G156" s="5">
        <v>5.517864237142577</v>
      </c>
      <c r="H156" s="5">
        <v>5.7063452833029746</v>
      </c>
      <c r="I156" s="5">
        <v>5.8755921713906316</v>
      </c>
      <c r="J156" s="5">
        <v>6.0272367024840117</v>
      </c>
      <c r="K156" s="5">
        <v>6.1628665363124977</v>
      </c>
      <c r="L156" s="5">
        <v>6.2725911552767197</v>
      </c>
      <c r="M156" s="5">
        <v>6.3461849609134591</v>
      </c>
      <c r="N156" s="5">
        <v>6.3779276755951368</v>
      </c>
      <c r="O156" s="5">
        <v>6.3698910196279535</v>
      </c>
      <c r="P156" s="5">
        <v>6.3258248066979377</v>
      </c>
      <c r="Q156" s="5">
        <v>6.233291197910825</v>
      </c>
      <c r="R156" s="5">
        <v>6.0932337815095332</v>
      </c>
      <c r="S156" s="5">
        <v>5.8974408779526675</v>
      </c>
      <c r="T156" s="5">
        <v>5.655738258850449</v>
      </c>
      <c r="U156" s="5">
        <v>5.3779799306786087</v>
      </c>
      <c r="V156" s="5">
        <v>5.0545040346785246</v>
      </c>
      <c r="W156" s="5">
        <v>4.7011862524567887</v>
      </c>
      <c r="X156" s="5">
        <v>4.3325800301046744</v>
      </c>
    </row>
    <row r="157" spans="1:24" x14ac:dyDescent="0.3">
      <c r="A157" s="6" t="s">
        <v>6</v>
      </c>
      <c r="B157" s="6" t="s">
        <v>203</v>
      </c>
      <c r="C157" s="6" t="s">
        <v>164</v>
      </c>
      <c r="D157" s="6" t="s">
        <v>205</v>
      </c>
      <c r="E157" s="6" t="s">
        <v>204</v>
      </c>
      <c r="F157" s="5">
        <v>0.53814799999999985</v>
      </c>
      <c r="G157" s="5">
        <v>0.59581683679164688</v>
      </c>
      <c r="H157" s="5">
        <v>0.64727798306864248</v>
      </c>
      <c r="I157" s="5">
        <v>0.69307899922906813</v>
      </c>
      <c r="J157" s="5">
        <v>0.73388429902732633</v>
      </c>
      <c r="K157" s="5">
        <v>0.77082983351399603</v>
      </c>
      <c r="L157" s="5">
        <v>0.80180463099856225</v>
      </c>
      <c r="M157" s="5">
        <v>0.82556386128447967</v>
      </c>
      <c r="N157" s="5">
        <v>0.84244598814694205</v>
      </c>
      <c r="O157" s="5">
        <v>0.85354003778716503</v>
      </c>
      <c r="P157" s="5">
        <v>0.8593417707278509</v>
      </c>
      <c r="Q157" s="5">
        <v>0.86016681085341451</v>
      </c>
      <c r="R157" s="5">
        <v>0.85597991779187466</v>
      </c>
      <c r="S157" s="5">
        <v>0.846678602772581</v>
      </c>
      <c r="T157" s="5">
        <v>0.83241252160363766</v>
      </c>
      <c r="U157" s="5">
        <v>0.81353663164401613</v>
      </c>
      <c r="V157" s="5">
        <v>0.79039214001443103</v>
      </c>
      <c r="W157" s="5">
        <v>0.76365445909674379</v>
      </c>
      <c r="X157" s="5">
        <v>0.734061267546121</v>
      </c>
    </row>
    <row r="158" spans="1:24" x14ac:dyDescent="0.3">
      <c r="A158" s="6" t="s">
        <v>6</v>
      </c>
      <c r="B158" s="6" t="s">
        <v>203</v>
      </c>
      <c r="C158" s="6" t="s">
        <v>165</v>
      </c>
      <c r="D158" s="6" t="s">
        <v>205</v>
      </c>
      <c r="E158" s="6" t="s">
        <v>204</v>
      </c>
      <c r="F158" s="5">
        <v>5.8675359999999968</v>
      </c>
      <c r="G158" s="5">
        <v>6.5181341264483974</v>
      </c>
      <c r="H158" s="5">
        <v>7.1641105074154483</v>
      </c>
      <c r="I158" s="5">
        <v>7.7891442701981948</v>
      </c>
      <c r="J158" s="5">
        <v>8.3671254294635418</v>
      </c>
      <c r="K158" s="5">
        <v>8.9184007974354493</v>
      </c>
      <c r="L158" s="5">
        <v>9.4145205800716596</v>
      </c>
      <c r="M158" s="5">
        <v>9.8368109046941328</v>
      </c>
      <c r="N158" s="5">
        <v>10.187024047852033</v>
      </c>
      <c r="O158" s="5">
        <v>10.469028989866214</v>
      </c>
      <c r="P158" s="5">
        <v>10.688979051131263</v>
      </c>
      <c r="Q158" s="5">
        <v>10.840230566389653</v>
      </c>
      <c r="R158" s="5">
        <v>10.916919199233547</v>
      </c>
      <c r="S158" s="5">
        <v>10.918310620051601</v>
      </c>
      <c r="T158" s="5">
        <v>10.847902616803127</v>
      </c>
      <c r="U158" s="5">
        <v>10.71348760829127</v>
      </c>
      <c r="V158" s="5">
        <v>10.522078160985489</v>
      </c>
      <c r="W158" s="5">
        <v>10.281169844108243</v>
      </c>
      <c r="X158" s="5">
        <v>9.9989899302822725</v>
      </c>
    </row>
    <row r="159" spans="1:24" x14ac:dyDescent="0.3">
      <c r="A159" s="6" t="s">
        <v>6</v>
      </c>
      <c r="B159" s="6" t="s">
        <v>203</v>
      </c>
      <c r="C159" s="6" t="s">
        <v>166</v>
      </c>
      <c r="D159" s="6" t="s">
        <v>205</v>
      </c>
      <c r="E159" s="6" t="s">
        <v>204</v>
      </c>
      <c r="F159" s="5">
        <v>6.1929930000000022</v>
      </c>
      <c r="G159" s="5">
        <v>6.2710302696181923</v>
      </c>
      <c r="H159" s="5">
        <v>6.2869168281049266</v>
      </c>
      <c r="I159" s="5">
        <v>6.2327662646541198</v>
      </c>
      <c r="J159" s="5">
        <v>6.1228815831733661</v>
      </c>
      <c r="K159" s="5">
        <v>5.9850043053286974</v>
      </c>
      <c r="L159" s="5">
        <v>5.8220518636392251</v>
      </c>
      <c r="M159" s="5">
        <v>5.6345271175975515</v>
      </c>
      <c r="N159" s="5">
        <v>5.4252917730633445</v>
      </c>
      <c r="O159" s="5">
        <v>5.201868982788235</v>
      </c>
      <c r="P159" s="5">
        <v>4.9673954128050317</v>
      </c>
      <c r="Q159" s="5">
        <v>4.7454844357257553</v>
      </c>
      <c r="R159" s="5">
        <v>4.5334308257424034</v>
      </c>
      <c r="S159" s="5">
        <v>4.3289738374801603</v>
      </c>
      <c r="T159" s="5">
        <v>4.1307863174434276</v>
      </c>
      <c r="U159" s="5">
        <v>3.9366791596712836</v>
      </c>
      <c r="V159" s="5">
        <v>3.73618297634291</v>
      </c>
      <c r="W159" s="5">
        <v>3.5277602160229322</v>
      </c>
      <c r="X159" s="5">
        <v>3.3181785097591288</v>
      </c>
    </row>
    <row r="160" spans="1:24" x14ac:dyDescent="0.3">
      <c r="A160" s="6" t="s">
        <v>6</v>
      </c>
      <c r="B160" s="6" t="s">
        <v>203</v>
      </c>
      <c r="C160" s="6" t="s">
        <v>167</v>
      </c>
      <c r="D160" s="6" t="s">
        <v>205</v>
      </c>
      <c r="E160" s="6" t="s">
        <v>204</v>
      </c>
      <c r="F160" s="5">
        <v>9.3308719999999994</v>
      </c>
      <c r="G160" s="5">
        <v>10.167054164804155</v>
      </c>
      <c r="H160" s="5">
        <v>10.869906953362513</v>
      </c>
      <c r="I160" s="5">
        <v>11.494687059747688</v>
      </c>
      <c r="J160" s="5">
        <v>12.045223628991808</v>
      </c>
      <c r="K160" s="5">
        <v>12.522202967139828</v>
      </c>
      <c r="L160" s="5">
        <v>12.868805451318664</v>
      </c>
      <c r="M160" s="5">
        <v>13.054635252745088</v>
      </c>
      <c r="N160" s="5">
        <v>13.109227820417832</v>
      </c>
      <c r="O160" s="5">
        <v>13.053698799428052</v>
      </c>
      <c r="P160" s="5">
        <v>12.93782333867482</v>
      </c>
      <c r="Q160" s="5">
        <v>12.805063655183343</v>
      </c>
      <c r="R160" s="5">
        <v>12.667477778145214</v>
      </c>
      <c r="S160" s="5">
        <v>12.501234512996524</v>
      </c>
      <c r="T160" s="5">
        <v>12.316776534729502</v>
      </c>
      <c r="U160" s="5">
        <v>12.118841090108816</v>
      </c>
      <c r="V160" s="5">
        <v>11.909169142603798</v>
      </c>
      <c r="W160" s="5">
        <v>11.6912138732753</v>
      </c>
      <c r="X160" s="5">
        <v>11.467173419431237</v>
      </c>
    </row>
    <row r="161" spans="1:24" x14ac:dyDescent="0.3">
      <c r="A161" s="6" t="s">
        <v>6</v>
      </c>
      <c r="B161" s="6" t="s">
        <v>203</v>
      </c>
      <c r="C161" s="6" t="s">
        <v>168</v>
      </c>
      <c r="D161" s="6" t="s">
        <v>205</v>
      </c>
      <c r="E161" s="6" t="s">
        <v>204</v>
      </c>
      <c r="F161" s="5">
        <v>9.8562219999999918</v>
      </c>
      <c r="G161" s="5">
        <v>9.7698839840957312</v>
      </c>
      <c r="H161" s="5">
        <v>9.7032148250230232</v>
      </c>
      <c r="I161" s="5">
        <v>9.6595420093586242</v>
      </c>
      <c r="J161" s="5">
        <v>9.6199695012389164</v>
      </c>
      <c r="K161" s="5">
        <v>9.5802174338679613</v>
      </c>
      <c r="L161" s="5">
        <v>9.5340915450957926</v>
      </c>
      <c r="M161" s="5">
        <v>9.4629369036494637</v>
      </c>
      <c r="N161" s="5">
        <v>9.3614153114905463</v>
      </c>
      <c r="O161" s="5">
        <v>9.2322354489005267</v>
      </c>
      <c r="P161" s="5">
        <v>9.0722160086771133</v>
      </c>
      <c r="Q161" s="5">
        <v>8.8521831134968316</v>
      </c>
      <c r="R161" s="5">
        <v>8.5765717876423917</v>
      </c>
      <c r="S161" s="5">
        <v>8.250931446449318</v>
      </c>
      <c r="T161" s="5">
        <v>7.8849331056549055</v>
      </c>
      <c r="U161" s="5">
        <v>7.4926605038510088</v>
      </c>
      <c r="V161" s="5">
        <v>7.0639499191628516</v>
      </c>
      <c r="W161" s="5">
        <v>6.5988403327827978</v>
      </c>
      <c r="X161" s="5">
        <v>6.115368756113452</v>
      </c>
    </row>
    <row r="162" spans="1:24" x14ac:dyDescent="0.3">
      <c r="A162" s="6" t="s">
        <v>6</v>
      </c>
      <c r="B162" s="6" t="s">
        <v>203</v>
      </c>
      <c r="C162" s="6" t="s">
        <v>169</v>
      </c>
      <c r="D162" s="6" t="s">
        <v>205</v>
      </c>
      <c r="E162" s="6" t="s">
        <v>204</v>
      </c>
      <c r="F162" s="5">
        <v>0.16540698656170405</v>
      </c>
      <c r="G162" s="5">
        <v>0.1742743952071395</v>
      </c>
      <c r="H162" s="5">
        <v>0.18089023562650447</v>
      </c>
      <c r="I162" s="5">
        <v>0.18549110377706796</v>
      </c>
      <c r="J162" s="5">
        <v>0.18801276404880113</v>
      </c>
      <c r="K162" s="5">
        <v>0.18887913892429817</v>
      </c>
      <c r="L162" s="5">
        <v>0.18789042572084308</v>
      </c>
      <c r="M162" s="5">
        <v>0.18514636745494631</v>
      </c>
      <c r="N162" s="5">
        <v>0.18107144253786087</v>
      </c>
      <c r="O162" s="5">
        <v>0.17612301636180255</v>
      </c>
      <c r="P162" s="5">
        <v>0.1704281800781938</v>
      </c>
      <c r="Q162" s="5">
        <v>0.16486196083440557</v>
      </c>
      <c r="R162" s="5">
        <v>0.15929314319070623</v>
      </c>
      <c r="S162" s="5">
        <v>0.15371786324593179</v>
      </c>
      <c r="T162" s="5">
        <v>0.14819144234661949</v>
      </c>
      <c r="U162" s="5">
        <v>0.1427277531744095</v>
      </c>
      <c r="V162" s="5">
        <v>0.13730489237063229</v>
      </c>
      <c r="W162" s="5">
        <v>0.1319518061793104</v>
      </c>
      <c r="X162" s="5">
        <v>0.1267287994668595</v>
      </c>
    </row>
    <row r="163" spans="1:24" x14ac:dyDescent="0.3">
      <c r="A163" s="6" t="s">
        <v>6</v>
      </c>
      <c r="B163" s="6" t="s">
        <v>203</v>
      </c>
      <c r="C163" s="6" t="s">
        <v>170</v>
      </c>
      <c r="D163" s="6" t="s">
        <v>205</v>
      </c>
      <c r="E163" s="6" t="s">
        <v>204</v>
      </c>
      <c r="F163" s="5">
        <v>0.52463600000000088</v>
      </c>
      <c r="G163" s="5">
        <v>0.54557035958854727</v>
      </c>
      <c r="H163" s="5">
        <v>0.56333002344135541</v>
      </c>
      <c r="I163" s="5">
        <v>0.5776378937968365</v>
      </c>
      <c r="J163" s="5">
        <v>0.58779397002142297</v>
      </c>
      <c r="K163" s="5">
        <v>0.59491753761112676</v>
      </c>
      <c r="L163" s="5">
        <v>0.59843114672560538</v>
      </c>
      <c r="M163" s="5">
        <v>0.59817918569423301</v>
      </c>
      <c r="N163" s="5">
        <v>0.59438432509640704</v>
      </c>
      <c r="O163" s="5">
        <v>0.58769190686644868</v>
      </c>
      <c r="P163" s="5">
        <v>0.57850096673880402</v>
      </c>
      <c r="Q163" s="5">
        <v>0.56720536359142271</v>
      </c>
      <c r="R163" s="5">
        <v>0.55400348364831309</v>
      </c>
      <c r="S163" s="5">
        <v>0.53911570907442408</v>
      </c>
      <c r="T163" s="5">
        <v>0.52264565944799912</v>
      </c>
      <c r="U163" s="5">
        <v>0.50488272110321464</v>
      </c>
      <c r="V163" s="5">
        <v>0.48587810678218002</v>
      </c>
      <c r="W163" s="5">
        <v>0.46584413513465273</v>
      </c>
      <c r="X163" s="5">
        <v>0.44358596260834693</v>
      </c>
    </row>
    <row r="164" spans="1:24" x14ac:dyDescent="0.3">
      <c r="A164" s="6" t="s">
        <v>6</v>
      </c>
      <c r="B164" s="6" t="s">
        <v>203</v>
      </c>
      <c r="C164" s="6" t="s">
        <v>171</v>
      </c>
      <c r="D164" s="6" t="s">
        <v>205</v>
      </c>
      <c r="E164" s="6" t="s">
        <v>204</v>
      </c>
      <c r="F164" s="5">
        <v>5.4621190000000022</v>
      </c>
      <c r="G164" s="5">
        <v>5.5456714081632201</v>
      </c>
      <c r="H164" s="5">
        <v>5.6255905038940739</v>
      </c>
      <c r="I164" s="5">
        <v>5.6900869610488281</v>
      </c>
      <c r="J164" s="5">
        <v>5.7284411156665103</v>
      </c>
      <c r="K164" s="5">
        <v>5.7391142225679106</v>
      </c>
      <c r="L164" s="5">
        <v>5.7372990688455765</v>
      </c>
      <c r="M164" s="5">
        <v>5.7310299195563639</v>
      </c>
      <c r="N164" s="5">
        <v>5.718775865995589</v>
      </c>
      <c r="O164" s="5">
        <v>5.6941455946697426</v>
      </c>
      <c r="P164" s="5">
        <v>5.652782935810964</v>
      </c>
      <c r="Q164" s="5">
        <v>5.5837704805446338</v>
      </c>
      <c r="R164" s="5">
        <v>5.4912581698287868</v>
      </c>
      <c r="S164" s="5">
        <v>5.3830419554778812</v>
      </c>
      <c r="T164" s="5">
        <v>5.2634302413410712</v>
      </c>
      <c r="U164" s="5">
        <v>5.1184819496294445</v>
      </c>
      <c r="V164" s="5">
        <v>4.9588320620589723</v>
      </c>
      <c r="W164" s="5">
        <v>4.7949666483451203</v>
      </c>
      <c r="X164" s="5">
        <v>4.6302047393033829</v>
      </c>
    </row>
    <row r="165" spans="1:24" x14ac:dyDescent="0.3">
      <c r="A165" s="6" t="s">
        <v>6</v>
      </c>
      <c r="B165" s="6" t="s">
        <v>203</v>
      </c>
      <c r="C165" s="6" t="s">
        <v>172</v>
      </c>
      <c r="D165" s="6" t="s">
        <v>205</v>
      </c>
      <c r="E165" s="6" t="s">
        <v>204</v>
      </c>
      <c r="F165" s="5">
        <v>2.0296799999999999</v>
      </c>
      <c r="G165" s="5">
        <v>2.0684634086362381</v>
      </c>
      <c r="H165" s="5">
        <v>2.1029488055214944</v>
      </c>
      <c r="I165" s="5">
        <v>2.1330949863140543</v>
      </c>
      <c r="J165" s="5">
        <v>2.1602026533920831</v>
      </c>
      <c r="K165" s="5">
        <v>2.1871232783054926</v>
      </c>
      <c r="L165" s="5">
        <v>2.2161002193986521</v>
      </c>
      <c r="M165" s="5">
        <v>2.2450451862136034</v>
      </c>
      <c r="N165" s="5">
        <v>2.2706076586329704</v>
      </c>
      <c r="O165" s="5">
        <v>2.2911751148693988</v>
      </c>
      <c r="P165" s="5">
        <v>2.3076450170966556</v>
      </c>
      <c r="Q165" s="5">
        <v>2.3176258130484721</v>
      </c>
      <c r="R165" s="5">
        <v>2.3230525662096544</v>
      </c>
      <c r="S165" s="5">
        <v>2.3177825006307993</v>
      </c>
      <c r="T165" s="5">
        <v>2.3014717728407361</v>
      </c>
      <c r="U165" s="5">
        <v>2.2754702608247301</v>
      </c>
      <c r="V165" s="5">
        <v>2.2422831803071142</v>
      </c>
      <c r="W165" s="5">
        <v>2.2001033635423246</v>
      </c>
      <c r="X165" s="5">
        <v>2.1495127122438218</v>
      </c>
    </row>
    <row r="166" spans="1:24" x14ac:dyDescent="0.3">
      <c r="A166" s="6" t="s">
        <v>6</v>
      </c>
      <c r="B166" s="6" t="s">
        <v>203</v>
      </c>
      <c r="C166" s="6" t="s">
        <v>173</v>
      </c>
      <c r="D166" s="6" t="s">
        <v>205</v>
      </c>
      <c r="E166" s="6" t="s">
        <v>204</v>
      </c>
      <c r="F166" s="5">
        <v>9.3796846498169781</v>
      </c>
      <c r="G166" s="5">
        <v>9.7925302959382723</v>
      </c>
      <c r="H166" s="5">
        <v>10.233968325836877</v>
      </c>
      <c r="I166" s="5">
        <v>10.691515084177704</v>
      </c>
      <c r="J166" s="5">
        <v>11.122851370752771</v>
      </c>
      <c r="K166" s="5">
        <v>11.535346005223413</v>
      </c>
      <c r="L166" s="5">
        <v>11.959788452299339</v>
      </c>
      <c r="M166" s="5">
        <v>12.409541465542205</v>
      </c>
      <c r="N166" s="5">
        <v>12.875398915803395</v>
      </c>
      <c r="O166" s="5">
        <v>13.339844486142036</v>
      </c>
      <c r="P166" s="5">
        <v>13.787984439558402</v>
      </c>
      <c r="Q166" s="5">
        <v>14.19397732353355</v>
      </c>
      <c r="R166" s="5">
        <v>14.551831932063708</v>
      </c>
      <c r="S166" s="5">
        <v>14.857130969167804</v>
      </c>
      <c r="T166" s="5">
        <v>15.10820245154196</v>
      </c>
      <c r="U166" s="5">
        <v>15.262821436493716</v>
      </c>
      <c r="V166" s="5">
        <v>15.32434567651643</v>
      </c>
      <c r="W166" s="5">
        <v>15.311227963676018</v>
      </c>
      <c r="X166" s="5">
        <v>15.245244763176045</v>
      </c>
    </row>
    <row r="167" spans="1:24" x14ac:dyDescent="0.3">
      <c r="A167" s="6" t="s">
        <v>6</v>
      </c>
      <c r="B167" s="6" t="s">
        <v>203</v>
      </c>
      <c r="C167" s="6" t="s">
        <v>174</v>
      </c>
      <c r="D167" s="6" t="s">
        <v>205</v>
      </c>
      <c r="E167" s="6" t="s">
        <v>204</v>
      </c>
      <c r="F167" s="5">
        <v>1.1860559999999987</v>
      </c>
      <c r="G167" s="5">
        <v>1.2541619864972176</v>
      </c>
      <c r="H167" s="5">
        <v>1.3203251791543702</v>
      </c>
      <c r="I167" s="5">
        <v>1.375184271202849</v>
      </c>
      <c r="J167" s="5">
        <v>1.4174035237776359</v>
      </c>
      <c r="K167" s="5">
        <v>1.4527443915023932</v>
      </c>
      <c r="L167" s="5">
        <v>1.4816546742463543</v>
      </c>
      <c r="M167" s="5">
        <v>1.5039110069115953</v>
      </c>
      <c r="N167" s="5">
        <v>1.5188427800057815</v>
      </c>
      <c r="O167" s="5">
        <v>1.5261209911589118</v>
      </c>
      <c r="P167" s="5">
        <v>1.524842112333366</v>
      </c>
      <c r="Q167" s="5">
        <v>1.5147089904458757</v>
      </c>
      <c r="R167" s="5">
        <v>1.4958547733977143</v>
      </c>
      <c r="S167" s="5">
        <v>1.4699746782136434</v>
      </c>
      <c r="T167" s="5">
        <v>1.4380911812110875</v>
      </c>
      <c r="U167" s="5">
        <v>1.4014581597766782</v>
      </c>
      <c r="V167" s="5">
        <v>1.3612410152254082</v>
      </c>
      <c r="W167" s="5">
        <v>1.3181455402421034</v>
      </c>
      <c r="X167" s="5">
        <v>1.2726251817394516</v>
      </c>
    </row>
    <row r="168" spans="1:24" x14ac:dyDescent="0.3">
      <c r="A168" s="6" t="s">
        <v>6</v>
      </c>
      <c r="B168" s="6" t="s">
        <v>203</v>
      </c>
      <c r="C168" s="6" t="s">
        <v>175</v>
      </c>
      <c r="D168" s="6" t="s">
        <v>205</v>
      </c>
      <c r="E168" s="6" t="s">
        <v>204</v>
      </c>
      <c r="F168" s="5">
        <v>20.410606000000033</v>
      </c>
      <c r="G168" s="5">
        <v>22.101084526051455</v>
      </c>
      <c r="H168" s="5">
        <v>23.697304442038661</v>
      </c>
      <c r="I168" s="5">
        <v>25.183933503521772</v>
      </c>
      <c r="J168" s="5">
        <v>26.496753565309579</v>
      </c>
      <c r="K168" s="5">
        <v>27.640970677387429</v>
      </c>
      <c r="L168" s="5">
        <v>28.553297355174632</v>
      </c>
      <c r="M168" s="5">
        <v>29.225454207077625</v>
      </c>
      <c r="N168" s="5">
        <v>29.691088697684272</v>
      </c>
      <c r="O168" s="5">
        <v>30.000451243772382</v>
      </c>
      <c r="P168" s="5">
        <v>30.157297499668815</v>
      </c>
      <c r="Q168" s="5">
        <v>30.171753900390208</v>
      </c>
      <c r="R168" s="5">
        <v>30.034318627234523</v>
      </c>
      <c r="S168" s="5">
        <v>29.746719875313097</v>
      </c>
      <c r="T168" s="5">
        <v>29.310616949000629</v>
      </c>
      <c r="U168" s="5">
        <v>28.713693634615812</v>
      </c>
      <c r="V168" s="5">
        <v>27.877093686875046</v>
      </c>
      <c r="W168" s="5">
        <v>26.819844933473931</v>
      </c>
      <c r="X168" s="5">
        <v>25.506852178713</v>
      </c>
    </row>
    <row r="169" spans="1:24" x14ac:dyDescent="0.3">
      <c r="A169" s="6" t="s">
        <v>6</v>
      </c>
      <c r="B169" s="6" t="s">
        <v>203</v>
      </c>
      <c r="C169" s="6" t="s">
        <v>176</v>
      </c>
      <c r="D169" s="6" t="s">
        <v>205</v>
      </c>
      <c r="E169" s="6" t="s">
        <v>204</v>
      </c>
      <c r="F169" s="5">
        <v>11.227207999999999</v>
      </c>
      <c r="G169" s="5">
        <v>12.676051948576189</v>
      </c>
      <c r="H169" s="5">
        <v>14.190850559578468</v>
      </c>
      <c r="I169" s="5">
        <v>15.725218021490834</v>
      </c>
      <c r="J169" s="5">
        <v>17.168673659699813</v>
      </c>
      <c r="K169" s="5">
        <v>18.562038028217689</v>
      </c>
      <c r="L169" s="5">
        <v>19.829798707106473</v>
      </c>
      <c r="M169" s="5">
        <v>20.947951564822553</v>
      </c>
      <c r="N169" s="5">
        <v>21.906694386509834</v>
      </c>
      <c r="O169" s="5">
        <v>22.717083617356689</v>
      </c>
      <c r="P169" s="5">
        <v>23.384755124047818</v>
      </c>
      <c r="Q169" s="5">
        <v>23.9323961085279</v>
      </c>
      <c r="R169" s="5">
        <v>24.355307846559139</v>
      </c>
      <c r="S169" s="5">
        <v>24.653652440667415</v>
      </c>
      <c r="T169" s="5">
        <v>24.830937430529335</v>
      </c>
      <c r="U169" s="5">
        <v>24.889735129403419</v>
      </c>
      <c r="V169" s="5">
        <v>24.832082935735698</v>
      </c>
      <c r="W169" s="5">
        <v>24.659444144960641</v>
      </c>
      <c r="X169" s="5">
        <v>24.379957786833558</v>
      </c>
    </row>
    <row r="170" spans="1:24" x14ac:dyDescent="0.3">
      <c r="A170" s="6" t="s">
        <v>6</v>
      </c>
      <c r="B170" s="6" t="s">
        <v>203</v>
      </c>
      <c r="C170" s="6" t="s">
        <v>177</v>
      </c>
      <c r="D170" s="6" t="s">
        <v>205</v>
      </c>
      <c r="E170" s="6" t="s">
        <v>204</v>
      </c>
      <c r="F170" s="5">
        <v>6.0277980000000007</v>
      </c>
      <c r="G170" s="5">
        <v>6.5942833041177682</v>
      </c>
      <c r="H170" s="5">
        <v>7.1683500893298211</v>
      </c>
      <c r="I170" s="5">
        <v>7.7081869414264732</v>
      </c>
      <c r="J170" s="5">
        <v>8.1845489520384458</v>
      </c>
      <c r="K170" s="5">
        <v>8.617044544251085</v>
      </c>
      <c r="L170" s="5">
        <v>8.9933730924395618</v>
      </c>
      <c r="M170" s="5">
        <v>9.3072769292685678</v>
      </c>
      <c r="N170" s="5">
        <v>9.5592303412954163</v>
      </c>
      <c r="O170" s="5">
        <v>9.7485108097372581</v>
      </c>
      <c r="P170" s="5">
        <v>9.8762255957782354</v>
      </c>
      <c r="Q170" s="5">
        <v>9.9453999515681222</v>
      </c>
      <c r="R170" s="5">
        <v>9.9558629763820914</v>
      </c>
      <c r="S170" s="5">
        <v>9.9098428021182627</v>
      </c>
      <c r="T170" s="5">
        <v>9.8102851621707998</v>
      </c>
      <c r="U170" s="5">
        <v>9.6628502148472908</v>
      </c>
      <c r="V170" s="5">
        <v>9.4722576916942476</v>
      </c>
      <c r="W170" s="5">
        <v>9.2430663062870089</v>
      </c>
      <c r="X170" s="5">
        <v>8.9802007251438951</v>
      </c>
    </row>
    <row r="171" spans="1:24" x14ac:dyDescent="0.3">
      <c r="A171" s="6" t="s">
        <v>6</v>
      </c>
      <c r="B171" s="6" t="s">
        <v>203</v>
      </c>
      <c r="C171" s="6" t="s">
        <v>178</v>
      </c>
      <c r="D171" s="6" t="s">
        <v>205</v>
      </c>
      <c r="E171" s="6" t="s">
        <v>204</v>
      </c>
      <c r="F171" s="5">
        <v>69.12223400000002</v>
      </c>
      <c r="G171" s="5">
        <v>70.967221675754416</v>
      </c>
      <c r="H171" s="5">
        <v>72.336979644984524</v>
      </c>
      <c r="I171" s="5">
        <v>73.231952769474844</v>
      </c>
      <c r="J171" s="5">
        <v>73.600484956161267</v>
      </c>
      <c r="K171" s="5">
        <v>73.527695272330476</v>
      </c>
      <c r="L171" s="5">
        <v>72.937267259769669</v>
      </c>
      <c r="M171" s="5">
        <v>71.811883763110558</v>
      </c>
      <c r="N171" s="5">
        <v>70.212012680812819</v>
      </c>
      <c r="O171" s="5">
        <v>68.27689055632959</v>
      </c>
      <c r="P171" s="5">
        <v>66.097092005432543</v>
      </c>
      <c r="Q171" s="5">
        <v>63.652861382738919</v>
      </c>
      <c r="R171" s="5">
        <v>60.998264202984949</v>
      </c>
      <c r="S171" s="5">
        <v>58.160444355999388</v>
      </c>
      <c r="T171" s="5">
        <v>55.185455693829859</v>
      </c>
      <c r="U171" s="5">
        <v>52.108610321386308</v>
      </c>
      <c r="V171" s="5">
        <v>48.977162464515573</v>
      </c>
      <c r="W171" s="5">
        <v>45.838224108134106</v>
      </c>
      <c r="X171" s="5">
        <v>42.740580861500682</v>
      </c>
    </row>
    <row r="172" spans="1:24" x14ac:dyDescent="0.3">
      <c r="A172" s="6" t="s">
        <v>6</v>
      </c>
      <c r="B172" s="6" t="s">
        <v>203</v>
      </c>
      <c r="C172" s="6" t="s">
        <v>179</v>
      </c>
      <c r="D172" s="6" t="s">
        <v>205</v>
      </c>
      <c r="E172" s="6" t="s">
        <v>204</v>
      </c>
      <c r="F172" s="5">
        <v>6.8786369850144027</v>
      </c>
      <c r="G172" s="5">
        <v>7.1778132411947988</v>
      </c>
      <c r="H172" s="5">
        <v>7.4041153038128789</v>
      </c>
      <c r="I172" s="5">
        <v>7.5357050570384416</v>
      </c>
      <c r="J172" s="5">
        <v>7.5678801572883581</v>
      </c>
      <c r="K172" s="5">
        <v>7.5360176552777682</v>
      </c>
      <c r="L172" s="5">
        <v>7.4464294130895903</v>
      </c>
      <c r="M172" s="5">
        <v>7.3007314835621582</v>
      </c>
      <c r="N172" s="5">
        <v>7.1058484822890682</v>
      </c>
      <c r="O172" s="5">
        <v>6.878126883212925</v>
      </c>
      <c r="P172" s="5">
        <v>6.6253102880313239</v>
      </c>
      <c r="Q172" s="5">
        <v>6.3870056061251423</v>
      </c>
      <c r="R172" s="5">
        <v>6.1584791276344735</v>
      </c>
      <c r="S172" s="5">
        <v>5.9339466511455834</v>
      </c>
      <c r="T172" s="5">
        <v>5.710772639964512</v>
      </c>
      <c r="U172" s="5">
        <v>5.4891324898705616</v>
      </c>
      <c r="V172" s="5">
        <v>5.2714506845659876</v>
      </c>
      <c r="W172" s="5">
        <v>5.0622648133264621</v>
      </c>
      <c r="X172" s="5">
        <v>4.8642114133870376</v>
      </c>
    </row>
    <row r="173" spans="1:24" x14ac:dyDescent="0.3">
      <c r="A173" s="6" t="s">
        <v>6</v>
      </c>
      <c r="B173" s="6" t="s">
        <v>203</v>
      </c>
      <c r="C173" s="6" t="s">
        <v>180</v>
      </c>
      <c r="D173" s="6" t="s">
        <v>205</v>
      </c>
      <c r="E173" s="6" t="s">
        <v>204</v>
      </c>
      <c r="F173" s="5">
        <v>5.041995</v>
      </c>
      <c r="G173" s="5">
        <v>5.2971651732501437</v>
      </c>
      <c r="H173" s="5">
        <v>5.5124760681118907</v>
      </c>
      <c r="I173" s="5">
        <v>5.6742608248370914</v>
      </c>
      <c r="J173" s="5">
        <v>5.7781143640732671</v>
      </c>
      <c r="K173" s="5">
        <v>5.8440110591615912</v>
      </c>
      <c r="L173" s="5">
        <v>5.8735283804979348</v>
      </c>
      <c r="M173" s="5">
        <v>5.862606941214616</v>
      </c>
      <c r="N173" s="5">
        <v>5.8101352870852665</v>
      </c>
      <c r="O173" s="5">
        <v>5.7215778328627067</v>
      </c>
      <c r="P173" s="5">
        <v>5.6021239502162965</v>
      </c>
      <c r="Q173" s="5">
        <v>5.4614035923599769</v>
      </c>
      <c r="R173" s="5">
        <v>5.3016775129230966</v>
      </c>
      <c r="S173" s="5">
        <v>5.124276542139067</v>
      </c>
      <c r="T173" s="5">
        <v>4.9310651421637619</v>
      </c>
      <c r="U173" s="5">
        <v>4.7270369137145423</v>
      </c>
      <c r="V173" s="5">
        <v>4.5177476115728696</v>
      </c>
      <c r="W173" s="5">
        <v>4.308684355328058</v>
      </c>
      <c r="X173" s="5">
        <v>4.1022379568607237</v>
      </c>
    </row>
    <row r="174" spans="1:24" x14ac:dyDescent="0.3">
      <c r="A174" s="6" t="s">
        <v>6</v>
      </c>
      <c r="B174" s="6" t="s">
        <v>203</v>
      </c>
      <c r="C174" s="6" t="s">
        <v>181</v>
      </c>
      <c r="D174" s="6" t="s">
        <v>205</v>
      </c>
      <c r="E174" s="6" t="s">
        <v>204</v>
      </c>
      <c r="F174" s="5">
        <v>1.1243550000014155</v>
      </c>
      <c r="G174" s="5">
        <v>1.2350639646640322</v>
      </c>
      <c r="H174" s="5">
        <v>1.3424180209011636</v>
      </c>
      <c r="I174" s="5">
        <v>1.4412871850650164</v>
      </c>
      <c r="J174" s="5">
        <v>1.5239136991949258</v>
      </c>
      <c r="K174" s="5">
        <v>1.592671080286979</v>
      </c>
      <c r="L174" s="5">
        <v>1.6437533769468293</v>
      </c>
      <c r="M174" s="5">
        <v>1.6763016176300631</v>
      </c>
      <c r="N174" s="5">
        <v>1.6903279764263275</v>
      </c>
      <c r="O174" s="5">
        <v>1.6893442452357876</v>
      </c>
      <c r="P174" s="5">
        <v>1.6747837516544846</v>
      </c>
      <c r="Q174" s="5">
        <v>1.6604675558978017</v>
      </c>
      <c r="R174" s="5">
        <v>1.6466190093293682</v>
      </c>
      <c r="S174" s="5">
        <v>1.6328133261123026</v>
      </c>
      <c r="T174" s="5">
        <v>1.618924877773569</v>
      </c>
      <c r="U174" s="5">
        <v>1.605172947129565</v>
      </c>
      <c r="V174" s="5">
        <v>1.5920880450390089</v>
      </c>
      <c r="W174" s="5">
        <v>1.5802846819886445</v>
      </c>
      <c r="X174" s="5">
        <v>1.5702566626560304</v>
      </c>
    </row>
    <row r="175" spans="1:24" x14ac:dyDescent="0.3">
      <c r="A175" s="6" t="s">
        <v>6</v>
      </c>
      <c r="B175" s="6" t="s">
        <v>203</v>
      </c>
      <c r="C175" s="6" t="s">
        <v>182</v>
      </c>
      <c r="D175" s="6" t="s">
        <v>205</v>
      </c>
      <c r="E175" s="6" t="s">
        <v>204</v>
      </c>
      <c r="F175" s="5">
        <v>0.10405800000000007</v>
      </c>
      <c r="G175" s="5">
        <v>0.10549015995885111</v>
      </c>
      <c r="H175" s="5">
        <v>0.10631100447423623</v>
      </c>
      <c r="I175" s="5">
        <v>0.10594484532086171</v>
      </c>
      <c r="J175" s="5">
        <v>0.10461974986280841</v>
      </c>
      <c r="K175" s="5">
        <v>0.10264670852069717</v>
      </c>
      <c r="L175" s="5">
        <v>0.10006750111493835</v>
      </c>
      <c r="M175" s="5">
        <v>9.6834334603618274E-2</v>
      </c>
      <c r="N175" s="5">
        <v>9.2994661727718086E-2</v>
      </c>
      <c r="O175" s="5">
        <v>8.8809095020712631E-2</v>
      </c>
      <c r="P175" s="5">
        <v>8.4455833946729356E-2</v>
      </c>
      <c r="Q175" s="5">
        <v>8.0594983699247114E-2</v>
      </c>
      <c r="R175" s="5">
        <v>7.7184732271231626E-2</v>
      </c>
      <c r="S175" s="5">
        <v>7.4132433583028387E-2</v>
      </c>
      <c r="T175" s="5">
        <v>7.1347185155114512E-2</v>
      </c>
      <c r="U175" s="5">
        <v>6.8755049717008521E-2</v>
      </c>
      <c r="V175" s="5">
        <v>6.6301145687276519E-2</v>
      </c>
      <c r="W175" s="5">
        <v>6.3810311621977756E-2</v>
      </c>
      <c r="X175" s="5">
        <v>6.1231993284386582E-2</v>
      </c>
    </row>
    <row r="176" spans="1:24" x14ac:dyDescent="0.3">
      <c r="A176" s="6" t="s">
        <v>6</v>
      </c>
      <c r="B176" s="6" t="s">
        <v>203</v>
      </c>
      <c r="C176" s="6" t="s">
        <v>183</v>
      </c>
      <c r="D176" s="6" t="s">
        <v>205</v>
      </c>
      <c r="E176" s="6" t="s">
        <v>204</v>
      </c>
      <c r="F176" s="5">
        <v>1.341464999999999</v>
      </c>
      <c r="G176" s="5">
        <v>1.3558445917092043</v>
      </c>
      <c r="H176" s="5">
        <v>1.3576157930965458</v>
      </c>
      <c r="I176" s="5">
        <v>1.3474693780799074</v>
      </c>
      <c r="J176" s="5">
        <v>1.3275189460045855</v>
      </c>
      <c r="K176" s="5">
        <v>1.301771245019304</v>
      </c>
      <c r="L176" s="5">
        <v>1.2690938085150814</v>
      </c>
      <c r="M176" s="5">
        <v>1.2287000439050089</v>
      </c>
      <c r="N176" s="5">
        <v>1.1810498807865542</v>
      </c>
      <c r="O176" s="5">
        <v>1.128244399056038</v>
      </c>
      <c r="P176" s="5">
        <v>1.0721293721276366</v>
      </c>
      <c r="Q176" s="5">
        <v>1.0146546289013383</v>
      </c>
      <c r="R176" s="5">
        <v>0.95607638121923821</v>
      </c>
      <c r="S176" s="5">
        <v>0.8964808800154731</v>
      </c>
      <c r="T176" s="5">
        <v>0.83658788653810501</v>
      </c>
      <c r="U176" s="5">
        <v>0.77784095056655211</v>
      </c>
      <c r="V176" s="5">
        <v>0.72177799409709487</v>
      </c>
      <c r="W176" s="5">
        <v>0.66804739186976736</v>
      </c>
      <c r="X176" s="5">
        <v>0.61475171670523188</v>
      </c>
    </row>
    <row r="177" spans="1:24" x14ac:dyDescent="0.3">
      <c r="A177" s="6" t="s">
        <v>6</v>
      </c>
      <c r="B177" s="6" t="s">
        <v>203</v>
      </c>
      <c r="C177" s="6" t="s">
        <v>184</v>
      </c>
      <c r="D177" s="6" t="s">
        <v>205</v>
      </c>
      <c r="E177" s="6" t="s">
        <v>204</v>
      </c>
      <c r="F177" s="5">
        <v>10.480934000088313</v>
      </c>
      <c r="G177" s="5">
        <v>10.965250761896897</v>
      </c>
      <c r="H177" s="5">
        <v>11.373847599021667</v>
      </c>
      <c r="I177" s="5">
        <v>11.684846639224025</v>
      </c>
      <c r="J177" s="5">
        <v>11.88628796474954</v>
      </c>
      <c r="K177" s="5">
        <v>12.012404243326054</v>
      </c>
      <c r="L177" s="5">
        <v>12.079837252619742</v>
      </c>
      <c r="M177" s="5">
        <v>12.086629608773057</v>
      </c>
      <c r="N177" s="5">
        <v>12.020322565774009</v>
      </c>
      <c r="O177" s="5">
        <v>11.879401287579316</v>
      </c>
      <c r="P177" s="5">
        <v>11.664609771866621</v>
      </c>
      <c r="Q177" s="5">
        <v>11.382315725201684</v>
      </c>
      <c r="R177" s="5">
        <v>11.045172555347612</v>
      </c>
      <c r="S177" s="5">
        <v>10.666394031634558</v>
      </c>
      <c r="T177" s="5">
        <v>10.255187628069056</v>
      </c>
      <c r="U177" s="5">
        <v>9.8225526842830018</v>
      </c>
      <c r="V177" s="5">
        <v>9.3827115713594722</v>
      </c>
      <c r="W177" s="5">
        <v>8.918521246067515</v>
      </c>
      <c r="X177" s="5">
        <v>8.4314876900624665</v>
      </c>
    </row>
    <row r="178" spans="1:24" x14ac:dyDescent="0.3">
      <c r="A178" s="6" t="s">
        <v>6</v>
      </c>
      <c r="B178" s="6" t="s">
        <v>203</v>
      </c>
      <c r="C178" s="6" t="s">
        <v>185</v>
      </c>
      <c r="D178" s="6" t="s">
        <v>205</v>
      </c>
      <c r="E178" s="6" t="s">
        <v>204</v>
      </c>
      <c r="F178" s="5">
        <v>72.752324999999971</v>
      </c>
      <c r="G178" s="5">
        <v>76.637597284618039</v>
      </c>
      <c r="H178" s="5">
        <v>79.810220651113681</v>
      </c>
      <c r="I178" s="5">
        <v>82.381236169269471</v>
      </c>
      <c r="J178" s="5">
        <v>84.354022753554446</v>
      </c>
      <c r="K178" s="5">
        <v>85.917180802792657</v>
      </c>
      <c r="L178" s="5">
        <v>86.990013814831642</v>
      </c>
      <c r="M178" s="5">
        <v>87.477458970958736</v>
      </c>
      <c r="N178" s="5">
        <v>87.349948412876145</v>
      </c>
      <c r="O178" s="5">
        <v>86.69685815576068</v>
      </c>
      <c r="P178" s="5">
        <v>85.601076457532585</v>
      </c>
      <c r="Q178" s="5">
        <v>84.1258081109399</v>
      </c>
      <c r="R178" s="5">
        <v>82.298732750692395</v>
      </c>
      <c r="S178" s="5">
        <v>80.127524412387586</v>
      </c>
      <c r="T178" s="5">
        <v>77.647343709986799</v>
      </c>
      <c r="U178" s="5">
        <v>74.928284140011854</v>
      </c>
      <c r="V178" s="5">
        <v>72.045238857462024</v>
      </c>
      <c r="W178" s="5">
        <v>69.044524934457499</v>
      </c>
      <c r="X178" s="5">
        <v>65.655274705443219</v>
      </c>
    </row>
    <row r="179" spans="1:24" x14ac:dyDescent="0.3">
      <c r="A179" s="6" t="s">
        <v>6</v>
      </c>
      <c r="B179" s="6" t="s">
        <v>203</v>
      </c>
      <c r="C179" s="6" t="s">
        <v>186</v>
      </c>
      <c r="D179" s="6" t="s">
        <v>205</v>
      </c>
      <c r="E179" s="6" t="s">
        <v>204</v>
      </c>
      <c r="F179" s="5">
        <v>44.841225999999963</v>
      </c>
      <c r="G179" s="5">
        <v>50.609369225888202</v>
      </c>
      <c r="H179" s="5">
        <v>56.306220137651827</v>
      </c>
      <c r="I179" s="5">
        <v>61.976674234550025</v>
      </c>
      <c r="J179" s="5">
        <v>67.356935789638541</v>
      </c>
      <c r="K179" s="5">
        <v>72.577894066435277</v>
      </c>
      <c r="L179" s="5">
        <v>77.362402441886573</v>
      </c>
      <c r="M179" s="5">
        <v>81.523195780182633</v>
      </c>
      <c r="N179" s="5">
        <v>85.019494770699893</v>
      </c>
      <c r="O179" s="5">
        <v>87.938346253623266</v>
      </c>
      <c r="P179" s="5">
        <v>90.307956249797513</v>
      </c>
      <c r="Q179" s="5">
        <v>92.205563125965057</v>
      </c>
      <c r="R179" s="5">
        <v>93.60651283720361</v>
      </c>
      <c r="S179" s="5">
        <v>94.514617813485643</v>
      </c>
      <c r="T179" s="5">
        <v>94.954742024591042</v>
      </c>
      <c r="U179" s="5">
        <v>94.945987076506313</v>
      </c>
      <c r="V179" s="5">
        <v>94.484141515591261</v>
      </c>
      <c r="W179" s="5">
        <v>93.555457343682718</v>
      </c>
      <c r="X179" s="5">
        <v>92.162179548750643</v>
      </c>
    </row>
    <row r="180" spans="1:24" x14ac:dyDescent="0.3">
      <c r="A180" s="6" t="s">
        <v>6</v>
      </c>
      <c r="B180" s="6" t="s">
        <v>203</v>
      </c>
      <c r="C180" s="6" t="s">
        <v>187</v>
      </c>
      <c r="D180" s="6" t="s">
        <v>205</v>
      </c>
      <c r="E180" s="6" t="s">
        <v>204</v>
      </c>
      <c r="F180" s="5">
        <v>33.424683000000002</v>
      </c>
      <c r="G180" s="5">
        <v>38.474241350171987</v>
      </c>
      <c r="H180" s="5">
        <v>43.748387382076032</v>
      </c>
      <c r="I180" s="5">
        <v>49.244420629716899</v>
      </c>
      <c r="J180" s="5">
        <v>54.832201161123947</v>
      </c>
      <c r="K180" s="5">
        <v>60.595513978605439</v>
      </c>
      <c r="L180" s="5">
        <v>66.23474056166917</v>
      </c>
      <c r="M180" s="5">
        <v>71.526091005139179</v>
      </c>
      <c r="N180" s="5">
        <v>76.371083518711018</v>
      </c>
      <c r="O180" s="5">
        <v>80.819285397666647</v>
      </c>
      <c r="P180" s="5">
        <v>84.828109036083944</v>
      </c>
      <c r="Q180" s="5">
        <v>88.382274551795774</v>
      </c>
      <c r="R180" s="5">
        <v>91.401838263978959</v>
      </c>
      <c r="S180" s="5">
        <v>93.867770684273296</v>
      </c>
      <c r="T180" s="5">
        <v>95.798172165613408</v>
      </c>
      <c r="U180" s="5">
        <v>97.215971408941186</v>
      </c>
      <c r="V180" s="5">
        <v>98.114699635455324</v>
      </c>
      <c r="W180" s="5">
        <v>98.484016374520067</v>
      </c>
      <c r="X180" s="5">
        <v>98.334230211979403</v>
      </c>
    </row>
    <row r="181" spans="1:24" x14ac:dyDescent="0.3">
      <c r="A181" s="6" t="s">
        <v>6</v>
      </c>
      <c r="B181" s="6" t="s">
        <v>203</v>
      </c>
      <c r="C181" s="6" t="s">
        <v>188</v>
      </c>
      <c r="D181" s="6" t="s">
        <v>205</v>
      </c>
      <c r="E181" s="6" t="s">
        <v>204</v>
      </c>
      <c r="F181" s="5">
        <v>45.448328999999973</v>
      </c>
      <c r="G181" s="5">
        <v>44.092584294207896</v>
      </c>
      <c r="H181" s="5">
        <v>42.807958790042626</v>
      </c>
      <c r="I181" s="5">
        <v>41.677111811166</v>
      </c>
      <c r="J181" s="5">
        <v>40.690966816667981</v>
      </c>
      <c r="K181" s="5">
        <v>39.838697346257888</v>
      </c>
      <c r="L181" s="5">
        <v>39.073756277543993</v>
      </c>
      <c r="M181" s="5">
        <v>38.302406604461055</v>
      </c>
      <c r="N181" s="5">
        <v>37.481816460083301</v>
      </c>
      <c r="O181" s="5">
        <v>36.618793938210139</v>
      </c>
      <c r="P181" s="5">
        <v>35.73141099125445</v>
      </c>
      <c r="Q181" s="5">
        <v>34.731964641034423</v>
      </c>
      <c r="R181" s="5">
        <v>33.62146782969274</v>
      </c>
      <c r="S181" s="5">
        <v>32.392170019296998</v>
      </c>
      <c r="T181" s="5">
        <v>31.057491382010372</v>
      </c>
      <c r="U181" s="5">
        <v>29.657087311736106</v>
      </c>
      <c r="V181" s="5">
        <v>28.239525835963558</v>
      </c>
      <c r="W181" s="5">
        <v>26.836381824692072</v>
      </c>
      <c r="X181" s="5">
        <v>25.338793000903618</v>
      </c>
    </row>
    <row r="182" spans="1:24" x14ac:dyDescent="0.3">
      <c r="A182" s="6" t="s">
        <v>6</v>
      </c>
      <c r="B182" s="6" t="s">
        <v>203</v>
      </c>
      <c r="C182" s="6" t="s">
        <v>189</v>
      </c>
      <c r="D182" s="6" t="s">
        <v>205</v>
      </c>
      <c r="E182" s="6" t="s">
        <v>204</v>
      </c>
      <c r="F182" s="5">
        <v>3.3687859999999983</v>
      </c>
      <c r="G182" s="5">
        <v>3.3887802845641337</v>
      </c>
      <c r="H182" s="5">
        <v>3.3901465933793462</v>
      </c>
      <c r="I182" s="5">
        <v>3.3756655801276798</v>
      </c>
      <c r="J182" s="5">
        <v>3.3447338785553136</v>
      </c>
      <c r="K182" s="5">
        <v>3.3016065335929317</v>
      </c>
      <c r="L182" s="5">
        <v>3.2443756409744853</v>
      </c>
      <c r="M182" s="5">
        <v>3.173110174319727</v>
      </c>
      <c r="N182" s="5">
        <v>3.0881442582175413</v>
      </c>
      <c r="O182" s="5">
        <v>2.9931245716641106</v>
      </c>
      <c r="P182" s="5">
        <v>2.8901630831827272</v>
      </c>
      <c r="Q182" s="5">
        <v>2.7843765754761844</v>
      </c>
      <c r="R182" s="5">
        <v>2.6765789599725798</v>
      </c>
      <c r="S182" s="5">
        <v>2.5667222996923895</v>
      </c>
      <c r="T182" s="5">
        <v>2.4461761149166055</v>
      </c>
      <c r="U182" s="5">
        <v>2.3177276003553522</v>
      </c>
      <c r="V182" s="5">
        <v>2.1838112132398715</v>
      </c>
      <c r="W182" s="5">
        <v>2.0451478881290819</v>
      </c>
      <c r="X182" s="5">
        <v>1.8973968696573329</v>
      </c>
    </row>
    <row r="183" spans="1:24" x14ac:dyDescent="0.3">
      <c r="A183" s="6" t="s">
        <v>6</v>
      </c>
      <c r="B183" s="6" t="s">
        <v>203</v>
      </c>
      <c r="C183" s="6" t="s">
        <v>190</v>
      </c>
      <c r="D183" s="6" t="s">
        <v>205</v>
      </c>
      <c r="E183" s="6" t="s">
        <v>204</v>
      </c>
      <c r="F183" s="5">
        <v>310.38394799999998</v>
      </c>
      <c r="G183" s="5">
        <v>323.21689778309394</v>
      </c>
      <c r="H183" s="5">
        <v>336.72227907633584</v>
      </c>
      <c r="I183" s="5">
        <v>350.41691799949382</v>
      </c>
      <c r="J183" s="5">
        <v>363.68623422912594</v>
      </c>
      <c r="K183" s="5">
        <v>376.51531063125395</v>
      </c>
      <c r="L183" s="5">
        <v>388.80090277886205</v>
      </c>
      <c r="M183" s="5">
        <v>400.24578421904579</v>
      </c>
      <c r="N183" s="5">
        <v>411.05815654535263</v>
      </c>
      <c r="O183" s="5">
        <v>421.54853742135703</v>
      </c>
      <c r="P183" s="5">
        <v>431.95539618327433</v>
      </c>
      <c r="Q183" s="5">
        <v>441.82613994579026</v>
      </c>
      <c r="R183" s="5">
        <v>450.96248530872202</v>
      </c>
      <c r="S183" s="5">
        <v>459.1375709255579</v>
      </c>
      <c r="T183" s="5">
        <v>465.25610454463276</v>
      </c>
      <c r="U183" s="5">
        <v>468.96300983238905</v>
      </c>
      <c r="V183" s="5">
        <v>470.60166379497861</v>
      </c>
      <c r="W183" s="5">
        <v>469.81025213052283</v>
      </c>
      <c r="X183" s="5">
        <v>466.50709053562127</v>
      </c>
    </row>
    <row r="184" spans="1:24" x14ac:dyDescent="0.3">
      <c r="A184" s="6" t="s">
        <v>6</v>
      </c>
      <c r="B184" s="6" t="s">
        <v>203</v>
      </c>
      <c r="C184" s="6" t="s">
        <v>191</v>
      </c>
      <c r="D184" s="6" t="s">
        <v>205</v>
      </c>
      <c r="E184" s="6" t="s">
        <v>204</v>
      </c>
      <c r="F184" s="5">
        <v>27.44470200000001</v>
      </c>
      <c r="G184" s="5">
        <v>28.684059313966813</v>
      </c>
      <c r="H184" s="5">
        <v>29.700991949306179</v>
      </c>
      <c r="I184" s="5">
        <v>30.420252133155493</v>
      </c>
      <c r="J184" s="5">
        <v>30.824086822352829</v>
      </c>
      <c r="K184" s="5">
        <v>31.024252454026982</v>
      </c>
      <c r="L184" s="5">
        <v>31.04410598897276</v>
      </c>
      <c r="M184" s="5">
        <v>30.87121549603167</v>
      </c>
      <c r="N184" s="5">
        <v>30.486946417771517</v>
      </c>
      <c r="O184" s="5">
        <v>29.917156469433689</v>
      </c>
      <c r="P184" s="5">
        <v>29.189548370801173</v>
      </c>
      <c r="Q184" s="5">
        <v>28.377475217414929</v>
      </c>
      <c r="R184" s="5">
        <v>27.491296733782296</v>
      </c>
      <c r="S184" s="5">
        <v>26.531668773959268</v>
      </c>
      <c r="T184" s="5">
        <v>25.503650137768428</v>
      </c>
      <c r="U184" s="5">
        <v>24.423393562889892</v>
      </c>
      <c r="V184" s="5">
        <v>23.323330176330987</v>
      </c>
      <c r="W184" s="5">
        <v>22.235991744053642</v>
      </c>
      <c r="X184" s="5">
        <v>21.184010170624909</v>
      </c>
    </row>
    <row r="185" spans="1:24" x14ac:dyDescent="0.3">
      <c r="A185" s="6" t="s">
        <v>6</v>
      </c>
      <c r="B185" s="6" t="s">
        <v>203</v>
      </c>
      <c r="C185" s="6" t="s">
        <v>192</v>
      </c>
      <c r="D185" s="6" t="s">
        <v>205</v>
      </c>
      <c r="E185" s="6" t="s">
        <v>204</v>
      </c>
      <c r="F185" s="5">
        <v>0.10933300000000011</v>
      </c>
      <c r="G185" s="5">
        <v>0.10909827232456654</v>
      </c>
      <c r="H185" s="5">
        <v>0.1084216545329463</v>
      </c>
      <c r="I185" s="5">
        <v>0.10722161063409327</v>
      </c>
      <c r="J185" s="5">
        <v>0.10553118605304108</v>
      </c>
      <c r="K185" s="5">
        <v>0.10354662645613139</v>
      </c>
      <c r="L185" s="5">
        <v>0.10120723750352371</v>
      </c>
      <c r="M185" s="5">
        <v>9.844156772146985E-2</v>
      </c>
      <c r="N185" s="5">
        <v>9.5269838073887059E-2</v>
      </c>
      <c r="O185" s="5">
        <v>9.183283363837498E-2</v>
      </c>
      <c r="P185" s="5">
        <v>8.8243410512997153E-2</v>
      </c>
      <c r="Q185" s="5">
        <v>8.4616552161786276E-2</v>
      </c>
      <c r="R185" s="5">
        <v>8.0979586768093609E-2</v>
      </c>
      <c r="S185" s="5">
        <v>7.7334121403637365E-2</v>
      </c>
      <c r="T185" s="5">
        <v>7.3689520370579908E-2</v>
      </c>
      <c r="U185" s="5">
        <v>7.0062203242257065E-2</v>
      </c>
      <c r="V185" s="5">
        <v>6.6463613756601328E-2</v>
      </c>
      <c r="W185" s="5">
        <v>6.2678994023950677E-2</v>
      </c>
      <c r="X185" s="5">
        <v>5.876079708235097E-2</v>
      </c>
    </row>
    <row r="186" spans="1:24" x14ac:dyDescent="0.3">
      <c r="A186" s="6" t="s">
        <v>6</v>
      </c>
      <c r="B186" s="6" t="s">
        <v>203</v>
      </c>
      <c r="C186" s="6" t="s">
        <v>193</v>
      </c>
      <c r="D186" s="6" t="s">
        <v>205</v>
      </c>
      <c r="E186" s="6" t="s">
        <v>204</v>
      </c>
      <c r="F186" s="5">
        <v>28.979856999999996</v>
      </c>
      <c r="G186" s="5">
        <v>30.966165802624488</v>
      </c>
      <c r="H186" s="5">
        <v>32.683760311614982</v>
      </c>
      <c r="I186" s="5">
        <v>34.160611926655243</v>
      </c>
      <c r="J186" s="5">
        <v>35.377738138386626</v>
      </c>
      <c r="K186" s="5">
        <v>36.378999939839133</v>
      </c>
      <c r="L186" s="5">
        <v>37.123420387434258</v>
      </c>
      <c r="M186" s="5">
        <v>37.604324720189368</v>
      </c>
      <c r="N186" s="5">
        <v>37.828519385995818</v>
      </c>
      <c r="O186" s="5">
        <v>37.834285700432908</v>
      </c>
      <c r="P186" s="5">
        <v>37.633566314450654</v>
      </c>
      <c r="Q186" s="5">
        <v>37.233356696752999</v>
      </c>
      <c r="R186" s="5">
        <v>36.64240854688326</v>
      </c>
      <c r="S186" s="5">
        <v>35.872326570890507</v>
      </c>
      <c r="T186" s="5">
        <v>34.938352270307455</v>
      </c>
      <c r="U186" s="5">
        <v>33.832079901037908</v>
      </c>
      <c r="V186" s="5">
        <v>32.479724829265955</v>
      </c>
      <c r="W186" s="5">
        <v>30.930116127118453</v>
      </c>
      <c r="X186" s="5">
        <v>29.236689511915685</v>
      </c>
    </row>
    <row r="187" spans="1:24" x14ac:dyDescent="0.3">
      <c r="A187" s="6" t="s">
        <v>6</v>
      </c>
      <c r="B187" s="6" t="s">
        <v>203</v>
      </c>
      <c r="C187" s="6" t="s">
        <v>194</v>
      </c>
      <c r="D187" s="6" t="s">
        <v>205</v>
      </c>
      <c r="E187" s="6" t="s">
        <v>204</v>
      </c>
      <c r="F187" s="5">
        <v>0.109056</v>
      </c>
      <c r="G187" s="5">
        <v>0.11141410904382633</v>
      </c>
      <c r="H187" s="5">
        <v>0.1135207978936032</v>
      </c>
      <c r="I187" s="5">
        <v>0.11507005403978597</v>
      </c>
      <c r="J187" s="5">
        <v>0.11571511935249303</v>
      </c>
      <c r="K187" s="5">
        <v>0.11551754499307947</v>
      </c>
      <c r="L187" s="5">
        <v>0.1145758500674136</v>
      </c>
      <c r="M187" s="5">
        <v>0.11306648247099289</v>
      </c>
      <c r="N187" s="5">
        <v>0.11119286752150254</v>
      </c>
      <c r="O187" s="5">
        <v>0.10912579830515493</v>
      </c>
      <c r="P187" s="5">
        <v>0.10690106055959234</v>
      </c>
      <c r="Q187" s="5">
        <v>0.1045541863113392</v>
      </c>
      <c r="R187" s="5">
        <v>0.10184847768675334</v>
      </c>
      <c r="S187" s="5">
        <v>9.8818696834984718E-2</v>
      </c>
      <c r="T187" s="5">
        <v>9.5459018093040263E-2</v>
      </c>
      <c r="U187" s="5">
        <v>9.1611967918349871E-2</v>
      </c>
      <c r="V187" s="5">
        <v>8.6998064888912111E-2</v>
      </c>
      <c r="W187" s="5">
        <v>8.1753874151870964E-2</v>
      </c>
      <c r="X187" s="5">
        <v>7.615214361410888E-2</v>
      </c>
    </row>
    <row r="188" spans="1:24" x14ac:dyDescent="0.3">
      <c r="A188" s="6" t="s">
        <v>6</v>
      </c>
      <c r="B188" s="6" t="s">
        <v>203</v>
      </c>
      <c r="C188" s="6" t="s">
        <v>195</v>
      </c>
      <c r="D188" s="6" t="s">
        <v>205</v>
      </c>
      <c r="E188" s="6" t="s">
        <v>204</v>
      </c>
      <c r="F188" s="5">
        <v>87.848444994377459</v>
      </c>
      <c r="G188" s="5">
        <v>92.035059366704004</v>
      </c>
      <c r="H188" s="5">
        <v>95.482636932503141</v>
      </c>
      <c r="I188" s="5">
        <v>97.875698498433906</v>
      </c>
      <c r="J188" s="5">
        <v>99.299353493138085</v>
      </c>
      <c r="K188" s="5">
        <v>100.09154140063896</v>
      </c>
      <c r="L188" s="5">
        <v>100.23471309134801</v>
      </c>
      <c r="M188" s="5">
        <v>99.623208772124073</v>
      </c>
      <c r="N188" s="5">
        <v>98.224252084964888</v>
      </c>
      <c r="O188" s="5">
        <v>96.149798171558302</v>
      </c>
      <c r="P188" s="5">
        <v>93.55222659428722</v>
      </c>
      <c r="Q188" s="5">
        <v>90.581284905106472</v>
      </c>
      <c r="R188" s="5">
        <v>87.295170874799496</v>
      </c>
      <c r="S188" s="5">
        <v>83.711517098702203</v>
      </c>
      <c r="T188" s="5">
        <v>79.854785590478315</v>
      </c>
      <c r="U188" s="5">
        <v>75.68398843221614</v>
      </c>
      <c r="V188" s="5">
        <v>71.091160656339298</v>
      </c>
      <c r="W188" s="5">
        <v>66.324622612475636</v>
      </c>
      <c r="X188" s="5">
        <v>61.350362969040269</v>
      </c>
    </row>
    <row r="189" spans="1:24" x14ac:dyDescent="0.3">
      <c r="A189" s="6" t="s">
        <v>6</v>
      </c>
      <c r="B189" s="6" t="s">
        <v>203</v>
      </c>
      <c r="C189" s="6" t="s">
        <v>196</v>
      </c>
      <c r="D189" s="6" t="s">
        <v>205</v>
      </c>
      <c r="E189" s="6" t="s">
        <v>204</v>
      </c>
      <c r="F189" s="5">
        <v>0.23965099999113207</v>
      </c>
      <c r="G189" s="5">
        <v>0.264498517070828</v>
      </c>
      <c r="H189" s="5">
        <v>0.28750788953164624</v>
      </c>
      <c r="I189" s="5">
        <v>0.30856491818487797</v>
      </c>
      <c r="J189" s="5">
        <v>0.32742340867128905</v>
      </c>
      <c r="K189" s="5">
        <v>0.34458688551278166</v>
      </c>
      <c r="L189" s="5">
        <v>0.35926480992635451</v>
      </c>
      <c r="M189" s="5">
        <v>0.37113552433287067</v>
      </c>
      <c r="N189" s="5">
        <v>0.38015319310704843</v>
      </c>
      <c r="O189" s="5">
        <v>0.38676478528766139</v>
      </c>
      <c r="P189" s="5">
        <v>0.39100763810430517</v>
      </c>
      <c r="Q189" s="5">
        <v>0.3928922392188563</v>
      </c>
      <c r="R189" s="5">
        <v>0.39235642106568108</v>
      </c>
      <c r="S189" s="5">
        <v>0.38938071500861615</v>
      </c>
      <c r="T189" s="5">
        <v>0.38408135249747039</v>
      </c>
      <c r="U189" s="5">
        <v>0.37654898362612704</v>
      </c>
      <c r="V189" s="5">
        <v>0.36701727374816212</v>
      </c>
      <c r="W189" s="5">
        <v>0.35569898169310388</v>
      </c>
      <c r="X189" s="5">
        <v>0.34282056344302764</v>
      </c>
    </row>
    <row r="190" spans="1:24" x14ac:dyDescent="0.3">
      <c r="A190" s="6" t="s">
        <v>6</v>
      </c>
      <c r="B190" s="6" t="s">
        <v>203</v>
      </c>
      <c r="C190" s="6" t="s">
        <v>197</v>
      </c>
      <c r="D190" s="6" t="s">
        <v>205</v>
      </c>
      <c r="E190" s="6" t="s">
        <v>204</v>
      </c>
      <c r="F190" s="5">
        <v>0.18308100000000002</v>
      </c>
      <c r="G190" s="5">
        <v>0.18327530435951492</v>
      </c>
      <c r="H190" s="5">
        <v>0.18293275544980636</v>
      </c>
      <c r="I190" s="5">
        <v>0.18059162624611411</v>
      </c>
      <c r="J190" s="5">
        <v>0.17633722070263771</v>
      </c>
      <c r="K190" s="5">
        <v>0.17089422242639998</v>
      </c>
      <c r="L190" s="5">
        <v>0.16444785505286511</v>
      </c>
      <c r="M190" s="5">
        <v>0.15714742221721778</v>
      </c>
      <c r="N190" s="5">
        <v>0.14916893853639798</v>
      </c>
      <c r="O190" s="5">
        <v>0.14086472481471898</v>
      </c>
      <c r="P190" s="5">
        <v>0.13246695178390247</v>
      </c>
      <c r="Q190" s="5">
        <v>0.12515880792555148</v>
      </c>
      <c r="R190" s="5">
        <v>0.11882045489689406</v>
      </c>
      <c r="S190" s="5">
        <v>0.11331164778746811</v>
      </c>
      <c r="T190" s="5">
        <v>0.10842911027031013</v>
      </c>
      <c r="U190" s="5">
        <v>0.10397469858670719</v>
      </c>
      <c r="V190" s="5">
        <v>9.9768727899732887E-2</v>
      </c>
      <c r="W190" s="5">
        <v>9.551647511820692E-2</v>
      </c>
      <c r="X190" s="5">
        <v>9.1130859194844871E-2</v>
      </c>
    </row>
    <row r="191" spans="1:24" x14ac:dyDescent="0.3">
      <c r="A191" s="6" t="s">
        <v>6</v>
      </c>
      <c r="B191" s="6" t="s">
        <v>203</v>
      </c>
      <c r="C191" s="6" t="s">
        <v>198</v>
      </c>
      <c r="D191" s="6" t="s">
        <v>205</v>
      </c>
      <c r="E191" s="6" t="s">
        <v>204</v>
      </c>
      <c r="F191" s="5">
        <v>24.052513999999999</v>
      </c>
      <c r="G191" s="5">
        <v>27.601569961260303</v>
      </c>
      <c r="H191" s="5">
        <v>31.056953769245663</v>
      </c>
      <c r="I191" s="5">
        <v>34.252356336213069</v>
      </c>
      <c r="J191" s="5">
        <v>37.183131069284961</v>
      </c>
      <c r="K191" s="5">
        <v>40.015886278225068</v>
      </c>
      <c r="L191" s="5">
        <v>42.693609661622894</v>
      </c>
      <c r="M191" s="5">
        <v>45.092751635753118</v>
      </c>
      <c r="N191" s="5">
        <v>47.098896786786618</v>
      </c>
      <c r="O191" s="5">
        <v>48.727121440781033</v>
      </c>
      <c r="P191" s="5">
        <v>49.988011796781912</v>
      </c>
      <c r="Q191" s="5">
        <v>50.946121963579031</v>
      </c>
      <c r="R191" s="5">
        <v>51.605788743767157</v>
      </c>
      <c r="S191" s="5">
        <v>51.952750880412609</v>
      </c>
      <c r="T191" s="5">
        <v>51.989662071350288</v>
      </c>
      <c r="U191" s="5">
        <v>51.738380143640043</v>
      </c>
      <c r="V191" s="5">
        <v>51.226766930978137</v>
      </c>
      <c r="W191" s="5">
        <v>50.481754819510535</v>
      </c>
      <c r="X191" s="5">
        <v>49.523615111803089</v>
      </c>
    </row>
    <row r="192" spans="1:24" x14ac:dyDescent="0.3">
      <c r="A192" s="6" t="s">
        <v>6</v>
      </c>
      <c r="B192" s="6" t="s">
        <v>203</v>
      </c>
      <c r="C192" s="6" t="s">
        <v>199</v>
      </c>
      <c r="D192" s="6" t="s">
        <v>205</v>
      </c>
      <c r="E192" s="6" t="s">
        <v>204</v>
      </c>
      <c r="F192" s="5">
        <v>50.132816999999989</v>
      </c>
      <c r="G192" s="5">
        <v>52.39562083727364</v>
      </c>
      <c r="H192" s="5">
        <v>54.709110016324551</v>
      </c>
      <c r="I192" s="5">
        <v>56.784454216883638</v>
      </c>
      <c r="J192" s="5">
        <v>58.468339277118005</v>
      </c>
      <c r="K192" s="5">
        <v>59.892828004131879</v>
      </c>
      <c r="L192" s="5">
        <v>61.034865140482204</v>
      </c>
      <c r="M192" s="5">
        <v>61.854828624438476</v>
      </c>
      <c r="N192" s="5">
        <v>62.343946762726532</v>
      </c>
      <c r="O192" s="5">
        <v>62.471446557882139</v>
      </c>
      <c r="P192" s="5">
        <v>62.214708548464174</v>
      </c>
      <c r="Q192" s="5">
        <v>61.587348002241455</v>
      </c>
      <c r="R192" s="5">
        <v>60.580250161685825</v>
      </c>
      <c r="S192" s="5">
        <v>59.213375903250643</v>
      </c>
      <c r="T192" s="5">
        <v>57.539551932952044</v>
      </c>
      <c r="U192" s="5">
        <v>55.624032633189891</v>
      </c>
      <c r="V192" s="5">
        <v>53.526295645345009</v>
      </c>
      <c r="W192" s="5">
        <v>51.284848301048399</v>
      </c>
      <c r="X192" s="5">
        <v>48.935401603146126</v>
      </c>
    </row>
    <row r="193" spans="1:24" x14ac:dyDescent="0.3">
      <c r="A193" s="6" t="s">
        <v>6</v>
      </c>
      <c r="B193" s="6" t="s">
        <v>203</v>
      </c>
      <c r="C193" s="6" t="s">
        <v>200</v>
      </c>
      <c r="D193" s="6" t="s">
        <v>205</v>
      </c>
      <c r="E193" s="6" t="s">
        <v>204</v>
      </c>
      <c r="F193" s="5">
        <v>13.088569999999994</v>
      </c>
      <c r="G193" s="5">
        <v>14.72027968872734</v>
      </c>
      <c r="H193" s="5">
        <v>16.394661547263052</v>
      </c>
      <c r="I193" s="5">
        <v>18.072547235087658</v>
      </c>
      <c r="J193" s="5">
        <v>19.711124921723865</v>
      </c>
      <c r="K193" s="5">
        <v>21.355457808880537</v>
      </c>
      <c r="L193" s="5">
        <v>22.903815502721653</v>
      </c>
      <c r="M193" s="5">
        <v>24.27626755254235</v>
      </c>
      <c r="N193" s="5">
        <v>25.456982197022047</v>
      </c>
      <c r="O193" s="5">
        <v>26.487476321658139</v>
      </c>
      <c r="P193" s="5">
        <v>27.383957157075077</v>
      </c>
      <c r="Q193" s="5">
        <v>28.163521978002557</v>
      </c>
      <c r="R193" s="5">
        <v>28.800658652165129</v>
      </c>
      <c r="S193" s="5">
        <v>29.289145608714602</v>
      </c>
      <c r="T193" s="5">
        <v>29.63491269349279</v>
      </c>
      <c r="U193" s="5">
        <v>29.846083542972469</v>
      </c>
      <c r="V193" s="5">
        <v>29.921482595843688</v>
      </c>
      <c r="W193" s="5">
        <v>29.857554331120056</v>
      </c>
      <c r="X193" s="5">
        <v>29.654557970302562</v>
      </c>
    </row>
    <row r="194" spans="1:24" x14ac:dyDescent="0.3">
      <c r="A194" s="6" t="s">
        <v>6</v>
      </c>
      <c r="B194" s="6" t="s">
        <v>203</v>
      </c>
      <c r="C194" s="6" t="s">
        <v>201</v>
      </c>
      <c r="D194" s="6" t="s">
        <v>205</v>
      </c>
      <c r="E194" s="6" t="s">
        <v>204</v>
      </c>
      <c r="F194" s="5">
        <v>12.571454000000008</v>
      </c>
      <c r="G194" s="5">
        <v>12.692363961146429</v>
      </c>
      <c r="H194" s="5">
        <v>12.904287791861938</v>
      </c>
      <c r="I194" s="5">
        <v>13.003652476194681</v>
      </c>
      <c r="J194" s="5">
        <v>12.963408689858149</v>
      </c>
      <c r="K194" s="5">
        <v>12.856324361574259</v>
      </c>
      <c r="L194" s="5">
        <v>12.697633224231151</v>
      </c>
      <c r="M194" s="5">
        <v>12.490428000327428</v>
      </c>
      <c r="N194" s="5">
        <v>12.242423532650001</v>
      </c>
      <c r="O194" s="5">
        <v>11.96250235682192</v>
      </c>
      <c r="P194" s="5">
        <v>11.649918843720597</v>
      </c>
      <c r="Q194" s="5">
        <v>11.346081516926494</v>
      </c>
      <c r="R194" s="5">
        <v>11.042285939699573</v>
      </c>
      <c r="S194" s="5">
        <v>10.728633825007167</v>
      </c>
      <c r="T194" s="5">
        <v>10.405188477999223</v>
      </c>
      <c r="U194" s="5">
        <v>10.075837583990111</v>
      </c>
      <c r="V194" s="5">
        <v>9.7454657751817582</v>
      </c>
      <c r="W194" s="5">
        <v>9.4177263806353313</v>
      </c>
      <c r="X194" s="5">
        <v>9.0937664647485885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9C617-E86C-4768-B352-B714DC8BB658}">
  <dimension ref="A1:X194"/>
  <sheetViews>
    <sheetView workbookViewId="0">
      <selection activeCell="G2" sqref="G2:X194"/>
    </sheetView>
  </sheetViews>
  <sheetFormatPr defaultColWidth="8.88671875" defaultRowHeight="14.4" x14ac:dyDescent="0.3"/>
  <cols>
    <col min="1" max="5" width="18.6640625" style="9" customWidth="1"/>
    <col min="6" max="16384" width="8.88671875" style="9"/>
  </cols>
  <sheetData>
    <row r="1" spans="1:24" x14ac:dyDescent="0.3">
      <c r="A1" s="6" t="s">
        <v>0</v>
      </c>
      <c r="B1" s="6" t="s">
        <v>1</v>
      </c>
      <c r="C1" s="6" t="s">
        <v>2</v>
      </c>
      <c r="D1" s="6" t="s">
        <v>3</v>
      </c>
      <c r="E1" s="6" t="s">
        <v>4</v>
      </c>
      <c r="F1" s="6">
        <v>2010</v>
      </c>
      <c r="G1" s="6">
        <v>2015</v>
      </c>
      <c r="H1" s="6">
        <v>2020</v>
      </c>
      <c r="I1" s="6">
        <v>2025</v>
      </c>
      <c r="J1" s="6">
        <v>2030</v>
      </c>
      <c r="K1" s="6">
        <v>2035</v>
      </c>
      <c r="L1" s="6">
        <v>2040</v>
      </c>
      <c r="M1" s="6">
        <v>2045</v>
      </c>
      <c r="N1" s="6">
        <v>2050</v>
      </c>
      <c r="O1" s="6">
        <v>2055</v>
      </c>
      <c r="P1" s="6">
        <v>2060</v>
      </c>
      <c r="Q1" s="6">
        <v>2065</v>
      </c>
      <c r="R1" s="6">
        <v>2070</v>
      </c>
      <c r="S1" s="6">
        <v>2075</v>
      </c>
      <c r="T1" s="6">
        <v>2080</v>
      </c>
      <c r="U1" s="6">
        <v>2085</v>
      </c>
      <c r="V1" s="6">
        <v>2090</v>
      </c>
      <c r="W1" s="6">
        <v>2095</v>
      </c>
      <c r="X1" s="6">
        <v>2100</v>
      </c>
    </row>
    <row r="2" spans="1:24" x14ac:dyDescent="0.3">
      <c r="A2" s="6" t="s">
        <v>6</v>
      </c>
      <c r="B2" s="6" t="s">
        <v>203</v>
      </c>
      <c r="C2" s="6" t="s">
        <v>7</v>
      </c>
      <c r="D2" s="6" t="s">
        <v>205</v>
      </c>
      <c r="E2" s="6" t="s">
        <v>204</v>
      </c>
      <c r="F2" s="10" t="e">
        <v>#N/A</v>
      </c>
      <c r="G2" s="10">
        <f>IF(('ssp1-up'!G2-'ssp1-up'!F2)&gt;0,('ssp1-up'!G2-'ssp1-up'!F2),0)</f>
        <v>1.422467856457469E-2</v>
      </c>
      <c r="H2" s="10">
        <f>IF(('ssp1-up'!H2-'ssp1-up'!G2)&gt;0,('ssp1-up'!H2-'ssp1-up'!G2),0)</f>
        <v>9.9442036810481263E-3</v>
      </c>
      <c r="I2" s="10">
        <f>IF(('ssp1-up'!I2-'ssp1-up'!H2)&gt;0,('ssp1-up'!I2-'ssp1-up'!H2),0)</f>
        <v>9.4131231011004429E-3</v>
      </c>
      <c r="J2" s="10">
        <f>IF(('ssp1-up'!J2-'ssp1-up'!I2)&gt;0,('ssp1-up'!J2-'ssp1-up'!I2),0)</f>
        <v>8.6118042661642025E-3</v>
      </c>
      <c r="K2" s="10">
        <f>IF(('ssp1-up'!K2-'ssp1-up'!J2)&gt;0,('ssp1-up'!K2-'ssp1-up'!J2),0)</f>
        <v>7.8951072225277169E-3</v>
      </c>
      <c r="L2" s="10">
        <f>IF(('ssp1-up'!L2-'ssp1-up'!K2)&gt;0,('ssp1-up'!L2-'ssp1-up'!K2),0)</f>
        <v>7.0738033732074684E-3</v>
      </c>
      <c r="M2" s="10">
        <f>IF(('ssp1-up'!M2-'ssp1-up'!L2)&gt;0,('ssp1-up'!M2-'ssp1-up'!L2),0)</f>
        <v>6.0065681054695813E-3</v>
      </c>
      <c r="N2" s="10">
        <f>IF(('ssp1-up'!N2-'ssp1-up'!M2)&gt;0,('ssp1-up'!N2-'ssp1-up'!M2),0)</f>
        <v>4.8313586144525106E-3</v>
      </c>
      <c r="O2" s="10">
        <f>IF(('ssp1-up'!O2-'ssp1-up'!N2)&gt;0,('ssp1-up'!O2-'ssp1-up'!N2),0)</f>
        <v>3.7410464187238868E-3</v>
      </c>
      <c r="P2" s="10">
        <f>IF(('ssp1-up'!P2-'ssp1-up'!O2)&gt;0,('ssp1-up'!P2-'ssp1-up'!O2),0)</f>
        <v>2.8166532367246561E-3</v>
      </c>
      <c r="Q2" s="10">
        <f>IF(('ssp1-up'!Q2-'ssp1-up'!P2)&gt;0,('ssp1-up'!Q2-'ssp1-up'!P2),0)</f>
        <v>1.7012745652186384E-3</v>
      </c>
      <c r="R2" s="10">
        <f>IF(('ssp1-up'!R2-'ssp1-up'!Q2)&gt;0,('ssp1-up'!R2-'ssp1-up'!Q2),0)</f>
        <v>6.5913149949187178E-4</v>
      </c>
      <c r="S2" s="10">
        <f>IF(('ssp1-up'!S2-'ssp1-up'!R2)&gt;0,('ssp1-up'!S2-'ssp1-up'!R2),0)</f>
        <v>0</v>
      </c>
      <c r="T2" s="10">
        <f>IF(('ssp1-up'!T2-'ssp1-up'!S2)&gt;0,('ssp1-up'!T2-'ssp1-up'!S2),0)</f>
        <v>0</v>
      </c>
      <c r="U2" s="10">
        <f>IF(('ssp1-up'!U2-'ssp1-up'!T2)&gt;0,('ssp1-up'!U2-'ssp1-up'!T2),0)</f>
        <v>0</v>
      </c>
      <c r="V2" s="10">
        <f>IF(('ssp1-up'!V2-'ssp1-up'!U2)&gt;0,('ssp1-up'!V2-'ssp1-up'!U2),0)</f>
        <v>0</v>
      </c>
      <c r="W2" s="10">
        <f>IF(('ssp1-up'!W2-'ssp1-up'!V2)&gt;0,('ssp1-up'!W2-'ssp1-up'!V2),0)</f>
        <v>0</v>
      </c>
      <c r="X2" s="10">
        <f>IF(('ssp1-up'!X2-'ssp1-up'!W2)&gt;0,('ssp1-up'!X2-'ssp1-up'!W2),0)</f>
        <v>0</v>
      </c>
    </row>
    <row r="3" spans="1:24" x14ac:dyDescent="0.3">
      <c r="A3" s="6" t="s">
        <v>6</v>
      </c>
      <c r="B3" s="6" t="s">
        <v>203</v>
      </c>
      <c r="C3" s="6" t="s">
        <v>10</v>
      </c>
      <c r="D3" s="6" t="s">
        <v>205</v>
      </c>
      <c r="E3" s="6" t="s">
        <v>204</v>
      </c>
      <c r="F3" s="10" t="e">
        <v>#N/A</v>
      </c>
      <c r="G3" s="10">
        <f>IF(('ssp1-up'!G3-'ssp1-up'!F3)&gt;0,('ssp1-up'!G3-'ssp1-up'!F3),0)</f>
        <v>2.3859724906503219</v>
      </c>
      <c r="H3" s="10">
        <f>IF(('ssp1-up'!H3-'ssp1-up'!G3)&gt;0,('ssp1-up'!H3-'ssp1-up'!G3),0)</f>
        <v>2.9011481143452436</v>
      </c>
      <c r="I3" s="10">
        <f>IF(('ssp1-up'!I3-'ssp1-up'!H3)&gt;0,('ssp1-up'!I3-'ssp1-up'!H3),0)</f>
        <v>3.3455042119456628</v>
      </c>
      <c r="J3" s="10">
        <f>IF(('ssp1-up'!J3-'ssp1-up'!I3)&gt;0,('ssp1-up'!J3-'ssp1-up'!I3),0)</f>
        <v>3.6574645502428229</v>
      </c>
      <c r="K3" s="10">
        <f>IF(('ssp1-up'!K3-'ssp1-up'!J3)&gt;0,('ssp1-up'!K3-'ssp1-up'!J3),0)</f>
        <v>3.9245311476695584</v>
      </c>
      <c r="L3" s="10">
        <f>IF(('ssp1-up'!L3-'ssp1-up'!K3)&gt;0,('ssp1-up'!L3-'ssp1-up'!K3),0)</f>
        <v>4.0315602519726284</v>
      </c>
      <c r="M3" s="10">
        <f>IF(('ssp1-up'!M3-'ssp1-up'!L3)&gt;0,('ssp1-up'!M3-'ssp1-up'!L3),0)</f>
        <v>3.9721788086822833</v>
      </c>
      <c r="N3" s="10">
        <f>IF(('ssp1-up'!N3-'ssp1-up'!M3)&gt;0,('ssp1-up'!N3-'ssp1-up'!M3),0)</f>
        <v>3.7808530049545226</v>
      </c>
      <c r="O3" s="10">
        <f>IF(('ssp1-up'!O3-'ssp1-up'!N3)&gt;0,('ssp1-up'!O3-'ssp1-up'!N3),0)</f>
        <v>3.5296400779229558</v>
      </c>
      <c r="P3" s="10">
        <f>IF(('ssp1-up'!P3-'ssp1-up'!O3)&gt;0,('ssp1-up'!P3-'ssp1-up'!O3),0)</f>
        <v>3.1946589910419192</v>
      </c>
      <c r="Q3" s="10">
        <f>IF(('ssp1-up'!Q3-'ssp1-up'!P3)&gt;0,('ssp1-up'!Q3-'ssp1-up'!P3),0)</f>
        <v>2.8824474099826887</v>
      </c>
      <c r="R3" s="10">
        <f>IF(('ssp1-up'!R3-'ssp1-up'!Q3)&gt;0,('ssp1-up'!R3-'ssp1-up'!Q3),0)</f>
        <v>2.5230604109614205</v>
      </c>
      <c r="S3" s="10">
        <f>IF(('ssp1-up'!S3-'ssp1-up'!R3)&gt;0,('ssp1-up'!S3-'ssp1-up'!R3),0)</f>
        <v>2.1224601239190761</v>
      </c>
      <c r="T3" s="10">
        <f>IF(('ssp1-up'!T3-'ssp1-up'!S3)&gt;0,('ssp1-up'!T3-'ssp1-up'!S3),0)</f>
        <v>1.7105954101178682</v>
      </c>
      <c r="U3" s="10">
        <f>IF(('ssp1-up'!U3-'ssp1-up'!T3)&gt;0,('ssp1-up'!U3-'ssp1-up'!T3),0)</f>
        <v>1.2937312347019443</v>
      </c>
      <c r="V3" s="10">
        <f>IF(('ssp1-up'!V3-'ssp1-up'!U3)&gt;0,('ssp1-up'!V3-'ssp1-up'!U3),0)</f>
        <v>0.88446556561238054</v>
      </c>
      <c r="W3" s="10">
        <f>IF(('ssp1-up'!W3-'ssp1-up'!V3)&gt;0,('ssp1-up'!W3-'ssp1-up'!V3),0)</f>
        <v>0.48368059533107299</v>
      </c>
      <c r="X3" s="10">
        <f>IF(('ssp1-up'!X3-'ssp1-up'!W3)&gt;0,('ssp1-up'!X3-'ssp1-up'!W3),0)</f>
        <v>9.8249147892310873E-2</v>
      </c>
    </row>
    <row r="4" spans="1:24" x14ac:dyDescent="0.3">
      <c r="A4" s="6" t="s">
        <v>6</v>
      </c>
      <c r="B4" s="6" t="s">
        <v>203</v>
      </c>
      <c r="C4" s="6" t="s">
        <v>11</v>
      </c>
      <c r="D4" s="6" t="s">
        <v>205</v>
      </c>
      <c r="E4" s="6" t="s">
        <v>204</v>
      </c>
      <c r="F4" s="10" t="e">
        <v>#N/A</v>
      </c>
      <c r="G4" s="10">
        <f>IF(('ssp1-up'!G4-'ssp1-up'!F4)&gt;0,('ssp1-up'!G4-'ssp1-up'!F4),0)</f>
        <v>2.4470106445521527</v>
      </c>
      <c r="H4" s="10">
        <f>IF(('ssp1-up'!H4-'ssp1-up'!G4)&gt;0,('ssp1-up'!H4-'ssp1-up'!G4),0)</f>
        <v>2.7116202694483587</v>
      </c>
      <c r="I4" s="10">
        <f>IF(('ssp1-up'!I4-'ssp1-up'!H4)&gt;0,('ssp1-up'!I4-'ssp1-up'!H4),0)</f>
        <v>2.834230158905136</v>
      </c>
      <c r="J4" s="10">
        <f>IF(('ssp1-up'!J4-'ssp1-up'!I4)&gt;0,('ssp1-up'!J4-'ssp1-up'!I4),0)</f>
        <v>2.832363969748922</v>
      </c>
      <c r="K4" s="10">
        <f>IF(('ssp1-up'!K4-'ssp1-up'!J4)&gt;0,('ssp1-up'!K4-'ssp1-up'!J4),0)</f>
        <v>2.8432846774772997</v>
      </c>
      <c r="L4" s="10">
        <f>IF(('ssp1-up'!L4-'ssp1-up'!K4)&gt;0,('ssp1-up'!L4-'ssp1-up'!K4),0)</f>
        <v>2.7653237314174142</v>
      </c>
      <c r="M4" s="10">
        <f>IF(('ssp1-up'!M4-'ssp1-up'!L4)&gt;0,('ssp1-up'!M4-'ssp1-up'!L4),0)</f>
        <v>2.6052851579557341</v>
      </c>
      <c r="N4" s="10">
        <f>IF(('ssp1-up'!N4-'ssp1-up'!M4)&gt;0,('ssp1-up'!N4-'ssp1-up'!M4),0)</f>
        <v>2.3772517321191629</v>
      </c>
      <c r="O4" s="10">
        <f>IF(('ssp1-up'!O4-'ssp1-up'!N4)&gt;0,('ssp1-up'!O4-'ssp1-up'!N4),0)</f>
        <v>2.1327091541038286</v>
      </c>
      <c r="P4" s="10">
        <f>IF(('ssp1-up'!P4-'ssp1-up'!O4)&gt;0,('ssp1-up'!P4-'ssp1-up'!O4),0)</f>
        <v>1.8648768249253322</v>
      </c>
      <c r="Q4" s="10">
        <f>IF(('ssp1-up'!Q4-'ssp1-up'!P4)&gt;0,('ssp1-up'!Q4-'ssp1-up'!P4),0)</f>
        <v>1.5763825677490644</v>
      </c>
      <c r="R4" s="10">
        <f>IF(('ssp1-up'!R4-'ssp1-up'!Q4)&gt;0,('ssp1-up'!R4-'ssp1-up'!Q4),0)</f>
        <v>1.2647850314830791</v>
      </c>
      <c r="S4" s="10">
        <f>IF(('ssp1-up'!S4-'ssp1-up'!R4)&gt;0,('ssp1-up'!S4-'ssp1-up'!R4),0)</f>
        <v>0.94252600277362575</v>
      </c>
      <c r="T4" s="10">
        <f>IF(('ssp1-up'!T4-'ssp1-up'!S4)&gt;0,('ssp1-up'!T4-'ssp1-up'!S4),0)</f>
        <v>0.62061048123261742</v>
      </c>
      <c r="U4" s="10">
        <f>IF(('ssp1-up'!U4-'ssp1-up'!T4)&gt;0,('ssp1-up'!U4-'ssp1-up'!T4),0)</f>
        <v>0.30707915562749832</v>
      </c>
      <c r="V4" s="10">
        <f>IF(('ssp1-up'!V4-'ssp1-up'!U4)&gt;0,('ssp1-up'!V4-'ssp1-up'!U4),0)</f>
        <v>4.248897549665287E-3</v>
      </c>
      <c r="W4" s="10">
        <f>IF(('ssp1-up'!W4-'ssp1-up'!V4)&gt;0,('ssp1-up'!W4-'ssp1-up'!V4),0)</f>
        <v>0</v>
      </c>
      <c r="X4" s="10">
        <f>IF(('ssp1-up'!X4-'ssp1-up'!W4)&gt;0,('ssp1-up'!X4-'ssp1-up'!W4),0)</f>
        <v>0</v>
      </c>
    </row>
    <row r="5" spans="1:24" x14ac:dyDescent="0.3">
      <c r="A5" s="6" t="s">
        <v>6</v>
      </c>
      <c r="B5" s="6" t="s">
        <v>203</v>
      </c>
      <c r="C5" s="6" t="s">
        <v>12</v>
      </c>
      <c r="D5" s="6" t="s">
        <v>205</v>
      </c>
      <c r="E5" s="6" t="s">
        <v>204</v>
      </c>
      <c r="F5" s="10" t="e">
        <v>#N/A</v>
      </c>
      <c r="G5" s="10">
        <f>IF(('ssp1-up'!G5-'ssp1-up'!F5)&gt;0,('ssp1-up'!G5-'ssp1-up'!F5),0)</f>
        <v>0.1703890008873743</v>
      </c>
      <c r="H5" s="10">
        <f>IF(('ssp1-up'!H5-'ssp1-up'!G5)&gt;0,('ssp1-up'!H5-'ssp1-up'!G5),0)</f>
        <v>0.15663515512426596</v>
      </c>
      <c r="I5" s="10">
        <f>IF(('ssp1-up'!I5-'ssp1-up'!H5)&gt;0,('ssp1-up'!I5-'ssp1-up'!H5),0)</f>
        <v>0.13759560071107391</v>
      </c>
      <c r="J5" s="10">
        <f>IF(('ssp1-up'!J5-'ssp1-up'!I5)&gt;0,('ssp1-up'!J5-'ssp1-up'!I5),0)</f>
        <v>0.11464259762473672</v>
      </c>
      <c r="K5" s="10">
        <f>IF(('ssp1-up'!K5-'ssp1-up'!J5)&gt;0,('ssp1-up'!K5-'ssp1-up'!J5),0)</f>
        <v>9.446174046716127E-2</v>
      </c>
      <c r="L5" s="10">
        <f>IF(('ssp1-up'!L5-'ssp1-up'!K5)&gt;0,('ssp1-up'!L5-'ssp1-up'!K5),0)</f>
        <v>7.416068489068639E-2</v>
      </c>
      <c r="M5" s="10">
        <f>IF(('ssp1-up'!M5-'ssp1-up'!L5)&gt;0,('ssp1-up'!M5-'ssp1-up'!L5),0)</f>
        <v>5.2378318226288911E-2</v>
      </c>
      <c r="N5" s="10">
        <f>IF(('ssp1-up'!N5-'ssp1-up'!M5)&gt;0,('ssp1-up'!N5-'ssp1-up'!M5),0)</f>
        <v>2.9492937838083488E-2</v>
      </c>
      <c r="O5" s="10">
        <f>IF(('ssp1-up'!O5-'ssp1-up'!N5)&gt;0,('ssp1-up'!O5-'ssp1-up'!N5),0)</f>
        <v>8.4875569025326669E-3</v>
      </c>
      <c r="P5" s="10">
        <f>IF(('ssp1-up'!P5-'ssp1-up'!O5)&gt;0,('ssp1-up'!P5-'ssp1-up'!O5),0)</f>
        <v>0</v>
      </c>
      <c r="Q5" s="10">
        <f>IF(('ssp1-up'!Q5-'ssp1-up'!P5)&gt;0,('ssp1-up'!Q5-'ssp1-up'!P5),0)</f>
        <v>0</v>
      </c>
      <c r="R5" s="10">
        <f>IF(('ssp1-up'!R5-'ssp1-up'!Q5)&gt;0,('ssp1-up'!R5-'ssp1-up'!Q5),0)</f>
        <v>0</v>
      </c>
      <c r="S5" s="10">
        <f>IF(('ssp1-up'!S5-'ssp1-up'!R5)&gt;0,('ssp1-up'!S5-'ssp1-up'!R5),0)</f>
        <v>0</v>
      </c>
      <c r="T5" s="10">
        <f>IF(('ssp1-up'!T5-'ssp1-up'!S5)&gt;0,('ssp1-up'!T5-'ssp1-up'!S5),0)</f>
        <v>0</v>
      </c>
      <c r="U5" s="10">
        <f>IF(('ssp1-up'!U5-'ssp1-up'!T5)&gt;0,('ssp1-up'!U5-'ssp1-up'!T5),0)</f>
        <v>0</v>
      </c>
      <c r="V5" s="10">
        <f>IF(('ssp1-up'!V5-'ssp1-up'!U5)&gt;0,('ssp1-up'!V5-'ssp1-up'!U5),0)</f>
        <v>0</v>
      </c>
      <c r="W5" s="10">
        <f>IF(('ssp1-up'!W5-'ssp1-up'!V5)&gt;0,('ssp1-up'!W5-'ssp1-up'!V5),0)</f>
        <v>0</v>
      </c>
      <c r="X5" s="10">
        <f>IF(('ssp1-up'!X5-'ssp1-up'!W5)&gt;0,('ssp1-up'!X5-'ssp1-up'!W5),0)</f>
        <v>0</v>
      </c>
    </row>
    <row r="6" spans="1:24" x14ac:dyDescent="0.3">
      <c r="A6" s="6" t="s">
        <v>6</v>
      </c>
      <c r="B6" s="6" t="s">
        <v>203</v>
      </c>
      <c r="C6" s="6" t="s">
        <v>13</v>
      </c>
      <c r="D6" s="6" t="s">
        <v>205</v>
      </c>
      <c r="E6" s="6" t="s">
        <v>204</v>
      </c>
      <c r="F6" s="10" t="e">
        <v>#N/A</v>
      </c>
      <c r="G6" s="10">
        <f>IF(('ssp1-up'!G6-'ssp1-up'!F6)&gt;0,('ssp1-up'!G6-'ssp1-up'!F6),0)</f>
        <v>1.978250619005566</v>
      </c>
      <c r="H6" s="10">
        <f>IF(('ssp1-up'!H6-'ssp1-up'!G6)&gt;0,('ssp1-up'!H6-'ssp1-up'!G6),0)</f>
        <v>1.1853592112465456</v>
      </c>
      <c r="I6" s="10">
        <f>IF(('ssp1-up'!I6-'ssp1-up'!H6)&gt;0,('ssp1-up'!I6-'ssp1-up'!H6),0)</f>
        <v>1.0952311360301685</v>
      </c>
      <c r="J6" s="10">
        <f>IF(('ssp1-up'!J6-'ssp1-up'!I6)&gt;0,('ssp1-up'!J6-'ssp1-up'!I6),0)</f>
        <v>1.013342493476479</v>
      </c>
      <c r="K6" s="10">
        <f>IF(('ssp1-up'!K6-'ssp1-up'!J6)&gt;0,('ssp1-up'!K6-'ssp1-up'!J6),0)</f>
        <v>0.95494488071421202</v>
      </c>
      <c r="L6" s="10">
        <f>IF(('ssp1-up'!L6-'ssp1-up'!K6)&gt;0,('ssp1-up'!L6-'ssp1-up'!K6),0)</f>
        <v>0.86092492722003477</v>
      </c>
      <c r="M6" s="10">
        <f>IF(('ssp1-up'!M6-'ssp1-up'!L6)&gt;0,('ssp1-up'!M6-'ssp1-up'!L6),0)</f>
        <v>0.72207565705831911</v>
      </c>
      <c r="N6" s="10">
        <f>IF(('ssp1-up'!N6-'ssp1-up'!M6)&gt;0,('ssp1-up'!N6-'ssp1-up'!M6),0)</f>
        <v>0.55676202076311476</v>
      </c>
      <c r="O6" s="10">
        <f>IF(('ssp1-up'!O6-'ssp1-up'!N6)&gt;0,('ssp1-up'!O6-'ssp1-up'!N6),0)</f>
        <v>0.39116814770178365</v>
      </c>
      <c r="P6" s="10">
        <f>IF(('ssp1-up'!P6-'ssp1-up'!O6)&gt;0,('ssp1-up'!P6-'ssp1-up'!O6),0)</f>
        <v>0.2430681907933554</v>
      </c>
      <c r="Q6" s="10">
        <f>IF(('ssp1-up'!Q6-'ssp1-up'!P6)&gt;0,('ssp1-up'!Q6-'ssp1-up'!P6),0)</f>
        <v>5.5774062055661489E-2</v>
      </c>
      <c r="R6" s="10">
        <f>IF(('ssp1-up'!R6-'ssp1-up'!Q6)&gt;0,('ssp1-up'!R6-'ssp1-up'!Q6),0)</f>
        <v>0</v>
      </c>
      <c r="S6" s="10">
        <f>IF(('ssp1-up'!S6-'ssp1-up'!R6)&gt;0,('ssp1-up'!S6-'ssp1-up'!R6),0)</f>
        <v>0</v>
      </c>
      <c r="T6" s="10">
        <f>IF(('ssp1-up'!T6-'ssp1-up'!S6)&gt;0,('ssp1-up'!T6-'ssp1-up'!S6),0)</f>
        <v>0</v>
      </c>
      <c r="U6" s="10">
        <f>IF(('ssp1-up'!U6-'ssp1-up'!T6)&gt;0,('ssp1-up'!U6-'ssp1-up'!T6),0)</f>
        <v>0</v>
      </c>
      <c r="V6" s="10">
        <f>IF(('ssp1-up'!V6-'ssp1-up'!U6)&gt;0,('ssp1-up'!V6-'ssp1-up'!U6),0)</f>
        <v>0</v>
      </c>
      <c r="W6" s="10">
        <f>IF(('ssp1-up'!W6-'ssp1-up'!V6)&gt;0,('ssp1-up'!W6-'ssp1-up'!V6),0)</f>
        <v>0</v>
      </c>
      <c r="X6" s="10">
        <f>IF(('ssp1-up'!X6-'ssp1-up'!W6)&gt;0,('ssp1-up'!X6-'ssp1-up'!W6),0)</f>
        <v>0</v>
      </c>
    </row>
    <row r="7" spans="1:24" x14ac:dyDescent="0.3">
      <c r="A7" s="6" t="s">
        <v>6</v>
      </c>
      <c r="B7" s="6" t="s">
        <v>203</v>
      </c>
      <c r="C7" s="6" t="s">
        <v>14</v>
      </c>
      <c r="D7" s="6" t="s">
        <v>205</v>
      </c>
      <c r="E7" s="6" t="s">
        <v>204</v>
      </c>
      <c r="F7" s="10" t="e">
        <v>#N/A</v>
      </c>
      <c r="G7" s="10">
        <f>IF(('ssp1-up'!G7-'ssp1-up'!F7)&gt;0,('ssp1-up'!G7-'ssp1-up'!F7),0)</f>
        <v>1.7179929317465437</v>
      </c>
      <c r="H7" s="10">
        <f>IF(('ssp1-up'!H7-'ssp1-up'!G7)&gt;0,('ssp1-up'!H7-'ssp1-up'!G7),0)</f>
        <v>1.4409818546880899</v>
      </c>
      <c r="I7" s="10">
        <f>IF(('ssp1-up'!I7-'ssp1-up'!H7)&gt;0,('ssp1-up'!I7-'ssp1-up'!H7),0)</f>
        <v>1.1690854305383382</v>
      </c>
      <c r="J7" s="10">
        <f>IF(('ssp1-up'!J7-'ssp1-up'!I7)&gt;0,('ssp1-up'!J7-'ssp1-up'!I7),0)</f>
        <v>0.90024727480795264</v>
      </c>
      <c r="K7" s="10">
        <f>IF(('ssp1-up'!K7-'ssp1-up'!J7)&gt;0,('ssp1-up'!K7-'ssp1-up'!J7),0)</f>
        <v>0.71241686411670457</v>
      </c>
      <c r="L7" s="10">
        <f>IF(('ssp1-up'!L7-'ssp1-up'!K7)&gt;0,('ssp1-up'!L7-'ssp1-up'!K7),0)</f>
        <v>0.48267704404740641</v>
      </c>
      <c r="M7" s="10">
        <f>IF(('ssp1-up'!M7-'ssp1-up'!L7)&gt;0,('ssp1-up'!M7-'ssp1-up'!L7),0)</f>
        <v>0.21899748144061704</v>
      </c>
      <c r="N7" s="10">
        <f>IF(('ssp1-up'!N7-'ssp1-up'!M7)&gt;0,('ssp1-up'!N7-'ssp1-up'!M7),0)</f>
        <v>0</v>
      </c>
      <c r="O7" s="10">
        <f>IF(('ssp1-up'!O7-'ssp1-up'!N7)&gt;0,('ssp1-up'!O7-'ssp1-up'!N7),0)</f>
        <v>0</v>
      </c>
      <c r="P7" s="10">
        <f>IF(('ssp1-up'!P7-'ssp1-up'!O7)&gt;0,('ssp1-up'!P7-'ssp1-up'!O7),0)</f>
        <v>0</v>
      </c>
      <c r="Q7" s="10">
        <f>IF(('ssp1-up'!Q7-'ssp1-up'!P7)&gt;0,('ssp1-up'!Q7-'ssp1-up'!P7),0)</f>
        <v>0</v>
      </c>
      <c r="R7" s="10">
        <f>IF(('ssp1-up'!R7-'ssp1-up'!Q7)&gt;0,('ssp1-up'!R7-'ssp1-up'!Q7),0)</f>
        <v>0</v>
      </c>
      <c r="S7" s="10">
        <f>IF(('ssp1-up'!S7-'ssp1-up'!R7)&gt;0,('ssp1-up'!S7-'ssp1-up'!R7),0)</f>
        <v>0</v>
      </c>
      <c r="T7" s="10">
        <f>IF(('ssp1-up'!T7-'ssp1-up'!S7)&gt;0,('ssp1-up'!T7-'ssp1-up'!S7),0)</f>
        <v>0</v>
      </c>
      <c r="U7" s="10">
        <f>IF(('ssp1-up'!U7-'ssp1-up'!T7)&gt;0,('ssp1-up'!U7-'ssp1-up'!T7),0)</f>
        <v>0</v>
      </c>
      <c r="V7" s="10">
        <f>IF(('ssp1-up'!V7-'ssp1-up'!U7)&gt;0,('ssp1-up'!V7-'ssp1-up'!U7),0)</f>
        <v>0</v>
      </c>
      <c r="W7" s="10">
        <f>IF(('ssp1-up'!W7-'ssp1-up'!V7)&gt;0,('ssp1-up'!W7-'ssp1-up'!V7),0)</f>
        <v>0</v>
      </c>
      <c r="X7" s="10">
        <f>IF(('ssp1-up'!X7-'ssp1-up'!W7)&gt;0,('ssp1-up'!X7-'ssp1-up'!W7),0)</f>
        <v>0</v>
      </c>
    </row>
    <row r="8" spans="1:24" x14ac:dyDescent="0.3">
      <c r="A8" s="6" t="s">
        <v>6</v>
      </c>
      <c r="B8" s="6" t="s">
        <v>203</v>
      </c>
      <c r="C8" s="6" t="s">
        <v>15</v>
      </c>
      <c r="D8" s="6" t="s">
        <v>205</v>
      </c>
      <c r="E8" s="6" t="s">
        <v>204</v>
      </c>
      <c r="F8" s="10" t="e">
        <v>#N/A</v>
      </c>
      <c r="G8" s="10">
        <f>IF(('ssp1-up'!G8-'ssp1-up'!F8)&gt;0,('ssp1-up'!G8-'ssp1-up'!F8),0)</f>
        <v>0.11937966524683175</v>
      </c>
      <c r="H8" s="10">
        <f>IF(('ssp1-up'!H8-'ssp1-up'!G8)&gt;0,('ssp1-up'!H8-'ssp1-up'!G8),0)</f>
        <v>7.4789668491995531E-2</v>
      </c>
      <c r="I8" s="10">
        <f>IF(('ssp1-up'!I8-'ssp1-up'!H8)&gt;0,('ssp1-up'!I8-'ssp1-up'!H8),0)</f>
        <v>3.988184493301361E-2</v>
      </c>
      <c r="J8" s="10">
        <f>IF(('ssp1-up'!J8-'ssp1-up'!I8)&gt;0,('ssp1-up'!J8-'ssp1-up'!I8),0)</f>
        <v>1.451960211844483E-2</v>
      </c>
      <c r="K8" s="10">
        <f>IF(('ssp1-up'!K8-'ssp1-up'!J8)&gt;0,('ssp1-up'!K8-'ssp1-up'!J8),0)</f>
        <v>0</v>
      </c>
      <c r="L8" s="10">
        <f>IF(('ssp1-up'!L8-'ssp1-up'!K8)&gt;0,('ssp1-up'!L8-'ssp1-up'!K8),0)</f>
        <v>0</v>
      </c>
      <c r="M8" s="10">
        <f>IF(('ssp1-up'!M8-'ssp1-up'!L8)&gt;0,('ssp1-up'!M8-'ssp1-up'!L8),0)</f>
        <v>0</v>
      </c>
      <c r="N8" s="10">
        <f>IF(('ssp1-up'!N8-'ssp1-up'!M8)&gt;0,('ssp1-up'!N8-'ssp1-up'!M8),0)</f>
        <v>0</v>
      </c>
      <c r="O8" s="10">
        <f>IF(('ssp1-up'!O8-'ssp1-up'!N8)&gt;0,('ssp1-up'!O8-'ssp1-up'!N8),0)</f>
        <v>0</v>
      </c>
      <c r="P8" s="10">
        <f>IF(('ssp1-up'!P8-'ssp1-up'!O8)&gt;0,('ssp1-up'!P8-'ssp1-up'!O8),0)</f>
        <v>0</v>
      </c>
      <c r="Q8" s="10">
        <f>IF(('ssp1-up'!Q8-'ssp1-up'!P8)&gt;0,('ssp1-up'!Q8-'ssp1-up'!P8),0)</f>
        <v>0</v>
      </c>
      <c r="R8" s="10">
        <f>IF(('ssp1-up'!R8-'ssp1-up'!Q8)&gt;0,('ssp1-up'!R8-'ssp1-up'!Q8),0)</f>
        <v>0</v>
      </c>
      <c r="S8" s="10">
        <f>IF(('ssp1-up'!S8-'ssp1-up'!R8)&gt;0,('ssp1-up'!S8-'ssp1-up'!R8),0)</f>
        <v>0</v>
      </c>
      <c r="T8" s="10">
        <f>IF(('ssp1-up'!T8-'ssp1-up'!S8)&gt;0,('ssp1-up'!T8-'ssp1-up'!S8),0)</f>
        <v>0</v>
      </c>
      <c r="U8" s="10">
        <f>IF(('ssp1-up'!U8-'ssp1-up'!T8)&gt;0,('ssp1-up'!U8-'ssp1-up'!T8),0)</f>
        <v>0</v>
      </c>
      <c r="V8" s="10">
        <f>IF(('ssp1-up'!V8-'ssp1-up'!U8)&gt;0,('ssp1-up'!V8-'ssp1-up'!U8),0)</f>
        <v>0</v>
      </c>
      <c r="W8" s="10">
        <f>IF(('ssp1-up'!W8-'ssp1-up'!V8)&gt;0,('ssp1-up'!W8-'ssp1-up'!V8),0)</f>
        <v>0</v>
      </c>
      <c r="X8" s="10">
        <f>IF(('ssp1-up'!X8-'ssp1-up'!W8)&gt;0,('ssp1-up'!X8-'ssp1-up'!W8),0)</f>
        <v>0</v>
      </c>
    </row>
    <row r="9" spans="1:24" x14ac:dyDescent="0.3">
      <c r="A9" s="6" t="s">
        <v>6</v>
      </c>
      <c r="B9" s="6" t="s">
        <v>203</v>
      </c>
      <c r="C9" s="6" t="s">
        <v>16</v>
      </c>
      <c r="D9" s="6" t="s">
        <v>205</v>
      </c>
      <c r="E9" s="6" t="s">
        <v>204</v>
      </c>
      <c r="F9" s="10" t="e">
        <v>#N/A</v>
      </c>
      <c r="G9" s="10">
        <f>IF(('ssp1-up'!G9-'ssp1-up'!F9)&gt;0,('ssp1-up'!G9-'ssp1-up'!F9),0)</f>
        <v>1.8956511281920285</v>
      </c>
      <c r="H9" s="10">
        <f>IF(('ssp1-up'!H9-'ssp1-up'!G9)&gt;0,('ssp1-up'!H9-'ssp1-up'!G9),0)</f>
        <v>1.8969837918879193</v>
      </c>
      <c r="I9" s="10">
        <f>IF(('ssp1-up'!I9-'ssp1-up'!H9)&gt;0,('ssp1-up'!I9-'ssp1-up'!H9),0)</f>
        <v>1.907845749156472</v>
      </c>
      <c r="J9" s="10">
        <f>IF(('ssp1-up'!J9-'ssp1-up'!I9)&gt;0,('ssp1-up'!J9-'ssp1-up'!I9),0)</f>
        <v>1.8520076287695169</v>
      </c>
      <c r="K9" s="10">
        <f>IF(('ssp1-up'!K9-'ssp1-up'!J9)&gt;0,('ssp1-up'!K9-'ssp1-up'!J9),0)</f>
        <v>1.8147941358397475</v>
      </c>
      <c r="L9" s="10">
        <f>IF(('ssp1-up'!L9-'ssp1-up'!K9)&gt;0,('ssp1-up'!L9-'ssp1-up'!K9),0)</f>
        <v>1.8082750792835114</v>
      </c>
      <c r="M9" s="10">
        <f>IF(('ssp1-up'!M9-'ssp1-up'!L9)&gt;0,('ssp1-up'!M9-'ssp1-up'!L9),0)</f>
        <v>1.7910248886479323</v>
      </c>
      <c r="N9" s="10">
        <f>IF(('ssp1-up'!N9-'ssp1-up'!M9)&gt;0,('ssp1-up'!N9-'ssp1-up'!M9),0)</f>
        <v>1.7432821850503615</v>
      </c>
      <c r="O9" s="10">
        <f>IF(('ssp1-up'!O9-'ssp1-up'!N9)&gt;0,('ssp1-up'!O9-'ssp1-up'!N9),0)</f>
        <v>1.6613302482182704</v>
      </c>
      <c r="P9" s="10">
        <f>IF(('ssp1-up'!P9-'ssp1-up'!O9)&gt;0,('ssp1-up'!P9-'ssp1-up'!O9),0)</f>
        <v>1.5636730772501508</v>
      </c>
      <c r="Q9" s="10">
        <f>IF(('ssp1-up'!Q9-'ssp1-up'!P9)&gt;0,('ssp1-up'!Q9-'ssp1-up'!P9),0)</f>
        <v>1.3307385356580426</v>
      </c>
      <c r="R9" s="10">
        <f>IF(('ssp1-up'!R9-'ssp1-up'!Q9)&gt;0,('ssp1-up'!R9-'ssp1-up'!Q9),0)</f>
        <v>1.0730639867452254</v>
      </c>
      <c r="S9" s="10">
        <f>IF(('ssp1-up'!S9-'ssp1-up'!R9)&gt;0,('ssp1-up'!S9-'ssp1-up'!R9),0)</f>
        <v>0.83289743867888433</v>
      </c>
      <c r="T9" s="10">
        <f>IF(('ssp1-up'!T9-'ssp1-up'!S9)&gt;0,('ssp1-up'!T9-'ssp1-up'!S9),0)</f>
        <v>0.50569393082867009</v>
      </c>
      <c r="U9" s="10">
        <f>IF(('ssp1-up'!U9-'ssp1-up'!T9)&gt;0,('ssp1-up'!U9-'ssp1-up'!T9),0)</f>
        <v>0.15637280047124591</v>
      </c>
      <c r="V9" s="10">
        <f>IF(('ssp1-up'!V9-'ssp1-up'!U9)&gt;0,('ssp1-up'!V9-'ssp1-up'!U9),0)</f>
        <v>0</v>
      </c>
      <c r="W9" s="10">
        <f>IF(('ssp1-up'!W9-'ssp1-up'!V9)&gt;0,('ssp1-up'!W9-'ssp1-up'!V9),0)</f>
        <v>0</v>
      </c>
      <c r="X9" s="10">
        <f>IF(('ssp1-up'!X9-'ssp1-up'!W9)&gt;0,('ssp1-up'!X9-'ssp1-up'!W9),0)</f>
        <v>0</v>
      </c>
    </row>
    <row r="10" spans="1:24" x14ac:dyDescent="0.3">
      <c r="A10" s="6" t="s">
        <v>6</v>
      </c>
      <c r="B10" s="6" t="s">
        <v>203</v>
      </c>
      <c r="C10" s="6" t="s">
        <v>17</v>
      </c>
      <c r="D10" s="6" t="s">
        <v>205</v>
      </c>
      <c r="E10" s="6" t="s">
        <v>204</v>
      </c>
      <c r="F10" s="10" t="e">
        <v>#N/A</v>
      </c>
      <c r="G10" s="10">
        <f>IF(('ssp1-up'!G10-'ssp1-up'!F10)&gt;0,('ssp1-up'!G10-'ssp1-up'!F10),0)</f>
        <v>0.39437872525388151</v>
      </c>
      <c r="H10" s="10">
        <f>IF(('ssp1-up'!H10-'ssp1-up'!G10)&gt;0,('ssp1-up'!H10-'ssp1-up'!G10),0)</f>
        <v>0.36973535581961059</v>
      </c>
      <c r="I10" s="10">
        <f>IF(('ssp1-up'!I10-'ssp1-up'!H10)&gt;0,('ssp1-up'!I10-'ssp1-up'!H10),0)</f>
        <v>0.3528814747322464</v>
      </c>
      <c r="J10" s="10">
        <f>IF(('ssp1-up'!J10-'ssp1-up'!I10)&gt;0,('ssp1-up'!J10-'ssp1-up'!I10),0)</f>
        <v>0.32646059737440325</v>
      </c>
      <c r="K10" s="10">
        <f>IF(('ssp1-up'!K10-'ssp1-up'!J10)&gt;0,('ssp1-up'!K10-'ssp1-up'!J10),0)</f>
        <v>0.29722171213820747</v>
      </c>
      <c r="L10" s="10">
        <f>IF(('ssp1-up'!L10-'ssp1-up'!K10)&gt;0,('ssp1-up'!L10-'ssp1-up'!K10),0)</f>
        <v>0.27266819982689672</v>
      </c>
      <c r="M10" s="10">
        <f>IF(('ssp1-up'!M10-'ssp1-up'!L10)&gt;0,('ssp1-up'!M10-'ssp1-up'!L10),0)</f>
        <v>0.25161680254071328</v>
      </c>
      <c r="N10" s="10">
        <f>IF(('ssp1-up'!N10-'ssp1-up'!M10)&gt;0,('ssp1-up'!N10-'ssp1-up'!M10),0)</f>
        <v>0.22518180082491668</v>
      </c>
      <c r="O10" s="10">
        <f>IF(('ssp1-up'!O10-'ssp1-up'!N10)&gt;0,('ssp1-up'!O10-'ssp1-up'!N10),0)</f>
        <v>0.1888250223149992</v>
      </c>
      <c r="P10" s="10">
        <f>IF(('ssp1-up'!P10-'ssp1-up'!O10)&gt;0,('ssp1-up'!P10-'ssp1-up'!O10),0)</f>
        <v>0.14887710039816326</v>
      </c>
      <c r="Q10" s="10">
        <f>IF(('ssp1-up'!Q10-'ssp1-up'!P10)&gt;0,('ssp1-up'!Q10-'ssp1-up'!P10),0)</f>
        <v>8.6870397468691962E-2</v>
      </c>
      <c r="R10" s="10">
        <f>IF(('ssp1-up'!R10-'ssp1-up'!Q10)&gt;0,('ssp1-up'!R10-'ssp1-up'!Q10),0)</f>
        <v>1.9017841533631952E-2</v>
      </c>
      <c r="S10" s="10">
        <f>IF(('ssp1-up'!S10-'ssp1-up'!R10)&gt;0,('ssp1-up'!S10-'ssp1-up'!R10),0)</f>
        <v>0</v>
      </c>
      <c r="T10" s="10">
        <f>IF(('ssp1-up'!T10-'ssp1-up'!S10)&gt;0,('ssp1-up'!T10-'ssp1-up'!S10),0)</f>
        <v>0</v>
      </c>
      <c r="U10" s="10">
        <f>IF(('ssp1-up'!U10-'ssp1-up'!T10)&gt;0,('ssp1-up'!U10-'ssp1-up'!T10),0)</f>
        <v>0</v>
      </c>
      <c r="V10" s="10">
        <f>IF(('ssp1-up'!V10-'ssp1-up'!U10)&gt;0,('ssp1-up'!V10-'ssp1-up'!U10),0)</f>
        <v>0</v>
      </c>
      <c r="W10" s="10">
        <f>IF(('ssp1-up'!W10-'ssp1-up'!V10)&gt;0,('ssp1-up'!W10-'ssp1-up'!V10),0)</f>
        <v>0</v>
      </c>
      <c r="X10" s="10">
        <f>IF(('ssp1-up'!X10-'ssp1-up'!W10)&gt;0,('ssp1-up'!X10-'ssp1-up'!W10),0)</f>
        <v>0</v>
      </c>
    </row>
    <row r="11" spans="1:24" x14ac:dyDescent="0.3">
      <c r="A11" s="6" t="s">
        <v>6</v>
      </c>
      <c r="B11" s="6" t="s">
        <v>203</v>
      </c>
      <c r="C11" s="6" t="s">
        <v>18</v>
      </c>
      <c r="D11" s="6" t="s">
        <v>205</v>
      </c>
      <c r="E11" s="6" t="s">
        <v>204</v>
      </c>
      <c r="F11" s="10" t="e">
        <v>#N/A</v>
      </c>
      <c r="G11" s="10">
        <f>IF(('ssp1-up'!G11-'ssp1-up'!F11)&gt;0,('ssp1-up'!G11-'ssp1-up'!F11),0)</f>
        <v>0.67630865555861508</v>
      </c>
      <c r="H11" s="10">
        <f>IF(('ssp1-up'!H11-'ssp1-up'!G11)&gt;0,('ssp1-up'!H11-'ssp1-up'!G11),0)</f>
        <v>0.62218697868332828</v>
      </c>
      <c r="I11" s="10">
        <f>IF(('ssp1-up'!I11-'ssp1-up'!H11)&gt;0,('ssp1-up'!I11-'ssp1-up'!H11),0)</f>
        <v>0.53109391537688833</v>
      </c>
      <c r="J11" s="10">
        <f>IF(('ssp1-up'!J11-'ssp1-up'!I11)&gt;0,('ssp1-up'!J11-'ssp1-up'!I11),0)</f>
        <v>0.45622538694240777</v>
      </c>
      <c r="K11" s="10">
        <f>IF(('ssp1-up'!K11-'ssp1-up'!J11)&gt;0,('ssp1-up'!K11-'ssp1-up'!J11),0)</f>
        <v>0.405739120767735</v>
      </c>
      <c r="L11" s="10">
        <f>IF(('ssp1-up'!L11-'ssp1-up'!K11)&gt;0,('ssp1-up'!L11-'ssp1-up'!K11),0)</f>
        <v>0.34110887103607013</v>
      </c>
      <c r="M11" s="10">
        <f>IF(('ssp1-up'!M11-'ssp1-up'!L11)&gt;0,('ssp1-up'!M11-'ssp1-up'!L11),0)</f>
        <v>0.25233136609771289</v>
      </c>
      <c r="N11" s="10">
        <f>IF(('ssp1-up'!N11-'ssp1-up'!M11)&gt;0,('ssp1-up'!N11-'ssp1-up'!M11),0)</f>
        <v>0.15498452420304609</v>
      </c>
      <c r="O11" s="10">
        <f>IF(('ssp1-up'!O11-'ssp1-up'!N11)&gt;0,('ssp1-up'!O11-'ssp1-up'!N11),0)</f>
        <v>7.4939577593749362E-2</v>
      </c>
      <c r="P11" s="10">
        <f>IF(('ssp1-up'!P11-'ssp1-up'!O11)&gt;0,('ssp1-up'!P11-'ssp1-up'!O11),0)</f>
        <v>1.6339217925054328E-2</v>
      </c>
      <c r="Q11" s="10">
        <f>IF(('ssp1-up'!Q11-'ssp1-up'!P11)&gt;0,('ssp1-up'!Q11-'ssp1-up'!P11),0)</f>
        <v>0</v>
      </c>
      <c r="R11" s="10">
        <f>IF(('ssp1-up'!R11-'ssp1-up'!Q11)&gt;0,('ssp1-up'!R11-'ssp1-up'!Q11),0)</f>
        <v>0</v>
      </c>
      <c r="S11" s="10">
        <f>IF(('ssp1-up'!S11-'ssp1-up'!R11)&gt;0,('ssp1-up'!S11-'ssp1-up'!R11),0)</f>
        <v>0</v>
      </c>
      <c r="T11" s="10">
        <f>IF(('ssp1-up'!T11-'ssp1-up'!S11)&gt;0,('ssp1-up'!T11-'ssp1-up'!S11),0)</f>
        <v>0</v>
      </c>
      <c r="U11" s="10">
        <f>IF(('ssp1-up'!U11-'ssp1-up'!T11)&gt;0,('ssp1-up'!U11-'ssp1-up'!T11),0)</f>
        <v>0</v>
      </c>
      <c r="V11" s="10">
        <f>IF(('ssp1-up'!V11-'ssp1-up'!U11)&gt;0,('ssp1-up'!V11-'ssp1-up'!U11),0)</f>
        <v>0</v>
      </c>
      <c r="W11" s="10">
        <f>IF(('ssp1-up'!W11-'ssp1-up'!V11)&gt;0,('ssp1-up'!W11-'ssp1-up'!V11),0)</f>
        <v>0</v>
      </c>
      <c r="X11" s="10">
        <f>IF(('ssp1-up'!X11-'ssp1-up'!W11)&gt;0,('ssp1-up'!X11-'ssp1-up'!W11),0)</f>
        <v>0</v>
      </c>
    </row>
    <row r="12" spans="1:24" x14ac:dyDescent="0.3">
      <c r="A12" s="6" t="s">
        <v>6</v>
      </c>
      <c r="B12" s="6" t="s">
        <v>203</v>
      </c>
      <c r="C12" s="6" t="s">
        <v>19</v>
      </c>
      <c r="D12" s="6" t="s">
        <v>205</v>
      </c>
      <c r="E12" s="6" t="s">
        <v>204</v>
      </c>
      <c r="F12" s="10" t="e">
        <v>#N/A</v>
      </c>
      <c r="G12" s="10">
        <f>IF(('ssp1-up'!G12-'ssp1-up'!F12)&gt;0,('ssp1-up'!G12-'ssp1-up'!F12),0)</f>
        <v>0.39486230253086263</v>
      </c>
      <c r="H12" s="10">
        <f>IF(('ssp1-up'!H12-'ssp1-up'!G12)&gt;0,('ssp1-up'!H12-'ssp1-up'!G12),0)</f>
        <v>0.50918578223025812</v>
      </c>
      <c r="I12" s="10">
        <f>IF(('ssp1-up'!I12-'ssp1-up'!H12)&gt;0,('ssp1-up'!I12-'ssp1-up'!H12),0)</f>
        <v>0.62604503279493828</v>
      </c>
      <c r="J12" s="10">
        <f>IF(('ssp1-up'!J12-'ssp1-up'!I12)&gt;0,('ssp1-up'!J12-'ssp1-up'!I12),0)</f>
        <v>0.73346793570776025</v>
      </c>
      <c r="K12" s="10">
        <f>IF(('ssp1-up'!K12-'ssp1-up'!J12)&gt;0,('ssp1-up'!K12-'ssp1-up'!J12),0)</f>
        <v>0.84950706480546501</v>
      </c>
      <c r="L12" s="10">
        <f>IF(('ssp1-up'!L12-'ssp1-up'!K12)&gt;0,('ssp1-up'!L12-'ssp1-up'!K12),0)</f>
        <v>0.95916883718118928</v>
      </c>
      <c r="M12" s="10">
        <f>IF(('ssp1-up'!M12-'ssp1-up'!L12)&gt;0,('ssp1-up'!M12-'ssp1-up'!L12),0)</f>
        <v>1.0373047886838425</v>
      </c>
      <c r="N12" s="10">
        <f>IF(('ssp1-up'!N12-'ssp1-up'!M12)&gt;0,('ssp1-up'!N12-'ssp1-up'!M12),0)</f>
        <v>1.0742281718773361</v>
      </c>
      <c r="O12" s="10">
        <f>IF(('ssp1-up'!O12-'ssp1-up'!N12)&gt;0,('ssp1-up'!O12-'ssp1-up'!N12),0)</f>
        <v>1.065460920727304</v>
      </c>
      <c r="P12" s="10">
        <f>IF(('ssp1-up'!P12-'ssp1-up'!O12)&gt;0,('ssp1-up'!P12-'ssp1-up'!O12),0)</f>
        <v>1.0146796997682603</v>
      </c>
      <c r="Q12" s="10">
        <f>IF(('ssp1-up'!Q12-'ssp1-up'!P12)&gt;0,('ssp1-up'!Q12-'ssp1-up'!P12),0)</f>
        <v>0.92421391335021319</v>
      </c>
      <c r="R12" s="10">
        <f>IF(('ssp1-up'!R12-'ssp1-up'!Q12)&gt;0,('ssp1-up'!R12-'ssp1-up'!Q12),0)</f>
        <v>0.80717342714927121</v>
      </c>
      <c r="S12" s="10">
        <f>IF(('ssp1-up'!S12-'ssp1-up'!R12)&gt;0,('ssp1-up'!S12-'ssp1-up'!R12),0)</f>
        <v>0.66976594706344095</v>
      </c>
      <c r="T12" s="10">
        <f>IF(('ssp1-up'!T12-'ssp1-up'!S12)&gt;0,('ssp1-up'!T12-'ssp1-up'!S12),0)</f>
        <v>0.52120684641350046</v>
      </c>
      <c r="U12" s="10">
        <f>IF(('ssp1-up'!U12-'ssp1-up'!T12)&gt;0,('ssp1-up'!U12-'ssp1-up'!T12),0)</f>
        <v>0.3726189211738582</v>
      </c>
      <c r="V12" s="10">
        <f>IF(('ssp1-up'!V12-'ssp1-up'!U12)&gt;0,('ssp1-up'!V12-'ssp1-up'!U12),0)</f>
        <v>0.23088646932469103</v>
      </c>
      <c r="W12" s="10">
        <f>IF(('ssp1-up'!W12-'ssp1-up'!V12)&gt;0,('ssp1-up'!W12-'ssp1-up'!V12),0)</f>
        <v>9.9037821436720463E-2</v>
      </c>
      <c r="X12" s="10">
        <f>IF(('ssp1-up'!X12-'ssp1-up'!W12)&gt;0,('ssp1-up'!X12-'ssp1-up'!W12),0)</f>
        <v>0</v>
      </c>
    </row>
    <row r="13" spans="1:24" x14ac:dyDescent="0.3">
      <c r="A13" s="6" t="s">
        <v>6</v>
      </c>
      <c r="B13" s="6" t="s">
        <v>203</v>
      </c>
      <c r="C13" s="6" t="s">
        <v>20</v>
      </c>
      <c r="D13" s="6" t="s">
        <v>205</v>
      </c>
      <c r="E13" s="6" t="s">
        <v>204</v>
      </c>
      <c r="F13" s="10" t="e">
        <v>#N/A</v>
      </c>
      <c r="G13" s="10">
        <f>IF(('ssp1-up'!G13-'ssp1-up'!F13)&gt;0,('ssp1-up'!G13-'ssp1-up'!F13),0)</f>
        <v>0.31836317739252351</v>
      </c>
      <c r="H13" s="10">
        <f>IF(('ssp1-up'!H13-'ssp1-up'!G13)&gt;0,('ssp1-up'!H13-'ssp1-up'!G13),0)</f>
        <v>0.30787591457307428</v>
      </c>
      <c r="I13" s="10">
        <f>IF(('ssp1-up'!I13-'ssp1-up'!H13)&gt;0,('ssp1-up'!I13-'ssp1-up'!H13),0)</f>
        <v>0.31196140167605613</v>
      </c>
      <c r="J13" s="10">
        <f>IF(('ssp1-up'!J13-'ssp1-up'!I13)&gt;0,('ssp1-up'!J13-'ssp1-up'!I13),0)</f>
        <v>0.30925395180696746</v>
      </c>
      <c r="K13" s="10">
        <f>IF(('ssp1-up'!K13-'ssp1-up'!J13)&gt;0,('ssp1-up'!K13-'ssp1-up'!J13),0)</f>
        <v>0.30189148613633954</v>
      </c>
      <c r="L13" s="10">
        <f>IF(('ssp1-up'!L13-'ssp1-up'!K13)&gt;0,('ssp1-up'!L13-'ssp1-up'!K13),0)</f>
        <v>0.2979248016883691</v>
      </c>
      <c r="M13" s="10">
        <f>IF(('ssp1-up'!M13-'ssp1-up'!L13)&gt;0,('ssp1-up'!M13-'ssp1-up'!L13),0)</f>
        <v>0.28498818518687052</v>
      </c>
      <c r="N13" s="10">
        <f>IF(('ssp1-up'!N13-'ssp1-up'!M13)&gt;0,('ssp1-up'!N13-'ssp1-up'!M13),0)</f>
        <v>0.26395215480752121</v>
      </c>
      <c r="O13" s="10">
        <f>IF(('ssp1-up'!O13-'ssp1-up'!N13)&gt;0,('ssp1-up'!O13-'ssp1-up'!N13),0)</f>
        <v>0.2390801704444776</v>
      </c>
      <c r="P13" s="10">
        <f>IF(('ssp1-up'!P13-'ssp1-up'!O13)&gt;0,('ssp1-up'!P13-'ssp1-up'!O13),0)</f>
        <v>0.21772646800105377</v>
      </c>
      <c r="Q13" s="10">
        <f>IF(('ssp1-up'!Q13-'ssp1-up'!P13)&gt;0,('ssp1-up'!Q13-'ssp1-up'!P13),0)</f>
        <v>0.17984051255656297</v>
      </c>
      <c r="R13" s="10">
        <f>IF(('ssp1-up'!R13-'ssp1-up'!Q13)&gt;0,('ssp1-up'!R13-'ssp1-up'!Q13),0)</f>
        <v>0.11967607682882431</v>
      </c>
      <c r="S13" s="10">
        <f>IF(('ssp1-up'!S13-'ssp1-up'!R13)&gt;0,('ssp1-up'!S13-'ssp1-up'!R13),0)</f>
        <v>6.3727135932877488E-2</v>
      </c>
      <c r="T13" s="10">
        <f>IF(('ssp1-up'!T13-'ssp1-up'!S13)&gt;0,('ssp1-up'!T13-'ssp1-up'!S13),0)</f>
        <v>1.5750702943460482E-2</v>
      </c>
      <c r="U13" s="10">
        <f>IF(('ssp1-up'!U13-'ssp1-up'!T13)&gt;0,('ssp1-up'!U13-'ssp1-up'!T13),0)</f>
        <v>0</v>
      </c>
      <c r="V13" s="10">
        <f>IF(('ssp1-up'!V13-'ssp1-up'!U13)&gt;0,('ssp1-up'!V13-'ssp1-up'!U13),0)</f>
        <v>0</v>
      </c>
      <c r="W13" s="10">
        <f>IF(('ssp1-up'!W13-'ssp1-up'!V13)&gt;0,('ssp1-up'!W13-'ssp1-up'!V13),0)</f>
        <v>0</v>
      </c>
      <c r="X13" s="10">
        <f>IF(('ssp1-up'!X13-'ssp1-up'!W13)&gt;0,('ssp1-up'!X13-'ssp1-up'!W13),0)</f>
        <v>0</v>
      </c>
    </row>
    <row r="14" spans="1:24" x14ac:dyDescent="0.3">
      <c r="A14" s="6" t="s">
        <v>6</v>
      </c>
      <c r="B14" s="6" t="s">
        <v>203</v>
      </c>
      <c r="C14" s="6" t="s">
        <v>21</v>
      </c>
      <c r="D14" s="6" t="s">
        <v>205</v>
      </c>
      <c r="E14" s="6" t="s">
        <v>204</v>
      </c>
      <c r="F14" s="10" t="e">
        <v>#N/A</v>
      </c>
      <c r="G14" s="10">
        <f>IF(('ssp1-up'!G14-'ssp1-up'!F14)&gt;0,('ssp1-up'!G14-'ssp1-up'!F14),0)</f>
        <v>1.0120406688476633</v>
      </c>
      <c r="H14" s="10">
        <f>IF(('ssp1-up'!H14-'ssp1-up'!G14)&gt;0,('ssp1-up'!H14-'ssp1-up'!G14),0)</f>
        <v>1.120638482422029</v>
      </c>
      <c r="I14" s="10">
        <f>IF(('ssp1-up'!I14-'ssp1-up'!H14)&gt;0,('ssp1-up'!I14-'ssp1-up'!H14),0)</f>
        <v>1.1858009342597962</v>
      </c>
      <c r="J14" s="10">
        <f>IF(('ssp1-up'!J14-'ssp1-up'!I14)&gt;0,('ssp1-up'!J14-'ssp1-up'!I14),0)</f>
        <v>1.2016519881376757</v>
      </c>
      <c r="K14" s="10">
        <f>IF(('ssp1-up'!K14-'ssp1-up'!J14)&gt;0,('ssp1-up'!K14-'ssp1-up'!J14),0)</f>
        <v>1.2162479316091055</v>
      </c>
      <c r="L14" s="10">
        <f>IF(('ssp1-up'!L14-'ssp1-up'!K14)&gt;0,('ssp1-up'!L14-'ssp1-up'!K14),0)</f>
        <v>1.1904477089599617</v>
      </c>
      <c r="M14" s="10">
        <f>IF(('ssp1-up'!M14-'ssp1-up'!L14)&gt;0,('ssp1-up'!M14-'ssp1-up'!L14),0)</f>
        <v>1.1237320677921012</v>
      </c>
      <c r="N14" s="10">
        <f>IF(('ssp1-up'!N14-'ssp1-up'!M14)&gt;0,('ssp1-up'!N14-'ssp1-up'!M14),0)</f>
        <v>1.0327611791420868</v>
      </c>
      <c r="O14" s="10">
        <f>IF(('ssp1-up'!O14-'ssp1-up'!N14)&gt;0,('ssp1-up'!O14-'ssp1-up'!N14),0)</f>
        <v>0.93123503335392499</v>
      </c>
      <c r="P14" s="10">
        <f>IF(('ssp1-up'!P14-'ssp1-up'!O14)&gt;0,('ssp1-up'!P14-'ssp1-up'!O14),0)</f>
        <v>0.82452000131059755</v>
      </c>
      <c r="Q14" s="10">
        <f>IF(('ssp1-up'!Q14-'ssp1-up'!P14)&gt;0,('ssp1-up'!Q14-'ssp1-up'!P14),0)</f>
        <v>0.71242493186500688</v>
      </c>
      <c r="R14" s="10">
        <f>IF(('ssp1-up'!R14-'ssp1-up'!Q14)&gt;0,('ssp1-up'!R14-'ssp1-up'!Q14),0)</f>
        <v>0.59104974611007322</v>
      </c>
      <c r="S14" s="10">
        <f>IF(('ssp1-up'!S14-'ssp1-up'!R14)&gt;0,('ssp1-up'!S14-'ssp1-up'!R14),0)</f>
        <v>0.46094025453156107</v>
      </c>
      <c r="T14" s="10">
        <f>IF(('ssp1-up'!T14-'ssp1-up'!S14)&gt;0,('ssp1-up'!T14-'ssp1-up'!S14),0)</f>
        <v>0.32742291699674198</v>
      </c>
      <c r="U14" s="10">
        <f>IF(('ssp1-up'!U14-'ssp1-up'!T14)&gt;0,('ssp1-up'!U14-'ssp1-up'!T14),0)</f>
        <v>0.1959710420434071</v>
      </c>
      <c r="V14" s="10">
        <f>IF(('ssp1-up'!V14-'ssp1-up'!U14)&gt;0,('ssp1-up'!V14-'ssp1-up'!U14),0)</f>
        <v>7.0601098253820993E-2</v>
      </c>
      <c r="W14" s="10">
        <f>IF(('ssp1-up'!W14-'ssp1-up'!V14)&gt;0,('ssp1-up'!W14-'ssp1-up'!V14),0)</f>
        <v>0</v>
      </c>
      <c r="X14" s="10">
        <f>IF(('ssp1-up'!X14-'ssp1-up'!W14)&gt;0,('ssp1-up'!X14-'ssp1-up'!W14),0)</f>
        <v>0</v>
      </c>
    </row>
    <row r="15" spans="1:24" x14ac:dyDescent="0.3">
      <c r="A15" s="6" t="s">
        <v>6</v>
      </c>
      <c r="B15" s="6" t="s">
        <v>203</v>
      </c>
      <c r="C15" s="6" t="s">
        <v>22</v>
      </c>
      <c r="D15" s="6" t="s">
        <v>205</v>
      </c>
      <c r="E15" s="6" t="s">
        <v>204</v>
      </c>
      <c r="F15" s="10" t="e">
        <v>#N/A</v>
      </c>
      <c r="G15" s="10">
        <f>IF(('ssp1-up'!G15-'ssp1-up'!F15)&gt;0,('ssp1-up'!G15-'ssp1-up'!F15),0)</f>
        <v>1.7310710430799885</v>
      </c>
      <c r="H15" s="10">
        <f>IF(('ssp1-up'!H15-'ssp1-up'!G15)&gt;0,('ssp1-up'!H15-'ssp1-up'!G15),0)</f>
        <v>2.1000977035812571</v>
      </c>
      <c r="I15" s="10">
        <f>IF(('ssp1-up'!I15-'ssp1-up'!H15)&gt;0,('ssp1-up'!I15-'ssp1-up'!H15),0)</f>
        <v>2.4167789629019083</v>
      </c>
      <c r="J15" s="10">
        <f>IF(('ssp1-up'!J15-'ssp1-up'!I15)&gt;0,('ssp1-up'!J15-'ssp1-up'!I15),0)</f>
        <v>2.6157000991517698</v>
      </c>
      <c r="K15" s="10">
        <f>IF(('ssp1-up'!K15-'ssp1-up'!J15)&gt;0,('ssp1-up'!K15-'ssp1-up'!J15),0)</f>
        <v>2.7669240873211933</v>
      </c>
      <c r="L15" s="10">
        <f>IF(('ssp1-up'!L15-'ssp1-up'!K15)&gt;0,('ssp1-up'!L15-'ssp1-up'!K15),0)</f>
        <v>2.779932878211568</v>
      </c>
      <c r="M15" s="10">
        <f>IF(('ssp1-up'!M15-'ssp1-up'!L15)&gt;0,('ssp1-up'!M15-'ssp1-up'!L15),0)</f>
        <v>2.6736256755398422</v>
      </c>
      <c r="N15" s="10">
        <f>IF(('ssp1-up'!N15-'ssp1-up'!M15)&gt;0,('ssp1-up'!N15-'ssp1-up'!M15),0)</f>
        <v>2.4754887099592651</v>
      </c>
      <c r="O15" s="10">
        <f>IF(('ssp1-up'!O15-'ssp1-up'!N15)&gt;0,('ssp1-up'!O15-'ssp1-up'!N15),0)</f>
        <v>2.2374325926673713</v>
      </c>
      <c r="P15" s="10">
        <f>IF(('ssp1-up'!P15-'ssp1-up'!O15)&gt;0,('ssp1-up'!P15-'ssp1-up'!O15),0)</f>
        <v>1.9719535393707481</v>
      </c>
      <c r="Q15" s="10">
        <f>IF(('ssp1-up'!Q15-'ssp1-up'!P15)&gt;0,('ssp1-up'!Q15-'ssp1-up'!P15),0)</f>
        <v>1.7284465758670358</v>
      </c>
      <c r="R15" s="10">
        <f>IF(('ssp1-up'!R15-'ssp1-up'!Q15)&gt;0,('ssp1-up'!R15-'ssp1-up'!Q15),0)</f>
        <v>1.474567944543228</v>
      </c>
      <c r="S15" s="10">
        <f>IF(('ssp1-up'!S15-'ssp1-up'!R15)&gt;0,('ssp1-up'!S15-'ssp1-up'!R15),0)</f>
        <v>1.2156951719462157</v>
      </c>
      <c r="T15" s="10">
        <f>IF(('ssp1-up'!T15-'ssp1-up'!S15)&gt;0,('ssp1-up'!T15-'ssp1-up'!S15),0)</f>
        <v>0.96346394699905602</v>
      </c>
      <c r="U15" s="10">
        <f>IF(('ssp1-up'!U15-'ssp1-up'!T15)&gt;0,('ssp1-up'!U15-'ssp1-up'!T15),0)</f>
        <v>0.7258163218863416</v>
      </c>
      <c r="V15" s="10">
        <f>IF(('ssp1-up'!V15-'ssp1-up'!U15)&gt;0,('ssp1-up'!V15-'ssp1-up'!U15),0)</f>
        <v>0.49806116928176891</v>
      </c>
      <c r="W15" s="10">
        <f>IF(('ssp1-up'!W15-'ssp1-up'!V15)&gt;0,('ssp1-up'!W15-'ssp1-up'!V15),0)</f>
        <v>0.27998222916166071</v>
      </c>
      <c r="X15" s="10">
        <f>IF(('ssp1-up'!X15-'ssp1-up'!W15)&gt;0,('ssp1-up'!X15-'ssp1-up'!W15),0)</f>
        <v>7.0777851115572332E-2</v>
      </c>
    </row>
    <row r="16" spans="1:24" x14ac:dyDescent="0.3">
      <c r="A16" s="6" t="s">
        <v>6</v>
      </c>
      <c r="B16" s="6" t="s">
        <v>203</v>
      </c>
      <c r="C16" s="6" t="s">
        <v>23</v>
      </c>
      <c r="D16" s="6" t="s">
        <v>205</v>
      </c>
      <c r="E16" s="6" t="s">
        <v>204</v>
      </c>
      <c r="F16" s="10" t="e">
        <v>#N/A</v>
      </c>
      <c r="G16" s="10">
        <f>IF(('ssp1-up'!G16-'ssp1-up'!F16)&gt;0,('ssp1-up'!G16-'ssp1-up'!F16),0)</f>
        <v>9.844678244071261</v>
      </c>
      <c r="H16" s="10">
        <f>IF(('ssp1-up'!H16-'ssp1-up'!G16)&gt;0,('ssp1-up'!H16-'ssp1-up'!G16),0)</f>
        <v>10.811595572953806</v>
      </c>
      <c r="I16" s="10">
        <f>IF(('ssp1-up'!I16-'ssp1-up'!H16)&gt;0,('ssp1-up'!I16-'ssp1-up'!H16),0)</f>
        <v>11.120634474118368</v>
      </c>
      <c r="J16" s="10">
        <f>IF(('ssp1-up'!J16-'ssp1-up'!I16)&gt;0,('ssp1-up'!J16-'ssp1-up'!I16),0)</f>
        <v>10.863807353956531</v>
      </c>
      <c r="K16" s="10">
        <f>IF(('ssp1-up'!K16-'ssp1-up'!J16)&gt;0,('ssp1-up'!K16-'ssp1-up'!J16),0)</f>
        <v>10.303235117573692</v>
      </c>
      <c r="L16" s="10">
        <f>IF(('ssp1-up'!L16-'ssp1-up'!K16)&gt;0,('ssp1-up'!L16-'ssp1-up'!K16),0)</f>
        <v>9.3299412864165561</v>
      </c>
      <c r="M16" s="10">
        <f>IF(('ssp1-up'!M16-'ssp1-up'!L16)&gt;0,('ssp1-up'!M16-'ssp1-up'!L16),0)</f>
        <v>8.0309357922506166</v>
      </c>
      <c r="N16" s="10">
        <f>IF(('ssp1-up'!N16-'ssp1-up'!M16)&gt;0,('ssp1-up'!N16-'ssp1-up'!M16),0)</f>
        <v>6.4823072878987205</v>
      </c>
      <c r="O16" s="10">
        <f>IF(('ssp1-up'!O16-'ssp1-up'!N16)&gt;0,('ssp1-up'!O16-'ssp1-up'!N16),0)</f>
        <v>4.9087736429427338</v>
      </c>
      <c r="P16" s="10">
        <f>IF(('ssp1-up'!P16-'ssp1-up'!O16)&gt;0,('ssp1-up'!P16-'ssp1-up'!O16),0)</f>
        <v>3.3336600327449304</v>
      </c>
      <c r="Q16" s="10">
        <f>IF(('ssp1-up'!Q16-'ssp1-up'!P16)&gt;0,('ssp1-up'!Q16-'ssp1-up'!P16),0)</f>
        <v>1.9369559245725583</v>
      </c>
      <c r="R16" s="10">
        <f>IF(('ssp1-up'!R16-'ssp1-up'!Q16)&gt;0,('ssp1-up'!R16-'ssp1-up'!Q16),0)</f>
        <v>0.6191320252375192</v>
      </c>
      <c r="S16" s="10">
        <f>IF(('ssp1-up'!S16-'ssp1-up'!R16)&gt;0,('ssp1-up'!S16-'ssp1-up'!R16),0)</f>
        <v>0</v>
      </c>
      <c r="T16" s="10">
        <f>IF(('ssp1-up'!T16-'ssp1-up'!S16)&gt;0,('ssp1-up'!T16-'ssp1-up'!S16),0)</f>
        <v>0</v>
      </c>
      <c r="U16" s="10">
        <f>IF(('ssp1-up'!U16-'ssp1-up'!T16)&gt;0,('ssp1-up'!U16-'ssp1-up'!T16),0)</f>
        <v>0</v>
      </c>
      <c r="V16" s="10">
        <f>IF(('ssp1-up'!V16-'ssp1-up'!U16)&gt;0,('ssp1-up'!V16-'ssp1-up'!U16),0)</f>
        <v>0</v>
      </c>
      <c r="W16" s="10">
        <f>IF(('ssp1-up'!W16-'ssp1-up'!V16)&gt;0,('ssp1-up'!W16-'ssp1-up'!V16),0)</f>
        <v>0</v>
      </c>
      <c r="X16" s="10">
        <f>IF(('ssp1-up'!X16-'ssp1-up'!W16)&gt;0,('ssp1-up'!X16-'ssp1-up'!W16),0)</f>
        <v>0</v>
      </c>
    </row>
    <row r="17" spans="1:24" x14ac:dyDescent="0.3">
      <c r="A17" s="6" t="s">
        <v>6</v>
      </c>
      <c r="B17" s="6" t="s">
        <v>203</v>
      </c>
      <c r="C17" s="6" t="s">
        <v>24</v>
      </c>
      <c r="D17" s="6" t="s">
        <v>205</v>
      </c>
      <c r="E17" s="6" t="s">
        <v>204</v>
      </c>
      <c r="F17" s="10" t="e">
        <v>#N/A</v>
      </c>
      <c r="G17" s="10">
        <f>IF(('ssp1-up'!G17-'ssp1-up'!F17)&gt;0,('ssp1-up'!G17-'ssp1-up'!F17),0)</f>
        <v>0.15059703488232845</v>
      </c>
      <c r="H17" s="10">
        <f>IF(('ssp1-up'!H17-'ssp1-up'!G17)&gt;0,('ssp1-up'!H17-'ssp1-up'!G17),0)</f>
        <v>7.805055803697325E-2</v>
      </c>
      <c r="I17" s="10">
        <f>IF(('ssp1-up'!I17-'ssp1-up'!H17)&gt;0,('ssp1-up'!I17-'ssp1-up'!H17),0)</f>
        <v>3.5882834703216737E-2</v>
      </c>
      <c r="J17" s="10">
        <f>IF(('ssp1-up'!J17-'ssp1-up'!I17)&gt;0,('ssp1-up'!J17-'ssp1-up'!I17),0)</f>
        <v>3.9281162492708077E-3</v>
      </c>
      <c r="K17" s="10">
        <f>IF(('ssp1-up'!K17-'ssp1-up'!J17)&gt;0,('ssp1-up'!K17-'ssp1-up'!J17),0)</f>
        <v>0</v>
      </c>
      <c r="L17" s="10">
        <f>IF(('ssp1-up'!L17-'ssp1-up'!K17)&gt;0,('ssp1-up'!L17-'ssp1-up'!K17),0)</f>
        <v>0</v>
      </c>
      <c r="M17" s="10">
        <f>IF(('ssp1-up'!M17-'ssp1-up'!L17)&gt;0,('ssp1-up'!M17-'ssp1-up'!L17),0)</f>
        <v>0</v>
      </c>
      <c r="N17" s="10">
        <f>IF(('ssp1-up'!N17-'ssp1-up'!M17)&gt;0,('ssp1-up'!N17-'ssp1-up'!M17),0)</f>
        <v>0</v>
      </c>
      <c r="O17" s="10">
        <f>IF(('ssp1-up'!O17-'ssp1-up'!N17)&gt;0,('ssp1-up'!O17-'ssp1-up'!N17),0)</f>
        <v>0</v>
      </c>
      <c r="P17" s="10">
        <f>IF(('ssp1-up'!P17-'ssp1-up'!O17)&gt;0,('ssp1-up'!P17-'ssp1-up'!O17),0)</f>
        <v>0</v>
      </c>
      <c r="Q17" s="10">
        <f>IF(('ssp1-up'!Q17-'ssp1-up'!P17)&gt;0,('ssp1-up'!Q17-'ssp1-up'!P17),0)</f>
        <v>0</v>
      </c>
      <c r="R17" s="10">
        <f>IF(('ssp1-up'!R17-'ssp1-up'!Q17)&gt;0,('ssp1-up'!R17-'ssp1-up'!Q17),0)</f>
        <v>0</v>
      </c>
      <c r="S17" s="10">
        <f>IF(('ssp1-up'!S17-'ssp1-up'!R17)&gt;0,('ssp1-up'!S17-'ssp1-up'!R17),0)</f>
        <v>0</v>
      </c>
      <c r="T17" s="10">
        <f>IF(('ssp1-up'!T17-'ssp1-up'!S17)&gt;0,('ssp1-up'!T17-'ssp1-up'!S17),0)</f>
        <v>0</v>
      </c>
      <c r="U17" s="10">
        <f>IF(('ssp1-up'!U17-'ssp1-up'!T17)&gt;0,('ssp1-up'!U17-'ssp1-up'!T17),0)</f>
        <v>0</v>
      </c>
      <c r="V17" s="10">
        <f>IF(('ssp1-up'!V17-'ssp1-up'!U17)&gt;0,('ssp1-up'!V17-'ssp1-up'!U17),0)</f>
        <v>0</v>
      </c>
      <c r="W17" s="10">
        <f>IF(('ssp1-up'!W17-'ssp1-up'!V17)&gt;0,('ssp1-up'!W17-'ssp1-up'!V17),0)</f>
        <v>0</v>
      </c>
      <c r="X17" s="10">
        <f>IF(('ssp1-up'!X17-'ssp1-up'!W17)&gt;0,('ssp1-up'!X17-'ssp1-up'!W17),0)</f>
        <v>0</v>
      </c>
    </row>
    <row r="18" spans="1:24" x14ac:dyDescent="0.3">
      <c r="A18" s="6" t="s">
        <v>6</v>
      </c>
      <c r="B18" s="6" t="s">
        <v>203</v>
      </c>
      <c r="C18" s="6" t="s">
        <v>25</v>
      </c>
      <c r="D18" s="6" t="s">
        <v>205</v>
      </c>
      <c r="E18" s="6" t="s">
        <v>204</v>
      </c>
      <c r="F18" s="10" t="e">
        <v>#N/A</v>
      </c>
      <c r="G18" s="10">
        <f>IF(('ssp1-up'!G18-'ssp1-up'!F18)&gt;0,('ssp1-up'!G18-'ssp1-up'!F18),0)</f>
        <v>0.35222454181803164</v>
      </c>
      <c r="H18" s="10">
        <f>IF(('ssp1-up'!H18-'ssp1-up'!G18)&gt;0,('ssp1-up'!H18-'ssp1-up'!G18),0)</f>
        <v>0.2365709138036951</v>
      </c>
      <c r="I18" s="10">
        <f>IF(('ssp1-up'!I18-'ssp1-up'!H18)&gt;0,('ssp1-up'!I18-'ssp1-up'!H18),0)</f>
        <v>0.22090041999564969</v>
      </c>
      <c r="J18" s="10">
        <f>IF(('ssp1-up'!J18-'ssp1-up'!I18)&gt;0,('ssp1-up'!J18-'ssp1-up'!I18),0)</f>
        <v>0.2060020442423931</v>
      </c>
      <c r="K18" s="10">
        <f>IF(('ssp1-up'!K18-'ssp1-up'!J18)&gt;0,('ssp1-up'!K18-'ssp1-up'!J18),0)</f>
        <v>0.19968230110180007</v>
      </c>
      <c r="L18" s="10">
        <f>IF(('ssp1-up'!L18-'ssp1-up'!K18)&gt;0,('ssp1-up'!L18-'ssp1-up'!K18),0)</f>
        <v>0.18894992440882508</v>
      </c>
      <c r="M18" s="10">
        <f>IF(('ssp1-up'!M18-'ssp1-up'!L18)&gt;0,('ssp1-up'!M18-'ssp1-up'!L18),0)</f>
        <v>0.16875697570592862</v>
      </c>
      <c r="N18" s="10">
        <f>IF(('ssp1-up'!N18-'ssp1-up'!M18)&gt;0,('ssp1-up'!N18-'ssp1-up'!M18),0)</f>
        <v>0.13997045110389106</v>
      </c>
      <c r="O18" s="10">
        <f>IF(('ssp1-up'!O18-'ssp1-up'!N18)&gt;0,('ssp1-up'!O18-'ssp1-up'!N18),0)</f>
        <v>0.10990954032359079</v>
      </c>
      <c r="P18" s="10">
        <f>IF(('ssp1-up'!P18-'ssp1-up'!O18)&gt;0,('ssp1-up'!P18-'ssp1-up'!O18),0)</f>
        <v>8.2201476366148274E-2</v>
      </c>
      <c r="Q18" s="10">
        <f>IF(('ssp1-up'!Q18-'ssp1-up'!P18)&gt;0,('ssp1-up'!Q18-'ssp1-up'!P18),0)</f>
        <v>5.1492364399439605E-2</v>
      </c>
      <c r="R18" s="10">
        <f>IF(('ssp1-up'!R18-'ssp1-up'!Q18)&gt;0,('ssp1-up'!R18-'ssp1-up'!Q18),0)</f>
        <v>2.1407317296148864E-2</v>
      </c>
      <c r="S18" s="10">
        <f>IF(('ssp1-up'!S18-'ssp1-up'!R18)&gt;0,('ssp1-up'!S18-'ssp1-up'!R18),0)</f>
        <v>0</v>
      </c>
      <c r="T18" s="10">
        <f>IF(('ssp1-up'!T18-'ssp1-up'!S18)&gt;0,('ssp1-up'!T18-'ssp1-up'!S18),0)</f>
        <v>0</v>
      </c>
      <c r="U18" s="10">
        <f>IF(('ssp1-up'!U18-'ssp1-up'!T18)&gt;0,('ssp1-up'!U18-'ssp1-up'!T18),0)</f>
        <v>0</v>
      </c>
      <c r="V18" s="10">
        <f>IF(('ssp1-up'!V18-'ssp1-up'!U18)&gt;0,('ssp1-up'!V18-'ssp1-up'!U18),0)</f>
        <v>0</v>
      </c>
      <c r="W18" s="10">
        <f>IF(('ssp1-up'!W18-'ssp1-up'!V18)&gt;0,('ssp1-up'!W18-'ssp1-up'!V18),0)</f>
        <v>0</v>
      </c>
      <c r="X18" s="10">
        <f>IF(('ssp1-up'!X18-'ssp1-up'!W18)&gt;0,('ssp1-up'!X18-'ssp1-up'!W18),0)</f>
        <v>0</v>
      </c>
    </row>
    <row r="19" spans="1:24" x14ac:dyDescent="0.3">
      <c r="A19" s="6" t="s">
        <v>6</v>
      </c>
      <c r="B19" s="6" t="s">
        <v>203</v>
      </c>
      <c r="C19" s="6" t="s">
        <v>26</v>
      </c>
      <c r="D19" s="6" t="s">
        <v>205</v>
      </c>
      <c r="E19" s="6" t="s">
        <v>204</v>
      </c>
      <c r="F19" s="10" t="e">
        <v>#N/A</v>
      </c>
      <c r="G19" s="10">
        <f>IF(('ssp1-up'!G19-'ssp1-up'!F19)&gt;0,('ssp1-up'!G19-'ssp1-up'!F19),0)</f>
        <v>2.6648870486167986E-2</v>
      </c>
      <c r="H19" s="10">
        <f>IF(('ssp1-up'!H19-'ssp1-up'!G19)&gt;0,('ssp1-up'!H19-'ssp1-up'!G19),0)</f>
        <v>2.3221531972909604E-2</v>
      </c>
      <c r="I19" s="10">
        <f>IF(('ssp1-up'!I19-'ssp1-up'!H19)&gt;0,('ssp1-up'!I19-'ssp1-up'!H19),0)</f>
        <v>1.9772630443634032E-2</v>
      </c>
      <c r="J19" s="10">
        <f>IF(('ssp1-up'!J19-'ssp1-up'!I19)&gt;0,('ssp1-up'!J19-'ssp1-up'!I19),0)</f>
        <v>1.6468310738459446E-2</v>
      </c>
      <c r="K19" s="10">
        <f>IF(('ssp1-up'!K19-'ssp1-up'!J19)&gt;0,('ssp1-up'!K19-'ssp1-up'!J19),0)</f>
        <v>1.4104334808381414E-2</v>
      </c>
      <c r="L19" s="10">
        <f>IF(('ssp1-up'!L19-'ssp1-up'!K19)&gt;0,('ssp1-up'!L19-'ssp1-up'!K19),0)</f>
        <v>1.1399486618413501E-2</v>
      </c>
      <c r="M19" s="10">
        <f>IF(('ssp1-up'!M19-'ssp1-up'!L19)&gt;0,('ssp1-up'!M19-'ssp1-up'!L19),0)</f>
        <v>8.5002101038936795E-3</v>
      </c>
      <c r="N19" s="10">
        <f>IF(('ssp1-up'!N19-'ssp1-up'!M19)&gt;0,('ssp1-up'!N19-'ssp1-up'!M19),0)</f>
        <v>5.4051232987629705E-3</v>
      </c>
      <c r="O19" s="10">
        <f>IF(('ssp1-up'!O19-'ssp1-up'!N19)&gt;0,('ssp1-up'!O19-'ssp1-up'!N19),0)</f>
        <v>2.4859872197814381E-3</v>
      </c>
      <c r="P19" s="10">
        <f>IF(('ssp1-up'!P19-'ssp1-up'!O19)&gt;0,('ssp1-up'!P19-'ssp1-up'!O19),0)</f>
        <v>0</v>
      </c>
      <c r="Q19" s="10">
        <f>IF(('ssp1-up'!Q19-'ssp1-up'!P19)&gt;0,('ssp1-up'!Q19-'ssp1-up'!P19),0)</f>
        <v>0</v>
      </c>
      <c r="R19" s="10">
        <f>IF(('ssp1-up'!R19-'ssp1-up'!Q19)&gt;0,('ssp1-up'!R19-'ssp1-up'!Q19),0)</f>
        <v>0</v>
      </c>
      <c r="S19" s="10">
        <f>IF(('ssp1-up'!S19-'ssp1-up'!R19)&gt;0,('ssp1-up'!S19-'ssp1-up'!R19),0)</f>
        <v>0</v>
      </c>
      <c r="T19" s="10">
        <f>IF(('ssp1-up'!T19-'ssp1-up'!S19)&gt;0,('ssp1-up'!T19-'ssp1-up'!S19),0)</f>
        <v>0</v>
      </c>
      <c r="U19" s="10">
        <f>IF(('ssp1-up'!U19-'ssp1-up'!T19)&gt;0,('ssp1-up'!U19-'ssp1-up'!T19),0)</f>
        <v>0</v>
      </c>
      <c r="V19" s="10">
        <f>IF(('ssp1-up'!V19-'ssp1-up'!U19)&gt;0,('ssp1-up'!V19-'ssp1-up'!U19),0)</f>
        <v>0</v>
      </c>
      <c r="W19" s="10">
        <f>IF(('ssp1-up'!W19-'ssp1-up'!V19)&gt;0,('ssp1-up'!W19-'ssp1-up'!V19),0)</f>
        <v>0</v>
      </c>
      <c r="X19" s="10">
        <f>IF(('ssp1-up'!X19-'ssp1-up'!W19)&gt;0,('ssp1-up'!X19-'ssp1-up'!W19),0)</f>
        <v>0</v>
      </c>
    </row>
    <row r="20" spans="1:24" x14ac:dyDescent="0.3">
      <c r="A20" s="6" t="s">
        <v>6</v>
      </c>
      <c r="B20" s="6" t="s">
        <v>203</v>
      </c>
      <c r="C20" s="6" t="s">
        <v>27</v>
      </c>
      <c r="D20" s="6" t="s">
        <v>205</v>
      </c>
      <c r="E20" s="6" t="s">
        <v>204</v>
      </c>
      <c r="F20" s="10" t="e">
        <v>#N/A</v>
      </c>
      <c r="G20" s="10">
        <f>IF(('ssp1-up'!G20-'ssp1-up'!F20)&gt;0,('ssp1-up'!G20-'ssp1-up'!F20),0)</f>
        <v>0.167344230849366</v>
      </c>
      <c r="H20" s="10">
        <f>IF(('ssp1-up'!H20-'ssp1-up'!G20)&gt;0,('ssp1-up'!H20-'ssp1-up'!G20),0)</f>
        <v>0.15054158473893198</v>
      </c>
      <c r="I20" s="10">
        <f>IF(('ssp1-up'!I20-'ssp1-up'!H20)&gt;0,('ssp1-up'!I20-'ssp1-up'!H20),0)</f>
        <v>0.1283761702080839</v>
      </c>
      <c r="J20" s="10">
        <f>IF(('ssp1-up'!J20-'ssp1-up'!I20)&gt;0,('ssp1-up'!J20-'ssp1-up'!I20),0)</f>
        <v>0.10354200797534352</v>
      </c>
      <c r="K20" s="10">
        <f>IF(('ssp1-up'!K20-'ssp1-up'!J20)&gt;0,('ssp1-up'!K20-'ssp1-up'!J20),0)</f>
        <v>8.0149367572476482E-2</v>
      </c>
      <c r="L20" s="10">
        <f>IF(('ssp1-up'!L20-'ssp1-up'!K20)&gt;0,('ssp1-up'!L20-'ssp1-up'!K20),0)</f>
        <v>5.4952236145739519E-2</v>
      </c>
      <c r="M20" s="10">
        <f>IF(('ssp1-up'!M20-'ssp1-up'!L20)&gt;0,('ssp1-up'!M20-'ssp1-up'!L20),0)</f>
        <v>2.8306570564420319E-2</v>
      </c>
      <c r="N20" s="10">
        <f>IF(('ssp1-up'!N20-'ssp1-up'!M20)&gt;0,('ssp1-up'!N20-'ssp1-up'!M20),0)</f>
        <v>1.6165671995165276E-3</v>
      </c>
      <c r="O20" s="10">
        <f>IF(('ssp1-up'!O20-'ssp1-up'!N20)&gt;0,('ssp1-up'!O20-'ssp1-up'!N20),0)</f>
        <v>0</v>
      </c>
      <c r="P20" s="10">
        <f>IF(('ssp1-up'!P20-'ssp1-up'!O20)&gt;0,('ssp1-up'!P20-'ssp1-up'!O20),0)</f>
        <v>0</v>
      </c>
      <c r="Q20" s="10">
        <f>IF(('ssp1-up'!Q20-'ssp1-up'!P20)&gt;0,('ssp1-up'!Q20-'ssp1-up'!P20),0)</f>
        <v>0</v>
      </c>
      <c r="R20" s="10">
        <f>IF(('ssp1-up'!R20-'ssp1-up'!Q20)&gt;0,('ssp1-up'!R20-'ssp1-up'!Q20),0)</f>
        <v>0</v>
      </c>
      <c r="S20" s="10">
        <f>IF(('ssp1-up'!S20-'ssp1-up'!R20)&gt;0,('ssp1-up'!S20-'ssp1-up'!R20),0)</f>
        <v>0</v>
      </c>
      <c r="T20" s="10">
        <f>IF(('ssp1-up'!T20-'ssp1-up'!S20)&gt;0,('ssp1-up'!T20-'ssp1-up'!S20),0)</f>
        <v>0</v>
      </c>
      <c r="U20" s="10">
        <f>IF(('ssp1-up'!U20-'ssp1-up'!T20)&gt;0,('ssp1-up'!U20-'ssp1-up'!T20),0)</f>
        <v>0</v>
      </c>
      <c r="V20" s="10">
        <f>IF(('ssp1-up'!V20-'ssp1-up'!U20)&gt;0,('ssp1-up'!V20-'ssp1-up'!U20),0)</f>
        <v>0</v>
      </c>
      <c r="W20" s="10">
        <f>IF(('ssp1-up'!W20-'ssp1-up'!V20)&gt;0,('ssp1-up'!W20-'ssp1-up'!V20),0)</f>
        <v>0</v>
      </c>
      <c r="X20" s="10">
        <f>IF(('ssp1-up'!X20-'ssp1-up'!W20)&gt;0,('ssp1-up'!X20-'ssp1-up'!W20),0)</f>
        <v>0</v>
      </c>
    </row>
    <row r="21" spans="1:24" x14ac:dyDescent="0.3">
      <c r="A21" s="6" t="s">
        <v>6</v>
      </c>
      <c r="B21" s="6" t="s">
        <v>203</v>
      </c>
      <c r="C21" s="6" t="s">
        <v>28</v>
      </c>
      <c r="D21" s="6" t="s">
        <v>205</v>
      </c>
      <c r="E21" s="6" t="s">
        <v>204</v>
      </c>
      <c r="F21" s="10" t="e">
        <v>#N/A</v>
      </c>
      <c r="G21" s="10">
        <f>IF(('ssp1-up'!G21-'ssp1-up'!F21)&gt;0,('ssp1-up'!G21-'ssp1-up'!F21),0)</f>
        <v>0.26567589275808601</v>
      </c>
      <c r="H21" s="10">
        <f>IF(('ssp1-up'!H21-'ssp1-up'!G21)&gt;0,('ssp1-up'!H21-'ssp1-up'!G21),0)</f>
        <v>0.13864463865513876</v>
      </c>
      <c r="I21" s="10">
        <f>IF(('ssp1-up'!I21-'ssp1-up'!H21)&gt;0,('ssp1-up'!I21-'ssp1-up'!H21),0)</f>
        <v>4.6057834461229241E-2</v>
      </c>
      <c r="J21" s="10">
        <f>IF(('ssp1-up'!J21-'ssp1-up'!I21)&gt;0,('ssp1-up'!J21-'ssp1-up'!I21),0)</f>
        <v>0</v>
      </c>
      <c r="K21" s="10">
        <f>IF(('ssp1-up'!K21-'ssp1-up'!J21)&gt;0,('ssp1-up'!K21-'ssp1-up'!J21),0)</f>
        <v>0</v>
      </c>
      <c r="L21" s="10">
        <f>IF(('ssp1-up'!L21-'ssp1-up'!K21)&gt;0,('ssp1-up'!L21-'ssp1-up'!K21),0)</f>
        <v>0</v>
      </c>
      <c r="M21" s="10">
        <f>IF(('ssp1-up'!M21-'ssp1-up'!L21)&gt;0,('ssp1-up'!M21-'ssp1-up'!L21),0)</f>
        <v>0</v>
      </c>
      <c r="N21" s="10">
        <f>IF(('ssp1-up'!N21-'ssp1-up'!M21)&gt;0,('ssp1-up'!N21-'ssp1-up'!M21),0)</f>
        <v>0</v>
      </c>
      <c r="O21" s="10">
        <f>IF(('ssp1-up'!O21-'ssp1-up'!N21)&gt;0,('ssp1-up'!O21-'ssp1-up'!N21),0)</f>
        <v>0</v>
      </c>
      <c r="P21" s="10">
        <f>IF(('ssp1-up'!P21-'ssp1-up'!O21)&gt;0,('ssp1-up'!P21-'ssp1-up'!O21),0)</f>
        <v>0</v>
      </c>
      <c r="Q21" s="10">
        <f>IF(('ssp1-up'!Q21-'ssp1-up'!P21)&gt;0,('ssp1-up'!Q21-'ssp1-up'!P21),0)</f>
        <v>0</v>
      </c>
      <c r="R21" s="10">
        <f>IF(('ssp1-up'!R21-'ssp1-up'!Q21)&gt;0,('ssp1-up'!R21-'ssp1-up'!Q21),0)</f>
        <v>0</v>
      </c>
      <c r="S21" s="10">
        <f>IF(('ssp1-up'!S21-'ssp1-up'!R21)&gt;0,('ssp1-up'!S21-'ssp1-up'!R21),0)</f>
        <v>0</v>
      </c>
      <c r="T21" s="10">
        <f>IF(('ssp1-up'!T21-'ssp1-up'!S21)&gt;0,('ssp1-up'!T21-'ssp1-up'!S21),0)</f>
        <v>0</v>
      </c>
      <c r="U21" s="10">
        <f>IF(('ssp1-up'!U21-'ssp1-up'!T21)&gt;0,('ssp1-up'!U21-'ssp1-up'!T21),0)</f>
        <v>0</v>
      </c>
      <c r="V21" s="10">
        <f>IF(('ssp1-up'!V21-'ssp1-up'!U21)&gt;0,('ssp1-up'!V21-'ssp1-up'!U21),0)</f>
        <v>0</v>
      </c>
      <c r="W21" s="10">
        <f>IF(('ssp1-up'!W21-'ssp1-up'!V21)&gt;0,('ssp1-up'!W21-'ssp1-up'!V21),0)</f>
        <v>0</v>
      </c>
      <c r="X21" s="10">
        <f>IF(('ssp1-up'!X21-'ssp1-up'!W21)&gt;0,('ssp1-up'!X21-'ssp1-up'!W21),0)</f>
        <v>0</v>
      </c>
    </row>
    <row r="22" spans="1:24" x14ac:dyDescent="0.3">
      <c r="A22" s="6" t="s">
        <v>6</v>
      </c>
      <c r="B22" s="6" t="s">
        <v>203</v>
      </c>
      <c r="C22" s="6" t="s">
        <v>29</v>
      </c>
      <c r="D22" s="6" t="s">
        <v>205</v>
      </c>
      <c r="E22" s="6" t="s">
        <v>204</v>
      </c>
      <c r="F22" s="10" t="e">
        <v>#N/A</v>
      </c>
      <c r="G22" s="10">
        <f>IF(('ssp1-up'!G22-'ssp1-up'!F22)&gt;0,('ssp1-up'!G22-'ssp1-up'!F22),0)</f>
        <v>2.7958870366423222E-2</v>
      </c>
      <c r="H22" s="10">
        <f>IF(('ssp1-up'!H22-'ssp1-up'!G22)&gt;0,('ssp1-up'!H22-'ssp1-up'!G22),0)</f>
        <v>2.5946061342433935E-2</v>
      </c>
      <c r="I22" s="10">
        <f>IF(('ssp1-up'!I22-'ssp1-up'!H22)&gt;0,('ssp1-up'!I22-'ssp1-up'!H22),0)</f>
        <v>2.299688960466742E-2</v>
      </c>
      <c r="J22" s="10">
        <f>IF(('ssp1-up'!J22-'ssp1-up'!I22)&gt;0,('ssp1-up'!J22-'ssp1-up'!I22),0)</f>
        <v>1.9695766366236517E-2</v>
      </c>
      <c r="K22" s="10">
        <f>IF(('ssp1-up'!K22-'ssp1-up'!J22)&gt;0,('ssp1-up'!K22-'ssp1-up'!J22),0)</f>
        <v>1.6972703103591336E-2</v>
      </c>
      <c r="L22" s="10">
        <f>IF(('ssp1-up'!L22-'ssp1-up'!K22)&gt;0,('ssp1-up'!L22-'ssp1-up'!K22),0)</f>
        <v>1.4072775031685858E-2</v>
      </c>
      <c r="M22" s="10">
        <f>IF(('ssp1-up'!M22-'ssp1-up'!L22)&gt;0,('ssp1-up'!M22-'ssp1-up'!L22),0)</f>
        <v>1.0862089859380752E-2</v>
      </c>
      <c r="N22" s="10">
        <f>IF(('ssp1-up'!N22-'ssp1-up'!M22)&gt;0,('ssp1-up'!N22-'ssp1-up'!M22),0)</f>
        <v>7.5560130225729716E-3</v>
      </c>
      <c r="O22" s="10">
        <f>IF(('ssp1-up'!O22-'ssp1-up'!N22)&gt;0,('ssp1-up'!O22-'ssp1-up'!N22),0)</f>
        <v>4.7303013340444511E-3</v>
      </c>
      <c r="P22" s="10">
        <f>IF(('ssp1-up'!P22-'ssp1-up'!O22)&gt;0,('ssp1-up'!P22-'ssp1-up'!O22),0)</f>
        <v>2.1372857752308128E-3</v>
      </c>
      <c r="Q22" s="10">
        <f>IF(('ssp1-up'!Q22-'ssp1-up'!P22)&gt;0,('ssp1-up'!Q22-'ssp1-up'!P22),0)</f>
        <v>2.4595690392509306E-4</v>
      </c>
      <c r="R22" s="10">
        <f>IF(('ssp1-up'!R22-'ssp1-up'!Q22)&gt;0,('ssp1-up'!R22-'ssp1-up'!Q22),0)</f>
        <v>0</v>
      </c>
      <c r="S22" s="10">
        <f>IF(('ssp1-up'!S22-'ssp1-up'!R22)&gt;0,('ssp1-up'!S22-'ssp1-up'!R22),0)</f>
        <v>0</v>
      </c>
      <c r="T22" s="10">
        <f>IF(('ssp1-up'!T22-'ssp1-up'!S22)&gt;0,('ssp1-up'!T22-'ssp1-up'!S22),0)</f>
        <v>0</v>
      </c>
      <c r="U22" s="10">
        <f>IF(('ssp1-up'!U22-'ssp1-up'!T22)&gt;0,('ssp1-up'!U22-'ssp1-up'!T22),0)</f>
        <v>0</v>
      </c>
      <c r="V22" s="10">
        <f>IF(('ssp1-up'!V22-'ssp1-up'!U22)&gt;0,('ssp1-up'!V22-'ssp1-up'!U22),0)</f>
        <v>0</v>
      </c>
      <c r="W22" s="10">
        <f>IF(('ssp1-up'!W22-'ssp1-up'!V22)&gt;0,('ssp1-up'!W22-'ssp1-up'!V22),0)</f>
        <v>0</v>
      </c>
      <c r="X22" s="10">
        <f>IF(('ssp1-up'!X22-'ssp1-up'!W22)&gt;0,('ssp1-up'!X22-'ssp1-up'!W22),0)</f>
        <v>0</v>
      </c>
    </row>
    <row r="23" spans="1:24" x14ac:dyDescent="0.3">
      <c r="A23" s="6" t="s">
        <v>6</v>
      </c>
      <c r="B23" s="6" t="s">
        <v>203</v>
      </c>
      <c r="C23" s="6" t="s">
        <v>30</v>
      </c>
      <c r="D23" s="6" t="s">
        <v>205</v>
      </c>
      <c r="E23" s="6" t="s">
        <v>204</v>
      </c>
      <c r="F23" s="10" t="e">
        <v>#N/A</v>
      </c>
      <c r="G23" s="10">
        <f>IF(('ssp1-up'!G23-'ssp1-up'!F23)&gt;0,('ssp1-up'!G23-'ssp1-up'!F23),0)</f>
        <v>0.76774743631548326</v>
      </c>
      <c r="H23" s="10">
        <f>IF(('ssp1-up'!H23-'ssp1-up'!G23)&gt;0,('ssp1-up'!H23-'ssp1-up'!G23),0)</f>
        <v>0.69057467385757576</v>
      </c>
      <c r="I23" s="10">
        <f>IF(('ssp1-up'!I23-'ssp1-up'!H23)&gt;0,('ssp1-up'!I23-'ssp1-up'!H23),0)</f>
        <v>0.61953758073101106</v>
      </c>
      <c r="J23" s="10">
        <f>IF(('ssp1-up'!J23-'ssp1-up'!I23)&gt;0,('ssp1-up'!J23-'ssp1-up'!I23),0)</f>
        <v>0.52945540168360772</v>
      </c>
      <c r="K23" s="10">
        <f>IF(('ssp1-up'!K23-'ssp1-up'!J23)&gt;0,('ssp1-up'!K23-'ssp1-up'!J23),0)</f>
        <v>0.44686499194877527</v>
      </c>
      <c r="L23" s="10">
        <f>IF(('ssp1-up'!L23-'ssp1-up'!K23)&gt;0,('ssp1-up'!L23-'ssp1-up'!K23),0)</f>
        <v>0.35786554627219047</v>
      </c>
      <c r="M23" s="10">
        <f>IF(('ssp1-up'!M23-'ssp1-up'!L23)&gt;0,('ssp1-up'!M23-'ssp1-up'!L23),0)</f>
        <v>0.26152311260403849</v>
      </c>
      <c r="N23" s="10">
        <f>IF(('ssp1-up'!N23-'ssp1-up'!M23)&gt;0,('ssp1-up'!N23-'ssp1-up'!M23),0)</f>
        <v>0.16893104225005651</v>
      </c>
      <c r="O23" s="10">
        <f>IF(('ssp1-up'!O23-'ssp1-up'!N23)&gt;0,('ssp1-up'!O23-'ssp1-up'!N23),0)</f>
        <v>8.9382714005548536E-2</v>
      </c>
      <c r="P23" s="10">
        <f>IF(('ssp1-up'!P23-'ssp1-up'!O23)&gt;0,('ssp1-up'!P23-'ssp1-up'!O23),0)</f>
        <v>1.2176764265253937E-2</v>
      </c>
      <c r="Q23" s="10">
        <f>IF(('ssp1-up'!Q23-'ssp1-up'!P23)&gt;0,('ssp1-up'!Q23-'ssp1-up'!P23),0)</f>
        <v>0</v>
      </c>
      <c r="R23" s="10">
        <f>IF(('ssp1-up'!R23-'ssp1-up'!Q23)&gt;0,('ssp1-up'!R23-'ssp1-up'!Q23),0)</f>
        <v>0</v>
      </c>
      <c r="S23" s="10">
        <f>IF(('ssp1-up'!S23-'ssp1-up'!R23)&gt;0,('ssp1-up'!S23-'ssp1-up'!R23),0)</f>
        <v>0</v>
      </c>
      <c r="T23" s="10">
        <f>IF(('ssp1-up'!T23-'ssp1-up'!S23)&gt;0,('ssp1-up'!T23-'ssp1-up'!S23),0)</f>
        <v>0</v>
      </c>
      <c r="U23" s="10">
        <f>IF(('ssp1-up'!U23-'ssp1-up'!T23)&gt;0,('ssp1-up'!U23-'ssp1-up'!T23),0)</f>
        <v>0</v>
      </c>
      <c r="V23" s="10">
        <f>IF(('ssp1-up'!V23-'ssp1-up'!U23)&gt;0,('ssp1-up'!V23-'ssp1-up'!U23),0)</f>
        <v>0</v>
      </c>
      <c r="W23" s="10">
        <f>IF(('ssp1-up'!W23-'ssp1-up'!V23)&gt;0,('ssp1-up'!W23-'ssp1-up'!V23),0)</f>
        <v>0</v>
      </c>
      <c r="X23" s="10">
        <f>IF(('ssp1-up'!X23-'ssp1-up'!W23)&gt;0,('ssp1-up'!X23-'ssp1-up'!W23),0)</f>
        <v>0</v>
      </c>
    </row>
    <row r="24" spans="1:24" x14ac:dyDescent="0.3">
      <c r="A24" s="6" t="s">
        <v>6</v>
      </c>
      <c r="B24" s="6" t="s">
        <v>203</v>
      </c>
      <c r="C24" s="6" t="s">
        <v>31</v>
      </c>
      <c r="D24" s="6" t="s">
        <v>205</v>
      </c>
      <c r="E24" s="6" t="s">
        <v>204</v>
      </c>
      <c r="F24" s="10" t="e">
        <v>#N/A</v>
      </c>
      <c r="G24" s="10">
        <f>IF(('ssp1-up'!G24-'ssp1-up'!F24)&gt;0,('ssp1-up'!G24-'ssp1-up'!F24),0)</f>
        <v>8.781253285555465</v>
      </c>
      <c r="H24" s="10">
        <f>IF(('ssp1-up'!H24-'ssp1-up'!G24)&gt;0,('ssp1-up'!H24-'ssp1-up'!G24),0)</f>
        <v>7.2783401640767522</v>
      </c>
      <c r="I24" s="10">
        <f>IF(('ssp1-up'!I24-'ssp1-up'!H24)&gt;0,('ssp1-up'!I24-'ssp1-up'!H24),0)</f>
        <v>5.8139006968634135</v>
      </c>
      <c r="J24" s="10">
        <f>IF(('ssp1-up'!J24-'ssp1-up'!I24)&gt;0,('ssp1-up'!J24-'ssp1-up'!I24),0)</f>
        <v>4.1683465169438989</v>
      </c>
      <c r="K24" s="10">
        <f>IF(('ssp1-up'!K24-'ssp1-up'!J24)&gt;0,('ssp1-up'!K24-'ssp1-up'!J24),0)</f>
        <v>2.8466208473282393</v>
      </c>
      <c r="L24" s="10">
        <f>IF(('ssp1-up'!L24-'ssp1-up'!K24)&gt;0,('ssp1-up'!L24-'ssp1-up'!K24),0)</f>
        <v>1.480051142311396</v>
      </c>
      <c r="M24" s="10">
        <f>IF(('ssp1-up'!M24-'ssp1-up'!L24)&gt;0,('ssp1-up'!M24-'ssp1-up'!L24),0)</f>
        <v>0.18640791136999724</v>
      </c>
      <c r="N24" s="10">
        <f>IF(('ssp1-up'!N24-'ssp1-up'!M24)&gt;0,('ssp1-up'!N24-'ssp1-up'!M24),0)</f>
        <v>0</v>
      </c>
      <c r="O24" s="10">
        <f>IF(('ssp1-up'!O24-'ssp1-up'!N24)&gt;0,('ssp1-up'!O24-'ssp1-up'!N24),0)</f>
        <v>0</v>
      </c>
      <c r="P24" s="10">
        <f>IF(('ssp1-up'!P24-'ssp1-up'!O24)&gt;0,('ssp1-up'!P24-'ssp1-up'!O24),0)</f>
        <v>0</v>
      </c>
      <c r="Q24" s="10">
        <f>IF(('ssp1-up'!Q24-'ssp1-up'!P24)&gt;0,('ssp1-up'!Q24-'ssp1-up'!P24),0)</f>
        <v>0</v>
      </c>
      <c r="R24" s="10">
        <f>IF(('ssp1-up'!R24-'ssp1-up'!Q24)&gt;0,('ssp1-up'!R24-'ssp1-up'!Q24),0)</f>
        <v>0</v>
      </c>
      <c r="S24" s="10">
        <f>IF(('ssp1-up'!S24-'ssp1-up'!R24)&gt;0,('ssp1-up'!S24-'ssp1-up'!R24),0)</f>
        <v>0</v>
      </c>
      <c r="T24" s="10">
        <f>IF(('ssp1-up'!T24-'ssp1-up'!S24)&gt;0,('ssp1-up'!T24-'ssp1-up'!S24),0)</f>
        <v>0</v>
      </c>
      <c r="U24" s="10">
        <f>IF(('ssp1-up'!U24-'ssp1-up'!T24)&gt;0,('ssp1-up'!U24-'ssp1-up'!T24),0)</f>
        <v>0</v>
      </c>
      <c r="V24" s="10">
        <f>IF(('ssp1-up'!V24-'ssp1-up'!U24)&gt;0,('ssp1-up'!V24-'ssp1-up'!U24),0)</f>
        <v>0</v>
      </c>
      <c r="W24" s="10">
        <f>IF(('ssp1-up'!W24-'ssp1-up'!V24)&gt;0,('ssp1-up'!W24-'ssp1-up'!V24),0)</f>
        <v>0</v>
      </c>
      <c r="X24" s="10">
        <f>IF(('ssp1-up'!X24-'ssp1-up'!W24)&gt;0,('ssp1-up'!X24-'ssp1-up'!W24),0)</f>
        <v>0</v>
      </c>
    </row>
    <row r="25" spans="1:24" x14ac:dyDescent="0.3">
      <c r="A25" s="6" t="s">
        <v>6</v>
      </c>
      <c r="B25" s="6" t="s">
        <v>203</v>
      </c>
      <c r="C25" s="6" t="s">
        <v>32</v>
      </c>
      <c r="D25" s="6" t="s">
        <v>205</v>
      </c>
      <c r="E25" s="6" t="s">
        <v>204</v>
      </c>
      <c r="F25" s="10" t="e">
        <v>#N/A</v>
      </c>
      <c r="G25" s="10">
        <f>IF(('ssp1-up'!G25-'ssp1-up'!F25)&gt;0,('ssp1-up'!G25-'ssp1-up'!F25),0)</f>
        <v>1.5098625216795114E-2</v>
      </c>
      <c r="H25" s="10">
        <f>IF(('ssp1-up'!H25-'ssp1-up'!G25)&gt;0,('ssp1-up'!H25-'ssp1-up'!G25),0)</f>
        <v>1.4119821343564015E-2</v>
      </c>
      <c r="I25" s="10">
        <f>IF(('ssp1-up'!I25-'ssp1-up'!H25)&gt;0,('ssp1-up'!I25-'ssp1-up'!H25),0)</f>
        <v>1.2507372819740625E-2</v>
      </c>
      <c r="J25" s="10">
        <f>IF(('ssp1-up'!J25-'ssp1-up'!I25)&gt;0,('ssp1-up'!J25-'ssp1-up'!I25),0)</f>
        <v>1.0486709822402851E-2</v>
      </c>
      <c r="K25" s="10">
        <f>IF(('ssp1-up'!K25-'ssp1-up'!J25)&gt;0,('ssp1-up'!K25-'ssp1-up'!J25),0)</f>
        <v>8.376596796762753E-3</v>
      </c>
      <c r="L25" s="10">
        <f>IF(('ssp1-up'!L25-'ssp1-up'!K25)&gt;0,('ssp1-up'!L25-'ssp1-up'!K25),0)</f>
        <v>6.0435335173291138E-3</v>
      </c>
      <c r="M25" s="10">
        <f>IF(('ssp1-up'!M25-'ssp1-up'!L25)&gt;0,('ssp1-up'!M25-'ssp1-up'!L25),0)</f>
        <v>3.645744213822133E-3</v>
      </c>
      <c r="N25" s="10">
        <f>IF(('ssp1-up'!N25-'ssp1-up'!M25)&gt;0,('ssp1-up'!N25-'ssp1-up'!M25),0)</f>
        <v>1.3621343847771694E-3</v>
      </c>
      <c r="O25" s="10">
        <f>IF(('ssp1-up'!O25-'ssp1-up'!N25)&gt;0,('ssp1-up'!O25-'ssp1-up'!N25),0)</f>
        <v>0</v>
      </c>
      <c r="P25" s="10">
        <f>IF(('ssp1-up'!P25-'ssp1-up'!O25)&gt;0,('ssp1-up'!P25-'ssp1-up'!O25),0)</f>
        <v>0</v>
      </c>
      <c r="Q25" s="10">
        <f>IF(('ssp1-up'!Q25-'ssp1-up'!P25)&gt;0,('ssp1-up'!Q25-'ssp1-up'!P25),0)</f>
        <v>0</v>
      </c>
      <c r="R25" s="10">
        <f>IF(('ssp1-up'!R25-'ssp1-up'!Q25)&gt;0,('ssp1-up'!R25-'ssp1-up'!Q25),0)</f>
        <v>0</v>
      </c>
      <c r="S25" s="10">
        <f>IF(('ssp1-up'!S25-'ssp1-up'!R25)&gt;0,('ssp1-up'!S25-'ssp1-up'!R25),0)</f>
        <v>0</v>
      </c>
      <c r="T25" s="10">
        <f>IF(('ssp1-up'!T25-'ssp1-up'!S25)&gt;0,('ssp1-up'!T25-'ssp1-up'!S25),0)</f>
        <v>0</v>
      </c>
      <c r="U25" s="10">
        <f>IF(('ssp1-up'!U25-'ssp1-up'!T25)&gt;0,('ssp1-up'!U25-'ssp1-up'!T25),0)</f>
        <v>0</v>
      </c>
      <c r="V25" s="10">
        <f>IF(('ssp1-up'!V25-'ssp1-up'!U25)&gt;0,('ssp1-up'!V25-'ssp1-up'!U25),0)</f>
        <v>0</v>
      </c>
      <c r="W25" s="10">
        <f>IF(('ssp1-up'!W25-'ssp1-up'!V25)&gt;0,('ssp1-up'!W25-'ssp1-up'!V25),0)</f>
        <v>0</v>
      </c>
      <c r="X25" s="10">
        <f>IF(('ssp1-up'!X25-'ssp1-up'!W25)&gt;0,('ssp1-up'!X25-'ssp1-up'!W25),0)</f>
        <v>0</v>
      </c>
    </row>
    <row r="26" spans="1:24" x14ac:dyDescent="0.3">
      <c r="A26" s="6" t="s">
        <v>6</v>
      </c>
      <c r="B26" s="6" t="s">
        <v>203</v>
      </c>
      <c r="C26" s="6" t="s">
        <v>33</v>
      </c>
      <c r="D26" s="6" t="s">
        <v>205</v>
      </c>
      <c r="E26" s="6" t="s">
        <v>204</v>
      </c>
      <c r="F26" s="10" t="e">
        <v>#N/A</v>
      </c>
      <c r="G26" s="10">
        <f>IF(('ssp1-up'!G26-'ssp1-up'!F26)&gt;0,('ssp1-up'!G26-'ssp1-up'!F26),0)</f>
        <v>3.92015628614511E-2</v>
      </c>
      <c r="H26" s="10">
        <f>IF(('ssp1-up'!H26-'ssp1-up'!G26)&gt;0,('ssp1-up'!H26-'ssp1-up'!G26),0)</f>
        <v>3.6059195104710173E-2</v>
      </c>
      <c r="I26" s="10">
        <f>IF(('ssp1-up'!I26-'ssp1-up'!H26)&gt;0,('ssp1-up'!I26-'ssp1-up'!H26),0)</f>
        <v>3.2261294860221112E-2</v>
      </c>
      <c r="J26" s="10">
        <f>IF(('ssp1-up'!J26-'ssp1-up'!I26)&gt;0,('ssp1-up'!J26-'ssp1-up'!I26),0)</f>
        <v>2.7839143092354968E-2</v>
      </c>
      <c r="K26" s="10">
        <f>IF(('ssp1-up'!K26-'ssp1-up'!J26)&gt;0,('ssp1-up'!K26-'ssp1-up'!J26),0)</f>
        <v>2.4460510987753314E-2</v>
      </c>
      <c r="L26" s="10">
        <f>IF(('ssp1-up'!L26-'ssp1-up'!K26)&gt;0,('ssp1-up'!L26-'ssp1-up'!K26),0)</f>
        <v>2.1283573431245872E-2</v>
      </c>
      <c r="M26" s="10">
        <f>IF(('ssp1-up'!M26-'ssp1-up'!L26)&gt;0,('ssp1-up'!M26-'ssp1-up'!L26),0)</f>
        <v>1.7522944800825779E-2</v>
      </c>
      <c r="N26" s="10">
        <f>IF(('ssp1-up'!N26-'ssp1-up'!M26)&gt;0,('ssp1-up'!N26-'ssp1-up'!M26),0)</f>
        <v>1.3156385640466284E-2</v>
      </c>
      <c r="O26" s="10">
        <f>IF(('ssp1-up'!O26-'ssp1-up'!N26)&gt;0,('ssp1-up'!O26-'ssp1-up'!N26),0)</f>
        <v>8.7126380160583716E-3</v>
      </c>
      <c r="P26" s="10">
        <f>IF(('ssp1-up'!P26-'ssp1-up'!O26)&gt;0,('ssp1-up'!P26-'ssp1-up'!O26),0)</f>
        <v>4.3597140287378044E-3</v>
      </c>
      <c r="Q26" s="10">
        <f>IF(('ssp1-up'!Q26-'ssp1-up'!P26)&gt;0,('ssp1-up'!Q26-'ssp1-up'!P26),0)</f>
        <v>0</v>
      </c>
      <c r="R26" s="10">
        <f>IF(('ssp1-up'!R26-'ssp1-up'!Q26)&gt;0,('ssp1-up'!R26-'ssp1-up'!Q26),0)</f>
        <v>0</v>
      </c>
      <c r="S26" s="10">
        <f>IF(('ssp1-up'!S26-'ssp1-up'!R26)&gt;0,('ssp1-up'!S26-'ssp1-up'!R26),0)</f>
        <v>0</v>
      </c>
      <c r="T26" s="10">
        <f>IF(('ssp1-up'!T26-'ssp1-up'!S26)&gt;0,('ssp1-up'!T26-'ssp1-up'!S26),0)</f>
        <v>0</v>
      </c>
      <c r="U26" s="10">
        <f>IF(('ssp1-up'!U26-'ssp1-up'!T26)&gt;0,('ssp1-up'!U26-'ssp1-up'!T26),0)</f>
        <v>0</v>
      </c>
      <c r="V26" s="10">
        <f>IF(('ssp1-up'!V26-'ssp1-up'!U26)&gt;0,('ssp1-up'!V26-'ssp1-up'!U26),0)</f>
        <v>0</v>
      </c>
      <c r="W26" s="10">
        <f>IF(('ssp1-up'!W26-'ssp1-up'!V26)&gt;0,('ssp1-up'!W26-'ssp1-up'!V26),0)</f>
        <v>0</v>
      </c>
      <c r="X26" s="10">
        <f>IF(('ssp1-up'!X26-'ssp1-up'!W26)&gt;0,('ssp1-up'!X26-'ssp1-up'!W26),0)</f>
        <v>0</v>
      </c>
    </row>
    <row r="27" spans="1:24" x14ac:dyDescent="0.3">
      <c r="A27" s="6" t="s">
        <v>6</v>
      </c>
      <c r="B27" s="6" t="s">
        <v>203</v>
      </c>
      <c r="C27" s="6" t="s">
        <v>34</v>
      </c>
      <c r="D27" s="6" t="s">
        <v>205</v>
      </c>
      <c r="E27" s="6" t="s">
        <v>204</v>
      </c>
      <c r="F27" s="10" t="e">
        <v>#N/A</v>
      </c>
      <c r="G27" s="10">
        <f>IF(('ssp1-up'!G27-'ssp1-up'!F27)&gt;0,('ssp1-up'!G27-'ssp1-up'!F27),0)</f>
        <v>7.3684188669660255E-2</v>
      </c>
      <c r="H27" s="10">
        <f>IF(('ssp1-up'!H27-'ssp1-up'!G27)&gt;0,('ssp1-up'!H27-'ssp1-up'!G27),0)</f>
        <v>8.0431128085221515E-2</v>
      </c>
      <c r="I27" s="10">
        <f>IF(('ssp1-up'!I27-'ssp1-up'!H27)&gt;0,('ssp1-up'!I27-'ssp1-up'!H27),0)</f>
        <v>8.2330941548307723E-2</v>
      </c>
      <c r="J27" s="10">
        <f>IF(('ssp1-up'!J27-'ssp1-up'!I27)&gt;0,('ssp1-up'!J27-'ssp1-up'!I27),0)</f>
        <v>8.0479058280060578E-2</v>
      </c>
      <c r="K27" s="10">
        <f>IF(('ssp1-up'!K27-'ssp1-up'!J27)&gt;0,('ssp1-up'!K27-'ssp1-up'!J27),0)</f>
        <v>7.759300942962144E-2</v>
      </c>
      <c r="L27" s="10">
        <f>IF(('ssp1-up'!L27-'ssp1-up'!K27)&gt;0,('ssp1-up'!L27-'ssp1-up'!K27),0)</f>
        <v>7.2713885868468831E-2</v>
      </c>
      <c r="M27" s="10">
        <f>IF(('ssp1-up'!M27-'ssp1-up'!L27)&gt;0,('ssp1-up'!M27-'ssp1-up'!L27),0)</f>
        <v>6.5944551287313913E-2</v>
      </c>
      <c r="N27" s="10">
        <f>IF(('ssp1-up'!N27-'ssp1-up'!M27)&gt;0,('ssp1-up'!N27-'ssp1-up'!M27),0)</f>
        <v>5.7319125198265652E-2</v>
      </c>
      <c r="O27" s="10">
        <f>IF(('ssp1-up'!O27-'ssp1-up'!N27)&gt;0,('ssp1-up'!O27-'ssp1-up'!N27),0)</f>
        <v>4.8015078574018877E-2</v>
      </c>
      <c r="P27" s="10">
        <f>IF(('ssp1-up'!P27-'ssp1-up'!O27)&gt;0,('ssp1-up'!P27-'ssp1-up'!O27),0)</f>
        <v>3.8212190289447001E-2</v>
      </c>
      <c r="Q27" s="10">
        <f>IF(('ssp1-up'!Q27-'ssp1-up'!P27)&gt;0,('ssp1-up'!Q27-'ssp1-up'!P27),0)</f>
        <v>2.6744239907582124E-2</v>
      </c>
      <c r="R27" s="10">
        <f>IF(('ssp1-up'!R27-'ssp1-up'!Q27)&gt;0,('ssp1-up'!R27-'ssp1-up'!Q27),0)</f>
        <v>1.5215600233742022E-2</v>
      </c>
      <c r="S27" s="10">
        <f>IF(('ssp1-up'!S27-'ssp1-up'!R27)&gt;0,('ssp1-up'!S27-'ssp1-up'!R27),0)</f>
        <v>3.8908709628859839E-3</v>
      </c>
      <c r="T27" s="10">
        <f>IF(('ssp1-up'!T27-'ssp1-up'!S27)&gt;0,('ssp1-up'!T27-'ssp1-up'!S27),0)</f>
        <v>0</v>
      </c>
      <c r="U27" s="10">
        <f>IF(('ssp1-up'!U27-'ssp1-up'!T27)&gt;0,('ssp1-up'!U27-'ssp1-up'!T27),0)</f>
        <v>0</v>
      </c>
      <c r="V27" s="10">
        <f>IF(('ssp1-up'!V27-'ssp1-up'!U27)&gt;0,('ssp1-up'!V27-'ssp1-up'!U27),0)</f>
        <v>0</v>
      </c>
      <c r="W27" s="10">
        <f>IF(('ssp1-up'!W27-'ssp1-up'!V27)&gt;0,('ssp1-up'!W27-'ssp1-up'!V27),0)</f>
        <v>0</v>
      </c>
      <c r="X27" s="10">
        <f>IF(('ssp1-up'!X27-'ssp1-up'!W27)&gt;0,('ssp1-up'!X27-'ssp1-up'!W27),0)</f>
        <v>0</v>
      </c>
    </row>
    <row r="28" spans="1:24" x14ac:dyDescent="0.3">
      <c r="A28" s="6" t="s">
        <v>6</v>
      </c>
      <c r="B28" s="6" t="s">
        <v>203</v>
      </c>
      <c r="C28" s="6" t="s">
        <v>35</v>
      </c>
      <c r="D28" s="6" t="s">
        <v>205</v>
      </c>
      <c r="E28" s="6" t="s">
        <v>204</v>
      </c>
      <c r="F28" s="10" t="e">
        <v>#N/A</v>
      </c>
      <c r="G28" s="10">
        <f>IF(('ssp1-up'!G28-'ssp1-up'!F28)&gt;0,('ssp1-up'!G28-'ssp1-up'!F28),0)</f>
        <v>0.1488646949089576</v>
      </c>
      <c r="H28" s="10">
        <f>IF(('ssp1-up'!H28-'ssp1-up'!G28)&gt;0,('ssp1-up'!H28-'ssp1-up'!G28),0)</f>
        <v>0.15060891847481206</v>
      </c>
      <c r="I28" s="10">
        <f>IF(('ssp1-up'!I28-'ssp1-up'!H28)&gt;0,('ssp1-up'!I28-'ssp1-up'!H28),0)</f>
        <v>0.13983915947664083</v>
      </c>
      <c r="J28" s="10">
        <f>IF(('ssp1-up'!J28-'ssp1-up'!I28)&gt;0,('ssp1-up'!J28-'ssp1-up'!I28),0)</f>
        <v>0.12529763779908865</v>
      </c>
      <c r="K28" s="10">
        <f>IF(('ssp1-up'!K28-'ssp1-up'!J28)&gt;0,('ssp1-up'!K28-'ssp1-up'!J28),0)</f>
        <v>0.11706697740847227</v>
      </c>
      <c r="L28" s="10">
        <f>IF(('ssp1-up'!L28-'ssp1-up'!K28)&gt;0,('ssp1-up'!L28-'ssp1-up'!K28),0)</f>
        <v>0.10851106868304639</v>
      </c>
      <c r="M28" s="10">
        <f>IF(('ssp1-up'!M28-'ssp1-up'!L28)&gt;0,('ssp1-up'!M28-'ssp1-up'!L28),0)</f>
        <v>9.7582328660601458E-2</v>
      </c>
      <c r="N28" s="10">
        <f>IF(('ssp1-up'!N28-'ssp1-up'!M28)&gt;0,('ssp1-up'!N28-'ssp1-up'!M28),0)</f>
        <v>8.4328805698748344E-2</v>
      </c>
      <c r="O28" s="10">
        <f>IF(('ssp1-up'!O28-'ssp1-up'!N28)&gt;0,('ssp1-up'!O28-'ssp1-up'!N28),0)</f>
        <v>6.7686330964557229E-2</v>
      </c>
      <c r="P28" s="10">
        <f>IF(('ssp1-up'!P28-'ssp1-up'!O28)&gt;0,('ssp1-up'!P28-'ssp1-up'!O28),0)</f>
        <v>5.0965461342314278E-2</v>
      </c>
      <c r="Q28" s="10">
        <f>IF(('ssp1-up'!Q28-'ssp1-up'!P28)&gt;0,('ssp1-up'!Q28-'ssp1-up'!P28),0)</f>
        <v>2.8303159149922319E-2</v>
      </c>
      <c r="R28" s="10">
        <f>IF(('ssp1-up'!R28-'ssp1-up'!Q28)&gt;0,('ssp1-up'!R28-'ssp1-up'!Q28),0)</f>
        <v>8.1179706025253928E-3</v>
      </c>
      <c r="S28" s="10">
        <f>IF(('ssp1-up'!S28-'ssp1-up'!R28)&gt;0,('ssp1-up'!S28-'ssp1-up'!R28),0)</f>
        <v>0</v>
      </c>
      <c r="T28" s="10">
        <f>IF(('ssp1-up'!T28-'ssp1-up'!S28)&gt;0,('ssp1-up'!T28-'ssp1-up'!S28),0)</f>
        <v>0</v>
      </c>
      <c r="U28" s="10">
        <f>IF(('ssp1-up'!U28-'ssp1-up'!T28)&gt;0,('ssp1-up'!U28-'ssp1-up'!T28),0)</f>
        <v>0</v>
      </c>
      <c r="V28" s="10">
        <f>IF(('ssp1-up'!V28-'ssp1-up'!U28)&gt;0,('ssp1-up'!V28-'ssp1-up'!U28),0)</f>
        <v>0</v>
      </c>
      <c r="W28" s="10">
        <f>IF(('ssp1-up'!W28-'ssp1-up'!V28)&gt;0,('ssp1-up'!W28-'ssp1-up'!V28),0)</f>
        <v>0</v>
      </c>
      <c r="X28" s="10">
        <f>IF(('ssp1-up'!X28-'ssp1-up'!W28)&gt;0,('ssp1-up'!X28-'ssp1-up'!W28),0)</f>
        <v>0</v>
      </c>
    </row>
    <row r="29" spans="1:24" x14ac:dyDescent="0.3">
      <c r="A29" s="6" t="s">
        <v>6</v>
      </c>
      <c r="B29" s="6" t="s">
        <v>203</v>
      </c>
      <c r="C29" s="6" t="s">
        <v>36</v>
      </c>
      <c r="D29" s="6" t="s">
        <v>205</v>
      </c>
      <c r="E29" s="6" t="s">
        <v>204</v>
      </c>
      <c r="F29" s="10" t="e">
        <v>#N/A</v>
      </c>
      <c r="G29" s="10">
        <f>IF(('ssp1-up'!G29-'ssp1-up'!F29)&gt;0,('ssp1-up'!G29-'ssp1-up'!F29),0)</f>
        <v>0.35431765014288596</v>
      </c>
      <c r="H29" s="10">
        <f>IF(('ssp1-up'!H29-'ssp1-up'!G29)&gt;0,('ssp1-up'!H29-'ssp1-up'!G29),0)</f>
        <v>0.38599774580462354</v>
      </c>
      <c r="I29" s="10">
        <f>IF(('ssp1-up'!I29-'ssp1-up'!H29)&gt;0,('ssp1-up'!I29-'ssp1-up'!H29),0)</f>
        <v>0.40503816294768269</v>
      </c>
      <c r="J29" s="10">
        <f>IF(('ssp1-up'!J29-'ssp1-up'!I29)&gt;0,('ssp1-up'!J29-'ssp1-up'!I29),0)</f>
        <v>0.40136074634246466</v>
      </c>
      <c r="K29" s="10">
        <f>IF(('ssp1-up'!K29-'ssp1-up'!J29)&gt;0,('ssp1-up'!K29-'ssp1-up'!J29),0)</f>
        <v>0.39530821157823803</v>
      </c>
      <c r="L29" s="10">
        <f>IF(('ssp1-up'!L29-'ssp1-up'!K29)&gt;0,('ssp1-up'!L29-'ssp1-up'!K29),0)</f>
        <v>0.37462041035734117</v>
      </c>
      <c r="M29" s="10">
        <f>IF(('ssp1-up'!M29-'ssp1-up'!L29)&gt;0,('ssp1-up'!M29-'ssp1-up'!L29),0)</f>
        <v>0.33899898699053033</v>
      </c>
      <c r="N29" s="10">
        <f>IF(('ssp1-up'!N29-'ssp1-up'!M29)&gt;0,('ssp1-up'!N29-'ssp1-up'!M29),0)</f>
        <v>0.30210687938210778</v>
      </c>
      <c r="O29" s="10">
        <f>IF(('ssp1-up'!O29-'ssp1-up'!N29)&gt;0,('ssp1-up'!O29-'ssp1-up'!N29),0)</f>
        <v>0.26113154803202487</v>
      </c>
      <c r="P29" s="10">
        <f>IF(('ssp1-up'!P29-'ssp1-up'!O29)&gt;0,('ssp1-up'!P29-'ssp1-up'!O29),0)</f>
        <v>0.21801649709265192</v>
      </c>
      <c r="Q29" s="10">
        <f>IF(('ssp1-up'!Q29-'ssp1-up'!P29)&gt;0,('ssp1-up'!Q29-'ssp1-up'!P29),0)</f>
        <v>0.17449953172527</v>
      </c>
      <c r="R29" s="10">
        <f>IF(('ssp1-up'!R29-'ssp1-up'!Q29)&gt;0,('ssp1-up'!R29-'ssp1-up'!Q29),0)</f>
        <v>0.12758648998515465</v>
      </c>
      <c r="S29" s="10">
        <f>IF(('ssp1-up'!S29-'ssp1-up'!R29)&gt;0,('ssp1-up'!S29-'ssp1-up'!R29),0)</f>
        <v>8.0732590824151629E-2</v>
      </c>
      <c r="T29" s="10">
        <f>IF(('ssp1-up'!T29-'ssp1-up'!S29)&gt;0,('ssp1-up'!T29-'ssp1-up'!S29),0)</f>
        <v>3.6191124584189716E-2</v>
      </c>
      <c r="U29" s="10">
        <f>IF(('ssp1-up'!U29-'ssp1-up'!T29)&gt;0,('ssp1-up'!U29-'ssp1-up'!T29),0)</f>
        <v>0</v>
      </c>
      <c r="V29" s="10">
        <f>IF(('ssp1-up'!V29-'ssp1-up'!U29)&gt;0,('ssp1-up'!V29-'ssp1-up'!U29),0)</f>
        <v>0</v>
      </c>
      <c r="W29" s="10">
        <f>IF(('ssp1-up'!W29-'ssp1-up'!V29)&gt;0,('ssp1-up'!W29-'ssp1-up'!V29),0)</f>
        <v>0</v>
      </c>
      <c r="X29" s="10">
        <f>IF(('ssp1-up'!X29-'ssp1-up'!W29)&gt;0,('ssp1-up'!X29-'ssp1-up'!W29),0)</f>
        <v>0</v>
      </c>
    </row>
    <row r="30" spans="1:24" x14ac:dyDescent="0.3">
      <c r="A30" s="6" t="s">
        <v>6</v>
      </c>
      <c r="B30" s="6" t="s">
        <v>203</v>
      </c>
      <c r="C30" s="6" t="s">
        <v>37</v>
      </c>
      <c r="D30" s="6" t="s">
        <v>205</v>
      </c>
      <c r="E30" s="6" t="s">
        <v>204</v>
      </c>
      <c r="F30" s="10" t="e">
        <v>#N/A</v>
      </c>
      <c r="G30" s="10">
        <f>IF(('ssp1-up'!G30-'ssp1-up'!F30)&gt;0,('ssp1-up'!G30-'ssp1-up'!F30),0)</f>
        <v>2.131747548738943</v>
      </c>
      <c r="H30" s="10">
        <f>IF(('ssp1-up'!H30-'ssp1-up'!G30)&gt;0,('ssp1-up'!H30-'ssp1-up'!G30),0)</f>
        <v>2.2356092140851445</v>
      </c>
      <c r="I30" s="10">
        <f>IF(('ssp1-up'!I30-'ssp1-up'!H30)&gt;0,('ssp1-up'!I30-'ssp1-up'!H30),0)</f>
        <v>2.2513952753525182</v>
      </c>
      <c r="J30" s="10">
        <f>IF(('ssp1-up'!J30-'ssp1-up'!I30)&gt;0,('ssp1-up'!J30-'ssp1-up'!I30),0)</f>
        <v>2.1818597847851819</v>
      </c>
      <c r="K30" s="10">
        <f>IF(('ssp1-up'!K30-'ssp1-up'!J30)&gt;0,('ssp1-up'!K30-'ssp1-up'!J30),0)</f>
        <v>2.1037231783778125</v>
      </c>
      <c r="L30" s="10">
        <f>IF(('ssp1-up'!L30-'ssp1-up'!K30)&gt;0,('ssp1-up'!L30-'ssp1-up'!K30),0)</f>
        <v>2.0677035862100794</v>
      </c>
      <c r="M30" s="10">
        <f>IF(('ssp1-up'!M30-'ssp1-up'!L30)&gt;0,('ssp1-up'!M30-'ssp1-up'!L30),0)</f>
        <v>2.0497808696878081</v>
      </c>
      <c r="N30" s="10">
        <f>IF(('ssp1-up'!N30-'ssp1-up'!M30)&gt;0,('ssp1-up'!N30-'ssp1-up'!M30),0)</f>
        <v>2.010264164837217</v>
      </c>
      <c r="O30" s="10">
        <f>IF(('ssp1-up'!O30-'ssp1-up'!N30)&gt;0,('ssp1-up'!O30-'ssp1-up'!N30),0)</f>
        <v>1.9379779499974248</v>
      </c>
      <c r="P30" s="10">
        <f>IF(('ssp1-up'!P30-'ssp1-up'!O30)&gt;0,('ssp1-up'!P30-'ssp1-up'!O30),0)</f>
        <v>1.8511924457056921</v>
      </c>
      <c r="Q30" s="10">
        <f>IF(('ssp1-up'!Q30-'ssp1-up'!P30)&gt;0,('ssp1-up'!Q30-'ssp1-up'!P30),0)</f>
        <v>1.6634909515069154</v>
      </c>
      <c r="R30" s="10">
        <f>IF(('ssp1-up'!R30-'ssp1-up'!Q30)&gt;0,('ssp1-up'!R30-'ssp1-up'!Q30),0)</f>
        <v>1.3840794106377245</v>
      </c>
      <c r="S30" s="10">
        <f>IF(('ssp1-up'!S30-'ssp1-up'!R30)&gt;0,('ssp1-up'!S30-'ssp1-up'!R30),0)</f>
        <v>1.1047467095908203</v>
      </c>
      <c r="T30" s="10">
        <f>IF(('ssp1-up'!T30-'ssp1-up'!S30)&gt;0,('ssp1-up'!T30-'ssp1-up'!S30),0)</f>
        <v>0.81798340367505062</v>
      </c>
      <c r="U30" s="10">
        <f>IF(('ssp1-up'!U30-'ssp1-up'!T30)&gt;0,('ssp1-up'!U30-'ssp1-up'!T30),0)</f>
        <v>0.38474928345575421</v>
      </c>
      <c r="V30" s="10">
        <f>IF(('ssp1-up'!V30-'ssp1-up'!U30)&gt;0,('ssp1-up'!V30-'ssp1-up'!U30),0)</f>
        <v>0</v>
      </c>
      <c r="W30" s="10">
        <f>IF(('ssp1-up'!W30-'ssp1-up'!V30)&gt;0,('ssp1-up'!W30-'ssp1-up'!V30),0)</f>
        <v>0</v>
      </c>
      <c r="X30" s="10">
        <f>IF(('ssp1-up'!X30-'ssp1-up'!W30)&gt;0,('ssp1-up'!X30-'ssp1-up'!W30),0)</f>
        <v>0</v>
      </c>
    </row>
    <row r="31" spans="1:24" x14ac:dyDescent="0.3">
      <c r="A31" s="6" t="s">
        <v>6</v>
      </c>
      <c r="B31" s="6" t="s">
        <v>203</v>
      </c>
      <c r="C31" s="6" t="s">
        <v>38</v>
      </c>
      <c r="D31" s="6" t="s">
        <v>205</v>
      </c>
      <c r="E31" s="6" t="s">
        <v>204</v>
      </c>
      <c r="F31" s="10" t="e">
        <v>#N/A</v>
      </c>
      <c r="G31" s="10">
        <f>IF(('ssp1-up'!G31-'ssp1-up'!F31)&gt;0,('ssp1-up'!G31-'ssp1-up'!F31),0)</f>
        <v>0.50954121554802967</v>
      </c>
      <c r="H31" s="10">
        <f>IF(('ssp1-up'!H31-'ssp1-up'!G31)&gt;0,('ssp1-up'!H31-'ssp1-up'!G31),0)</f>
        <v>0.4224202317453889</v>
      </c>
      <c r="I31" s="10">
        <f>IF(('ssp1-up'!I31-'ssp1-up'!H31)&gt;0,('ssp1-up'!I31-'ssp1-up'!H31),0)</f>
        <v>0.38549474880027823</v>
      </c>
      <c r="J31" s="10">
        <f>IF(('ssp1-up'!J31-'ssp1-up'!I31)&gt;0,('ssp1-up'!J31-'ssp1-up'!I31),0)</f>
        <v>0.35158385483034493</v>
      </c>
      <c r="K31" s="10">
        <f>IF(('ssp1-up'!K31-'ssp1-up'!J31)&gt;0,('ssp1-up'!K31-'ssp1-up'!J31),0)</f>
        <v>0.31996628331072419</v>
      </c>
      <c r="L31" s="10">
        <f>IF(('ssp1-up'!L31-'ssp1-up'!K31)&gt;0,('ssp1-up'!L31-'ssp1-up'!K31),0)</f>
        <v>0.29367831597171623</v>
      </c>
      <c r="M31" s="10">
        <f>IF(('ssp1-up'!M31-'ssp1-up'!L31)&gt;0,('ssp1-up'!M31-'ssp1-up'!L31),0)</f>
        <v>0.2703723454064777</v>
      </c>
      <c r="N31" s="10">
        <f>IF(('ssp1-up'!N31-'ssp1-up'!M31)&gt;0,('ssp1-up'!N31-'ssp1-up'!M31),0)</f>
        <v>0.24489273334825867</v>
      </c>
      <c r="O31" s="10">
        <f>IF(('ssp1-up'!O31-'ssp1-up'!N31)&gt;0,('ssp1-up'!O31-'ssp1-up'!N31),0)</f>
        <v>0.21365691545711485</v>
      </c>
      <c r="P31" s="10">
        <f>IF(('ssp1-up'!P31-'ssp1-up'!O31)&gt;0,('ssp1-up'!P31-'ssp1-up'!O31),0)</f>
        <v>0.18090803630600405</v>
      </c>
      <c r="Q31" s="10">
        <f>IF(('ssp1-up'!Q31-'ssp1-up'!P31)&gt;0,('ssp1-up'!Q31-'ssp1-up'!P31),0)</f>
        <v>0.11117380132727206</v>
      </c>
      <c r="R31" s="10">
        <f>IF(('ssp1-up'!R31-'ssp1-up'!Q31)&gt;0,('ssp1-up'!R31-'ssp1-up'!Q31),0)</f>
        <v>5.0735759471983499E-2</v>
      </c>
      <c r="S31" s="10">
        <f>IF(('ssp1-up'!S31-'ssp1-up'!R31)&gt;0,('ssp1-up'!S31-'ssp1-up'!R31),0)</f>
        <v>3.2187877610159177E-3</v>
      </c>
      <c r="T31" s="10">
        <f>IF(('ssp1-up'!T31-'ssp1-up'!S31)&gt;0,('ssp1-up'!T31-'ssp1-up'!S31),0)</f>
        <v>0</v>
      </c>
      <c r="U31" s="10">
        <f>IF(('ssp1-up'!U31-'ssp1-up'!T31)&gt;0,('ssp1-up'!U31-'ssp1-up'!T31),0)</f>
        <v>0</v>
      </c>
      <c r="V31" s="10">
        <f>IF(('ssp1-up'!V31-'ssp1-up'!U31)&gt;0,('ssp1-up'!V31-'ssp1-up'!U31),0)</f>
        <v>0</v>
      </c>
      <c r="W31" s="10">
        <f>IF(('ssp1-up'!W31-'ssp1-up'!V31)&gt;0,('ssp1-up'!W31-'ssp1-up'!V31),0)</f>
        <v>0</v>
      </c>
      <c r="X31" s="10">
        <f>IF(('ssp1-up'!X31-'ssp1-up'!W31)&gt;0,('ssp1-up'!X31-'ssp1-up'!W31),0)</f>
        <v>0</v>
      </c>
    </row>
    <row r="32" spans="1:24" x14ac:dyDescent="0.3">
      <c r="A32" s="6" t="s">
        <v>6</v>
      </c>
      <c r="B32" s="6" t="s">
        <v>203</v>
      </c>
      <c r="C32" s="6" t="s">
        <v>39</v>
      </c>
      <c r="D32" s="6" t="s">
        <v>205</v>
      </c>
      <c r="E32" s="6" t="s">
        <v>204</v>
      </c>
      <c r="F32" s="10" t="e">
        <v>#N/A</v>
      </c>
      <c r="G32" s="10">
        <f>IF(('ssp1-up'!G32-'ssp1-up'!F32)&gt;0,('ssp1-up'!G32-'ssp1-up'!F32),0)</f>
        <v>0.83867170606696284</v>
      </c>
      <c r="H32" s="10">
        <f>IF(('ssp1-up'!H32-'ssp1-up'!G32)&gt;0,('ssp1-up'!H32-'ssp1-up'!G32),0)</f>
        <v>0.72919002955315904</v>
      </c>
      <c r="I32" s="10">
        <f>IF(('ssp1-up'!I32-'ssp1-up'!H32)&gt;0,('ssp1-up'!I32-'ssp1-up'!H32),0)</f>
        <v>0.60607604494173017</v>
      </c>
      <c r="J32" s="10">
        <f>IF(('ssp1-up'!J32-'ssp1-up'!I32)&gt;0,('ssp1-up'!J32-'ssp1-up'!I32),0)</f>
        <v>0.46372784324011818</v>
      </c>
      <c r="K32" s="10">
        <f>IF(('ssp1-up'!K32-'ssp1-up'!J32)&gt;0,('ssp1-up'!K32-'ssp1-up'!J32),0)</f>
        <v>0.34694814131232832</v>
      </c>
      <c r="L32" s="10">
        <f>IF(('ssp1-up'!L32-'ssp1-up'!K32)&gt;0,('ssp1-up'!L32-'ssp1-up'!K32),0)</f>
        <v>0.22211430349261363</v>
      </c>
      <c r="M32" s="10">
        <f>IF(('ssp1-up'!M32-'ssp1-up'!L32)&gt;0,('ssp1-up'!M32-'ssp1-up'!L32),0)</f>
        <v>9.3988891066913993E-2</v>
      </c>
      <c r="N32" s="10">
        <f>IF(('ssp1-up'!N32-'ssp1-up'!M32)&gt;0,('ssp1-up'!N32-'ssp1-up'!M32),0)</f>
        <v>0</v>
      </c>
      <c r="O32" s="10">
        <f>IF(('ssp1-up'!O32-'ssp1-up'!N32)&gt;0,('ssp1-up'!O32-'ssp1-up'!N32),0)</f>
        <v>0</v>
      </c>
      <c r="P32" s="10">
        <f>IF(('ssp1-up'!P32-'ssp1-up'!O32)&gt;0,('ssp1-up'!P32-'ssp1-up'!O32),0)</f>
        <v>0</v>
      </c>
      <c r="Q32" s="10">
        <f>IF(('ssp1-up'!Q32-'ssp1-up'!P32)&gt;0,('ssp1-up'!Q32-'ssp1-up'!P32),0)</f>
        <v>0</v>
      </c>
      <c r="R32" s="10">
        <f>IF(('ssp1-up'!R32-'ssp1-up'!Q32)&gt;0,('ssp1-up'!R32-'ssp1-up'!Q32),0)</f>
        <v>0</v>
      </c>
      <c r="S32" s="10">
        <f>IF(('ssp1-up'!S32-'ssp1-up'!R32)&gt;0,('ssp1-up'!S32-'ssp1-up'!R32),0)</f>
        <v>0</v>
      </c>
      <c r="T32" s="10">
        <f>IF(('ssp1-up'!T32-'ssp1-up'!S32)&gt;0,('ssp1-up'!T32-'ssp1-up'!S32),0)</f>
        <v>0</v>
      </c>
      <c r="U32" s="10">
        <f>IF(('ssp1-up'!U32-'ssp1-up'!T32)&gt;0,('ssp1-up'!U32-'ssp1-up'!T32),0)</f>
        <v>0</v>
      </c>
      <c r="V32" s="10">
        <f>IF(('ssp1-up'!V32-'ssp1-up'!U32)&gt;0,('ssp1-up'!V32-'ssp1-up'!U32),0)</f>
        <v>0</v>
      </c>
      <c r="W32" s="10">
        <f>IF(('ssp1-up'!W32-'ssp1-up'!V32)&gt;0,('ssp1-up'!W32-'ssp1-up'!V32),0)</f>
        <v>0</v>
      </c>
      <c r="X32" s="10">
        <f>IF(('ssp1-up'!X32-'ssp1-up'!W32)&gt;0,('ssp1-up'!X32-'ssp1-up'!W32),0)</f>
        <v>0</v>
      </c>
    </row>
    <row r="33" spans="1:24" x14ac:dyDescent="0.3">
      <c r="A33" s="6" t="s">
        <v>6</v>
      </c>
      <c r="B33" s="6" t="s">
        <v>203</v>
      </c>
      <c r="C33" s="6" t="s">
        <v>40</v>
      </c>
      <c r="D33" s="6" t="s">
        <v>205</v>
      </c>
      <c r="E33" s="6" t="s">
        <v>204</v>
      </c>
      <c r="F33" s="10" t="e">
        <v>#N/A</v>
      </c>
      <c r="G33" s="10">
        <f>IF(('ssp1-up'!G33-'ssp1-up'!F33)&gt;0,('ssp1-up'!G33-'ssp1-up'!F33),0)</f>
        <v>91.541406302914424</v>
      </c>
      <c r="H33" s="10">
        <f>IF(('ssp1-up'!H33-'ssp1-up'!G33)&gt;0,('ssp1-up'!H33-'ssp1-up'!G33),0)</f>
        <v>82.036317805371823</v>
      </c>
      <c r="I33" s="10">
        <f>IF(('ssp1-up'!I33-'ssp1-up'!H33)&gt;0,('ssp1-up'!I33-'ssp1-up'!H33),0)</f>
        <v>68.346377920953159</v>
      </c>
      <c r="J33" s="10">
        <f>IF(('ssp1-up'!J33-'ssp1-up'!I33)&gt;0,('ssp1-up'!J33-'ssp1-up'!I33),0)</f>
        <v>52.916341911760014</v>
      </c>
      <c r="K33" s="10">
        <f>IF(('ssp1-up'!K33-'ssp1-up'!J33)&gt;0,('ssp1-up'!K33-'ssp1-up'!J33),0)</f>
        <v>37.869591981965755</v>
      </c>
      <c r="L33" s="10">
        <f>IF(('ssp1-up'!L33-'ssp1-up'!K33)&gt;0,('ssp1-up'!L33-'ssp1-up'!K33),0)</f>
        <v>22.551828465498488</v>
      </c>
      <c r="M33" s="10">
        <f>IF(('ssp1-up'!M33-'ssp1-up'!L33)&gt;0,('ssp1-up'!M33-'ssp1-up'!L33),0)</f>
        <v>8.2027541960054577</v>
      </c>
      <c r="N33" s="10">
        <f>IF(('ssp1-up'!N33-'ssp1-up'!M33)&gt;0,('ssp1-up'!N33-'ssp1-up'!M33),0)</f>
        <v>0</v>
      </c>
      <c r="O33" s="10">
        <f>IF(('ssp1-up'!O33-'ssp1-up'!N33)&gt;0,('ssp1-up'!O33-'ssp1-up'!N33),0)</f>
        <v>0</v>
      </c>
      <c r="P33" s="10">
        <f>IF(('ssp1-up'!P33-'ssp1-up'!O33)&gt;0,('ssp1-up'!P33-'ssp1-up'!O33),0)</f>
        <v>0</v>
      </c>
      <c r="Q33" s="10">
        <f>IF(('ssp1-up'!Q33-'ssp1-up'!P33)&gt;0,('ssp1-up'!Q33-'ssp1-up'!P33),0)</f>
        <v>0</v>
      </c>
      <c r="R33" s="10">
        <f>IF(('ssp1-up'!R33-'ssp1-up'!Q33)&gt;0,('ssp1-up'!R33-'ssp1-up'!Q33),0)</f>
        <v>0</v>
      </c>
      <c r="S33" s="10">
        <f>IF(('ssp1-up'!S33-'ssp1-up'!R33)&gt;0,('ssp1-up'!S33-'ssp1-up'!R33),0)</f>
        <v>0</v>
      </c>
      <c r="T33" s="10">
        <f>IF(('ssp1-up'!T33-'ssp1-up'!S33)&gt;0,('ssp1-up'!T33-'ssp1-up'!S33),0)</f>
        <v>0</v>
      </c>
      <c r="U33" s="10">
        <f>IF(('ssp1-up'!U33-'ssp1-up'!T33)&gt;0,('ssp1-up'!U33-'ssp1-up'!T33),0)</f>
        <v>0</v>
      </c>
      <c r="V33" s="10">
        <f>IF(('ssp1-up'!V33-'ssp1-up'!U33)&gt;0,('ssp1-up'!V33-'ssp1-up'!U33),0)</f>
        <v>0</v>
      </c>
      <c r="W33" s="10">
        <f>IF(('ssp1-up'!W33-'ssp1-up'!V33)&gt;0,('ssp1-up'!W33-'ssp1-up'!V33),0)</f>
        <v>0</v>
      </c>
      <c r="X33" s="10">
        <f>IF(('ssp1-up'!X33-'ssp1-up'!W33)&gt;0,('ssp1-up'!X33-'ssp1-up'!W33),0)</f>
        <v>0</v>
      </c>
    </row>
    <row r="34" spans="1:24" x14ac:dyDescent="0.3">
      <c r="A34" s="6" t="s">
        <v>6</v>
      </c>
      <c r="B34" s="6" t="s">
        <v>203</v>
      </c>
      <c r="C34" s="6" t="s">
        <v>41</v>
      </c>
      <c r="D34" s="6" t="s">
        <v>205</v>
      </c>
      <c r="E34" s="6" t="s">
        <v>204</v>
      </c>
      <c r="F34" s="10" t="e">
        <v>#N/A</v>
      </c>
      <c r="G34" s="10">
        <f>IF(('ssp1-up'!G34-'ssp1-up'!F34)&gt;0,('ssp1-up'!G34-'ssp1-up'!F34),0)</f>
        <v>1.7104717521232562</v>
      </c>
      <c r="H34" s="10">
        <f>IF(('ssp1-up'!H34-'ssp1-up'!G34)&gt;0,('ssp1-up'!H34-'ssp1-up'!G34),0)</f>
        <v>1.6850751171626932</v>
      </c>
      <c r="I34" s="10">
        <f>IF(('ssp1-up'!I34-'ssp1-up'!H34)&gt;0,('ssp1-up'!I34-'ssp1-up'!H34),0)</f>
        <v>1.6551324884497447</v>
      </c>
      <c r="J34" s="10">
        <f>IF(('ssp1-up'!J34-'ssp1-up'!I34)&gt;0,('ssp1-up'!J34-'ssp1-up'!I34),0)</f>
        <v>1.5328712454700515</v>
      </c>
      <c r="K34" s="10">
        <f>IF(('ssp1-up'!K34-'ssp1-up'!J34)&gt;0,('ssp1-up'!K34-'ssp1-up'!J34),0)</f>
        <v>1.4373288449175696</v>
      </c>
      <c r="L34" s="10">
        <f>IF(('ssp1-up'!L34-'ssp1-up'!K34)&gt;0,('ssp1-up'!L34-'ssp1-up'!K34),0)</f>
        <v>1.2900983154825916</v>
      </c>
      <c r="M34" s="10">
        <f>IF(('ssp1-up'!M34-'ssp1-up'!L34)&gt;0,('ssp1-up'!M34-'ssp1-up'!L34),0)</f>
        <v>1.1047068639292128</v>
      </c>
      <c r="N34" s="10">
        <f>IF(('ssp1-up'!N34-'ssp1-up'!M34)&gt;0,('ssp1-up'!N34-'ssp1-up'!M34),0)</f>
        <v>0.91551117735163245</v>
      </c>
      <c r="O34" s="10">
        <f>IF(('ssp1-up'!O34-'ssp1-up'!N34)&gt;0,('ssp1-up'!O34-'ssp1-up'!N34),0)</f>
        <v>0.73824735906158168</v>
      </c>
      <c r="P34" s="10">
        <f>IF(('ssp1-up'!P34-'ssp1-up'!O34)&gt;0,('ssp1-up'!P34-'ssp1-up'!O34),0)</f>
        <v>0.5686787343454256</v>
      </c>
      <c r="Q34" s="10">
        <f>IF(('ssp1-up'!Q34-'ssp1-up'!P34)&gt;0,('ssp1-up'!Q34-'ssp1-up'!P34),0)</f>
        <v>0.44232222027816803</v>
      </c>
      <c r="R34" s="10">
        <f>IF(('ssp1-up'!R34-'ssp1-up'!Q34)&gt;0,('ssp1-up'!R34-'ssp1-up'!Q34),0)</f>
        <v>0.30552427328441922</v>
      </c>
      <c r="S34" s="10">
        <f>IF(('ssp1-up'!S34-'ssp1-up'!R34)&gt;0,('ssp1-up'!S34-'ssp1-up'!R34),0)</f>
        <v>0.16055349784253536</v>
      </c>
      <c r="T34" s="10">
        <f>IF(('ssp1-up'!T34-'ssp1-up'!S34)&gt;0,('ssp1-up'!T34-'ssp1-up'!S34),0)</f>
        <v>1.7216674994475767E-2</v>
      </c>
      <c r="U34" s="10">
        <f>IF(('ssp1-up'!U34-'ssp1-up'!T34)&gt;0,('ssp1-up'!U34-'ssp1-up'!T34),0)</f>
        <v>0</v>
      </c>
      <c r="V34" s="10">
        <f>IF(('ssp1-up'!V34-'ssp1-up'!U34)&gt;0,('ssp1-up'!V34-'ssp1-up'!U34),0)</f>
        <v>0</v>
      </c>
      <c r="W34" s="10">
        <f>IF(('ssp1-up'!W34-'ssp1-up'!V34)&gt;0,('ssp1-up'!W34-'ssp1-up'!V34),0)</f>
        <v>0</v>
      </c>
      <c r="X34" s="10">
        <f>IF(('ssp1-up'!X34-'ssp1-up'!W34)&gt;0,('ssp1-up'!X34-'ssp1-up'!W34),0)</f>
        <v>0</v>
      </c>
    </row>
    <row r="35" spans="1:24" x14ac:dyDescent="0.3">
      <c r="A35" s="6" t="s">
        <v>6</v>
      </c>
      <c r="B35" s="6" t="s">
        <v>203</v>
      </c>
      <c r="C35" s="6" t="s">
        <v>42</v>
      </c>
      <c r="D35" s="6" t="s">
        <v>205</v>
      </c>
      <c r="E35" s="6" t="s">
        <v>204</v>
      </c>
      <c r="F35" s="10" t="e">
        <v>#N/A</v>
      </c>
      <c r="G35" s="10">
        <f>IF(('ssp1-up'!G35-'ssp1-up'!F35)&gt;0,('ssp1-up'!G35-'ssp1-up'!F35),0)</f>
        <v>1.8925955873484952</v>
      </c>
      <c r="H35" s="10">
        <f>IF(('ssp1-up'!H35-'ssp1-up'!G35)&gt;0,('ssp1-up'!H35-'ssp1-up'!G35),0)</f>
        <v>1.9488218396677599</v>
      </c>
      <c r="I35" s="10">
        <f>IF(('ssp1-up'!I35-'ssp1-up'!H35)&gt;0,('ssp1-up'!I35-'ssp1-up'!H35),0)</f>
        <v>1.9585297435295352</v>
      </c>
      <c r="J35" s="10">
        <f>IF(('ssp1-up'!J35-'ssp1-up'!I35)&gt;0,('ssp1-up'!J35-'ssp1-up'!I35),0)</f>
        <v>1.9020078971419707</v>
      </c>
      <c r="K35" s="10">
        <f>IF(('ssp1-up'!K35-'ssp1-up'!J35)&gt;0,('ssp1-up'!K35-'ssp1-up'!J35),0)</f>
        <v>1.8535222344851014</v>
      </c>
      <c r="L35" s="10">
        <f>IF(('ssp1-up'!L35-'ssp1-up'!K35)&gt;0,('ssp1-up'!L35-'ssp1-up'!K35),0)</f>
        <v>1.7350817822522195</v>
      </c>
      <c r="M35" s="10">
        <f>IF(('ssp1-up'!M35-'ssp1-up'!L35)&gt;0,('ssp1-up'!M35-'ssp1-up'!L35),0)</f>
        <v>1.550078018235812</v>
      </c>
      <c r="N35" s="10">
        <f>IF(('ssp1-up'!N35-'ssp1-up'!M35)&gt;0,('ssp1-up'!N35-'ssp1-up'!M35),0)</f>
        <v>1.3450880374433822</v>
      </c>
      <c r="O35" s="10">
        <f>IF(('ssp1-up'!O35-'ssp1-up'!N35)&gt;0,('ssp1-up'!O35-'ssp1-up'!N35),0)</f>
        <v>1.1352424146260844</v>
      </c>
      <c r="P35" s="10">
        <f>IF(('ssp1-up'!P35-'ssp1-up'!O35)&gt;0,('ssp1-up'!P35-'ssp1-up'!O35),0)</f>
        <v>0.92189571929502634</v>
      </c>
      <c r="Q35" s="10">
        <f>IF(('ssp1-up'!Q35-'ssp1-up'!P35)&gt;0,('ssp1-up'!Q35-'ssp1-up'!P35),0)</f>
        <v>0.70851597682245782</v>
      </c>
      <c r="R35" s="10">
        <f>IF(('ssp1-up'!R35-'ssp1-up'!Q35)&gt;0,('ssp1-up'!R35-'ssp1-up'!Q35),0)</f>
        <v>0.48110841480830047</v>
      </c>
      <c r="S35" s="10">
        <f>IF(('ssp1-up'!S35-'ssp1-up'!R35)&gt;0,('ssp1-up'!S35-'ssp1-up'!R35),0)</f>
        <v>0.25267750694737501</v>
      </c>
      <c r="T35" s="10">
        <f>IF(('ssp1-up'!T35-'ssp1-up'!S35)&gt;0,('ssp1-up'!T35-'ssp1-up'!S35),0)</f>
        <v>3.1530016281941187E-2</v>
      </c>
      <c r="U35" s="10">
        <f>IF(('ssp1-up'!U35-'ssp1-up'!T35)&gt;0,('ssp1-up'!U35-'ssp1-up'!T35),0)</f>
        <v>0</v>
      </c>
      <c r="V35" s="10">
        <f>IF(('ssp1-up'!V35-'ssp1-up'!U35)&gt;0,('ssp1-up'!V35-'ssp1-up'!U35),0)</f>
        <v>0</v>
      </c>
      <c r="W35" s="10">
        <f>IF(('ssp1-up'!W35-'ssp1-up'!V35)&gt;0,('ssp1-up'!W35-'ssp1-up'!V35),0)</f>
        <v>0</v>
      </c>
      <c r="X35" s="10">
        <f>IF(('ssp1-up'!X35-'ssp1-up'!W35)&gt;0,('ssp1-up'!X35-'ssp1-up'!W35),0)</f>
        <v>0</v>
      </c>
    </row>
    <row r="36" spans="1:24" x14ac:dyDescent="0.3">
      <c r="A36" s="6" t="s">
        <v>6</v>
      </c>
      <c r="B36" s="6" t="s">
        <v>203</v>
      </c>
      <c r="C36" s="6" t="s">
        <v>43</v>
      </c>
      <c r="D36" s="6" t="s">
        <v>205</v>
      </c>
      <c r="E36" s="6" t="s">
        <v>204</v>
      </c>
      <c r="F36" s="10" t="e">
        <v>#N/A</v>
      </c>
      <c r="G36" s="10">
        <f>IF(('ssp1-up'!G36-'ssp1-up'!F36)&gt;0,('ssp1-up'!G36-'ssp1-up'!F36),0)</f>
        <v>6.8710490175232657</v>
      </c>
      <c r="H36" s="10">
        <f>IF(('ssp1-up'!H36-'ssp1-up'!G36)&gt;0,('ssp1-up'!H36-'ssp1-up'!G36),0)</f>
        <v>7.9042488580666372</v>
      </c>
      <c r="I36" s="10">
        <f>IF(('ssp1-up'!I36-'ssp1-up'!H36)&gt;0,('ssp1-up'!I36-'ssp1-up'!H36),0)</f>
        <v>8.755687675301175</v>
      </c>
      <c r="J36" s="10">
        <f>IF(('ssp1-up'!J36-'ssp1-up'!I36)&gt;0,('ssp1-up'!J36-'ssp1-up'!I36),0)</f>
        <v>9.1175521172623135</v>
      </c>
      <c r="K36" s="10">
        <f>IF(('ssp1-up'!K36-'ssp1-up'!J36)&gt;0,('ssp1-up'!K36-'ssp1-up'!J36),0)</f>
        <v>9.377746866798482</v>
      </c>
      <c r="L36" s="10">
        <f>IF(('ssp1-up'!L36-'ssp1-up'!K36)&gt;0,('ssp1-up'!L36-'ssp1-up'!K36),0)</f>
        <v>9.3235803115738349</v>
      </c>
      <c r="M36" s="10">
        <f>IF(('ssp1-up'!M36-'ssp1-up'!L36)&gt;0,('ssp1-up'!M36-'ssp1-up'!L36),0)</f>
        <v>8.9586086687117046</v>
      </c>
      <c r="N36" s="10">
        <f>IF(('ssp1-up'!N36-'ssp1-up'!M36)&gt;0,('ssp1-up'!N36-'ssp1-up'!M36),0)</f>
        <v>8.3277195393067274</v>
      </c>
      <c r="O36" s="10">
        <f>IF(('ssp1-up'!O36-'ssp1-up'!N36)&gt;0,('ssp1-up'!O36-'ssp1-up'!N36),0)</f>
        <v>7.6531848429635261</v>
      </c>
      <c r="P36" s="10">
        <f>IF(('ssp1-up'!P36-'ssp1-up'!O36)&gt;0,('ssp1-up'!P36-'ssp1-up'!O36),0)</f>
        <v>6.8857729010127855</v>
      </c>
      <c r="Q36" s="10">
        <f>IF(('ssp1-up'!Q36-'ssp1-up'!P36)&gt;0,('ssp1-up'!Q36-'ssp1-up'!P36),0)</f>
        <v>6.0646694285159697</v>
      </c>
      <c r="R36" s="10">
        <f>IF(('ssp1-up'!R36-'ssp1-up'!Q36)&gt;0,('ssp1-up'!R36-'ssp1-up'!Q36),0)</f>
        <v>5.1643479856199548</v>
      </c>
      <c r="S36" s="10">
        <f>IF(('ssp1-up'!S36-'ssp1-up'!R36)&gt;0,('ssp1-up'!S36-'ssp1-up'!R36),0)</f>
        <v>4.2168977696625234</v>
      </c>
      <c r="T36" s="10">
        <f>IF(('ssp1-up'!T36-'ssp1-up'!S36)&gt;0,('ssp1-up'!T36-'ssp1-up'!S36),0)</f>
        <v>3.2654648228178189</v>
      </c>
      <c r="U36" s="10">
        <f>IF(('ssp1-up'!U36-'ssp1-up'!T36)&gt;0,('ssp1-up'!U36-'ssp1-up'!T36),0)</f>
        <v>2.3421148424212248</v>
      </c>
      <c r="V36" s="10">
        <f>IF(('ssp1-up'!V36-'ssp1-up'!U36)&gt;0,('ssp1-up'!V36-'ssp1-up'!U36),0)</f>
        <v>1.4383966176557266</v>
      </c>
      <c r="W36" s="10">
        <f>IF(('ssp1-up'!W36-'ssp1-up'!V36)&gt;0,('ssp1-up'!W36-'ssp1-up'!V36),0)</f>
        <v>0.57017970982502675</v>
      </c>
      <c r="X36" s="10">
        <f>IF(('ssp1-up'!X36-'ssp1-up'!W36)&gt;0,('ssp1-up'!X36-'ssp1-up'!W36),0)</f>
        <v>0</v>
      </c>
    </row>
    <row r="37" spans="1:24" x14ac:dyDescent="0.3">
      <c r="A37" s="6" t="s">
        <v>6</v>
      </c>
      <c r="B37" s="6" t="s">
        <v>203</v>
      </c>
      <c r="C37" s="6" t="s">
        <v>44</v>
      </c>
      <c r="D37" s="6" t="s">
        <v>205</v>
      </c>
      <c r="E37" s="6" t="s">
        <v>204</v>
      </c>
      <c r="F37" s="10" t="e">
        <v>#N/A</v>
      </c>
      <c r="G37" s="10">
        <f>IF(('ssp1-up'!G37-'ssp1-up'!F37)&gt;0,('ssp1-up'!G37-'ssp1-up'!F37),0)</f>
        <v>0.48328185434889637</v>
      </c>
      <c r="H37" s="10">
        <f>IF(('ssp1-up'!H37-'ssp1-up'!G37)&gt;0,('ssp1-up'!H37-'ssp1-up'!G37),0)</f>
        <v>0.48571622301638717</v>
      </c>
      <c r="I37" s="10">
        <f>IF(('ssp1-up'!I37-'ssp1-up'!H37)&gt;0,('ssp1-up'!I37-'ssp1-up'!H37),0)</f>
        <v>0.48010661008126521</v>
      </c>
      <c r="J37" s="10">
        <f>IF(('ssp1-up'!J37-'ssp1-up'!I37)&gt;0,('ssp1-up'!J37-'ssp1-up'!I37),0)</f>
        <v>0.45940346444770741</v>
      </c>
      <c r="K37" s="10">
        <f>IF(('ssp1-up'!K37-'ssp1-up'!J37)&gt;0,('ssp1-up'!K37-'ssp1-up'!J37),0)</f>
        <v>0.4427631249783559</v>
      </c>
      <c r="L37" s="10">
        <f>IF(('ssp1-up'!L37-'ssp1-up'!K37)&gt;0,('ssp1-up'!L37-'ssp1-up'!K37),0)</f>
        <v>0.41083087987203815</v>
      </c>
      <c r="M37" s="10">
        <f>IF(('ssp1-up'!M37-'ssp1-up'!L37)&gt;0,('ssp1-up'!M37-'ssp1-up'!L37),0)</f>
        <v>0.36682520078498992</v>
      </c>
      <c r="N37" s="10">
        <f>IF(('ssp1-up'!N37-'ssp1-up'!M37)&gt;0,('ssp1-up'!N37-'ssp1-up'!M37),0)</f>
        <v>0.31852900924593985</v>
      </c>
      <c r="O37" s="10">
        <f>IF(('ssp1-up'!O37-'ssp1-up'!N37)&gt;0,('ssp1-up'!O37-'ssp1-up'!N37),0)</f>
        <v>0.27243472869854557</v>
      </c>
      <c r="P37" s="10">
        <f>IF(('ssp1-up'!P37-'ssp1-up'!O37)&gt;0,('ssp1-up'!P37-'ssp1-up'!O37),0)</f>
        <v>0.22699202746369185</v>
      </c>
      <c r="Q37" s="10">
        <f>IF(('ssp1-up'!Q37-'ssp1-up'!P37)&gt;0,('ssp1-up'!Q37-'ssp1-up'!P37),0)</f>
        <v>0.1768541275865978</v>
      </c>
      <c r="R37" s="10">
        <f>IF(('ssp1-up'!R37-'ssp1-up'!Q37)&gt;0,('ssp1-up'!R37-'ssp1-up'!Q37),0)</f>
        <v>0.12459992760133254</v>
      </c>
      <c r="S37" s="10">
        <f>IF(('ssp1-up'!S37-'ssp1-up'!R37)&gt;0,('ssp1-up'!S37-'ssp1-up'!R37),0)</f>
        <v>7.1550692855521625E-2</v>
      </c>
      <c r="T37" s="10">
        <f>IF(('ssp1-up'!T37-'ssp1-up'!S37)&gt;0,('ssp1-up'!T37-'ssp1-up'!S37),0)</f>
        <v>2.0801983430161819E-2</v>
      </c>
      <c r="U37" s="10">
        <f>IF(('ssp1-up'!U37-'ssp1-up'!T37)&gt;0,('ssp1-up'!U37-'ssp1-up'!T37),0)</f>
        <v>0</v>
      </c>
      <c r="V37" s="10">
        <f>IF(('ssp1-up'!V37-'ssp1-up'!U37)&gt;0,('ssp1-up'!V37-'ssp1-up'!U37),0)</f>
        <v>0</v>
      </c>
      <c r="W37" s="10">
        <f>IF(('ssp1-up'!W37-'ssp1-up'!V37)&gt;0,('ssp1-up'!W37-'ssp1-up'!V37),0)</f>
        <v>0</v>
      </c>
      <c r="X37" s="10">
        <f>IF(('ssp1-up'!X37-'ssp1-up'!W37)&gt;0,('ssp1-up'!X37-'ssp1-up'!W37),0)</f>
        <v>0</v>
      </c>
    </row>
    <row r="38" spans="1:24" x14ac:dyDescent="0.3">
      <c r="A38" s="6" t="s">
        <v>6</v>
      </c>
      <c r="B38" s="6" t="s">
        <v>203</v>
      </c>
      <c r="C38" s="6" t="s">
        <v>45</v>
      </c>
      <c r="D38" s="6" t="s">
        <v>205</v>
      </c>
      <c r="E38" s="6" t="s">
        <v>204</v>
      </c>
      <c r="F38" s="10" t="e">
        <v>#N/A</v>
      </c>
      <c r="G38" s="10">
        <f>IF(('ssp1-up'!G38-'ssp1-up'!F38)&gt;0,('ssp1-up'!G38-'ssp1-up'!F38),0)</f>
        <v>4.1550605984054769</v>
      </c>
      <c r="H38" s="10">
        <f>IF(('ssp1-up'!H38-'ssp1-up'!G38)&gt;0,('ssp1-up'!H38-'ssp1-up'!G38),0)</f>
        <v>3.4787100940032332</v>
      </c>
      <c r="I38" s="10">
        <f>IF(('ssp1-up'!I38-'ssp1-up'!H38)&gt;0,('ssp1-up'!I38-'ssp1-up'!H38),0)</f>
        <v>2.906068163793492</v>
      </c>
      <c r="J38" s="10">
        <f>IF(('ssp1-up'!J38-'ssp1-up'!I38)&gt;0,('ssp1-up'!J38-'ssp1-up'!I38),0)</f>
        <v>2.3686900127052652</v>
      </c>
      <c r="K38" s="10">
        <f>IF(('ssp1-up'!K38-'ssp1-up'!J38)&gt;0,('ssp1-up'!K38-'ssp1-up'!J38),0)</f>
        <v>1.9427467476061224</v>
      </c>
      <c r="L38" s="10">
        <f>IF(('ssp1-up'!L38-'ssp1-up'!K38)&gt;0,('ssp1-up'!L38-'ssp1-up'!K38),0)</f>
        <v>1.4997213592083867</v>
      </c>
      <c r="M38" s="10">
        <f>IF(('ssp1-up'!M38-'ssp1-up'!L38)&gt;0,('ssp1-up'!M38-'ssp1-up'!L38),0)</f>
        <v>1.0535591368163963</v>
      </c>
      <c r="N38" s="10">
        <f>IF(('ssp1-up'!N38-'ssp1-up'!M38)&gt;0,('ssp1-up'!N38-'ssp1-up'!M38),0)</f>
        <v>0.62552018513621022</v>
      </c>
      <c r="O38" s="10">
        <f>IF(('ssp1-up'!O38-'ssp1-up'!N38)&gt;0,('ssp1-up'!O38-'ssp1-up'!N38),0)</f>
        <v>0.25938731485368294</v>
      </c>
      <c r="P38" s="10">
        <f>IF(('ssp1-up'!P38-'ssp1-up'!O38)&gt;0,('ssp1-up'!P38-'ssp1-up'!O38),0)</f>
        <v>0</v>
      </c>
      <c r="Q38" s="10">
        <f>IF(('ssp1-up'!Q38-'ssp1-up'!P38)&gt;0,('ssp1-up'!Q38-'ssp1-up'!P38),0)</f>
        <v>0</v>
      </c>
      <c r="R38" s="10">
        <f>IF(('ssp1-up'!R38-'ssp1-up'!Q38)&gt;0,('ssp1-up'!R38-'ssp1-up'!Q38),0)</f>
        <v>0</v>
      </c>
      <c r="S38" s="10">
        <f>IF(('ssp1-up'!S38-'ssp1-up'!R38)&gt;0,('ssp1-up'!S38-'ssp1-up'!R38),0)</f>
        <v>0</v>
      </c>
      <c r="T38" s="10">
        <f>IF(('ssp1-up'!T38-'ssp1-up'!S38)&gt;0,('ssp1-up'!T38-'ssp1-up'!S38),0)</f>
        <v>0</v>
      </c>
      <c r="U38" s="10">
        <f>IF(('ssp1-up'!U38-'ssp1-up'!T38)&gt;0,('ssp1-up'!U38-'ssp1-up'!T38),0)</f>
        <v>0</v>
      </c>
      <c r="V38" s="10">
        <f>IF(('ssp1-up'!V38-'ssp1-up'!U38)&gt;0,('ssp1-up'!V38-'ssp1-up'!U38),0)</f>
        <v>0</v>
      </c>
      <c r="W38" s="10">
        <f>IF(('ssp1-up'!W38-'ssp1-up'!V38)&gt;0,('ssp1-up'!W38-'ssp1-up'!V38),0)</f>
        <v>0</v>
      </c>
      <c r="X38" s="10">
        <f>IF(('ssp1-up'!X38-'ssp1-up'!W38)&gt;0,('ssp1-up'!X38-'ssp1-up'!W38),0)</f>
        <v>0</v>
      </c>
    </row>
    <row r="39" spans="1:24" x14ac:dyDescent="0.3">
      <c r="A39" s="6" t="s">
        <v>6</v>
      </c>
      <c r="B39" s="6" t="s">
        <v>203</v>
      </c>
      <c r="C39" s="6" t="s">
        <v>46</v>
      </c>
      <c r="D39" s="6" t="s">
        <v>205</v>
      </c>
      <c r="E39" s="6" t="s">
        <v>204</v>
      </c>
      <c r="F39" s="10" t="e">
        <v>#N/A</v>
      </c>
      <c r="G39" s="10">
        <f>IF(('ssp1-up'!G39-'ssp1-up'!F39)&gt;0,('ssp1-up'!G39-'ssp1-up'!F39),0)</f>
        <v>6.6452457348432803E-2</v>
      </c>
      <c r="H39" s="10">
        <f>IF(('ssp1-up'!H39-'ssp1-up'!G39)&gt;0,('ssp1-up'!H39-'ssp1-up'!G39),0)</f>
        <v>6.9693601155205842E-2</v>
      </c>
      <c r="I39" s="10">
        <f>IF(('ssp1-up'!I39-'ssp1-up'!H39)&gt;0,('ssp1-up'!I39-'ssp1-up'!H39),0)</f>
        <v>7.2330083206743889E-2</v>
      </c>
      <c r="J39" s="10">
        <f>IF(('ssp1-up'!J39-'ssp1-up'!I39)&gt;0,('ssp1-up'!J39-'ssp1-up'!I39),0)</f>
        <v>7.3619902080299893E-2</v>
      </c>
      <c r="K39" s="10">
        <f>IF(('ssp1-up'!K39-'ssp1-up'!J39)&gt;0,('ssp1-up'!K39-'ssp1-up'!J39),0)</f>
        <v>7.2639161596628865E-2</v>
      </c>
      <c r="L39" s="10">
        <f>IF(('ssp1-up'!L39-'ssp1-up'!K39)&gt;0,('ssp1-up'!L39-'ssp1-up'!K39),0)</f>
        <v>6.671856140456911E-2</v>
      </c>
      <c r="M39" s="10">
        <f>IF(('ssp1-up'!M39-'ssp1-up'!L39)&gt;0,('ssp1-up'!M39-'ssp1-up'!L39),0)</f>
        <v>5.6466170718765918E-2</v>
      </c>
      <c r="N39" s="10">
        <f>IF(('ssp1-up'!N39-'ssp1-up'!M39)&gt;0,('ssp1-up'!N39-'ssp1-up'!M39),0)</f>
        <v>4.513698025548285E-2</v>
      </c>
      <c r="O39" s="10">
        <f>IF(('ssp1-up'!O39-'ssp1-up'!N39)&gt;0,('ssp1-up'!O39-'ssp1-up'!N39),0)</f>
        <v>3.5311347321627551E-2</v>
      </c>
      <c r="P39" s="10">
        <f>IF(('ssp1-up'!P39-'ssp1-up'!O39)&gt;0,('ssp1-up'!P39-'ssp1-up'!O39),0)</f>
        <v>2.6922966737724541E-2</v>
      </c>
      <c r="Q39" s="10">
        <f>IF(('ssp1-up'!Q39-'ssp1-up'!P39)&gt;0,('ssp1-up'!Q39-'ssp1-up'!P39),0)</f>
        <v>2.0153458689502912E-2</v>
      </c>
      <c r="R39" s="10">
        <f>IF(('ssp1-up'!R39-'ssp1-up'!Q39)&gt;0,('ssp1-up'!R39-'ssp1-up'!Q39),0)</f>
        <v>1.2903729162537791E-2</v>
      </c>
      <c r="S39" s="10">
        <f>IF(('ssp1-up'!S39-'ssp1-up'!R39)&gt;0,('ssp1-up'!S39-'ssp1-up'!R39),0)</f>
        <v>5.2772857496671266E-3</v>
      </c>
      <c r="T39" s="10">
        <f>IF(('ssp1-up'!T39-'ssp1-up'!S39)&gt;0,('ssp1-up'!T39-'ssp1-up'!S39),0)</f>
        <v>0</v>
      </c>
      <c r="U39" s="10">
        <f>IF(('ssp1-up'!U39-'ssp1-up'!T39)&gt;0,('ssp1-up'!U39-'ssp1-up'!T39),0)</f>
        <v>0</v>
      </c>
      <c r="V39" s="10">
        <f>IF(('ssp1-up'!V39-'ssp1-up'!U39)&gt;0,('ssp1-up'!V39-'ssp1-up'!U39),0)</f>
        <v>0</v>
      </c>
      <c r="W39" s="10">
        <f>IF(('ssp1-up'!W39-'ssp1-up'!V39)&gt;0,('ssp1-up'!W39-'ssp1-up'!V39),0)</f>
        <v>0</v>
      </c>
      <c r="X39" s="10">
        <f>IF(('ssp1-up'!X39-'ssp1-up'!W39)&gt;0,('ssp1-up'!X39-'ssp1-up'!W39),0)</f>
        <v>0</v>
      </c>
    </row>
    <row r="40" spans="1:24" x14ac:dyDescent="0.3">
      <c r="A40" s="6" t="s">
        <v>6</v>
      </c>
      <c r="B40" s="6" t="s">
        <v>203</v>
      </c>
      <c r="C40" s="6" t="s">
        <v>47</v>
      </c>
      <c r="D40" s="6" t="s">
        <v>205</v>
      </c>
      <c r="E40" s="6" t="s">
        <v>204</v>
      </c>
      <c r="F40" s="10" t="e">
        <v>#N/A</v>
      </c>
      <c r="G40" s="10">
        <f>IF(('ssp1-up'!G40-'ssp1-up'!F40)&gt;0,('ssp1-up'!G40-'ssp1-up'!F40),0)</f>
        <v>3.2888486029853004E-2</v>
      </c>
      <c r="H40" s="10">
        <f>IF(('ssp1-up'!H40-'ssp1-up'!G40)&gt;0,('ssp1-up'!H40-'ssp1-up'!G40),0)</f>
        <v>2.7322513312794394E-2</v>
      </c>
      <c r="I40" s="10">
        <f>IF(('ssp1-up'!I40-'ssp1-up'!H40)&gt;0,('ssp1-up'!I40-'ssp1-up'!H40),0)</f>
        <v>2.1698676128044825E-2</v>
      </c>
      <c r="J40" s="10">
        <f>IF(('ssp1-up'!J40-'ssp1-up'!I40)&gt;0,('ssp1-up'!J40-'ssp1-up'!I40),0)</f>
        <v>1.6033697273973913E-2</v>
      </c>
      <c r="K40" s="10">
        <f>IF(('ssp1-up'!K40-'ssp1-up'!J40)&gt;0,('ssp1-up'!K40-'ssp1-up'!J40),0)</f>
        <v>1.1652645476217527E-2</v>
      </c>
      <c r="L40" s="10">
        <f>IF(('ssp1-up'!L40-'ssp1-up'!K40)&gt;0,('ssp1-up'!L40-'ssp1-up'!K40),0)</f>
        <v>7.1767829294709373E-3</v>
      </c>
      <c r="M40" s="10">
        <f>IF(('ssp1-up'!M40-'ssp1-up'!L40)&gt;0,('ssp1-up'!M40-'ssp1-up'!L40),0)</f>
        <v>2.5856164948230842E-3</v>
      </c>
      <c r="N40" s="10">
        <f>IF(('ssp1-up'!N40-'ssp1-up'!M40)&gt;0,('ssp1-up'!N40-'ssp1-up'!M40),0)</f>
        <v>0</v>
      </c>
      <c r="O40" s="10">
        <f>IF(('ssp1-up'!O40-'ssp1-up'!N40)&gt;0,('ssp1-up'!O40-'ssp1-up'!N40),0)</f>
        <v>0</v>
      </c>
      <c r="P40" s="10">
        <f>IF(('ssp1-up'!P40-'ssp1-up'!O40)&gt;0,('ssp1-up'!P40-'ssp1-up'!O40),0)</f>
        <v>0</v>
      </c>
      <c r="Q40" s="10">
        <f>IF(('ssp1-up'!Q40-'ssp1-up'!P40)&gt;0,('ssp1-up'!Q40-'ssp1-up'!P40),0)</f>
        <v>0</v>
      </c>
      <c r="R40" s="10">
        <f>IF(('ssp1-up'!R40-'ssp1-up'!Q40)&gt;0,('ssp1-up'!R40-'ssp1-up'!Q40),0)</f>
        <v>0</v>
      </c>
      <c r="S40" s="10">
        <f>IF(('ssp1-up'!S40-'ssp1-up'!R40)&gt;0,('ssp1-up'!S40-'ssp1-up'!R40),0)</f>
        <v>0</v>
      </c>
      <c r="T40" s="10">
        <f>IF(('ssp1-up'!T40-'ssp1-up'!S40)&gt;0,('ssp1-up'!T40-'ssp1-up'!S40),0)</f>
        <v>0</v>
      </c>
      <c r="U40" s="10">
        <f>IF(('ssp1-up'!U40-'ssp1-up'!T40)&gt;0,('ssp1-up'!U40-'ssp1-up'!T40),0)</f>
        <v>0</v>
      </c>
      <c r="V40" s="10">
        <f>IF(('ssp1-up'!V40-'ssp1-up'!U40)&gt;0,('ssp1-up'!V40-'ssp1-up'!U40),0)</f>
        <v>0</v>
      </c>
      <c r="W40" s="10">
        <f>IF(('ssp1-up'!W40-'ssp1-up'!V40)&gt;0,('ssp1-up'!W40-'ssp1-up'!V40),0)</f>
        <v>0</v>
      </c>
      <c r="X40" s="10">
        <f>IF(('ssp1-up'!X40-'ssp1-up'!W40)&gt;0,('ssp1-up'!X40-'ssp1-up'!W40),0)</f>
        <v>0</v>
      </c>
    </row>
    <row r="41" spans="1:24" x14ac:dyDescent="0.3">
      <c r="A41" s="6" t="s">
        <v>6</v>
      </c>
      <c r="B41" s="6" t="s">
        <v>203</v>
      </c>
      <c r="C41" s="6" t="s">
        <v>48</v>
      </c>
      <c r="D41" s="6" t="s">
        <v>205</v>
      </c>
      <c r="E41" s="6" t="s">
        <v>204</v>
      </c>
      <c r="F41" s="10" t="e">
        <v>#N/A</v>
      </c>
      <c r="G41" s="10">
        <f>IF(('ssp1-up'!G41-'ssp1-up'!F41)&gt;0,('ssp1-up'!G41-'ssp1-up'!F41),0)</f>
        <v>0.42841521904284807</v>
      </c>
      <c r="H41" s="10">
        <f>IF(('ssp1-up'!H41-'ssp1-up'!G41)&gt;0,('ssp1-up'!H41-'ssp1-up'!G41),0)</f>
        <v>0.3907202582687308</v>
      </c>
      <c r="I41" s="10">
        <f>IF(('ssp1-up'!I41-'ssp1-up'!H41)&gt;0,('ssp1-up'!I41-'ssp1-up'!H41),0)</f>
        <v>0.35019283827751524</v>
      </c>
      <c r="J41" s="10">
        <f>IF(('ssp1-up'!J41-'ssp1-up'!I41)&gt;0,('ssp1-up'!J41-'ssp1-up'!I41),0)</f>
        <v>0.30619261834884881</v>
      </c>
      <c r="K41" s="10">
        <f>IF(('ssp1-up'!K41-'ssp1-up'!J41)&gt;0,('ssp1-up'!K41-'ssp1-up'!J41),0)</f>
        <v>0.26973210655085289</v>
      </c>
      <c r="L41" s="10">
        <f>IF(('ssp1-up'!L41-'ssp1-up'!K41)&gt;0,('ssp1-up'!L41-'ssp1-up'!K41),0)</f>
        <v>0.22804728142859876</v>
      </c>
      <c r="M41" s="10">
        <f>IF(('ssp1-up'!M41-'ssp1-up'!L41)&gt;0,('ssp1-up'!M41-'ssp1-up'!L41),0)</f>
        <v>0.1815200784020119</v>
      </c>
      <c r="N41" s="10">
        <f>IF(('ssp1-up'!N41-'ssp1-up'!M41)&gt;0,('ssp1-up'!N41-'ssp1-up'!M41),0)</f>
        <v>0.13439051898673959</v>
      </c>
      <c r="O41" s="10">
        <f>IF(('ssp1-up'!O41-'ssp1-up'!N41)&gt;0,('ssp1-up'!O41-'ssp1-up'!N41),0)</f>
        <v>9.1860666354419251E-2</v>
      </c>
      <c r="P41" s="10">
        <f>IF(('ssp1-up'!P41-'ssp1-up'!O41)&gt;0,('ssp1-up'!P41-'ssp1-up'!O41),0)</f>
        <v>5.3378239295326146E-2</v>
      </c>
      <c r="Q41" s="10">
        <f>IF(('ssp1-up'!Q41-'ssp1-up'!P41)&gt;0,('ssp1-up'!Q41-'ssp1-up'!P41),0)</f>
        <v>9.829120393167301E-3</v>
      </c>
      <c r="R41" s="10">
        <f>IF(('ssp1-up'!R41-'ssp1-up'!Q41)&gt;0,('ssp1-up'!R41-'ssp1-up'!Q41),0)</f>
        <v>0</v>
      </c>
      <c r="S41" s="10">
        <f>IF(('ssp1-up'!S41-'ssp1-up'!R41)&gt;0,('ssp1-up'!S41-'ssp1-up'!R41),0)</f>
        <v>0</v>
      </c>
      <c r="T41" s="10">
        <f>IF(('ssp1-up'!T41-'ssp1-up'!S41)&gt;0,('ssp1-up'!T41-'ssp1-up'!S41),0)</f>
        <v>0</v>
      </c>
      <c r="U41" s="10">
        <f>IF(('ssp1-up'!U41-'ssp1-up'!T41)&gt;0,('ssp1-up'!U41-'ssp1-up'!T41),0)</f>
        <v>0</v>
      </c>
      <c r="V41" s="10">
        <f>IF(('ssp1-up'!V41-'ssp1-up'!U41)&gt;0,('ssp1-up'!V41-'ssp1-up'!U41),0)</f>
        <v>0</v>
      </c>
      <c r="W41" s="10">
        <f>IF(('ssp1-up'!W41-'ssp1-up'!V41)&gt;0,('ssp1-up'!W41-'ssp1-up'!V41),0)</f>
        <v>0</v>
      </c>
      <c r="X41" s="10">
        <f>IF(('ssp1-up'!X41-'ssp1-up'!W41)&gt;0,('ssp1-up'!X41-'ssp1-up'!W41),0)</f>
        <v>0</v>
      </c>
    </row>
    <row r="42" spans="1:24" x14ac:dyDescent="0.3">
      <c r="A42" s="6" t="s">
        <v>6</v>
      </c>
      <c r="B42" s="6" t="s">
        <v>203</v>
      </c>
      <c r="C42" s="6" t="s">
        <v>49</v>
      </c>
      <c r="D42" s="6" t="s">
        <v>205</v>
      </c>
      <c r="E42" s="6" t="s">
        <v>204</v>
      </c>
      <c r="F42" s="10" t="e">
        <v>#N/A</v>
      </c>
      <c r="G42" s="10">
        <f>IF(('ssp1-up'!G42-'ssp1-up'!F42)&gt;0,('ssp1-up'!G42-'ssp1-up'!F42),0)</f>
        <v>0.41055838396876965</v>
      </c>
      <c r="H42" s="10">
        <f>IF(('ssp1-up'!H42-'ssp1-up'!G42)&gt;0,('ssp1-up'!H42-'ssp1-up'!G42),0)</f>
        <v>0.22388178712967033</v>
      </c>
      <c r="I42" s="10">
        <f>IF(('ssp1-up'!I42-'ssp1-up'!H42)&gt;0,('ssp1-up'!I42-'ssp1-up'!H42),0)</f>
        <v>8.2162010309355438E-2</v>
      </c>
      <c r="J42" s="10">
        <f>IF(('ssp1-up'!J42-'ssp1-up'!I42)&gt;0,('ssp1-up'!J42-'ssp1-up'!I42),0)</f>
        <v>0</v>
      </c>
      <c r="K42" s="10">
        <f>IF(('ssp1-up'!K42-'ssp1-up'!J42)&gt;0,('ssp1-up'!K42-'ssp1-up'!J42),0)</f>
        <v>0</v>
      </c>
      <c r="L42" s="10">
        <f>IF(('ssp1-up'!L42-'ssp1-up'!K42)&gt;0,('ssp1-up'!L42-'ssp1-up'!K42),0)</f>
        <v>0</v>
      </c>
      <c r="M42" s="10">
        <f>IF(('ssp1-up'!M42-'ssp1-up'!L42)&gt;0,('ssp1-up'!M42-'ssp1-up'!L42),0)</f>
        <v>0</v>
      </c>
      <c r="N42" s="10">
        <f>IF(('ssp1-up'!N42-'ssp1-up'!M42)&gt;0,('ssp1-up'!N42-'ssp1-up'!M42),0)</f>
        <v>0</v>
      </c>
      <c r="O42" s="10">
        <f>IF(('ssp1-up'!O42-'ssp1-up'!N42)&gt;0,('ssp1-up'!O42-'ssp1-up'!N42),0)</f>
        <v>0</v>
      </c>
      <c r="P42" s="10">
        <f>IF(('ssp1-up'!P42-'ssp1-up'!O42)&gt;0,('ssp1-up'!P42-'ssp1-up'!O42),0)</f>
        <v>0</v>
      </c>
      <c r="Q42" s="10">
        <f>IF(('ssp1-up'!Q42-'ssp1-up'!P42)&gt;0,('ssp1-up'!Q42-'ssp1-up'!P42),0)</f>
        <v>0</v>
      </c>
      <c r="R42" s="10">
        <f>IF(('ssp1-up'!R42-'ssp1-up'!Q42)&gt;0,('ssp1-up'!R42-'ssp1-up'!Q42),0)</f>
        <v>0</v>
      </c>
      <c r="S42" s="10">
        <f>IF(('ssp1-up'!S42-'ssp1-up'!R42)&gt;0,('ssp1-up'!S42-'ssp1-up'!R42),0)</f>
        <v>0</v>
      </c>
      <c r="T42" s="10">
        <f>IF(('ssp1-up'!T42-'ssp1-up'!S42)&gt;0,('ssp1-up'!T42-'ssp1-up'!S42),0)</f>
        <v>0</v>
      </c>
      <c r="U42" s="10">
        <f>IF(('ssp1-up'!U42-'ssp1-up'!T42)&gt;0,('ssp1-up'!U42-'ssp1-up'!T42),0)</f>
        <v>0</v>
      </c>
      <c r="V42" s="10">
        <f>IF(('ssp1-up'!V42-'ssp1-up'!U42)&gt;0,('ssp1-up'!V42-'ssp1-up'!U42),0)</f>
        <v>0</v>
      </c>
      <c r="W42" s="10">
        <f>IF(('ssp1-up'!W42-'ssp1-up'!V42)&gt;0,('ssp1-up'!W42-'ssp1-up'!V42),0)</f>
        <v>0</v>
      </c>
      <c r="X42" s="10">
        <f>IF(('ssp1-up'!X42-'ssp1-up'!W42)&gt;0,('ssp1-up'!X42-'ssp1-up'!W42),0)</f>
        <v>0</v>
      </c>
    </row>
    <row r="43" spans="1:24" x14ac:dyDescent="0.3">
      <c r="A43" s="6" t="s">
        <v>6</v>
      </c>
      <c r="B43" s="6" t="s">
        <v>203</v>
      </c>
      <c r="C43" s="6" t="s">
        <v>50</v>
      </c>
      <c r="D43" s="6" t="s">
        <v>205</v>
      </c>
      <c r="E43" s="6" t="s">
        <v>204</v>
      </c>
      <c r="F43" s="10" t="e">
        <v>#N/A</v>
      </c>
      <c r="G43" s="10">
        <f>IF(('ssp1-up'!G43-'ssp1-up'!F43)&gt;0,('ssp1-up'!G43-'ssp1-up'!F43),0)</f>
        <v>0.10045289913587674</v>
      </c>
      <c r="H43" s="10">
        <f>IF(('ssp1-up'!H43-'ssp1-up'!G43)&gt;0,('ssp1-up'!H43-'ssp1-up'!G43),0)</f>
        <v>9.3735312173672702E-2</v>
      </c>
      <c r="I43" s="10">
        <f>IF(('ssp1-up'!I43-'ssp1-up'!H43)&gt;0,('ssp1-up'!I43-'ssp1-up'!H43),0)</f>
        <v>8.5648561098552456E-2</v>
      </c>
      <c r="J43" s="10">
        <f>IF(('ssp1-up'!J43-'ssp1-up'!I43)&gt;0,('ssp1-up'!J43-'ssp1-up'!I43),0)</f>
        <v>7.5276706055430687E-2</v>
      </c>
      <c r="K43" s="10">
        <f>IF(('ssp1-up'!K43-'ssp1-up'!J43)&gt;0,('ssp1-up'!K43-'ssp1-up'!J43),0)</f>
        <v>6.7477937485300732E-2</v>
      </c>
      <c r="L43" s="10">
        <f>IF(('ssp1-up'!L43-'ssp1-up'!K43)&gt;0,('ssp1-up'!L43-'ssp1-up'!K43),0)</f>
        <v>6.0897914218231319E-2</v>
      </c>
      <c r="M43" s="10">
        <f>IF(('ssp1-up'!M43-'ssp1-up'!L43)&gt;0,('ssp1-up'!M43-'ssp1-up'!L43),0)</f>
        <v>5.3691820688320124E-2</v>
      </c>
      <c r="N43" s="10">
        <f>IF(('ssp1-up'!N43-'ssp1-up'!M43)&gt;0,('ssp1-up'!N43-'ssp1-up'!M43),0)</f>
        <v>4.4701538176390221E-2</v>
      </c>
      <c r="O43" s="10">
        <f>IF(('ssp1-up'!O43-'ssp1-up'!N43)&gt;0,('ssp1-up'!O43-'ssp1-up'!N43),0)</f>
        <v>3.4616745748618616E-2</v>
      </c>
      <c r="P43" s="10">
        <f>IF(('ssp1-up'!P43-'ssp1-up'!O43)&gt;0,('ssp1-up'!P43-'ssp1-up'!O43),0)</f>
        <v>2.4150505143756273E-2</v>
      </c>
      <c r="Q43" s="10">
        <f>IF(('ssp1-up'!Q43-'ssp1-up'!P43)&gt;0,('ssp1-up'!Q43-'ssp1-up'!P43),0)</f>
        <v>1.0613261322313106E-2</v>
      </c>
      <c r="R43" s="10">
        <f>IF(('ssp1-up'!R43-'ssp1-up'!Q43)&gt;0,('ssp1-up'!R43-'ssp1-up'!Q43),0)</f>
        <v>0</v>
      </c>
      <c r="S43" s="10">
        <f>IF(('ssp1-up'!S43-'ssp1-up'!R43)&gt;0,('ssp1-up'!S43-'ssp1-up'!R43),0)</f>
        <v>0</v>
      </c>
      <c r="T43" s="10">
        <f>IF(('ssp1-up'!T43-'ssp1-up'!S43)&gt;0,('ssp1-up'!T43-'ssp1-up'!S43),0)</f>
        <v>0</v>
      </c>
      <c r="U43" s="10">
        <f>IF(('ssp1-up'!U43-'ssp1-up'!T43)&gt;0,('ssp1-up'!U43-'ssp1-up'!T43),0)</f>
        <v>0</v>
      </c>
      <c r="V43" s="10">
        <f>IF(('ssp1-up'!V43-'ssp1-up'!U43)&gt;0,('ssp1-up'!V43-'ssp1-up'!U43),0)</f>
        <v>0</v>
      </c>
      <c r="W43" s="10">
        <f>IF(('ssp1-up'!W43-'ssp1-up'!V43)&gt;0,('ssp1-up'!W43-'ssp1-up'!V43),0)</f>
        <v>0</v>
      </c>
      <c r="X43" s="10">
        <f>IF(('ssp1-up'!X43-'ssp1-up'!W43)&gt;0,('ssp1-up'!X43-'ssp1-up'!W43),0)</f>
        <v>0</v>
      </c>
    </row>
    <row r="44" spans="1:24" x14ac:dyDescent="0.3">
      <c r="A44" s="6" t="s">
        <v>6</v>
      </c>
      <c r="B44" s="6" t="s">
        <v>203</v>
      </c>
      <c r="C44" s="6" t="s">
        <v>51</v>
      </c>
      <c r="D44" s="6" t="s">
        <v>205</v>
      </c>
      <c r="E44" s="6" t="s">
        <v>204</v>
      </c>
      <c r="F44" s="10" t="e">
        <v>#N/A</v>
      </c>
      <c r="G44" s="10">
        <f>IF(('ssp1-up'!G44-'ssp1-up'!F44)&gt;0,('ssp1-up'!G44-'ssp1-up'!F44),0)</f>
        <v>0.65840125343824418</v>
      </c>
      <c r="H44" s="10">
        <f>IF(('ssp1-up'!H44-'ssp1-up'!G44)&gt;0,('ssp1-up'!H44-'ssp1-up'!G44),0)</f>
        <v>0.53061452698023182</v>
      </c>
      <c r="I44" s="10">
        <f>IF(('ssp1-up'!I44-'ssp1-up'!H44)&gt;0,('ssp1-up'!I44-'ssp1-up'!H44),0)</f>
        <v>0.44256220696857085</v>
      </c>
      <c r="J44" s="10">
        <f>IF(('ssp1-up'!J44-'ssp1-up'!I44)&gt;0,('ssp1-up'!J44-'ssp1-up'!I44),0)</f>
        <v>0.36244504120640819</v>
      </c>
      <c r="K44" s="10">
        <f>IF(('ssp1-up'!K44-'ssp1-up'!J44)&gt;0,('ssp1-up'!K44-'ssp1-up'!J44),0)</f>
        <v>0.29739614863725805</v>
      </c>
      <c r="L44" s="10">
        <f>IF(('ssp1-up'!L44-'ssp1-up'!K44)&gt;0,('ssp1-up'!L44-'ssp1-up'!K44),0)</f>
        <v>0.27409733653888146</v>
      </c>
      <c r="M44" s="10">
        <f>IF(('ssp1-up'!M44-'ssp1-up'!L44)&gt;0,('ssp1-up'!M44-'ssp1-up'!L44),0)</f>
        <v>0.26921289735360077</v>
      </c>
      <c r="N44" s="10">
        <f>IF(('ssp1-up'!N44-'ssp1-up'!M44)&gt;0,('ssp1-up'!N44-'ssp1-up'!M44),0)</f>
        <v>0.25173249751314231</v>
      </c>
      <c r="O44" s="10">
        <f>IF(('ssp1-up'!O44-'ssp1-up'!N44)&gt;0,('ssp1-up'!O44-'ssp1-up'!N44),0)</f>
        <v>0.21461429632477902</v>
      </c>
      <c r="P44" s="10">
        <f>IF(('ssp1-up'!P44-'ssp1-up'!O44)&gt;0,('ssp1-up'!P44-'ssp1-up'!O44),0)</f>
        <v>0.16775243329619371</v>
      </c>
      <c r="Q44" s="10">
        <f>IF(('ssp1-up'!Q44-'ssp1-up'!P44)&gt;0,('ssp1-up'!Q44-'ssp1-up'!P44),0)</f>
        <v>9.4667690249002234E-2</v>
      </c>
      <c r="R44" s="10">
        <f>IF(('ssp1-up'!R44-'ssp1-up'!Q44)&gt;0,('ssp1-up'!R44-'ssp1-up'!Q44),0)</f>
        <v>3.2776233616468531E-2</v>
      </c>
      <c r="S44" s="10">
        <f>IF(('ssp1-up'!S44-'ssp1-up'!R44)&gt;0,('ssp1-up'!S44-'ssp1-up'!R44),0)</f>
        <v>0</v>
      </c>
      <c r="T44" s="10">
        <f>IF(('ssp1-up'!T44-'ssp1-up'!S44)&gt;0,('ssp1-up'!T44-'ssp1-up'!S44),0)</f>
        <v>0</v>
      </c>
      <c r="U44" s="10">
        <f>IF(('ssp1-up'!U44-'ssp1-up'!T44)&gt;0,('ssp1-up'!U44-'ssp1-up'!T44),0)</f>
        <v>0</v>
      </c>
      <c r="V44" s="10">
        <f>IF(('ssp1-up'!V44-'ssp1-up'!U44)&gt;0,('ssp1-up'!V44-'ssp1-up'!U44),0)</f>
        <v>0</v>
      </c>
      <c r="W44" s="10">
        <f>IF(('ssp1-up'!W44-'ssp1-up'!V44)&gt;0,('ssp1-up'!W44-'ssp1-up'!V44),0)</f>
        <v>0</v>
      </c>
      <c r="X44" s="10">
        <f>IF(('ssp1-up'!X44-'ssp1-up'!W44)&gt;0,('ssp1-up'!X44-'ssp1-up'!W44),0)</f>
        <v>0</v>
      </c>
    </row>
    <row r="45" spans="1:24" x14ac:dyDescent="0.3">
      <c r="A45" s="6" t="s">
        <v>6</v>
      </c>
      <c r="B45" s="6" t="s">
        <v>203</v>
      </c>
      <c r="C45" s="6" t="s">
        <v>52</v>
      </c>
      <c r="D45" s="6" t="s">
        <v>205</v>
      </c>
      <c r="E45" s="6" t="s">
        <v>204</v>
      </c>
      <c r="F45" s="10" t="e">
        <v>#N/A</v>
      </c>
      <c r="G45" s="10">
        <f>IF(('ssp1-up'!G45-'ssp1-up'!F45)&gt;0,('ssp1-up'!G45-'ssp1-up'!F45),0)</f>
        <v>3.3045404740784647</v>
      </c>
      <c r="H45" s="10">
        <f>IF(('ssp1-up'!H45-'ssp1-up'!G45)&gt;0,('ssp1-up'!H45-'ssp1-up'!G45),0)</f>
        <v>2.6232855582612586</v>
      </c>
      <c r="I45" s="10">
        <f>IF(('ssp1-up'!I45-'ssp1-up'!H45)&gt;0,('ssp1-up'!I45-'ssp1-up'!H45),0)</f>
        <v>2.1026098960109891</v>
      </c>
      <c r="J45" s="10">
        <f>IF(('ssp1-up'!J45-'ssp1-up'!I45)&gt;0,('ssp1-up'!J45-'ssp1-up'!I45),0)</f>
        <v>1.6517428432985355</v>
      </c>
      <c r="K45" s="10">
        <f>IF(('ssp1-up'!K45-'ssp1-up'!J45)&gt;0,('ssp1-up'!K45-'ssp1-up'!J45),0)</f>
        <v>1.2958935846840234</v>
      </c>
      <c r="L45" s="10">
        <f>IF(('ssp1-up'!L45-'ssp1-up'!K45)&gt;0,('ssp1-up'!L45-'ssp1-up'!K45),0)</f>
        <v>1.043336847351668</v>
      </c>
      <c r="M45" s="10">
        <f>IF(('ssp1-up'!M45-'ssp1-up'!L45)&gt;0,('ssp1-up'!M45-'ssp1-up'!L45),0)</f>
        <v>0.82254508713631935</v>
      </c>
      <c r="N45" s="10">
        <f>IF(('ssp1-up'!N45-'ssp1-up'!M45)&gt;0,('ssp1-up'!N45-'ssp1-up'!M45),0)</f>
        <v>0.57937616652640145</v>
      </c>
      <c r="O45" s="10">
        <f>IF(('ssp1-up'!O45-'ssp1-up'!N45)&gt;0,('ssp1-up'!O45-'ssp1-up'!N45),0)</f>
        <v>0.31062962652843851</v>
      </c>
      <c r="P45" s="10">
        <f>IF(('ssp1-up'!P45-'ssp1-up'!O45)&gt;0,('ssp1-up'!P45-'ssp1-up'!O45),0)</f>
        <v>8.0654197065953781E-2</v>
      </c>
      <c r="Q45" s="10">
        <f>IF(('ssp1-up'!Q45-'ssp1-up'!P45)&gt;0,('ssp1-up'!Q45-'ssp1-up'!P45),0)</f>
        <v>0</v>
      </c>
      <c r="R45" s="10">
        <f>IF(('ssp1-up'!R45-'ssp1-up'!Q45)&gt;0,('ssp1-up'!R45-'ssp1-up'!Q45),0)</f>
        <v>0</v>
      </c>
      <c r="S45" s="10">
        <f>IF(('ssp1-up'!S45-'ssp1-up'!R45)&gt;0,('ssp1-up'!S45-'ssp1-up'!R45),0)</f>
        <v>0</v>
      </c>
      <c r="T45" s="10">
        <f>IF(('ssp1-up'!T45-'ssp1-up'!S45)&gt;0,('ssp1-up'!T45-'ssp1-up'!S45),0)</f>
        <v>0</v>
      </c>
      <c r="U45" s="10">
        <f>IF(('ssp1-up'!U45-'ssp1-up'!T45)&gt;0,('ssp1-up'!U45-'ssp1-up'!T45),0)</f>
        <v>0</v>
      </c>
      <c r="V45" s="10">
        <f>IF(('ssp1-up'!V45-'ssp1-up'!U45)&gt;0,('ssp1-up'!V45-'ssp1-up'!U45),0)</f>
        <v>0</v>
      </c>
      <c r="W45" s="10">
        <f>IF(('ssp1-up'!W45-'ssp1-up'!V45)&gt;0,('ssp1-up'!W45-'ssp1-up'!V45),0)</f>
        <v>0</v>
      </c>
      <c r="X45" s="10">
        <f>IF(('ssp1-up'!X45-'ssp1-up'!W45)&gt;0,('ssp1-up'!X45-'ssp1-up'!W45),0)</f>
        <v>0</v>
      </c>
    </row>
    <row r="46" spans="1:24" x14ac:dyDescent="0.3">
      <c r="A46" s="6" t="s">
        <v>6</v>
      </c>
      <c r="B46" s="6" t="s">
        <v>203</v>
      </c>
      <c r="C46" s="6" t="s">
        <v>53</v>
      </c>
      <c r="D46" s="6" t="s">
        <v>205</v>
      </c>
      <c r="E46" s="6" t="s">
        <v>204</v>
      </c>
      <c r="F46" s="10" t="e">
        <v>#N/A</v>
      </c>
      <c r="G46" s="10">
        <f>IF(('ssp1-up'!G46-'ssp1-up'!F46)&gt;0,('ssp1-up'!G46-'ssp1-up'!F46),0)</f>
        <v>9.2626938298587924E-2</v>
      </c>
      <c r="H46" s="10">
        <f>IF(('ssp1-up'!H46-'ssp1-up'!G46)&gt;0,('ssp1-up'!H46-'ssp1-up'!G46),0)</f>
        <v>9.2502850832490879E-2</v>
      </c>
      <c r="I46" s="10">
        <f>IF(('ssp1-up'!I46-'ssp1-up'!H46)&gt;0,('ssp1-up'!I46-'ssp1-up'!H46),0)</f>
        <v>8.4863760924337894E-2</v>
      </c>
      <c r="J46" s="10">
        <f>IF(('ssp1-up'!J46-'ssp1-up'!I46)&gt;0,('ssp1-up'!J46-'ssp1-up'!I46),0)</f>
        <v>7.391262185127101E-2</v>
      </c>
      <c r="K46" s="10">
        <f>IF(('ssp1-up'!K46-'ssp1-up'!J46)&gt;0,('ssp1-up'!K46-'ssp1-up'!J46),0)</f>
        <v>6.5854234625407626E-2</v>
      </c>
      <c r="L46" s="10">
        <f>IF(('ssp1-up'!L46-'ssp1-up'!K46)&gt;0,('ssp1-up'!L46-'ssp1-up'!K46),0)</f>
        <v>5.7070922657807444E-2</v>
      </c>
      <c r="M46" s="10">
        <f>IF(('ssp1-up'!M46-'ssp1-up'!L46)&gt;0,('ssp1-up'!M46-'ssp1-up'!L46),0)</f>
        <v>4.7131996420890943E-2</v>
      </c>
      <c r="N46" s="10">
        <f>IF(('ssp1-up'!N46-'ssp1-up'!M46)&gt;0,('ssp1-up'!N46-'ssp1-up'!M46),0)</f>
        <v>3.6665423001227326E-2</v>
      </c>
      <c r="O46" s="10">
        <f>IF(('ssp1-up'!O46-'ssp1-up'!N46)&gt;0,('ssp1-up'!O46-'ssp1-up'!N46),0)</f>
        <v>2.5671822301597702E-2</v>
      </c>
      <c r="P46" s="10">
        <f>IF(('ssp1-up'!P46-'ssp1-up'!O46)&gt;0,('ssp1-up'!P46-'ssp1-up'!O46),0)</f>
        <v>1.5302037758356146E-2</v>
      </c>
      <c r="Q46" s="10">
        <f>IF(('ssp1-up'!Q46-'ssp1-up'!P46)&gt;0,('ssp1-up'!Q46-'ssp1-up'!P46),0)</f>
        <v>6.1827095663151699E-3</v>
      </c>
      <c r="R46" s="10">
        <f>IF(('ssp1-up'!R46-'ssp1-up'!Q46)&gt;0,('ssp1-up'!R46-'ssp1-up'!Q46),0)</f>
        <v>0</v>
      </c>
      <c r="S46" s="10">
        <f>IF(('ssp1-up'!S46-'ssp1-up'!R46)&gt;0,('ssp1-up'!S46-'ssp1-up'!R46),0)</f>
        <v>0</v>
      </c>
      <c r="T46" s="10">
        <f>IF(('ssp1-up'!T46-'ssp1-up'!S46)&gt;0,('ssp1-up'!T46-'ssp1-up'!S46),0)</f>
        <v>0</v>
      </c>
      <c r="U46" s="10">
        <f>IF(('ssp1-up'!U46-'ssp1-up'!T46)&gt;0,('ssp1-up'!U46-'ssp1-up'!T46),0)</f>
        <v>0</v>
      </c>
      <c r="V46" s="10">
        <f>IF(('ssp1-up'!V46-'ssp1-up'!U46)&gt;0,('ssp1-up'!V46-'ssp1-up'!U46),0)</f>
        <v>0</v>
      </c>
      <c r="W46" s="10">
        <f>IF(('ssp1-up'!W46-'ssp1-up'!V46)&gt;0,('ssp1-up'!W46-'ssp1-up'!V46),0)</f>
        <v>0</v>
      </c>
      <c r="X46" s="10">
        <f>IF(('ssp1-up'!X46-'ssp1-up'!W46)&gt;0,('ssp1-up'!X46-'ssp1-up'!W46),0)</f>
        <v>0</v>
      </c>
    </row>
    <row r="47" spans="1:24" x14ac:dyDescent="0.3">
      <c r="A47" s="6" t="s">
        <v>6</v>
      </c>
      <c r="B47" s="6" t="s">
        <v>203</v>
      </c>
      <c r="C47" s="6" t="s">
        <v>54</v>
      </c>
      <c r="D47" s="6" t="s">
        <v>205</v>
      </c>
      <c r="E47" s="6" t="s">
        <v>204</v>
      </c>
      <c r="F47" s="10" t="e">
        <v>#N/A</v>
      </c>
      <c r="G47" s="10">
        <f>IF(('ssp1-up'!G47-'ssp1-up'!F47)&gt;0,('ssp1-up'!G47-'ssp1-up'!F47),0)</f>
        <v>0.18526568236733532</v>
      </c>
      <c r="H47" s="10">
        <f>IF(('ssp1-up'!H47-'ssp1-up'!G47)&gt;0,('ssp1-up'!H47-'ssp1-up'!G47),0)</f>
        <v>0.18186363367077174</v>
      </c>
      <c r="I47" s="10">
        <f>IF(('ssp1-up'!I47-'ssp1-up'!H47)&gt;0,('ssp1-up'!I47-'ssp1-up'!H47),0)</f>
        <v>0.19085328666125712</v>
      </c>
      <c r="J47" s="10">
        <f>IF(('ssp1-up'!J47-'ssp1-up'!I47)&gt;0,('ssp1-up'!J47-'ssp1-up'!I47),0)</f>
        <v>0.18845683002915425</v>
      </c>
      <c r="K47" s="10">
        <f>IF(('ssp1-up'!K47-'ssp1-up'!J47)&gt;0,('ssp1-up'!K47-'ssp1-up'!J47),0)</f>
        <v>0.17838458609308461</v>
      </c>
      <c r="L47" s="10">
        <f>IF(('ssp1-up'!L47-'ssp1-up'!K47)&gt;0,('ssp1-up'!L47-'ssp1-up'!K47),0)</f>
        <v>0.16836265570085462</v>
      </c>
      <c r="M47" s="10">
        <f>IF(('ssp1-up'!M47-'ssp1-up'!L47)&gt;0,('ssp1-up'!M47-'ssp1-up'!L47),0)</f>
        <v>0.16251133451657829</v>
      </c>
      <c r="N47" s="10">
        <f>IF(('ssp1-up'!N47-'ssp1-up'!M47)&gt;0,('ssp1-up'!N47-'ssp1-up'!M47),0)</f>
        <v>0.16162487511659496</v>
      </c>
      <c r="O47" s="10">
        <f>IF(('ssp1-up'!O47-'ssp1-up'!N47)&gt;0,('ssp1-up'!O47-'ssp1-up'!N47),0)</f>
        <v>0.16244227208264572</v>
      </c>
      <c r="P47" s="10">
        <f>IF(('ssp1-up'!P47-'ssp1-up'!O47)&gt;0,('ssp1-up'!P47-'ssp1-up'!O47),0)</f>
        <v>0.16050502971262581</v>
      </c>
      <c r="Q47" s="10">
        <f>IF(('ssp1-up'!Q47-'ssp1-up'!P47)&gt;0,('ssp1-up'!Q47-'ssp1-up'!P47),0)</f>
        <v>0.15024649181793404</v>
      </c>
      <c r="R47" s="10">
        <f>IF(('ssp1-up'!R47-'ssp1-up'!Q47)&gt;0,('ssp1-up'!R47-'ssp1-up'!Q47),0)</f>
        <v>0.13872405620125949</v>
      </c>
      <c r="S47" s="10">
        <f>IF(('ssp1-up'!S47-'ssp1-up'!R47)&gt;0,('ssp1-up'!S47-'ssp1-up'!R47),0)</f>
        <v>0.12382529134267894</v>
      </c>
      <c r="T47" s="10">
        <f>IF(('ssp1-up'!T47-'ssp1-up'!S47)&gt;0,('ssp1-up'!T47-'ssp1-up'!S47),0)</f>
        <v>9.9616310944364628E-2</v>
      </c>
      <c r="U47" s="10">
        <f>IF(('ssp1-up'!U47-'ssp1-up'!T47)&gt;0,('ssp1-up'!U47-'ssp1-up'!T47),0)</f>
        <v>7.8456194743067087E-2</v>
      </c>
      <c r="V47" s="10">
        <f>IF(('ssp1-up'!V47-'ssp1-up'!U47)&gt;0,('ssp1-up'!V47-'ssp1-up'!U47),0)</f>
        <v>5.4906768906258563E-2</v>
      </c>
      <c r="W47" s="10">
        <f>IF(('ssp1-up'!W47-'ssp1-up'!V47)&gt;0,('ssp1-up'!W47-'ssp1-up'!V47),0)</f>
        <v>1.6607726599205286E-2</v>
      </c>
      <c r="X47" s="10">
        <f>IF(('ssp1-up'!X47-'ssp1-up'!W47)&gt;0,('ssp1-up'!X47-'ssp1-up'!W47),0)</f>
        <v>0</v>
      </c>
    </row>
    <row r="48" spans="1:24" x14ac:dyDescent="0.3">
      <c r="A48" s="6" t="s">
        <v>6</v>
      </c>
      <c r="B48" s="6" t="s">
        <v>203</v>
      </c>
      <c r="C48" s="6" t="s">
        <v>55</v>
      </c>
      <c r="D48" s="6" t="s">
        <v>205</v>
      </c>
      <c r="E48" s="6" t="s">
        <v>204</v>
      </c>
      <c r="F48" s="10" t="e">
        <v>#N/A</v>
      </c>
      <c r="G48" s="10">
        <f>IF(('ssp1-up'!G48-'ssp1-up'!F48)&gt;0,('ssp1-up'!G48-'ssp1-up'!F48),0)</f>
        <v>0.71379688544163145</v>
      </c>
      <c r="H48" s="10">
        <f>IF(('ssp1-up'!H48-'ssp1-up'!G48)&gt;0,('ssp1-up'!H48-'ssp1-up'!G48),0)</f>
        <v>0.63180737759469618</v>
      </c>
      <c r="I48" s="10">
        <f>IF(('ssp1-up'!I48-'ssp1-up'!H48)&gt;0,('ssp1-up'!I48-'ssp1-up'!H48),0)</f>
        <v>0.54900987855971195</v>
      </c>
      <c r="J48" s="10">
        <f>IF(('ssp1-up'!J48-'ssp1-up'!I48)&gt;0,('ssp1-up'!J48-'ssp1-up'!I48),0)</f>
        <v>0.45172443784458416</v>
      </c>
      <c r="K48" s="10">
        <f>IF(('ssp1-up'!K48-'ssp1-up'!J48)&gt;0,('ssp1-up'!K48-'ssp1-up'!J48),0)</f>
        <v>0.36801837573409202</v>
      </c>
      <c r="L48" s="10">
        <f>IF(('ssp1-up'!L48-'ssp1-up'!K48)&gt;0,('ssp1-up'!L48-'ssp1-up'!K48),0)</f>
        <v>0.27847900383250845</v>
      </c>
      <c r="M48" s="10">
        <f>IF(('ssp1-up'!M48-'ssp1-up'!L48)&gt;0,('ssp1-up'!M48-'ssp1-up'!L48),0)</f>
        <v>0.18883307571339003</v>
      </c>
      <c r="N48" s="10">
        <f>IF(('ssp1-up'!N48-'ssp1-up'!M48)&gt;0,('ssp1-up'!N48-'ssp1-up'!M48),0)</f>
        <v>0.10382014010610874</v>
      </c>
      <c r="O48" s="10">
        <f>IF(('ssp1-up'!O48-'ssp1-up'!N48)&gt;0,('ssp1-up'!O48-'ssp1-up'!N48),0)</f>
        <v>2.9728966194408457E-2</v>
      </c>
      <c r="P48" s="10">
        <f>IF(('ssp1-up'!P48-'ssp1-up'!O48)&gt;0,('ssp1-up'!P48-'ssp1-up'!O48),0)</f>
        <v>0</v>
      </c>
      <c r="Q48" s="10">
        <f>IF(('ssp1-up'!Q48-'ssp1-up'!P48)&gt;0,('ssp1-up'!Q48-'ssp1-up'!P48),0)</f>
        <v>0</v>
      </c>
      <c r="R48" s="10">
        <f>IF(('ssp1-up'!R48-'ssp1-up'!Q48)&gt;0,('ssp1-up'!R48-'ssp1-up'!Q48),0)</f>
        <v>0</v>
      </c>
      <c r="S48" s="10">
        <f>IF(('ssp1-up'!S48-'ssp1-up'!R48)&gt;0,('ssp1-up'!S48-'ssp1-up'!R48),0)</f>
        <v>0</v>
      </c>
      <c r="T48" s="10">
        <f>IF(('ssp1-up'!T48-'ssp1-up'!S48)&gt;0,('ssp1-up'!T48-'ssp1-up'!S48),0)</f>
        <v>0</v>
      </c>
      <c r="U48" s="10">
        <f>IF(('ssp1-up'!U48-'ssp1-up'!T48)&gt;0,('ssp1-up'!U48-'ssp1-up'!T48),0)</f>
        <v>0</v>
      </c>
      <c r="V48" s="10">
        <f>IF(('ssp1-up'!V48-'ssp1-up'!U48)&gt;0,('ssp1-up'!V48-'ssp1-up'!U48),0)</f>
        <v>0</v>
      </c>
      <c r="W48" s="10">
        <f>IF(('ssp1-up'!W48-'ssp1-up'!V48)&gt;0,('ssp1-up'!W48-'ssp1-up'!V48),0)</f>
        <v>0</v>
      </c>
      <c r="X48" s="10">
        <f>IF(('ssp1-up'!X48-'ssp1-up'!W48)&gt;0,('ssp1-up'!X48-'ssp1-up'!W48),0)</f>
        <v>0</v>
      </c>
    </row>
    <row r="49" spans="1:24" x14ac:dyDescent="0.3">
      <c r="A49" s="6" t="s">
        <v>6</v>
      </c>
      <c r="B49" s="6" t="s">
        <v>203</v>
      </c>
      <c r="C49" s="6" t="s">
        <v>56</v>
      </c>
      <c r="D49" s="6" t="s">
        <v>205</v>
      </c>
      <c r="E49" s="6" t="s">
        <v>204</v>
      </c>
      <c r="F49" s="10" t="e">
        <v>#N/A</v>
      </c>
      <c r="G49" s="10">
        <f>IF(('ssp1-up'!G49-'ssp1-up'!F49)&gt;0,('ssp1-up'!G49-'ssp1-up'!F49),0)</f>
        <v>2.9826143795504585</v>
      </c>
      <c r="H49" s="10">
        <f>IF(('ssp1-up'!H49-'ssp1-up'!G49)&gt;0,('ssp1-up'!H49-'ssp1-up'!G49),0)</f>
        <v>2.7460986181218701</v>
      </c>
      <c r="I49" s="10">
        <f>IF(('ssp1-up'!I49-'ssp1-up'!H49)&gt;0,('ssp1-up'!I49-'ssp1-up'!H49),0)</f>
        <v>2.3819747049206939</v>
      </c>
      <c r="J49" s="10">
        <f>IF(('ssp1-up'!J49-'ssp1-up'!I49)&gt;0,('ssp1-up'!J49-'ssp1-up'!I49),0)</f>
        <v>1.9806091059813582</v>
      </c>
      <c r="K49" s="10">
        <f>IF(('ssp1-up'!K49-'ssp1-up'!J49)&gt;0,('ssp1-up'!K49-'ssp1-up'!J49),0)</f>
        <v>1.7089378496092138</v>
      </c>
      <c r="L49" s="10">
        <f>IF(('ssp1-up'!L49-'ssp1-up'!K49)&gt;0,('ssp1-up'!L49-'ssp1-up'!K49),0)</f>
        <v>1.4635106511327933</v>
      </c>
      <c r="M49" s="10">
        <f>IF(('ssp1-up'!M49-'ssp1-up'!L49)&gt;0,('ssp1-up'!M49-'ssp1-up'!L49),0)</f>
        <v>1.1770928934835538</v>
      </c>
      <c r="N49" s="10">
        <f>IF(('ssp1-up'!N49-'ssp1-up'!M49)&gt;0,('ssp1-up'!N49-'ssp1-up'!M49),0)</f>
        <v>0.81408615806277851</v>
      </c>
      <c r="O49" s="10">
        <f>IF(('ssp1-up'!O49-'ssp1-up'!N49)&gt;0,('ssp1-up'!O49-'ssp1-up'!N49),0)</f>
        <v>0.43814311521042981</v>
      </c>
      <c r="P49" s="10">
        <f>IF(('ssp1-up'!P49-'ssp1-up'!O49)&gt;0,('ssp1-up'!P49-'ssp1-up'!O49),0)</f>
        <v>7.6973162898063663E-2</v>
      </c>
      <c r="Q49" s="10">
        <f>IF(('ssp1-up'!Q49-'ssp1-up'!P49)&gt;0,('ssp1-up'!Q49-'ssp1-up'!P49),0)</f>
        <v>0</v>
      </c>
      <c r="R49" s="10">
        <f>IF(('ssp1-up'!R49-'ssp1-up'!Q49)&gt;0,('ssp1-up'!R49-'ssp1-up'!Q49),0)</f>
        <v>0</v>
      </c>
      <c r="S49" s="10">
        <f>IF(('ssp1-up'!S49-'ssp1-up'!R49)&gt;0,('ssp1-up'!S49-'ssp1-up'!R49),0)</f>
        <v>0</v>
      </c>
      <c r="T49" s="10">
        <f>IF(('ssp1-up'!T49-'ssp1-up'!S49)&gt;0,('ssp1-up'!T49-'ssp1-up'!S49),0)</f>
        <v>0</v>
      </c>
      <c r="U49" s="10">
        <f>IF(('ssp1-up'!U49-'ssp1-up'!T49)&gt;0,('ssp1-up'!U49-'ssp1-up'!T49),0)</f>
        <v>0</v>
      </c>
      <c r="V49" s="10">
        <f>IF(('ssp1-up'!V49-'ssp1-up'!U49)&gt;0,('ssp1-up'!V49-'ssp1-up'!U49),0)</f>
        <v>0</v>
      </c>
      <c r="W49" s="10">
        <f>IF(('ssp1-up'!W49-'ssp1-up'!V49)&gt;0,('ssp1-up'!W49-'ssp1-up'!V49),0)</f>
        <v>0</v>
      </c>
      <c r="X49" s="10">
        <f>IF(('ssp1-up'!X49-'ssp1-up'!W49)&gt;0,('ssp1-up'!X49-'ssp1-up'!W49),0)</f>
        <v>0</v>
      </c>
    </row>
    <row r="50" spans="1:24" x14ac:dyDescent="0.3">
      <c r="A50" s="6" t="s">
        <v>6</v>
      </c>
      <c r="B50" s="6" t="s">
        <v>203</v>
      </c>
      <c r="C50" s="6" t="s">
        <v>57</v>
      </c>
      <c r="D50" s="6" t="s">
        <v>205</v>
      </c>
      <c r="E50" s="6" t="s">
        <v>204</v>
      </c>
      <c r="F50" s="10" t="e">
        <v>#N/A</v>
      </c>
      <c r="G50" s="10">
        <f>IF(('ssp1-up'!G50-'ssp1-up'!F50)&gt;0,('ssp1-up'!G50-'ssp1-up'!F50),0)</f>
        <v>1.164708526987944</v>
      </c>
      <c r="H50" s="10">
        <f>IF(('ssp1-up'!H50-'ssp1-up'!G50)&gt;0,('ssp1-up'!H50-'ssp1-up'!G50),0)</f>
        <v>1.0477501542736345</v>
      </c>
      <c r="I50" s="10">
        <f>IF(('ssp1-up'!I50-'ssp1-up'!H50)&gt;0,('ssp1-up'!I50-'ssp1-up'!H50),0)</f>
        <v>0.92864868769023801</v>
      </c>
      <c r="J50" s="10">
        <f>IF(('ssp1-up'!J50-'ssp1-up'!I50)&gt;0,('ssp1-up'!J50-'ssp1-up'!I50),0)</f>
        <v>0.79243317368120536</v>
      </c>
      <c r="K50" s="10">
        <f>IF(('ssp1-up'!K50-'ssp1-up'!J50)&gt;0,('ssp1-up'!K50-'ssp1-up'!J50),0)</f>
        <v>0.67651999092477588</v>
      </c>
      <c r="L50" s="10">
        <f>IF(('ssp1-up'!L50-'ssp1-up'!K50)&gt;0,('ssp1-up'!L50-'ssp1-up'!K50),0)</f>
        <v>0.54749103068979643</v>
      </c>
      <c r="M50" s="10">
        <f>IF(('ssp1-up'!M50-'ssp1-up'!L50)&gt;0,('ssp1-up'!M50-'ssp1-up'!L50),0)</f>
        <v>0.41563340825280193</v>
      </c>
      <c r="N50" s="10">
        <f>IF(('ssp1-up'!N50-'ssp1-up'!M50)&gt;0,('ssp1-up'!N50-'ssp1-up'!M50),0)</f>
        <v>0.2836803352398487</v>
      </c>
      <c r="O50" s="10">
        <f>IF(('ssp1-up'!O50-'ssp1-up'!N50)&gt;0,('ssp1-up'!O50-'ssp1-up'!N50),0)</f>
        <v>0.16911970822866174</v>
      </c>
      <c r="P50" s="10">
        <f>IF(('ssp1-up'!P50-'ssp1-up'!O50)&gt;0,('ssp1-up'!P50-'ssp1-up'!O50),0)</f>
        <v>6.0010714009878896E-2</v>
      </c>
      <c r="Q50" s="10">
        <f>IF(('ssp1-up'!Q50-'ssp1-up'!P50)&gt;0,('ssp1-up'!Q50-'ssp1-up'!P50),0)</f>
        <v>0</v>
      </c>
      <c r="R50" s="10">
        <f>IF(('ssp1-up'!R50-'ssp1-up'!Q50)&gt;0,('ssp1-up'!R50-'ssp1-up'!Q50),0)</f>
        <v>0</v>
      </c>
      <c r="S50" s="10">
        <f>IF(('ssp1-up'!S50-'ssp1-up'!R50)&gt;0,('ssp1-up'!S50-'ssp1-up'!R50),0)</f>
        <v>0</v>
      </c>
      <c r="T50" s="10">
        <f>IF(('ssp1-up'!T50-'ssp1-up'!S50)&gt;0,('ssp1-up'!T50-'ssp1-up'!S50),0)</f>
        <v>0</v>
      </c>
      <c r="U50" s="10">
        <f>IF(('ssp1-up'!U50-'ssp1-up'!T50)&gt;0,('ssp1-up'!U50-'ssp1-up'!T50),0)</f>
        <v>0</v>
      </c>
      <c r="V50" s="10">
        <f>IF(('ssp1-up'!V50-'ssp1-up'!U50)&gt;0,('ssp1-up'!V50-'ssp1-up'!U50),0)</f>
        <v>0</v>
      </c>
      <c r="W50" s="10">
        <f>IF(('ssp1-up'!W50-'ssp1-up'!V50)&gt;0,('ssp1-up'!W50-'ssp1-up'!V50),0)</f>
        <v>0</v>
      </c>
      <c r="X50" s="10">
        <f>IF(('ssp1-up'!X50-'ssp1-up'!W50)&gt;0,('ssp1-up'!X50-'ssp1-up'!W50),0)</f>
        <v>0</v>
      </c>
    </row>
    <row r="51" spans="1:24" x14ac:dyDescent="0.3">
      <c r="A51" s="6" t="s">
        <v>6</v>
      </c>
      <c r="B51" s="6" t="s">
        <v>203</v>
      </c>
      <c r="C51" s="6" t="s">
        <v>58</v>
      </c>
      <c r="D51" s="6" t="s">
        <v>205</v>
      </c>
      <c r="E51" s="6" t="s">
        <v>204</v>
      </c>
      <c r="F51" s="10" t="e">
        <v>#N/A</v>
      </c>
      <c r="G51" s="10">
        <f>IF(('ssp1-up'!G51-'ssp1-up'!F51)&gt;0,('ssp1-up'!G51-'ssp1-up'!F51),0)</f>
        <v>7.0503650682782038</v>
      </c>
      <c r="H51" s="10">
        <f>IF(('ssp1-up'!H51-'ssp1-up'!G51)&gt;0,('ssp1-up'!H51-'ssp1-up'!G51),0)</f>
        <v>7.1481019418444447</v>
      </c>
      <c r="I51" s="10">
        <f>IF(('ssp1-up'!I51-'ssp1-up'!H51)&gt;0,('ssp1-up'!I51-'ssp1-up'!H51),0)</f>
        <v>6.9355487533551567</v>
      </c>
      <c r="J51" s="10">
        <f>IF(('ssp1-up'!J51-'ssp1-up'!I51)&gt;0,('ssp1-up'!J51-'ssp1-up'!I51),0)</f>
        <v>6.5381640543687638</v>
      </c>
      <c r="K51" s="10">
        <f>IF(('ssp1-up'!K51-'ssp1-up'!J51)&gt;0,('ssp1-up'!K51-'ssp1-up'!J51),0)</f>
        <v>6.1955114048302633</v>
      </c>
      <c r="L51" s="10">
        <f>IF(('ssp1-up'!L51-'ssp1-up'!K51)&gt;0,('ssp1-up'!L51-'ssp1-up'!K51),0)</f>
        <v>5.6900863305648528</v>
      </c>
      <c r="M51" s="10">
        <f>IF(('ssp1-up'!M51-'ssp1-up'!L51)&gt;0,('ssp1-up'!M51-'ssp1-up'!L51),0)</f>
        <v>5.0140846324838151</v>
      </c>
      <c r="N51" s="10">
        <f>IF(('ssp1-up'!N51-'ssp1-up'!M51)&gt;0,('ssp1-up'!N51-'ssp1-up'!M51),0)</f>
        <v>4.2366146662121338</v>
      </c>
      <c r="O51" s="10">
        <f>IF(('ssp1-up'!O51-'ssp1-up'!N51)&gt;0,('ssp1-up'!O51-'ssp1-up'!N51),0)</f>
        <v>3.4919734839864844</v>
      </c>
      <c r="P51" s="10">
        <f>IF(('ssp1-up'!P51-'ssp1-up'!O51)&gt;0,('ssp1-up'!P51-'ssp1-up'!O51),0)</f>
        <v>2.7554256851853438</v>
      </c>
      <c r="Q51" s="10">
        <f>IF(('ssp1-up'!Q51-'ssp1-up'!P51)&gt;0,('ssp1-up'!Q51-'ssp1-up'!P51),0)</f>
        <v>2.0645346138659733</v>
      </c>
      <c r="R51" s="10">
        <f>IF(('ssp1-up'!R51-'ssp1-up'!Q51)&gt;0,('ssp1-up'!R51-'ssp1-up'!Q51),0)</f>
        <v>1.3291064108486665</v>
      </c>
      <c r="S51" s="10">
        <f>IF(('ssp1-up'!S51-'ssp1-up'!R51)&gt;0,('ssp1-up'!S51-'ssp1-up'!R51),0)</f>
        <v>0.56038285129457677</v>
      </c>
      <c r="T51" s="10">
        <f>IF(('ssp1-up'!T51-'ssp1-up'!S51)&gt;0,('ssp1-up'!T51-'ssp1-up'!S51),0)</f>
        <v>0</v>
      </c>
      <c r="U51" s="10">
        <f>IF(('ssp1-up'!U51-'ssp1-up'!T51)&gt;0,('ssp1-up'!U51-'ssp1-up'!T51),0)</f>
        <v>0</v>
      </c>
      <c r="V51" s="10">
        <f>IF(('ssp1-up'!V51-'ssp1-up'!U51)&gt;0,('ssp1-up'!V51-'ssp1-up'!U51),0)</f>
        <v>0</v>
      </c>
      <c r="W51" s="10">
        <f>IF(('ssp1-up'!W51-'ssp1-up'!V51)&gt;0,('ssp1-up'!W51-'ssp1-up'!V51),0)</f>
        <v>0</v>
      </c>
      <c r="X51" s="10">
        <f>IF(('ssp1-up'!X51-'ssp1-up'!W51)&gt;0,('ssp1-up'!X51-'ssp1-up'!W51),0)</f>
        <v>0</v>
      </c>
    </row>
    <row r="52" spans="1:24" x14ac:dyDescent="0.3">
      <c r="A52" s="6" t="s">
        <v>6</v>
      </c>
      <c r="B52" s="6" t="s">
        <v>203</v>
      </c>
      <c r="C52" s="6" t="s">
        <v>59</v>
      </c>
      <c r="D52" s="6" t="s">
        <v>205</v>
      </c>
      <c r="E52" s="6" t="s">
        <v>204</v>
      </c>
      <c r="F52" s="10" t="e">
        <v>#N/A</v>
      </c>
      <c r="G52" s="10">
        <f>IF(('ssp1-up'!G52-'ssp1-up'!F52)&gt;0,('ssp1-up'!G52-'ssp1-up'!F52),0)</f>
        <v>0.41973777935081813</v>
      </c>
      <c r="H52" s="10">
        <f>IF(('ssp1-up'!H52-'ssp1-up'!G52)&gt;0,('ssp1-up'!H52-'ssp1-up'!G52),0)</f>
        <v>0.49966105409548867</v>
      </c>
      <c r="I52" s="10">
        <f>IF(('ssp1-up'!I52-'ssp1-up'!H52)&gt;0,('ssp1-up'!I52-'ssp1-up'!H52),0)</f>
        <v>0.56139991999600181</v>
      </c>
      <c r="J52" s="10">
        <f>IF(('ssp1-up'!J52-'ssp1-up'!I52)&gt;0,('ssp1-up'!J52-'ssp1-up'!I52),0)</f>
        <v>0.61421749039488827</v>
      </c>
      <c r="K52" s="10">
        <f>IF(('ssp1-up'!K52-'ssp1-up'!J52)&gt;0,('ssp1-up'!K52-'ssp1-up'!J52),0)</f>
        <v>0.66702744087013732</v>
      </c>
      <c r="L52" s="10">
        <f>IF(('ssp1-up'!L52-'ssp1-up'!K52)&gt;0,('ssp1-up'!L52-'ssp1-up'!K52),0)</f>
        <v>0.69399880084590748</v>
      </c>
      <c r="M52" s="10">
        <f>IF(('ssp1-up'!M52-'ssp1-up'!L52)&gt;0,('ssp1-up'!M52-'ssp1-up'!L52),0)</f>
        <v>0.68582326402942684</v>
      </c>
      <c r="N52" s="10">
        <f>IF(('ssp1-up'!N52-'ssp1-up'!M52)&gt;0,('ssp1-up'!N52-'ssp1-up'!M52),0)</f>
        <v>0.65005963427221491</v>
      </c>
      <c r="O52" s="10">
        <f>IF(('ssp1-up'!O52-'ssp1-up'!N52)&gt;0,('ssp1-up'!O52-'ssp1-up'!N52),0)</f>
        <v>0.59816709091754117</v>
      </c>
      <c r="P52" s="10">
        <f>IF(('ssp1-up'!P52-'ssp1-up'!O52)&gt;0,('ssp1-up'!P52-'ssp1-up'!O52),0)</f>
        <v>0.5394923625741761</v>
      </c>
      <c r="Q52" s="10">
        <f>IF(('ssp1-up'!Q52-'ssp1-up'!P52)&gt;0,('ssp1-up'!Q52-'ssp1-up'!P52),0)</f>
        <v>0.47329984027876026</v>
      </c>
      <c r="R52" s="10">
        <f>IF(('ssp1-up'!R52-'ssp1-up'!Q52)&gt;0,('ssp1-up'!R52-'ssp1-up'!Q52),0)</f>
        <v>0.39838038174725554</v>
      </c>
      <c r="S52" s="10">
        <f>IF(('ssp1-up'!S52-'ssp1-up'!R52)&gt;0,('ssp1-up'!S52-'ssp1-up'!R52),0)</f>
        <v>0.31583860285169063</v>
      </c>
      <c r="T52" s="10">
        <f>IF(('ssp1-up'!T52-'ssp1-up'!S52)&gt;0,('ssp1-up'!T52-'ssp1-up'!S52),0)</f>
        <v>0.23305451494430685</v>
      </c>
      <c r="U52" s="10">
        <f>IF(('ssp1-up'!U52-'ssp1-up'!T52)&gt;0,('ssp1-up'!U52-'ssp1-up'!T52),0)</f>
        <v>0.15424317345784821</v>
      </c>
      <c r="V52" s="10">
        <f>IF(('ssp1-up'!V52-'ssp1-up'!U52)&gt;0,('ssp1-up'!V52-'ssp1-up'!U52),0)</f>
        <v>8.0246910176686725E-2</v>
      </c>
      <c r="W52" s="10">
        <f>IF(('ssp1-up'!W52-'ssp1-up'!V52)&gt;0,('ssp1-up'!W52-'ssp1-up'!V52),0)</f>
        <v>8.1509613212258358E-3</v>
      </c>
      <c r="X52" s="10">
        <f>IF(('ssp1-up'!X52-'ssp1-up'!W52)&gt;0,('ssp1-up'!X52-'ssp1-up'!W52),0)</f>
        <v>0</v>
      </c>
    </row>
    <row r="53" spans="1:24" x14ac:dyDescent="0.3">
      <c r="A53" s="6" t="s">
        <v>6</v>
      </c>
      <c r="B53" s="6" t="s">
        <v>203</v>
      </c>
      <c r="C53" s="6" t="s">
        <v>60</v>
      </c>
      <c r="D53" s="6" t="s">
        <v>205</v>
      </c>
      <c r="E53" s="6" t="s">
        <v>204</v>
      </c>
      <c r="F53" s="10" t="e">
        <v>#N/A</v>
      </c>
      <c r="G53" s="10">
        <f>IF(('ssp1-up'!G53-'ssp1-up'!F53)&gt;0,('ssp1-up'!G53-'ssp1-up'!F53),0)</f>
        <v>3.2492690738414751</v>
      </c>
      <c r="H53" s="10">
        <f>IF(('ssp1-up'!H53-'ssp1-up'!G53)&gt;0,('ssp1-up'!H53-'ssp1-up'!G53),0)</f>
        <v>2.2992286309919052</v>
      </c>
      <c r="I53" s="10">
        <f>IF(('ssp1-up'!I53-'ssp1-up'!H53)&gt;0,('ssp1-up'!I53-'ssp1-up'!H53),0)</f>
        <v>1.8786167390928554</v>
      </c>
      <c r="J53" s="10">
        <f>IF(('ssp1-up'!J53-'ssp1-up'!I53)&gt;0,('ssp1-up'!J53-'ssp1-up'!I53),0)</f>
        <v>1.6343818610633534</v>
      </c>
      <c r="K53" s="10">
        <f>IF(('ssp1-up'!K53-'ssp1-up'!J53)&gt;0,('ssp1-up'!K53-'ssp1-up'!J53),0)</f>
        <v>1.5621754643244827</v>
      </c>
      <c r="L53" s="10">
        <f>IF(('ssp1-up'!L53-'ssp1-up'!K53)&gt;0,('ssp1-up'!L53-'ssp1-up'!K53),0)</f>
        <v>1.5214513365425475</v>
      </c>
      <c r="M53" s="10">
        <f>IF(('ssp1-up'!M53-'ssp1-up'!L53)&gt;0,('ssp1-up'!M53-'ssp1-up'!L53),0)</f>
        <v>1.367192402007916</v>
      </c>
      <c r="N53" s="10">
        <f>IF(('ssp1-up'!N53-'ssp1-up'!M53)&gt;0,('ssp1-up'!N53-'ssp1-up'!M53),0)</f>
        <v>1.0989650064117882</v>
      </c>
      <c r="O53" s="10">
        <f>IF(('ssp1-up'!O53-'ssp1-up'!N53)&gt;0,('ssp1-up'!O53-'ssp1-up'!N53),0)</f>
        <v>0.79800445472793768</v>
      </c>
      <c r="P53" s="10">
        <f>IF(('ssp1-up'!P53-'ssp1-up'!O53)&gt;0,('ssp1-up'!P53-'ssp1-up'!O53),0)</f>
        <v>0.54746450147071357</v>
      </c>
      <c r="Q53" s="10">
        <f>IF(('ssp1-up'!Q53-'ssp1-up'!P53)&gt;0,('ssp1-up'!Q53-'ssp1-up'!P53),0)</f>
        <v>0.20059468964481653</v>
      </c>
      <c r="R53" s="10">
        <f>IF(('ssp1-up'!R53-'ssp1-up'!Q53)&gt;0,('ssp1-up'!R53-'ssp1-up'!Q53),0)</f>
        <v>0</v>
      </c>
      <c r="S53" s="10">
        <f>IF(('ssp1-up'!S53-'ssp1-up'!R53)&gt;0,('ssp1-up'!S53-'ssp1-up'!R53),0)</f>
        <v>0</v>
      </c>
      <c r="T53" s="10">
        <f>IF(('ssp1-up'!T53-'ssp1-up'!S53)&gt;0,('ssp1-up'!T53-'ssp1-up'!S53),0)</f>
        <v>0</v>
      </c>
      <c r="U53" s="10">
        <f>IF(('ssp1-up'!U53-'ssp1-up'!T53)&gt;0,('ssp1-up'!U53-'ssp1-up'!T53),0)</f>
        <v>0</v>
      </c>
      <c r="V53" s="10">
        <f>IF(('ssp1-up'!V53-'ssp1-up'!U53)&gt;0,('ssp1-up'!V53-'ssp1-up'!U53),0)</f>
        <v>0</v>
      </c>
      <c r="W53" s="10">
        <f>IF(('ssp1-up'!W53-'ssp1-up'!V53)&gt;0,('ssp1-up'!W53-'ssp1-up'!V53),0)</f>
        <v>0</v>
      </c>
      <c r="X53" s="10">
        <f>IF(('ssp1-up'!X53-'ssp1-up'!W53)&gt;0,('ssp1-up'!X53-'ssp1-up'!W53),0)</f>
        <v>0</v>
      </c>
    </row>
    <row r="54" spans="1:24" x14ac:dyDescent="0.3">
      <c r="A54" s="6" t="s">
        <v>6</v>
      </c>
      <c r="B54" s="6" t="s">
        <v>203</v>
      </c>
      <c r="C54" s="6" t="s">
        <v>61</v>
      </c>
      <c r="D54" s="6" t="s">
        <v>205</v>
      </c>
      <c r="E54" s="6" t="s">
        <v>204</v>
      </c>
      <c r="F54" s="10" t="e">
        <v>#N/A</v>
      </c>
      <c r="G54" s="10">
        <f>IF(('ssp1-up'!G54-'ssp1-up'!F54)&gt;0,('ssp1-up'!G54-'ssp1-up'!F54),0)</f>
        <v>3.8034166917998324E-2</v>
      </c>
      <c r="H54" s="10">
        <f>IF(('ssp1-up'!H54-'ssp1-up'!G54)&gt;0,('ssp1-up'!H54-'ssp1-up'!G54),0)</f>
        <v>3.1846242562386551E-2</v>
      </c>
      <c r="I54" s="10">
        <f>IF(('ssp1-up'!I54-'ssp1-up'!H54)&gt;0,('ssp1-up'!I54-'ssp1-up'!H54),0)</f>
        <v>2.5951043633725135E-2</v>
      </c>
      <c r="J54" s="10">
        <f>IF(('ssp1-up'!J54-'ssp1-up'!I54)&gt;0,('ssp1-up'!J54-'ssp1-up'!I54),0)</f>
        <v>2.0713146619337097E-2</v>
      </c>
      <c r="K54" s="10">
        <f>IF(('ssp1-up'!K54-'ssp1-up'!J54)&gt;0,('ssp1-up'!K54-'ssp1-up'!J54),0)</f>
        <v>1.9056002298884156E-2</v>
      </c>
      <c r="L54" s="10">
        <f>IF(('ssp1-up'!L54-'ssp1-up'!K54)&gt;0,('ssp1-up'!L54-'ssp1-up'!K54),0)</f>
        <v>2.0086127586407709E-2</v>
      </c>
      <c r="M54" s="10">
        <f>IF(('ssp1-up'!M54-'ssp1-up'!L54)&gt;0,('ssp1-up'!M54-'ssp1-up'!L54),0)</f>
        <v>2.0083656308741871E-2</v>
      </c>
      <c r="N54" s="10">
        <f>IF(('ssp1-up'!N54-'ssp1-up'!M54)&gt;0,('ssp1-up'!N54-'ssp1-up'!M54),0)</f>
        <v>1.7460099932966378E-2</v>
      </c>
      <c r="O54" s="10">
        <f>IF(('ssp1-up'!O54-'ssp1-up'!N54)&gt;0,('ssp1-up'!O54-'ssp1-up'!N54),0)</f>
        <v>1.3415318338610982E-2</v>
      </c>
      <c r="P54" s="10">
        <f>IF(('ssp1-up'!P54-'ssp1-up'!O54)&gt;0,('ssp1-up'!P54-'ssp1-up'!O54),0)</f>
        <v>9.9914966626817314E-3</v>
      </c>
      <c r="Q54" s="10">
        <f>IF(('ssp1-up'!Q54-'ssp1-up'!P54)&gt;0,('ssp1-up'!Q54-'ssp1-up'!P54),0)</f>
        <v>6.8032816132326257E-3</v>
      </c>
      <c r="R54" s="10">
        <f>IF(('ssp1-up'!R54-'ssp1-up'!Q54)&gt;0,('ssp1-up'!R54-'ssp1-up'!Q54),0)</f>
        <v>4.9564377018871397E-3</v>
      </c>
      <c r="S54" s="10">
        <f>IF(('ssp1-up'!S54-'ssp1-up'!R54)&gt;0,('ssp1-up'!S54-'ssp1-up'!R54),0)</f>
        <v>3.3160128625959739E-3</v>
      </c>
      <c r="T54" s="10">
        <f>IF(('ssp1-up'!T54-'ssp1-up'!S54)&gt;0,('ssp1-up'!T54-'ssp1-up'!S54),0)</f>
        <v>7.7216481402220261E-4</v>
      </c>
      <c r="U54" s="10">
        <f>IF(('ssp1-up'!U54-'ssp1-up'!T54)&gt;0,('ssp1-up'!U54-'ssp1-up'!T54),0)</f>
        <v>0</v>
      </c>
      <c r="V54" s="10">
        <f>IF(('ssp1-up'!V54-'ssp1-up'!U54)&gt;0,('ssp1-up'!V54-'ssp1-up'!U54),0)</f>
        <v>0</v>
      </c>
      <c r="W54" s="10">
        <f>IF(('ssp1-up'!W54-'ssp1-up'!V54)&gt;0,('ssp1-up'!W54-'ssp1-up'!V54),0)</f>
        <v>0</v>
      </c>
      <c r="X54" s="10">
        <f>IF(('ssp1-up'!X54-'ssp1-up'!W54)&gt;0,('ssp1-up'!X54-'ssp1-up'!W54),0)</f>
        <v>0</v>
      </c>
    </row>
    <row r="55" spans="1:24" x14ac:dyDescent="0.3">
      <c r="A55" s="6" t="s">
        <v>6</v>
      </c>
      <c r="B55" s="6" t="s">
        <v>203</v>
      </c>
      <c r="C55" s="6" t="s">
        <v>62</v>
      </c>
      <c r="D55" s="6" t="s">
        <v>205</v>
      </c>
      <c r="E55" s="6" t="s">
        <v>204</v>
      </c>
      <c r="F55" s="10" t="e">
        <v>#N/A</v>
      </c>
      <c r="G55" s="10">
        <f>IF(('ssp1-up'!G55-'ssp1-up'!F55)&gt;0,('ssp1-up'!G55-'ssp1-up'!F55),0)</f>
        <v>4.7399064417997216</v>
      </c>
      <c r="H55" s="10">
        <f>IF(('ssp1-up'!H55-'ssp1-up'!G55)&gt;0,('ssp1-up'!H55-'ssp1-up'!G55),0)</f>
        <v>5.9110508462847982</v>
      </c>
      <c r="I55" s="10">
        <f>IF(('ssp1-up'!I55-'ssp1-up'!H55)&gt;0,('ssp1-up'!I55-'ssp1-up'!H55),0)</f>
        <v>7.022118203110729</v>
      </c>
      <c r="J55" s="10">
        <f>IF(('ssp1-up'!J55-'ssp1-up'!I55)&gt;0,('ssp1-up'!J55-'ssp1-up'!I55),0)</f>
        <v>7.8917815692817506</v>
      </c>
      <c r="K55" s="10">
        <f>IF(('ssp1-up'!K55-'ssp1-up'!J55)&gt;0,('ssp1-up'!K55-'ssp1-up'!J55),0)</f>
        <v>8.6582176649961653</v>
      </c>
      <c r="L55" s="10">
        <f>IF(('ssp1-up'!L55-'ssp1-up'!K55)&gt;0,('ssp1-up'!L55-'ssp1-up'!K55),0)</f>
        <v>9.1881773065652439</v>
      </c>
      <c r="M55" s="10">
        <f>IF(('ssp1-up'!M55-'ssp1-up'!L55)&gt;0,('ssp1-up'!M55-'ssp1-up'!L55),0)</f>
        <v>9.4544486036091513</v>
      </c>
      <c r="N55" s="10">
        <f>IF(('ssp1-up'!N55-'ssp1-up'!M55)&gt;0,('ssp1-up'!N55-'ssp1-up'!M55),0)</f>
        <v>9.4213353663362938</v>
      </c>
      <c r="O55" s="10">
        <f>IF(('ssp1-up'!O55-'ssp1-up'!N55)&gt;0,('ssp1-up'!O55-'ssp1-up'!N55),0)</f>
        <v>9.065726371652957</v>
      </c>
      <c r="P55" s="10">
        <f>IF(('ssp1-up'!P55-'ssp1-up'!O55)&gt;0,('ssp1-up'!P55-'ssp1-up'!O55),0)</f>
        <v>8.4039092779328399</v>
      </c>
      <c r="Q55" s="10">
        <f>IF(('ssp1-up'!Q55-'ssp1-up'!P55)&gt;0,('ssp1-up'!Q55-'ssp1-up'!P55),0)</f>
        <v>7.5551842864982603</v>
      </c>
      <c r="R55" s="10">
        <f>IF(('ssp1-up'!R55-'ssp1-up'!Q55)&gt;0,('ssp1-up'!R55-'ssp1-up'!Q55),0)</f>
        <v>6.5358503703017305</v>
      </c>
      <c r="S55" s="10">
        <f>IF(('ssp1-up'!S55-'ssp1-up'!R55)&gt;0,('ssp1-up'!S55-'ssp1-up'!R55),0)</f>
        <v>5.382866905977636</v>
      </c>
      <c r="T55" s="10">
        <f>IF(('ssp1-up'!T55-'ssp1-up'!S55)&gt;0,('ssp1-up'!T55-'ssp1-up'!S55),0)</f>
        <v>4.1537889771578023</v>
      </c>
      <c r="U55" s="10">
        <f>IF(('ssp1-up'!U55-'ssp1-up'!T55)&gt;0,('ssp1-up'!U55-'ssp1-up'!T55),0)</f>
        <v>2.8908609252316637</v>
      </c>
      <c r="V55" s="10">
        <f>IF(('ssp1-up'!V55-'ssp1-up'!U55)&gt;0,('ssp1-up'!V55-'ssp1-up'!U55),0)</f>
        <v>1.6460464089067415</v>
      </c>
      <c r="W55" s="10">
        <f>IF(('ssp1-up'!W55-'ssp1-up'!V55)&gt;0,('ssp1-up'!W55-'ssp1-up'!V55),0)</f>
        <v>0.49847307301051558</v>
      </c>
      <c r="X55" s="10">
        <f>IF(('ssp1-up'!X55-'ssp1-up'!W55)&gt;0,('ssp1-up'!X55-'ssp1-up'!W55),0)</f>
        <v>0</v>
      </c>
    </row>
    <row r="56" spans="1:24" x14ac:dyDescent="0.3">
      <c r="A56" s="6" t="s">
        <v>6</v>
      </c>
      <c r="B56" s="6" t="s">
        <v>203</v>
      </c>
      <c r="C56" s="6" t="s">
        <v>63</v>
      </c>
      <c r="D56" s="6" t="s">
        <v>205</v>
      </c>
      <c r="E56" s="6" t="s">
        <v>204</v>
      </c>
      <c r="F56" s="10" t="e">
        <v>#N/A</v>
      </c>
      <c r="G56" s="10">
        <f>IF(('ssp1-up'!G56-'ssp1-up'!F56)&gt;0,('ssp1-up'!G56-'ssp1-up'!F56),0)</f>
        <v>0.18023408862823942</v>
      </c>
      <c r="H56" s="10">
        <f>IF(('ssp1-up'!H56-'ssp1-up'!G56)&gt;0,('ssp1-up'!H56-'ssp1-up'!G56),0)</f>
        <v>0.18306260730588431</v>
      </c>
      <c r="I56" s="10">
        <f>IF(('ssp1-up'!I56-'ssp1-up'!H56)&gt;0,('ssp1-up'!I56-'ssp1-up'!H56),0)</f>
        <v>0.18174950881094709</v>
      </c>
      <c r="J56" s="10">
        <f>IF(('ssp1-up'!J56-'ssp1-up'!I56)&gt;0,('ssp1-up'!J56-'ssp1-up'!I56),0)</f>
        <v>0.17041562814501177</v>
      </c>
      <c r="K56" s="10">
        <f>IF(('ssp1-up'!K56-'ssp1-up'!J56)&gt;0,('ssp1-up'!K56-'ssp1-up'!J56),0)</f>
        <v>0.15705245645836108</v>
      </c>
      <c r="L56" s="10">
        <f>IF(('ssp1-up'!L56-'ssp1-up'!K56)&gt;0,('ssp1-up'!L56-'ssp1-up'!K56),0)</f>
        <v>0.14958893877115997</v>
      </c>
      <c r="M56" s="10">
        <f>IF(('ssp1-up'!M56-'ssp1-up'!L56)&gt;0,('ssp1-up'!M56-'ssp1-up'!L56),0)</f>
        <v>0.14688633704801468</v>
      </c>
      <c r="N56" s="10">
        <f>IF(('ssp1-up'!N56-'ssp1-up'!M56)&gt;0,('ssp1-up'!N56-'ssp1-up'!M56),0)</f>
        <v>0.14817529322096767</v>
      </c>
      <c r="O56" s="10">
        <f>IF(('ssp1-up'!O56-'ssp1-up'!N56)&gt;0,('ssp1-up'!O56-'ssp1-up'!N56),0)</f>
        <v>0.15042756333800167</v>
      </c>
      <c r="P56" s="10">
        <f>IF(('ssp1-up'!P56-'ssp1-up'!O56)&gt;0,('ssp1-up'!P56-'ssp1-up'!O56),0)</f>
        <v>0.15070510923393865</v>
      </c>
      <c r="Q56" s="10">
        <f>IF(('ssp1-up'!Q56-'ssp1-up'!P56)&gt;0,('ssp1-up'!Q56-'ssp1-up'!P56),0)</f>
        <v>0.14357215422106773</v>
      </c>
      <c r="R56" s="10">
        <f>IF(('ssp1-up'!R56-'ssp1-up'!Q56)&gt;0,('ssp1-up'!R56-'ssp1-up'!Q56),0)</f>
        <v>0.12298069481839313</v>
      </c>
      <c r="S56" s="10">
        <f>IF(('ssp1-up'!S56-'ssp1-up'!R56)&gt;0,('ssp1-up'!S56-'ssp1-up'!R56),0)</f>
        <v>0.10407985807898346</v>
      </c>
      <c r="T56" s="10">
        <f>IF(('ssp1-up'!T56-'ssp1-up'!S56)&gt;0,('ssp1-up'!T56-'ssp1-up'!S56),0)</f>
        <v>8.5716610651736858E-2</v>
      </c>
      <c r="U56" s="10">
        <f>IF(('ssp1-up'!U56-'ssp1-up'!T56)&gt;0,('ssp1-up'!U56-'ssp1-up'!T56),0)</f>
        <v>6.3739517210870567E-2</v>
      </c>
      <c r="V56" s="10">
        <f>IF(('ssp1-up'!V56-'ssp1-up'!U56)&gt;0,('ssp1-up'!V56-'ssp1-up'!U56),0)</f>
        <v>2.9572899694625399E-2</v>
      </c>
      <c r="W56" s="10">
        <f>IF(('ssp1-up'!W56-'ssp1-up'!V56)&gt;0,('ssp1-up'!W56-'ssp1-up'!V56),0)</f>
        <v>2.2792100959438955E-3</v>
      </c>
      <c r="X56" s="10">
        <f>IF(('ssp1-up'!X56-'ssp1-up'!W56)&gt;0,('ssp1-up'!X56-'ssp1-up'!W56),0)</f>
        <v>0</v>
      </c>
    </row>
    <row r="57" spans="1:24" x14ac:dyDescent="0.3">
      <c r="A57" s="6" t="s">
        <v>6</v>
      </c>
      <c r="B57" s="6" t="s">
        <v>203</v>
      </c>
      <c r="C57" s="6" t="s">
        <v>64</v>
      </c>
      <c r="D57" s="6" t="s">
        <v>205</v>
      </c>
      <c r="E57" s="6" t="s">
        <v>204</v>
      </c>
      <c r="F57" s="10" t="e">
        <v>#N/A</v>
      </c>
      <c r="G57" s="10">
        <f>IF(('ssp1-up'!G57-'ssp1-up'!F57)&gt;0,('ssp1-up'!G57-'ssp1-up'!F57),0)</f>
        <v>5.1811883969235861E-2</v>
      </c>
      <c r="H57" s="10">
        <f>IF(('ssp1-up'!H57-'ssp1-up'!G57)&gt;0,('ssp1-up'!H57-'ssp1-up'!G57),0)</f>
        <v>4.4532988240248483E-2</v>
      </c>
      <c r="I57" s="10">
        <f>IF(('ssp1-up'!I57-'ssp1-up'!H57)&gt;0,('ssp1-up'!I57-'ssp1-up'!H57),0)</f>
        <v>3.617307788643509E-2</v>
      </c>
      <c r="J57" s="10">
        <f>IF(('ssp1-up'!J57-'ssp1-up'!I57)&gt;0,('ssp1-up'!J57-'ssp1-up'!I57),0)</f>
        <v>2.8006573554244074E-2</v>
      </c>
      <c r="K57" s="10">
        <f>IF(('ssp1-up'!K57-'ssp1-up'!J57)&gt;0,('ssp1-up'!K57-'ssp1-up'!J57),0)</f>
        <v>2.0826835041788283E-2</v>
      </c>
      <c r="L57" s="10">
        <f>IF(('ssp1-up'!L57-'ssp1-up'!K57)&gt;0,('ssp1-up'!L57-'ssp1-up'!K57),0)</f>
        <v>1.3218174695535212E-2</v>
      </c>
      <c r="M57" s="10">
        <f>IF(('ssp1-up'!M57-'ssp1-up'!L57)&gt;0,('ssp1-up'!M57-'ssp1-up'!L57),0)</f>
        <v>5.8953168719708682E-3</v>
      </c>
      <c r="N57" s="10">
        <f>IF(('ssp1-up'!N57-'ssp1-up'!M57)&gt;0,('ssp1-up'!N57-'ssp1-up'!M57),0)</f>
        <v>0</v>
      </c>
      <c r="O57" s="10">
        <f>IF(('ssp1-up'!O57-'ssp1-up'!N57)&gt;0,('ssp1-up'!O57-'ssp1-up'!N57),0)</f>
        <v>0</v>
      </c>
      <c r="P57" s="10">
        <f>IF(('ssp1-up'!P57-'ssp1-up'!O57)&gt;0,('ssp1-up'!P57-'ssp1-up'!O57),0)</f>
        <v>0</v>
      </c>
      <c r="Q57" s="10">
        <f>IF(('ssp1-up'!Q57-'ssp1-up'!P57)&gt;0,('ssp1-up'!Q57-'ssp1-up'!P57),0)</f>
        <v>0</v>
      </c>
      <c r="R57" s="10">
        <f>IF(('ssp1-up'!R57-'ssp1-up'!Q57)&gt;0,('ssp1-up'!R57-'ssp1-up'!Q57),0)</f>
        <v>0</v>
      </c>
      <c r="S57" s="10">
        <f>IF(('ssp1-up'!S57-'ssp1-up'!R57)&gt;0,('ssp1-up'!S57-'ssp1-up'!R57),0)</f>
        <v>0</v>
      </c>
      <c r="T57" s="10">
        <f>IF(('ssp1-up'!T57-'ssp1-up'!S57)&gt;0,('ssp1-up'!T57-'ssp1-up'!S57),0)</f>
        <v>0</v>
      </c>
      <c r="U57" s="10">
        <f>IF(('ssp1-up'!U57-'ssp1-up'!T57)&gt;0,('ssp1-up'!U57-'ssp1-up'!T57),0)</f>
        <v>0</v>
      </c>
      <c r="V57" s="10">
        <f>IF(('ssp1-up'!V57-'ssp1-up'!U57)&gt;0,('ssp1-up'!V57-'ssp1-up'!U57),0)</f>
        <v>0</v>
      </c>
      <c r="W57" s="10">
        <f>IF(('ssp1-up'!W57-'ssp1-up'!V57)&gt;0,('ssp1-up'!W57-'ssp1-up'!V57),0)</f>
        <v>0</v>
      </c>
      <c r="X57" s="10">
        <f>IF(('ssp1-up'!X57-'ssp1-up'!W57)&gt;0,('ssp1-up'!X57-'ssp1-up'!W57),0)</f>
        <v>0</v>
      </c>
    </row>
    <row r="58" spans="1:24" x14ac:dyDescent="0.3">
      <c r="A58" s="6" t="s">
        <v>6</v>
      </c>
      <c r="B58" s="6" t="s">
        <v>203</v>
      </c>
      <c r="C58" s="6" t="s">
        <v>65</v>
      </c>
      <c r="D58" s="6" t="s">
        <v>205</v>
      </c>
      <c r="E58" s="6" t="s">
        <v>204</v>
      </c>
      <c r="F58" s="10" t="e">
        <v>#N/A</v>
      </c>
      <c r="G58" s="10">
        <f>IF(('ssp1-up'!G58-'ssp1-up'!F58)&gt;0,('ssp1-up'!G58-'ssp1-up'!F58),0)</f>
        <v>2.4745485989237253</v>
      </c>
      <c r="H58" s="10">
        <f>IF(('ssp1-up'!H58-'ssp1-up'!G58)&gt;0,('ssp1-up'!H58-'ssp1-up'!G58),0)</f>
        <v>2.4958393552260461</v>
      </c>
      <c r="I58" s="10">
        <f>IF(('ssp1-up'!I58-'ssp1-up'!H58)&gt;0,('ssp1-up'!I58-'ssp1-up'!H58),0)</f>
        <v>2.4765408039244861</v>
      </c>
      <c r="J58" s="10">
        <f>IF(('ssp1-up'!J58-'ssp1-up'!I58)&gt;0,('ssp1-up'!J58-'ssp1-up'!I58),0)</f>
        <v>2.4190378647964366</v>
      </c>
      <c r="K58" s="10">
        <f>IF(('ssp1-up'!K58-'ssp1-up'!J58)&gt;0,('ssp1-up'!K58-'ssp1-up'!J58),0)</f>
        <v>2.3729215964329455</v>
      </c>
      <c r="L58" s="10">
        <f>IF(('ssp1-up'!L58-'ssp1-up'!K58)&gt;0,('ssp1-up'!L58-'ssp1-up'!K58),0)</f>
        <v>2.3102485008930813</v>
      </c>
      <c r="M58" s="10">
        <f>IF(('ssp1-up'!M58-'ssp1-up'!L58)&gt;0,('ssp1-up'!M58-'ssp1-up'!L58),0)</f>
        <v>2.1815832062460458</v>
      </c>
      <c r="N58" s="10">
        <f>IF(('ssp1-up'!N58-'ssp1-up'!M58)&gt;0,('ssp1-up'!N58-'ssp1-up'!M58),0)</f>
        <v>2.0168787068218279</v>
      </c>
      <c r="O58" s="10">
        <f>IF(('ssp1-up'!O58-'ssp1-up'!N58)&gt;0,('ssp1-up'!O58-'ssp1-up'!N58),0)</f>
        <v>1.8613696146890959</v>
      </c>
      <c r="P58" s="10">
        <f>IF(('ssp1-up'!P58-'ssp1-up'!O58)&gt;0,('ssp1-up'!P58-'ssp1-up'!O58),0)</f>
        <v>1.7452599081630922</v>
      </c>
      <c r="Q58" s="10">
        <f>IF(('ssp1-up'!Q58-'ssp1-up'!P58)&gt;0,('ssp1-up'!Q58-'ssp1-up'!P58),0)</f>
        <v>1.4038827284350646</v>
      </c>
      <c r="R58" s="10">
        <f>IF(('ssp1-up'!R58-'ssp1-up'!Q58)&gt;0,('ssp1-up'!R58-'ssp1-up'!Q58),0)</f>
        <v>1.143719903937054</v>
      </c>
      <c r="S58" s="10">
        <f>IF(('ssp1-up'!S58-'ssp1-up'!R58)&gt;0,('ssp1-up'!S58-'ssp1-up'!R58),0)</f>
        <v>0.93649065705426437</v>
      </c>
      <c r="T58" s="10">
        <f>IF(('ssp1-up'!T58-'ssp1-up'!S58)&gt;0,('ssp1-up'!T58-'ssp1-up'!S58),0)</f>
        <v>0.69456153017357281</v>
      </c>
      <c r="U58" s="10">
        <f>IF(('ssp1-up'!U58-'ssp1-up'!T58)&gt;0,('ssp1-up'!U58-'ssp1-up'!T58),0)</f>
        <v>0.29259728095463799</v>
      </c>
      <c r="V58" s="10">
        <f>IF(('ssp1-up'!V58-'ssp1-up'!U58)&gt;0,('ssp1-up'!V58-'ssp1-up'!U58),0)</f>
        <v>0</v>
      </c>
      <c r="W58" s="10">
        <f>IF(('ssp1-up'!W58-'ssp1-up'!V58)&gt;0,('ssp1-up'!W58-'ssp1-up'!V58),0)</f>
        <v>0</v>
      </c>
      <c r="X58" s="10">
        <f>IF(('ssp1-up'!X58-'ssp1-up'!W58)&gt;0,('ssp1-up'!X58-'ssp1-up'!W58),0)</f>
        <v>0</v>
      </c>
    </row>
    <row r="59" spans="1:24" x14ac:dyDescent="0.3">
      <c r="A59" s="6" t="s">
        <v>6</v>
      </c>
      <c r="B59" s="6" t="s">
        <v>203</v>
      </c>
      <c r="C59" s="6" t="s">
        <v>66</v>
      </c>
      <c r="D59" s="6" t="s">
        <v>205</v>
      </c>
      <c r="E59" s="6" t="s">
        <v>204</v>
      </c>
      <c r="F59" s="10" t="e">
        <v>#N/A</v>
      </c>
      <c r="G59" s="10">
        <f>IF(('ssp1-up'!G59-'ssp1-up'!F59)&gt;0,('ssp1-up'!G59-'ssp1-up'!F59),0)</f>
        <v>4.8150987092727728E-3</v>
      </c>
      <c r="H59" s="10">
        <f>IF(('ssp1-up'!H59-'ssp1-up'!G59)&gt;0,('ssp1-up'!H59-'ssp1-up'!G59),0)</f>
        <v>5.0890989032042894E-3</v>
      </c>
      <c r="I59" s="10">
        <f>IF(('ssp1-up'!I59-'ssp1-up'!H59)&gt;0,('ssp1-up'!I59-'ssp1-up'!H59),0)</f>
        <v>4.7766117925035767E-3</v>
      </c>
      <c r="J59" s="10">
        <f>IF(('ssp1-up'!J59-'ssp1-up'!I59)&gt;0,('ssp1-up'!J59-'ssp1-up'!I59),0)</f>
        <v>4.1664489329086771E-3</v>
      </c>
      <c r="K59" s="10">
        <f>IF(('ssp1-up'!K59-'ssp1-up'!J59)&gt;0,('ssp1-up'!K59-'ssp1-up'!J59),0)</f>
        <v>3.461805906890332E-3</v>
      </c>
      <c r="L59" s="10">
        <f>IF(('ssp1-up'!L59-'ssp1-up'!K59)&gt;0,('ssp1-up'!L59-'ssp1-up'!K59),0)</f>
        <v>2.6556160073157933E-3</v>
      </c>
      <c r="M59" s="10">
        <f>IF(('ssp1-up'!M59-'ssp1-up'!L59)&gt;0,('ssp1-up'!M59-'ssp1-up'!L59),0)</f>
        <v>1.8203887922952772E-3</v>
      </c>
      <c r="N59" s="10">
        <f>IF(('ssp1-up'!N59-'ssp1-up'!M59)&gt;0,('ssp1-up'!N59-'ssp1-up'!M59),0)</f>
        <v>1.0511902741661069E-3</v>
      </c>
      <c r="O59" s="10">
        <f>IF(('ssp1-up'!O59-'ssp1-up'!N59)&gt;0,('ssp1-up'!O59-'ssp1-up'!N59),0)</f>
        <v>4.1280341922700359E-4</v>
      </c>
      <c r="P59" s="10">
        <f>IF(('ssp1-up'!P59-'ssp1-up'!O59)&gt;0,('ssp1-up'!P59-'ssp1-up'!O59),0)</f>
        <v>0</v>
      </c>
      <c r="Q59" s="10">
        <f>IF(('ssp1-up'!Q59-'ssp1-up'!P59)&gt;0,('ssp1-up'!Q59-'ssp1-up'!P59),0)</f>
        <v>0</v>
      </c>
      <c r="R59" s="10">
        <f>IF(('ssp1-up'!R59-'ssp1-up'!Q59)&gt;0,('ssp1-up'!R59-'ssp1-up'!Q59),0)</f>
        <v>0</v>
      </c>
      <c r="S59" s="10">
        <f>IF(('ssp1-up'!S59-'ssp1-up'!R59)&gt;0,('ssp1-up'!S59-'ssp1-up'!R59),0)</f>
        <v>0</v>
      </c>
      <c r="T59" s="10">
        <f>IF(('ssp1-up'!T59-'ssp1-up'!S59)&gt;0,('ssp1-up'!T59-'ssp1-up'!S59),0)</f>
        <v>0</v>
      </c>
      <c r="U59" s="10">
        <f>IF(('ssp1-up'!U59-'ssp1-up'!T59)&gt;0,('ssp1-up'!U59-'ssp1-up'!T59),0)</f>
        <v>0</v>
      </c>
      <c r="V59" s="10">
        <f>IF(('ssp1-up'!V59-'ssp1-up'!U59)&gt;0,('ssp1-up'!V59-'ssp1-up'!U59),0)</f>
        <v>0</v>
      </c>
      <c r="W59" s="10">
        <f>IF(('ssp1-up'!W59-'ssp1-up'!V59)&gt;0,('ssp1-up'!W59-'ssp1-up'!V59),0)</f>
        <v>0</v>
      </c>
      <c r="X59" s="10">
        <f>IF(('ssp1-up'!X59-'ssp1-up'!W59)&gt;0,('ssp1-up'!X59-'ssp1-up'!W59),0)</f>
        <v>0</v>
      </c>
    </row>
    <row r="60" spans="1:24" x14ac:dyDescent="0.3">
      <c r="A60" s="6" t="s">
        <v>6</v>
      </c>
      <c r="B60" s="6" t="s">
        <v>203</v>
      </c>
      <c r="C60" s="6" t="s">
        <v>67</v>
      </c>
      <c r="D60" s="6" t="s">
        <v>205</v>
      </c>
      <c r="E60" s="6" t="s">
        <v>204</v>
      </c>
      <c r="F60" s="10" t="e">
        <v>#N/A</v>
      </c>
      <c r="G60" s="10">
        <f>IF(('ssp1-up'!G60-'ssp1-up'!F60)&gt;0,('ssp1-up'!G60-'ssp1-up'!F60),0)</f>
        <v>0.12710239116090816</v>
      </c>
      <c r="H60" s="10">
        <f>IF(('ssp1-up'!H60-'ssp1-up'!G60)&gt;0,('ssp1-up'!H60-'ssp1-up'!G60),0)</f>
        <v>0.11910769841853774</v>
      </c>
      <c r="I60" s="10">
        <f>IF(('ssp1-up'!I60-'ssp1-up'!H60)&gt;0,('ssp1-up'!I60-'ssp1-up'!H60),0)</f>
        <v>0.10499850784612752</v>
      </c>
      <c r="J60" s="10">
        <f>IF(('ssp1-up'!J60-'ssp1-up'!I60)&gt;0,('ssp1-up'!J60-'ssp1-up'!I60),0)</f>
        <v>8.793035625098744E-2</v>
      </c>
      <c r="K60" s="10">
        <f>IF(('ssp1-up'!K60-'ssp1-up'!J60)&gt;0,('ssp1-up'!K60-'ssp1-up'!J60),0)</f>
        <v>7.5510204491508359E-2</v>
      </c>
      <c r="L60" s="10">
        <f>IF(('ssp1-up'!L60-'ssp1-up'!K60)&gt;0,('ssp1-up'!L60-'ssp1-up'!K60),0)</f>
        <v>6.2544575661983126E-2</v>
      </c>
      <c r="M60" s="10">
        <f>IF(('ssp1-up'!M60-'ssp1-up'!L60)&gt;0,('ssp1-up'!M60-'ssp1-up'!L60),0)</f>
        <v>4.9266269239079064E-2</v>
      </c>
      <c r="N60" s="10">
        <f>IF(('ssp1-up'!N60-'ssp1-up'!M60)&gt;0,('ssp1-up'!N60-'ssp1-up'!M60),0)</f>
        <v>3.6937796218834862E-2</v>
      </c>
      <c r="O60" s="10">
        <f>IF(('ssp1-up'!O60-'ssp1-up'!N60)&gt;0,('ssp1-up'!O60-'ssp1-up'!N60),0)</f>
        <v>2.4820777640665259E-2</v>
      </c>
      <c r="P60" s="10">
        <f>IF(('ssp1-up'!P60-'ssp1-up'!O60)&gt;0,('ssp1-up'!P60-'ssp1-up'!O60),0)</f>
        <v>1.3096637863674099E-2</v>
      </c>
      <c r="Q60" s="10">
        <f>IF(('ssp1-up'!Q60-'ssp1-up'!P60)&gt;0,('ssp1-up'!Q60-'ssp1-up'!P60),0)</f>
        <v>1.4199163942383297E-3</v>
      </c>
      <c r="R60" s="10">
        <f>IF(('ssp1-up'!R60-'ssp1-up'!Q60)&gt;0,('ssp1-up'!R60-'ssp1-up'!Q60),0)</f>
        <v>0</v>
      </c>
      <c r="S60" s="10">
        <f>IF(('ssp1-up'!S60-'ssp1-up'!R60)&gt;0,('ssp1-up'!S60-'ssp1-up'!R60),0)</f>
        <v>0</v>
      </c>
      <c r="T60" s="10">
        <f>IF(('ssp1-up'!T60-'ssp1-up'!S60)&gt;0,('ssp1-up'!T60-'ssp1-up'!S60),0)</f>
        <v>0</v>
      </c>
      <c r="U60" s="10">
        <f>IF(('ssp1-up'!U60-'ssp1-up'!T60)&gt;0,('ssp1-up'!U60-'ssp1-up'!T60),0)</f>
        <v>0</v>
      </c>
      <c r="V60" s="10">
        <f>IF(('ssp1-up'!V60-'ssp1-up'!U60)&gt;0,('ssp1-up'!V60-'ssp1-up'!U60),0)</f>
        <v>0</v>
      </c>
      <c r="W60" s="10">
        <f>IF(('ssp1-up'!W60-'ssp1-up'!V60)&gt;0,('ssp1-up'!W60-'ssp1-up'!V60),0)</f>
        <v>0</v>
      </c>
      <c r="X60" s="10">
        <f>IF(('ssp1-up'!X60-'ssp1-up'!W60)&gt;0,('ssp1-up'!X60-'ssp1-up'!W60),0)</f>
        <v>0</v>
      </c>
    </row>
    <row r="61" spans="1:24" x14ac:dyDescent="0.3">
      <c r="A61" s="6" t="s">
        <v>6</v>
      </c>
      <c r="B61" s="6" t="s">
        <v>203</v>
      </c>
      <c r="C61" s="6" t="s">
        <v>68</v>
      </c>
      <c r="D61" s="6" t="s">
        <v>205</v>
      </c>
      <c r="E61" s="6" t="s">
        <v>204</v>
      </c>
      <c r="F61" s="10" t="e">
        <v>#N/A</v>
      </c>
      <c r="G61" s="10">
        <f>IF(('ssp1-up'!G61-'ssp1-up'!F61)&gt;0,('ssp1-up'!G61-'ssp1-up'!F61),0)</f>
        <v>3.746057658828633</v>
      </c>
      <c r="H61" s="10">
        <f>IF(('ssp1-up'!H61-'ssp1-up'!G61)&gt;0,('ssp1-up'!H61-'ssp1-up'!G61),0)</f>
        <v>3.6610081708401339</v>
      </c>
      <c r="I61" s="10">
        <f>IF(('ssp1-up'!I61-'ssp1-up'!H61)&gt;0,('ssp1-up'!I61-'ssp1-up'!H61),0)</f>
        <v>3.5734382166709509</v>
      </c>
      <c r="J61" s="10">
        <f>IF(('ssp1-up'!J61-'ssp1-up'!I61)&gt;0,('ssp1-up'!J61-'ssp1-up'!I61),0)</f>
        <v>3.3689556259837161</v>
      </c>
      <c r="K61" s="10">
        <f>IF(('ssp1-up'!K61-'ssp1-up'!J61)&gt;0,('ssp1-up'!K61-'ssp1-up'!J61),0)</f>
        <v>3.1546364955983677</v>
      </c>
      <c r="L61" s="10">
        <f>IF(('ssp1-up'!L61-'ssp1-up'!K61)&gt;0,('ssp1-up'!L61-'ssp1-up'!K61),0)</f>
        <v>2.9819557088806619</v>
      </c>
      <c r="M61" s="10">
        <f>IF(('ssp1-up'!M61-'ssp1-up'!L61)&gt;0,('ssp1-up'!M61-'ssp1-up'!L61),0)</f>
        <v>2.8197218347978179</v>
      </c>
      <c r="N61" s="10">
        <f>IF(('ssp1-up'!N61-'ssp1-up'!M61)&gt;0,('ssp1-up'!N61-'ssp1-up'!M61),0)</f>
        <v>2.6125836604046384</v>
      </c>
      <c r="O61" s="10">
        <f>IF(('ssp1-up'!O61-'ssp1-up'!N61)&gt;0,('ssp1-up'!O61-'ssp1-up'!N61),0)</f>
        <v>2.3499946246121084</v>
      </c>
      <c r="P61" s="10">
        <f>IF(('ssp1-up'!P61-'ssp1-up'!O61)&gt;0,('ssp1-up'!P61-'ssp1-up'!O61),0)</f>
        <v>2.0818656906984216</v>
      </c>
      <c r="Q61" s="10">
        <f>IF(('ssp1-up'!Q61-'ssp1-up'!P61)&gt;0,('ssp1-up'!Q61-'ssp1-up'!P61),0)</f>
        <v>1.7811723381844331</v>
      </c>
      <c r="R61" s="10">
        <f>IF(('ssp1-up'!R61-'ssp1-up'!Q61)&gt;0,('ssp1-up'!R61-'ssp1-up'!Q61),0)</f>
        <v>1.5318871693899752</v>
      </c>
      <c r="S61" s="10">
        <f>IF(('ssp1-up'!S61-'ssp1-up'!R61)&gt;0,('ssp1-up'!S61-'ssp1-up'!R61),0)</f>
        <v>1.1728181036083356</v>
      </c>
      <c r="T61" s="10">
        <f>IF(('ssp1-up'!T61-'ssp1-up'!S61)&gt;0,('ssp1-up'!T61-'ssp1-up'!S61),0)</f>
        <v>0.86195604451968677</v>
      </c>
      <c r="U61" s="10">
        <f>IF(('ssp1-up'!U61-'ssp1-up'!T61)&gt;0,('ssp1-up'!U61-'ssp1-up'!T61),0)</f>
        <v>0.4835404678790951</v>
      </c>
      <c r="V61" s="10">
        <f>IF(('ssp1-up'!V61-'ssp1-up'!U61)&gt;0,('ssp1-up'!V61-'ssp1-up'!U61),0)</f>
        <v>0</v>
      </c>
      <c r="W61" s="10">
        <f>IF(('ssp1-up'!W61-'ssp1-up'!V61)&gt;0,('ssp1-up'!W61-'ssp1-up'!V61),0)</f>
        <v>0</v>
      </c>
      <c r="X61" s="10">
        <f>IF(('ssp1-up'!X61-'ssp1-up'!W61)&gt;0,('ssp1-up'!X61-'ssp1-up'!W61),0)</f>
        <v>0</v>
      </c>
    </row>
    <row r="62" spans="1:24" x14ac:dyDescent="0.3">
      <c r="A62" s="6" t="s">
        <v>6</v>
      </c>
      <c r="B62" s="6" t="s">
        <v>203</v>
      </c>
      <c r="C62" s="6" t="s">
        <v>69</v>
      </c>
      <c r="D62" s="6" t="s">
        <v>205</v>
      </c>
      <c r="E62" s="6" t="s">
        <v>204</v>
      </c>
      <c r="F62" s="10" t="e">
        <v>#N/A</v>
      </c>
      <c r="G62" s="10">
        <f>IF(('ssp1-up'!G62-'ssp1-up'!F62)&gt;0,('ssp1-up'!G62-'ssp1-up'!F62),0)</f>
        <v>0.11737166326160287</v>
      </c>
      <c r="H62" s="10">
        <f>IF(('ssp1-up'!H62-'ssp1-up'!G62)&gt;0,('ssp1-up'!H62-'ssp1-up'!G62),0)</f>
        <v>8.2635136388211627E-2</v>
      </c>
      <c r="I62" s="10">
        <f>IF(('ssp1-up'!I62-'ssp1-up'!H62)&gt;0,('ssp1-up'!I62-'ssp1-up'!H62),0)</f>
        <v>5.246525304507399E-2</v>
      </c>
      <c r="J62" s="10">
        <f>IF(('ssp1-up'!J62-'ssp1-up'!I62)&gt;0,('ssp1-up'!J62-'ssp1-up'!I62),0)</f>
        <v>2.8543655496258591E-2</v>
      </c>
      <c r="K62" s="10">
        <f>IF(('ssp1-up'!K62-'ssp1-up'!J62)&gt;0,('ssp1-up'!K62-'ssp1-up'!J62),0)</f>
        <v>1.1226677711801081E-2</v>
      </c>
      <c r="L62" s="10">
        <f>IF(('ssp1-up'!L62-'ssp1-up'!K62)&gt;0,('ssp1-up'!L62-'ssp1-up'!K62),0)</f>
        <v>0</v>
      </c>
      <c r="M62" s="10">
        <f>IF(('ssp1-up'!M62-'ssp1-up'!L62)&gt;0,('ssp1-up'!M62-'ssp1-up'!L62),0)</f>
        <v>0</v>
      </c>
      <c r="N62" s="10">
        <f>IF(('ssp1-up'!N62-'ssp1-up'!M62)&gt;0,('ssp1-up'!N62-'ssp1-up'!M62),0)</f>
        <v>0</v>
      </c>
      <c r="O62" s="10">
        <f>IF(('ssp1-up'!O62-'ssp1-up'!N62)&gt;0,('ssp1-up'!O62-'ssp1-up'!N62),0)</f>
        <v>0</v>
      </c>
      <c r="P62" s="10">
        <f>IF(('ssp1-up'!P62-'ssp1-up'!O62)&gt;0,('ssp1-up'!P62-'ssp1-up'!O62),0)</f>
        <v>0</v>
      </c>
      <c r="Q62" s="10">
        <f>IF(('ssp1-up'!Q62-'ssp1-up'!P62)&gt;0,('ssp1-up'!Q62-'ssp1-up'!P62),0)</f>
        <v>0</v>
      </c>
      <c r="R62" s="10">
        <f>IF(('ssp1-up'!R62-'ssp1-up'!Q62)&gt;0,('ssp1-up'!R62-'ssp1-up'!Q62),0)</f>
        <v>0</v>
      </c>
      <c r="S62" s="10">
        <f>IF(('ssp1-up'!S62-'ssp1-up'!R62)&gt;0,('ssp1-up'!S62-'ssp1-up'!R62),0)</f>
        <v>0</v>
      </c>
      <c r="T62" s="10">
        <f>IF(('ssp1-up'!T62-'ssp1-up'!S62)&gt;0,('ssp1-up'!T62-'ssp1-up'!S62),0)</f>
        <v>0</v>
      </c>
      <c r="U62" s="10">
        <f>IF(('ssp1-up'!U62-'ssp1-up'!T62)&gt;0,('ssp1-up'!U62-'ssp1-up'!T62),0)</f>
        <v>0</v>
      </c>
      <c r="V62" s="10">
        <f>IF(('ssp1-up'!V62-'ssp1-up'!U62)&gt;0,('ssp1-up'!V62-'ssp1-up'!U62),0)</f>
        <v>0</v>
      </c>
      <c r="W62" s="10">
        <f>IF(('ssp1-up'!W62-'ssp1-up'!V62)&gt;0,('ssp1-up'!W62-'ssp1-up'!V62),0)</f>
        <v>0</v>
      </c>
      <c r="X62" s="10">
        <f>IF(('ssp1-up'!X62-'ssp1-up'!W62)&gt;0,('ssp1-up'!X62-'ssp1-up'!W62),0)</f>
        <v>0</v>
      </c>
    </row>
    <row r="63" spans="1:24" x14ac:dyDescent="0.3">
      <c r="A63" s="6" t="s">
        <v>6</v>
      </c>
      <c r="B63" s="6" t="s">
        <v>203</v>
      </c>
      <c r="C63" s="6" t="s">
        <v>70</v>
      </c>
      <c r="D63" s="6" t="s">
        <v>205</v>
      </c>
      <c r="E63" s="6" t="s">
        <v>204</v>
      </c>
      <c r="F63" s="10" t="e">
        <v>#N/A</v>
      </c>
      <c r="G63" s="10">
        <f>IF(('ssp1-up'!G63-'ssp1-up'!F63)&gt;0,('ssp1-up'!G63-'ssp1-up'!F63),0)</f>
        <v>2.56048399744828</v>
      </c>
      <c r="H63" s="10">
        <f>IF(('ssp1-up'!H63-'ssp1-up'!G63)&gt;0,('ssp1-up'!H63-'ssp1-up'!G63),0)</f>
        <v>2.6120011968728214</v>
      </c>
      <c r="I63" s="10">
        <f>IF(('ssp1-up'!I63-'ssp1-up'!H63)&gt;0,('ssp1-up'!I63-'ssp1-up'!H63),0)</f>
        <v>2.6118283451317694</v>
      </c>
      <c r="J63" s="10">
        <f>IF(('ssp1-up'!J63-'ssp1-up'!I63)&gt;0,('ssp1-up'!J63-'ssp1-up'!I63),0)</f>
        <v>2.5498383753682852</v>
      </c>
      <c r="K63" s="10">
        <f>IF(('ssp1-up'!K63-'ssp1-up'!J63)&gt;0,('ssp1-up'!K63-'ssp1-up'!J63),0)</f>
        <v>2.5143011075153261</v>
      </c>
      <c r="L63" s="10">
        <f>IF(('ssp1-up'!L63-'ssp1-up'!K63)&gt;0,('ssp1-up'!L63-'ssp1-up'!K63),0)</f>
        <v>2.3843231417116648</v>
      </c>
      <c r="M63" s="10">
        <f>IF(('ssp1-up'!M63-'ssp1-up'!L63)&gt;0,('ssp1-up'!M63-'ssp1-up'!L63),0)</f>
        <v>2.1526633264797006</v>
      </c>
      <c r="N63" s="10">
        <f>IF(('ssp1-up'!N63-'ssp1-up'!M63)&gt;0,('ssp1-up'!N63-'ssp1-up'!M63),0)</f>
        <v>1.8789131124840495</v>
      </c>
      <c r="O63" s="10">
        <f>IF(('ssp1-up'!O63-'ssp1-up'!N63)&gt;0,('ssp1-up'!O63-'ssp1-up'!N63),0)</f>
        <v>1.6068175703595493</v>
      </c>
      <c r="P63" s="10">
        <f>IF(('ssp1-up'!P63-'ssp1-up'!O63)&gt;0,('ssp1-up'!P63-'ssp1-up'!O63),0)</f>
        <v>1.3514747300488636</v>
      </c>
      <c r="Q63" s="10">
        <f>IF(('ssp1-up'!Q63-'ssp1-up'!P63)&gt;0,('ssp1-up'!Q63-'ssp1-up'!P63),0)</f>
        <v>1.1239101860839611</v>
      </c>
      <c r="R63" s="10">
        <f>IF(('ssp1-up'!R63-'ssp1-up'!Q63)&gt;0,('ssp1-up'!R63-'ssp1-up'!Q63),0)</f>
        <v>0.87791260336214805</v>
      </c>
      <c r="S63" s="10">
        <f>IF(('ssp1-up'!S63-'ssp1-up'!R63)&gt;0,('ssp1-up'!S63-'ssp1-up'!R63),0)</f>
        <v>0.61468941348267236</v>
      </c>
      <c r="T63" s="10">
        <f>IF(('ssp1-up'!T63-'ssp1-up'!S63)&gt;0,('ssp1-up'!T63-'ssp1-up'!S63),0)</f>
        <v>0.34949052942590697</v>
      </c>
      <c r="U63" s="10">
        <f>IF(('ssp1-up'!U63-'ssp1-up'!T63)&gt;0,('ssp1-up'!U63-'ssp1-up'!T63),0)</f>
        <v>9.7815929250650413E-2</v>
      </c>
      <c r="V63" s="10">
        <f>IF(('ssp1-up'!V63-'ssp1-up'!U63)&gt;0,('ssp1-up'!V63-'ssp1-up'!U63),0)</f>
        <v>0</v>
      </c>
      <c r="W63" s="10">
        <f>IF(('ssp1-up'!W63-'ssp1-up'!V63)&gt;0,('ssp1-up'!W63-'ssp1-up'!V63),0)</f>
        <v>0</v>
      </c>
      <c r="X63" s="10">
        <f>IF(('ssp1-up'!X63-'ssp1-up'!W63)&gt;0,('ssp1-up'!X63-'ssp1-up'!W63),0)</f>
        <v>0</v>
      </c>
    </row>
    <row r="64" spans="1:24" x14ac:dyDescent="0.3">
      <c r="A64" s="6" t="s">
        <v>6</v>
      </c>
      <c r="B64" s="6" t="s">
        <v>203</v>
      </c>
      <c r="C64" s="6" t="s">
        <v>71</v>
      </c>
      <c r="D64" s="6" t="s">
        <v>205</v>
      </c>
      <c r="E64" s="6" t="s">
        <v>204</v>
      </c>
      <c r="F64" s="10" t="e">
        <v>#N/A</v>
      </c>
      <c r="G64" s="10">
        <f>IF(('ssp1-up'!G64-'ssp1-up'!F64)&gt;0,('ssp1-up'!G64-'ssp1-up'!F64),0)</f>
        <v>0.78515012332289524</v>
      </c>
      <c r="H64" s="10">
        <f>IF(('ssp1-up'!H64-'ssp1-up'!G64)&gt;0,('ssp1-up'!H64-'ssp1-up'!G64),0)</f>
        <v>0.82763628109304932</v>
      </c>
      <c r="I64" s="10">
        <f>IF(('ssp1-up'!I64-'ssp1-up'!H64)&gt;0,('ssp1-up'!I64-'ssp1-up'!H64),0)</f>
        <v>0.84319290736259589</v>
      </c>
      <c r="J64" s="10">
        <f>IF(('ssp1-up'!J64-'ssp1-up'!I64)&gt;0,('ssp1-up'!J64-'ssp1-up'!I64),0)</f>
        <v>0.81488778776925042</v>
      </c>
      <c r="K64" s="10">
        <f>IF(('ssp1-up'!K64-'ssp1-up'!J64)&gt;0,('ssp1-up'!K64-'ssp1-up'!J64),0)</f>
        <v>0.77904941307591624</v>
      </c>
      <c r="L64" s="10">
        <f>IF(('ssp1-up'!L64-'ssp1-up'!K64)&gt;0,('ssp1-up'!L64-'ssp1-up'!K64),0)</f>
        <v>0.70794987413750654</v>
      </c>
      <c r="M64" s="10">
        <f>IF(('ssp1-up'!M64-'ssp1-up'!L64)&gt;0,('ssp1-up'!M64-'ssp1-up'!L64),0)</f>
        <v>0.61455850770932052</v>
      </c>
      <c r="N64" s="10">
        <f>IF(('ssp1-up'!N64-'ssp1-up'!M64)&gt;0,('ssp1-up'!N64-'ssp1-up'!M64),0)</f>
        <v>0.51213657297918935</v>
      </c>
      <c r="O64" s="10">
        <f>IF(('ssp1-up'!O64-'ssp1-up'!N64)&gt;0,('ssp1-up'!O64-'ssp1-up'!N64),0)</f>
        <v>0.41487227561507645</v>
      </c>
      <c r="P64" s="10">
        <f>IF(('ssp1-up'!P64-'ssp1-up'!O64)&gt;0,('ssp1-up'!P64-'ssp1-up'!O64),0)</f>
        <v>0.32118318844920957</v>
      </c>
      <c r="Q64" s="10">
        <f>IF(('ssp1-up'!Q64-'ssp1-up'!P64)&gt;0,('ssp1-up'!Q64-'ssp1-up'!P64),0)</f>
        <v>0.26881679052141649</v>
      </c>
      <c r="R64" s="10">
        <f>IF(('ssp1-up'!R64-'ssp1-up'!Q64)&gt;0,('ssp1-up'!R64-'ssp1-up'!Q64),0)</f>
        <v>0.2155435148331275</v>
      </c>
      <c r="S64" s="10">
        <f>IF(('ssp1-up'!S64-'ssp1-up'!R64)&gt;0,('ssp1-up'!S64-'ssp1-up'!R64),0)</f>
        <v>0.15961377985074954</v>
      </c>
      <c r="T64" s="10">
        <f>IF(('ssp1-up'!T64-'ssp1-up'!S64)&gt;0,('ssp1-up'!T64-'ssp1-up'!S64),0)</f>
        <v>0.1023900944192313</v>
      </c>
      <c r="U64" s="10">
        <f>IF(('ssp1-up'!U64-'ssp1-up'!T64)&gt;0,('ssp1-up'!U64-'ssp1-up'!T64),0)</f>
        <v>4.6049397408125969E-2</v>
      </c>
      <c r="V64" s="10">
        <f>IF(('ssp1-up'!V64-'ssp1-up'!U64)&gt;0,('ssp1-up'!V64-'ssp1-up'!U64),0)</f>
        <v>0</v>
      </c>
      <c r="W64" s="10">
        <f>IF(('ssp1-up'!W64-'ssp1-up'!V64)&gt;0,('ssp1-up'!W64-'ssp1-up'!V64),0)</f>
        <v>0</v>
      </c>
      <c r="X64" s="10">
        <f>IF(('ssp1-up'!X64-'ssp1-up'!W64)&gt;0,('ssp1-up'!X64-'ssp1-up'!W64),0)</f>
        <v>0</v>
      </c>
    </row>
    <row r="65" spans="1:24" x14ac:dyDescent="0.3">
      <c r="A65" s="6" t="s">
        <v>6</v>
      </c>
      <c r="B65" s="6" t="s">
        <v>203</v>
      </c>
      <c r="C65" s="6" t="s">
        <v>72</v>
      </c>
      <c r="D65" s="6" t="s">
        <v>205</v>
      </c>
      <c r="E65" s="6" t="s">
        <v>204</v>
      </c>
      <c r="F65" s="10" t="e">
        <v>#N/A</v>
      </c>
      <c r="G65" s="10">
        <f>IF(('ssp1-up'!G65-'ssp1-up'!F65)&gt;0,('ssp1-up'!G65-'ssp1-up'!F65),0)</f>
        <v>1.7022354728137901E-2</v>
      </c>
      <c r="H65" s="10">
        <f>IF(('ssp1-up'!H65-'ssp1-up'!G65)&gt;0,('ssp1-up'!H65-'ssp1-up'!G65),0)</f>
        <v>8.7756280847406387E-3</v>
      </c>
      <c r="I65" s="10">
        <f>IF(('ssp1-up'!I65-'ssp1-up'!H65)&gt;0,('ssp1-up'!I65-'ssp1-up'!H65),0)</f>
        <v>6.4287545950977854E-3</v>
      </c>
      <c r="J65" s="10">
        <f>IF(('ssp1-up'!J65-'ssp1-up'!I65)&gt;0,('ssp1-up'!J65-'ssp1-up'!I65),0)</f>
        <v>4.3535246296658725E-3</v>
      </c>
      <c r="K65" s="10">
        <f>IF(('ssp1-up'!K65-'ssp1-up'!J65)&gt;0,('ssp1-up'!K65-'ssp1-up'!J65),0)</f>
        <v>2.6620886764593399E-3</v>
      </c>
      <c r="L65" s="10">
        <f>IF(('ssp1-up'!L65-'ssp1-up'!K65)&gt;0,('ssp1-up'!L65-'ssp1-up'!K65),0)</f>
        <v>4.7845738078566846E-4</v>
      </c>
      <c r="M65" s="10">
        <f>IF(('ssp1-up'!M65-'ssp1-up'!L65)&gt;0,('ssp1-up'!M65-'ssp1-up'!L65),0)</f>
        <v>0</v>
      </c>
      <c r="N65" s="10">
        <f>IF(('ssp1-up'!N65-'ssp1-up'!M65)&gt;0,('ssp1-up'!N65-'ssp1-up'!M65),0)</f>
        <v>0</v>
      </c>
      <c r="O65" s="10">
        <f>IF(('ssp1-up'!O65-'ssp1-up'!N65)&gt;0,('ssp1-up'!O65-'ssp1-up'!N65),0)</f>
        <v>0</v>
      </c>
      <c r="P65" s="10">
        <f>IF(('ssp1-up'!P65-'ssp1-up'!O65)&gt;0,('ssp1-up'!P65-'ssp1-up'!O65),0)</f>
        <v>0</v>
      </c>
      <c r="Q65" s="10">
        <f>IF(('ssp1-up'!Q65-'ssp1-up'!P65)&gt;0,('ssp1-up'!Q65-'ssp1-up'!P65),0)</f>
        <v>0</v>
      </c>
      <c r="R65" s="10">
        <f>IF(('ssp1-up'!R65-'ssp1-up'!Q65)&gt;0,('ssp1-up'!R65-'ssp1-up'!Q65),0)</f>
        <v>0</v>
      </c>
      <c r="S65" s="10">
        <f>IF(('ssp1-up'!S65-'ssp1-up'!R65)&gt;0,('ssp1-up'!S65-'ssp1-up'!R65),0)</f>
        <v>0</v>
      </c>
      <c r="T65" s="10">
        <f>IF(('ssp1-up'!T65-'ssp1-up'!S65)&gt;0,('ssp1-up'!T65-'ssp1-up'!S65),0)</f>
        <v>0</v>
      </c>
      <c r="U65" s="10">
        <f>IF(('ssp1-up'!U65-'ssp1-up'!T65)&gt;0,('ssp1-up'!U65-'ssp1-up'!T65),0)</f>
        <v>0</v>
      </c>
      <c r="V65" s="10">
        <f>IF(('ssp1-up'!V65-'ssp1-up'!U65)&gt;0,('ssp1-up'!V65-'ssp1-up'!U65),0)</f>
        <v>0</v>
      </c>
      <c r="W65" s="10">
        <f>IF(('ssp1-up'!W65-'ssp1-up'!V65)&gt;0,('ssp1-up'!W65-'ssp1-up'!V65),0)</f>
        <v>0</v>
      </c>
      <c r="X65" s="10">
        <f>IF(('ssp1-up'!X65-'ssp1-up'!W65)&gt;0,('ssp1-up'!X65-'ssp1-up'!W65),0)</f>
        <v>0</v>
      </c>
    </row>
    <row r="66" spans="1:24" x14ac:dyDescent="0.3">
      <c r="A66" s="6" t="s">
        <v>6</v>
      </c>
      <c r="B66" s="6" t="s">
        <v>203</v>
      </c>
      <c r="C66" s="6" t="s">
        <v>73</v>
      </c>
      <c r="D66" s="6" t="s">
        <v>205</v>
      </c>
      <c r="E66" s="6" t="s">
        <v>204</v>
      </c>
      <c r="F66" s="10" t="e">
        <v>#N/A</v>
      </c>
      <c r="G66" s="10">
        <f>IF(('ssp1-up'!G66-'ssp1-up'!F66)&gt;0,('ssp1-up'!G66-'ssp1-up'!F66),0)</f>
        <v>0.19224137564346289</v>
      </c>
      <c r="H66" s="10">
        <f>IF(('ssp1-up'!H66-'ssp1-up'!G66)&gt;0,('ssp1-up'!H66-'ssp1-up'!G66),0)</f>
        <v>0.19483802272176476</v>
      </c>
      <c r="I66" s="10">
        <f>IF(('ssp1-up'!I66-'ssp1-up'!H66)&gt;0,('ssp1-up'!I66-'ssp1-up'!H66),0)</f>
        <v>0.195510833037988</v>
      </c>
      <c r="J66" s="10">
        <f>IF(('ssp1-up'!J66-'ssp1-up'!I66)&gt;0,('ssp1-up'!J66-'ssp1-up'!I66),0)</f>
        <v>0.18964383926071005</v>
      </c>
      <c r="K66" s="10">
        <f>IF(('ssp1-up'!K66-'ssp1-up'!J66)&gt;0,('ssp1-up'!K66-'ssp1-up'!J66),0)</f>
        <v>0.18624909103162346</v>
      </c>
      <c r="L66" s="10">
        <f>IF(('ssp1-up'!L66-'ssp1-up'!K66)&gt;0,('ssp1-up'!L66-'ssp1-up'!K66),0)</f>
        <v>0.17463753797387138</v>
      </c>
      <c r="M66" s="10">
        <f>IF(('ssp1-up'!M66-'ssp1-up'!L66)&gt;0,('ssp1-up'!M66-'ssp1-up'!L66),0)</f>
        <v>0.15503152810753429</v>
      </c>
      <c r="N66" s="10">
        <f>IF(('ssp1-up'!N66-'ssp1-up'!M66)&gt;0,('ssp1-up'!N66-'ssp1-up'!M66),0)</f>
        <v>0.13191480536371625</v>
      </c>
      <c r="O66" s="10">
        <f>IF(('ssp1-up'!O66-'ssp1-up'!N66)&gt;0,('ssp1-up'!O66-'ssp1-up'!N66),0)</f>
        <v>0.10845511595038548</v>
      </c>
      <c r="P66" s="10">
        <f>IF(('ssp1-up'!P66-'ssp1-up'!O66)&gt;0,('ssp1-up'!P66-'ssp1-up'!O66),0)</f>
        <v>8.5933351349835263E-2</v>
      </c>
      <c r="Q66" s="10">
        <f>IF(('ssp1-up'!Q66-'ssp1-up'!P66)&gt;0,('ssp1-up'!Q66-'ssp1-up'!P66),0)</f>
        <v>6.8512912555647176E-2</v>
      </c>
      <c r="R66" s="10">
        <f>IF(('ssp1-up'!R66-'ssp1-up'!Q66)&gt;0,('ssp1-up'!R66-'ssp1-up'!Q66),0)</f>
        <v>5.0164810205509447E-2</v>
      </c>
      <c r="S66" s="10">
        <f>IF(('ssp1-up'!S66-'ssp1-up'!R66)&gt;0,('ssp1-up'!S66-'ssp1-up'!R66),0)</f>
        <v>3.105672433395501E-2</v>
      </c>
      <c r="T66" s="10">
        <f>IF(('ssp1-up'!T66-'ssp1-up'!S66)&gt;0,('ssp1-up'!T66-'ssp1-up'!S66),0)</f>
        <v>1.2797873548177296E-2</v>
      </c>
      <c r="U66" s="10">
        <f>IF(('ssp1-up'!U66-'ssp1-up'!T66)&gt;0,('ssp1-up'!U66-'ssp1-up'!T66),0)</f>
        <v>0</v>
      </c>
      <c r="V66" s="10">
        <f>IF(('ssp1-up'!V66-'ssp1-up'!U66)&gt;0,('ssp1-up'!V66-'ssp1-up'!U66),0)</f>
        <v>0</v>
      </c>
      <c r="W66" s="10">
        <f>IF(('ssp1-up'!W66-'ssp1-up'!V66)&gt;0,('ssp1-up'!W66-'ssp1-up'!V66),0)</f>
        <v>0</v>
      </c>
      <c r="X66" s="10">
        <f>IF(('ssp1-up'!X66-'ssp1-up'!W66)&gt;0,('ssp1-up'!X66-'ssp1-up'!W66),0)</f>
        <v>0</v>
      </c>
    </row>
    <row r="67" spans="1:24" x14ac:dyDescent="0.3">
      <c r="A67" s="6" t="s">
        <v>6</v>
      </c>
      <c r="B67" s="6" t="s">
        <v>203</v>
      </c>
      <c r="C67" s="6" t="s">
        <v>74</v>
      </c>
      <c r="D67" s="6" t="s">
        <v>205</v>
      </c>
      <c r="E67" s="6" t="s">
        <v>204</v>
      </c>
      <c r="F67" s="10" t="e">
        <v>#N/A</v>
      </c>
      <c r="G67" s="10">
        <f>IF(('ssp1-up'!G67-'ssp1-up'!F67)&gt;0,('ssp1-up'!G67-'ssp1-up'!F67),0)</f>
        <v>0.11518255821937162</v>
      </c>
      <c r="H67" s="10">
        <f>IF(('ssp1-up'!H67-'ssp1-up'!G67)&gt;0,('ssp1-up'!H67-'ssp1-up'!G67),0)</f>
        <v>0.12750456231511342</v>
      </c>
      <c r="I67" s="10">
        <f>IF(('ssp1-up'!I67-'ssp1-up'!H67)&gt;0,('ssp1-up'!I67-'ssp1-up'!H67),0)</f>
        <v>0.13640128762924519</v>
      </c>
      <c r="J67" s="10">
        <f>IF(('ssp1-up'!J67-'ssp1-up'!I67)&gt;0,('ssp1-up'!J67-'ssp1-up'!I67),0)</f>
        <v>0.13891385262798217</v>
      </c>
      <c r="K67" s="10">
        <f>IF(('ssp1-up'!K67-'ssp1-up'!J67)&gt;0,('ssp1-up'!K67-'ssp1-up'!J67),0)</f>
        <v>0.14137591670247474</v>
      </c>
      <c r="L67" s="10">
        <f>IF(('ssp1-up'!L67-'ssp1-up'!K67)&gt;0,('ssp1-up'!L67-'ssp1-up'!K67),0)</f>
        <v>0.13764549555562544</v>
      </c>
      <c r="M67" s="10">
        <f>IF(('ssp1-up'!M67-'ssp1-up'!L67)&gt;0,('ssp1-up'!M67-'ssp1-up'!L67),0)</f>
        <v>0.12943173508092487</v>
      </c>
      <c r="N67" s="10">
        <f>IF(('ssp1-up'!N67-'ssp1-up'!M67)&gt;0,('ssp1-up'!N67-'ssp1-up'!M67),0)</f>
        <v>0.11629516751987201</v>
      </c>
      <c r="O67" s="10">
        <f>IF(('ssp1-up'!O67-'ssp1-up'!N67)&gt;0,('ssp1-up'!O67-'ssp1-up'!N67),0)</f>
        <v>0.10192471193074248</v>
      </c>
      <c r="P67" s="10">
        <f>IF(('ssp1-up'!P67-'ssp1-up'!O67)&gt;0,('ssp1-up'!P67-'ssp1-up'!O67),0)</f>
        <v>8.6865770258832908E-2</v>
      </c>
      <c r="Q67" s="10">
        <f>IF(('ssp1-up'!Q67-'ssp1-up'!P67)&gt;0,('ssp1-up'!Q67-'ssp1-up'!P67),0)</f>
        <v>7.2926151981438148E-2</v>
      </c>
      <c r="R67" s="10">
        <f>IF(('ssp1-up'!R67-'ssp1-up'!Q67)&gt;0,('ssp1-up'!R67-'ssp1-up'!Q67),0)</f>
        <v>5.8317943240993486E-2</v>
      </c>
      <c r="S67" s="10">
        <f>IF(('ssp1-up'!S67-'ssp1-up'!R67)&gt;0,('ssp1-up'!S67-'ssp1-up'!R67),0)</f>
        <v>4.2714228954110478E-2</v>
      </c>
      <c r="T67" s="10">
        <f>IF(('ssp1-up'!T67-'ssp1-up'!S67)&gt;0,('ssp1-up'!T67-'ssp1-up'!S67),0)</f>
        <v>2.7066497595315209E-2</v>
      </c>
      <c r="U67" s="10">
        <f>IF(('ssp1-up'!U67-'ssp1-up'!T67)&gt;0,('ssp1-up'!U67-'ssp1-up'!T67),0)</f>
        <v>1.2288972151038857E-2</v>
      </c>
      <c r="V67" s="10">
        <f>IF(('ssp1-up'!V67-'ssp1-up'!U67)&gt;0,('ssp1-up'!V67-'ssp1-up'!U67),0)</f>
        <v>0</v>
      </c>
      <c r="W67" s="10">
        <f>IF(('ssp1-up'!W67-'ssp1-up'!V67)&gt;0,('ssp1-up'!W67-'ssp1-up'!V67),0)</f>
        <v>0</v>
      </c>
      <c r="X67" s="10">
        <f>IF(('ssp1-up'!X67-'ssp1-up'!W67)&gt;0,('ssp1-up'!X67-'ssp1-up'!W67),0)</f>
        <v>0</v>
      </c>
    </row>
    <row r="68" spans="1:24" x14ac:dyDescent="0.3">
      <c r="A68" s="6" t="s">
        <v>6</v>
      </c>
      <c r="B68" s="6" t="s">
        <v>203</v>
      </c>
      <c r="C68" s="6" t="s">
        <v>75</v>
      </c>
      <c r="D68" s="6" t="s">
        <v>205</v>
      </c>
      <c r="E68" s="6" t="s">
        <v>204</v>
      </c>
      <c r="F68" s="10" t="e">
        <v>#N/A</v>
      </c>
      <c r="G68" s="10">
        <f>IF(('ssp1-up'!G68-'ssp1-up'!F68)&gt;0,('ssp1-up'!G68-'ssp1-up'!F68),0)</f>
        <v>7.4462804116012082E-2</v>
      </c>
      <c r="H68" s="10">
        <f>IF(('ssp1-up'!H68-'ssp1-up'!G68)&gt;0,('ssp1-up'!H68-'ssp1-up'!G68),0)</f>
        <v>8.1928945547568521E-2</v>
      </c>
      <c r="I68" s="10">
        <f>IF(('ssp1-up'!I68-'ssp1-up'!H68)&gt;0,('ssp1-up'!I68-'ssp1-up'!H68),0)</f>
        <v>8.6438502980022647E-2</v>
      </c>
      <c r="J68" s="10">
        <f>IF(('ssp1-up'!J68-'ssp1-up'!I68)&gt;0,('ssp1-up'!J68-'ssp1-up'!I68),0)</f>
        <v>8.6995425961558737E-2</v>
      </c>
      <c r="K68" s="10">
        <f>IF(('ssp1-up'!K68-'ssp1-up'!J68)&gt;0,('ssp1-up'!K68-'ssp1-up'!J68),0)</f>
        <v>8.6922038838228466E-2</v>
      </c>
      <c r="L68" s="10">
        <f>IF(('ssp1-up'!L68-'ssp1-up'!K68)&gt;0,('ssp1-up'!L68-'ssp1-up'!K68),0)</f>
        <v>8.3553692366448051E-2</v>
      </c>
      <c r="M68" s="10">
        <f>IF(('ssp1-up'!M68-'ssp1-up'!L68)&gt;0,('ssp1-up'!M68-'ssp1-up'!L68),0)</f>
        <v>7.8184322910357595E-2</v>
      </c>
      <c r="N68" s="10">
        <f>IF(('ssp1-up'!N68-'ssp1-up'!M68)&gt;0,('ssp1-up'!N68-'ssp1-up'!M68),0)</f>
        <v>7.1967751953957104E-2</v>
      </c>
      <c r="O68" s="10">
        <f>IF(('ssp1-up'!O68-'ssp1-up'!N68)&gt;0,('ssp1-up'!O68-'ssp1-up'!N68),0)</f>
        <v>6.6003638965675848E-2</v>
      </c>
      <c r="P68" s="10">
        <f>IF(('ssp1-up'!P68-'ssp1-up'!O68)&gt;0,('ssp1-up'!P68-'ssp1-up'!O68),0)</f>
        <v>5.9734021133694748E-2</v>
      </c>
      <c r="Q68" s="10">
        <f>IF(('ssp1-up'!Q68-'ssp1-up'!P68)&gt;0,('ssp1-up'!Q68-'ssp1-up'!P68),0)</f>
        <v>5.1438994157590789E-2</v>
      </c>
      <c r="R68" s="10">
        <f>IF(('ssp1-up'!R68-'ssp1-up'!Q68)&gt;0,('ssp1-up'!R68-'ssp1-up'!Q68),0)</f>
        <v>4.157504037181714E-2</v>
      </c>
      <c r="S68" s="10">
        <f>IF(('ssp1-up'!S68-'ssp1-up'!R68)&gt;0,('ssp1-up'!S68-'ssp1-up'!R68),0)</f>
        <v>3.0967330503846036E-2</v>
      </c>
      <c r="T68" s="10">
        <f>IF(('ssp1-up'!T68-'ssp1-up'!S68)&gt;0,('ssp1-up'!T68-'ssp1-up'!S68),0)</f>
        <v>2.0103444723047925E-2</v>
      </c>
      <c r="U68" s="10">
        <f>IF(('ssp1-up'!U68-'ssp1-up'!T68)&gt;0,('ssp1-up'!U68-'ssp1-up'!T68),0)</f>
        <v>1.0063471822389758E-2</v>
      </c>
      <c r="V68" s="10">
        <f>IF(('ssp1-up'!V68-'ssp1-up'!U68)&gt;0,('ssp1-up'!V68-'ssp1-up'!U68),0)</f>
        <v>8.6910268945783464E-4</v>
      </c>
      <c r="W68" s="10">
        <f>IF(('ssp1-up'!W68-'ssp1-up'!V68)&gt;0,('ssp1-up'!W68-'ssp1-up'!V68),0)</f>
        <v>0</v>
      </c>
      <c r="X68" s="10">
        <f>IF(('ssp1-up'!X68-'ssp1-up'!W68)&gt;0,('ssp1-up'!X68-'ssp1-up'!W68),0)</f>
        <v>0</v>
      </c>
    </row>
    <row r="69" spans="1:24" x14ac:dyDescent="0.3">
      <c r="A69" s="6" t="s">
        <v>6</v>
      </c>
      <c r="B69" s="6" t="s">
        <v>203</v>
      </c>
      <c r="C69" s="6" t="s">
        <v>76</v>
      </c>
      <c r="D69" s="6" t="s">
        <v>205</v>
      </c>
      <c r="E69" s="6" t="s">
        <v>204</v>
      </c>
      <c r="F69" s="10" t="e">
        <v>#N/A</v>
      </c>
      <c r="G69" s="10">
        <f>IF(('ssp1-up'!G69-'ssp1-up'!F69)&gt;0,('ssp1-up'!G69-'ssp1-up'!F69),0)</f>
        <v>0.5110248146274996</v>
      </c>
      <c r="H69" s="10">
        <f>IF(('ssp1-up'!H69-'ssp1-up'!G69)&gt;0,('ssp1-up'!H69-'ssp1-up'!G69),0)</f>
        <v>0.42713946625149202</v>
      </c>
      <c r="I69" s="10">
        <f>IF(('ssp1-up'!I69-'ssp1-up'!H69)&gt;0,('ssp1-up'!I69-'ssp1-up'!H69),0)</f>
        <v>0.39707852797704213</v>
      </c>
      <c r="J69" s="10">
        <f>IF(('ssp1-up'!J69-'ssp1-up'!I69)&gt;0,('ssp1-up'!J69-'ssp1-up'!I69),0)</f>
        <v>0.37264895685743404</v>
      </c>
      <c r="K69" s="10">
        <f>IF(('ssp1-up'!K69-'ssp1-up'!J69)&gt;0,('ssp1-up'!K69-'ssp1-up'!J69),0)</f>
        <v>0.35552023673215771</v>
      </c>
      <c r="L69" s="10">
        <f>IF(('ssp1-up'!L69-'ssp1-up'!K69)&gt;0,('ssp1-up'!L69-'ssp1-up'!K69),0)</f>
        <v>0.33067373239851783</v>
      </c>
      <c r="M69" s="10">
        <f>IF(('ssp1-up'!M69-'ssp1-up'!L69)&gt;0,('ssp1-up'!M69-'ssp1-up'!L69),0)</f>
        <v>0.29263167713050819</v>
      </c>
      <c r="N69" s="10">
        <f>IF(('ssp1-up'!N69-'ssp1-up'!M69)&gt;0,('ssp1-up'!N69-'ssp1-up'!M69),0)</f>
        <v>0.24153347177592366</v>
      </c>
      <c r="O69" s="10">
        <f>IF(('ssp1-up'!O69-'ssp1-up'!N69)&gt;0,('ssp1-up'!O69-'ssp1-up'!N69),0)</f>
        <v>0.18669210885379961</v>
      </c>
      <c r="P69" s="10">
        <f>IF(('ssp1-up'!P69-'ssp1-up'!O69)&gt;0,('ssp1-up'!P69-'ssp1-up'!O69),0)</f>
        <v>0.13909490558080329</v>
      </c>
      <c r="Q69" s="10">
        <f>IF(('ssp1-up'!Q69-'ssp1-up'!P69)&gt;0,('ssp1-up'!Q69-'ssp1-up'!P69),0)</f>
        <v>8.1211058737396868E-2</v>
      </c>
      <c r="R69" s="10">
        <f>IF(('ssp1-up'!R69-'ssp1-up'!Q69)&gt;0,('ssp1-up'!R69-'ssp1-up'!Q69),0)</f>
        <v>3.1321359162994611E-3</v>
      </c>
      <c r="S69" s="10">
        <f>IF(('ssp1-up'!S69-'ssp1-up'!R69)&gt;0,('ssp1-up'!S69-'ssp1-up'!R69),0)</f>
        <v>0</v>
      </c>
      <c r="T69" s="10">
        <f>IF(('ssp1-up'!T69-'ssp1-up'!S69)&gt;0,('ssp1-up'!T69-'ssp1-up'!S69),0)</f>
        <v>0</v>
      </c>
      <c r="U69" s="10">
        <f>IF(('ssp1-up'!U69-'ssp1-up'!T69)&gt;0,('ssp1-up'!U69-'ssp1-up'!T69),0)</f>
        <v>0</v>
      </c>
      <c r="V69" s="10">
        <f>IF(('ssp1-up'!V69-'ssp1-up'!U69)&gt;0,('ssp1-up'!V69-'ssp1-up'!U69),0)</f>
        <v>0</v>
      </c>
      <c r="W69" s="10">
        <f>IF(('ssp1-up'!W69-'ssp1-up'!V69)&gt;0,('ssp1-up'!W69-'ssp1-up'!V69),0)</f>
        <v>0</v>
      </c>
      <c r="X69" s="10">
        <f>IF(('ssp1-up'!X69-'ssp1-up'!W69)&gt;0,('ssp1-up'!X69-'ssp1-up'!W69),0)</f>
        <v>0</v>
      </c>
    </row>
    <row r="70" spans="1:24" x14ac:dyDescent="0.3">
      <c r="A70" s="6" t="s">
        <v>6</v>
      </c>
      <c r="B70" s="6" t="s">
        <v>203</v>
      </c>
      <c r="C70" s="6" t="s">
        <v>77</v>
      </c>
      <c r="D70" s="6" t="s">
        <v>205</v>
      </c>
      <c r="E70" s="6" t="s">
        <v>204</v>
      </c>
      <c r="F70" s="10" t="e">
        <v>#N/A</v>
      </c>
      <c r="G70" s="10">
        <f>IF(('ssp1-up'!G70-'ssp1-up'!F70)&gt;0,('ssp1-up'!G70-'ssp1-up'!F70),0)</f>
        <v>5.4501176306853277E-3</v>
      </c>
      <c r="H70" s="10">
        <f>IF(('ssp1-up'!H70-'ssp1-up'!G70)&gt;0,('ssp1-up'!H70-'ssp1-up'!G70),0)</f>
        <v>4.9270594224230455E-3</v>
      </c>
      <c r="I70" s="10">
        <f>IF(('ssp1-up'!I70-'ssp1-up'!H70)&gt;0,('ssp1-up'!I70-'ssp1-up'!H70),0)</f>
        <v>4.1809932637143013E-3</v>
      </c>
      <c r="J70" s="10">
        <f>IF(('ssp1-up'!J70-'ssp1-up'!I70)&gt;0,('ssp1-up'!J70-'ssp1-up'!I70),0)</f>
        <v>3.5051962969307321E-3</v>
      </c>
      <c r="K70" s="10">
        <f>IF(('ssp1-up'!K70-'ssp1-up'!J70)&gt;0,('ssp1-up'!K70-'ssp1-up'!J70),0)</f>
        <v>2.9856711743086253E-3</v>
      </c>
      <c r="L70" s="10">
        <f>IF(('ssp1-up'!L70-'ssp1-up'!K70)&gt;0,('ssp1-up'!L70-'ssp1-up'!K70),0)</f>
        <v>2.3866722105490845E-3</v>
      </c>
      <c r="M70" s="10">
        <f>IF(('ssp1-up'!M70-'ssp1-up'!L70)&gt;0,('ssp1-up'!M70-'ssp1-up'!L70),0)</f>
        <v>1.6744301747941143E-3</v>
      </c>
      <c r="N70" s="10">
        <f>IF(('ssp1-up'!N70-'ssp1-up'!M70)&gt;0,('ssp1-up'!N70-'ssp1-up'!M70),0)</f>
        <v>9.7138065140493779E-4</v>
      </c>
      <c r="O70" s="10">
        <f>IF(('ssp1-up'!O70-'ssp1-up'!N70)&gt;0,('ssp1-up'!O70-'ssp1-up'!N70),0)</f>
        <v>4.2206718215433148E-4</v>
      </c>
      <c r="P70" s="10">
        <f>IF(('ssp1-up'!P70-'ssp1-up'!O70)&gt;0,('ssp1-up'!P70-'ssp1-up'!O70),0)</f>
        <v>0</v>
      </c>
      <c r="Q70" s="10">
        <f>IF(('ssp1-up'!Q70-'ssp1-up'!P70)&gt;0,('ssp1-up'!Q70-'ssp1-up'!P70),0)</f>
        <v>0</v>
      </c>
      <c r="R70" s="10">
        <f>IF(('ssp1-up'!R70-'ssp1-up'!Q70)&gt;0,('ssp1-up'!R70-'ssp1-up'!Q70),0)</f>
        <v>0</v>
      </c>
      <c r="S70" s="10">
        <f>IF(('ssp1-up'!S70-'ssp1-up'!R70)&gt;0,('ssp1-up'!S70-'ssp1-up'!R70),0)</f>
        <v>0</v>
      </c>
      <c r="T70" s="10">
        <f>IF(('ssp1-up'!T70-'ssp1-up'!S70)&gt;0,('ssp1-up'!T70-'ssp1-up'!S70),0)</f>
        <v>0</v>
      </c>
      <c r="U70" s="10">
        <f>IF(('ssp1-up'!U70-'ssp1-up'!T70)&gt;0,('ssp1-up'!U70-'ssp1-up'!T70),0)</f>
        <v>0</v>
      </c>
      <c r="V70" s="10">
        <f>IF(('ssp1-up'!V70-'ssp1-up'!U70)&gt;0,('ssp1-up'!V70-'ssp1-up'!U70),0)</f>
        <v>0</v>
      </c>
      <c r="W70" s="10">
        <f>IF(('ssp1-up'!W70-'ssp1-up'!V70)&gt;0,('ssp1-up'!W70-'ssp1-up'!V70),0)</f>
        <v>0</v>
      </c>
      <c r="X70" s="10">
        <f>IF(('ssp1-up'!X70-'ssp1-up'!W70)&gt;0,('ssp1-up'!X70-'ssp1-up'!W70),0)</f>
        <v>0</v>
      </c>
    </row>
    <row r="71" spans="1:24" x14ac:dyDescent="0.3">
      <c r="A71" s="6" t="s">
        <v>6</v>
      </c>
      <c r="B71" s="6" t="s">
        <v>203</v>
      </c>
      <c r="C71" s="6" t="s">
        <v>78</v>
      </c>
      <c r="D71" s="6" t="s">
        <v>205</v>
      </c>
      <c r="E71" s="6" t="s">
        <v>204</v>
      </c>
      <c r="F71" s="10" t="e">
        <v>#N/A</v>
      </c>
      <c r="G71" s="10">
        <f>IF(('ssp1-up'!G71-'ssp1-up'!F71)&gt;0,('ssp1-up'!G71-'ssp1-up'!F71),0)</f>
        <v>1.3479301416487859</v>
      </c>
      <c r="H71" s="10">
        <f>IF(('ssp1-up'!H71-'ssp1-up'!G71)&gt;0,('ssp1-up'!H71-'ssp1-up'!G71),0)</f>
        <v>1.3171693968455997</v>
      </c>
      <c r="I71" s="10">
        <f>IF(('ssp1-up'!I71-'ssp1-up'!H71)&gt;0,('ssp1-up'!I71-'ssp1-up'!H71),0)</f>
        <v>1.2953472361462381</v>
      </c>
      <c r="J71" s="10">
        <f>IF(('ssp1-up'!J71-'ssp1-up'!I71)&gt;0,('ssp1-up'!J71-'ssp1-up'!I71),0)</f>
        <v>1.2307136275765469</v>
      </c>
      <c r="K71" s="10">
        <f>IF(('ssp1-up'!K71-'ssp1-up'!J71)&gt;0,('ssp1-up'!K71-'ssp1-up'!J71),0)</f>
        <v>1.1525126198635114</v>
      </c>
      <c r="L71" s="10">
        <f>IF(('ssp1-up'!L71-'ssp1-up'!K71)&gt;0,('ssp1-up'!L71-'ssp1-up'!K71),0)</f>
        <v>1.0327934506998808</v>
      </c>
      <c r="M71" s="10">
        <f>IF(('ssp1-up'!M71-'ssp1-up'!L71)&gt;0,('ssp1-up'!M71-'ssp1-up'!L71),0)</f>
        <v>0.89456074505472216</v>
      </c>
      <c r="N71" s="10">
        <f>IF(('ssp1-up'!N71-'ssp1-up'!M71)&gt;0,('ssp1-up'!N71-'ssp1-up'!M71),0)</f>
        <v>0.75046926991855045</v>
      </c>
      <c r="O71" s="10">
        <f>IF(('ssp1-up'!O71-'ssp1-up'!N71)&gt;0,('ssp1-up'!O71-'ssp1-up'!N71),0)</f>
        <v>0.62011333412591441</v>
      </c>
      <c r="P71" s="10">
        <f>IF(('ssp1-up'!P71-'ssp1-up'!O71)&gt;0,('ssp1-up'!P71-'ssp1-up'!O71),0)</f>
        <v>0.48649707990111679</v>
      </c>
      <c r="Q71" s="10">
        <f>IF(('ssp1-up'!Q71-'ssp1-up'!P71)&gt;0,('ssp1-up'!Q71-'ssp1-up'!P71),0)</f>
        <v>0.38105727445078585</v>
      </c>
      <c r="R71" s="10">
        <f>IF(('ssp1-up'!R71-'ssp1-up'!Q71)&gt;0,('ssp1-up'!R71-'ssp1-up'!Q71),0)</f>
        <v>0.26963886583429897</v>
      </c>
      <c r="S71" s="10">
        <f>IF(('ssp1-up'!S71-'ssp1-up'!R71)&gt;0,('ssp1-up'!S71-'ssp1-up'!R71),0)</f>
        <v>0.15275249918503064</v>
      </c>
      <c r="T71" s="10">
        <f>IF(('ssp1-up'!T71-'ssp1-up'!S71)&gt;0,('ssp1-up'!T71-'ssp1-up'!S71),0)</f>
        <v>3.4304769653633826E-2</v>
      </c>
      <c r="U71" s="10">
        <f>IF(('ssp1-up'!U71-'ssp1-up'!T71)&gt;0,('ssp1-up'!U71-'ssp1-up'!T71),0)</f>
        <v>0</v>
      </c>
      <c r="V71" s="10">
        <f>IF(('ssp1-up'!V71-'ssp1-up'!U71)&gt;0,('ssp1-up'!V71-'ssp1-up'!U71),0)</f>
        <v>0</v>
      </c>
      <c r="W71" s="10">
        <f>IF(('ssp1-up'!W71-'ssp1-up'!V71)&gt;0,('ssp1-up'!W71-'ssp1-up'!V71),0)</f>
        <v>0</v>
      </c>
      <c r="X71" s="10">
        <f>IF(('ssp1-up'!X71-'ssp1-up'!W71)&gt;0,('ssp1-up'!X71-'ssp1-up'!W71),0)</f>
        <v>0</v>
      </c>
    </row>
    <row r="72" spans="1:24" x14ac:dyDescent="0.3">
      <c r="A72" s="6" t="s">
        <v>6</v>
      </c>
      <c r="B72" s="6" t="s">
        <v>203</v>
      </c>
      <c r="C72" s="6" t="s">
        <v>79</v>
      </c>
      <c r="D72" s="6" t="s">
        <v>205</v>
      </c>
      <c r="E72" s="6" t="s">
        <v>204</v>
      </c>
      <c r="F72" s="10" t="e">
        <v>#N/A</v>
      </c>
      <c r="G72" s="10">
        <f>IF(('ssp1-up'!G72-'ssp1-up'!F72)&gt;0,('ssp1-up'!G72-'ssp1-up'!F72),0)</f>
        <v>2.9440795640048562E-2</v>
      </c>
      <c r="H72" s="10">
        <f>IF(('ssp1-up'!H72-'ssp1-up'!G72)&gt;0,('ssp1-up'!H72-'ssp1-up'!G72),0)</f>
        <v>2.7921043841106802E-2</v>
      </c>
      <c r="I72" s="10">
        <f>IF(('ssp1-up'!I72-'ssp1-up'!H72)&gt;0,('ssp1-up'!I72-'ssp1-up'!H72),0)</f>
        <v>2.5835157588515817E-2</v>
      </c>
      <c r="J72" s="10">
        <f>IF(('ssp1-up'!J72-'ssp1-up'!I72)&gt;0,('ssp1-up'!J72-'ssp1-up'!I72),0)</f>
        <v>2.2750531581597622E-2</v>
      </c>
      <c r="K72" s="10">
        <f>IF(('ssp1-up'!K72-'ssp1-up'!J72)&gt;0,('ssp1-up'!K72-'ssp1-up'!J72),0)</f>
        <v>2.0010945848889683E-2</v>
      </c>
      <c r="L72" s="10">
        <f>IF(('ssp1-up'!L72-'ssp1-up'!K72)&gt;0,('ssp1-up'!L72-'ssp1-up'!K72),0)</f>
        <v>1.7046527679016377E-2</v>
      </c>
      <c r="M72" s="10">
        <f>IF(('ssp1-up'!M72-'ssp1-up'!L72)&gt;0,('ssp1-up'!M72-'ssp1-up'!L72),0)</f>
        <v>1.3679384528706484E-2</v>
      </c>
      <c r="N72" s="10">
        <f>IF(('ssp1-up'!N72-'ssp1-up'!M72)&gt;0,('ssp1-up'!N72-'ssp1-up'!M72),0)</f>
        <v>1.0239123385079762E-2</v>
      </c>
      <c r="O72" s="10">
        <f>IF(('ssp1-up'!O72-'ssp1-up'!N72)&gt;0,('ssp1-up'!O72-'ssp1-up'!N72),0)</f>
        <v>7.2703857113621817E-3</v>
      </c>
      <c r="P72" s="10">
        <f>IF(('ssp1-up'!P72-'ssp1-up'!O72)&gt;0,('ssp1-up'!P72-'ssp1-up'!O72),0)</f>
        <v>4.5642662614207574E-3</v>
      </c>
      <c r="Q72" s="10">
        <f>IF(('ssp1-up'!Q72-'ssp1-up'!P72)&gt;0,('ssp1-up'!Q72-'ssp1-up'!P72),0)</f>
        <v>2.103027949678038E-3</v>
      </c>
      <c r="R72" s="10">
        <f>IF(('ssp1-up'!R72-'ssp1-up'!Q72)&gt;0,('ssp1-up'!R72-'ssp1-up'!Q72),0)</f>
        <v>0</v>
      </c>
      <c r="S72" s="10">
        <f>IF(('ssp1-up'!S72-'ssp1-up'!R72)&gt;0,('ssp1-up'!S72-'ssp1-up'!R72),0)</f>
        <v>0</v>
      </c>
      <c r="T72" s="10">
        <f>IF(('ssp1-up'!T72-'ssp1-up'!S72)&gt;0,('ssp1-up'!T72-'ssp1-up'!S72),0)</f>
        <v>0</v>
      </c>
      <c r="U72" s="10">
        <f>IF(('ssp1-up'!U72-'ssp1-up'!T72)&gt;0,('ssp1-up'!U72-'ssp1-up'!T72),0)</f>
        <v>0</v>
      </c>
      <c r="V72" s="10">
        <f>IF(('ssp1-up'!V72-'ssp1-up'!U72)&gt;0,('ssp1-up'!V72-'ssp1-up'!U72),0)</f>
        <v>0</v>
      </c>
      <c r="W72" s="10">
        <f>IF(('ssp1-up'!W72-'ssp1-up'!V72)&gt;0,('ssp1-up'!W72-'ssp1-up'!V72),0)</f>
        <v>0</v>
      </c>
      <c r="X72" s="10">
        <f>IF(('ssp1-up'!X72-'ssp1-up'!W72)&gt;0,('ssp1-up'!X72-'ssp1-up'!W72),0)</f>
        <v>0</v>
      </c>
    </row>
    <row r="73" spans="1:24" x14ac:dyDescent="0.3">
      <c r="A73" s="6" t="s">
        <v>6</v>
      </c>
      <c r="B73" s="6" t="s">
        <v>203</v>
      </c>
      <c r="C73" s="6" t="s">
        <v>80</v>
      </c>
      <c r="D73" s="6" t="s">
        <v>205</v>
      </c>
      <c r="E73" s="6" t="s">
        <v>204</v>
      </c>
      <c r="F73" s="10" t="e">
        <v>#N/A</v>
      </c>
      <c r="G73" s="10">
        <f>IF(('ssp1-up'!G73-'ssp1-up'!F73)&gt;0,('ssp1-up'!G73-'ssp1-up'!F73),0)</f>
        <v>1.355536278961017E-2</v>
      </c>
      <c r="H73" s="10">
        <f>IF(('ssp1-up'!H73-'ssp1-up'!G73)&gt;0,('ssp1-up'!H73-'ssp1-up'!G73),0)</f>
        <v>1.0522489892484721E-2</v>
      </c>
      <c r="I73" s="10">
        <f>IF(('ssp1-up'!I73-'ssp1-up'!H73)&gt;0,('ssp1-up'!I73-'ssp1-up'!H73),0)</f>
        <v>8.5682679338452139E-3</v>
      </c>
      <c r="J73" s="10">
        <f>IF(('ssp1-up'!J73-'ssp1-up'!I73)&gt;0,('ssp1-up'!J73-'ssp1-up'!I73),0)</f>
        <v>6.6402980526521216E-3</v>
      </c>
      <c r="K73" s="10">
        <f>IF(('ssp1-up'!K73-'ssp1-up'!J73)&gt;0,('ssp1-up'!K73-'ssp1-up'!J73),0)</f>
        <v>5.0520880581289285E-3</v>
      </c>
      <c r="L73" s="10">
        <f>IF(('ssp1-up'!L73-'ssp1-up'!K73)&gt;0,('ssp1-up'!L73-'ssp1-up'!K73),0)</f>
        <v>3.3417547100444978E-3</v>
      </c>
      <c r="M73" s="10">
        <f>IF(('ssp1-up'!M73-'ssp1-up'!L73)&gt;0,('ssp1-up'!M73-'ssp1-up'!L73),0)</f>
        <v>1.6690409170051212E-3</v>
      </c>
      <c r="N73" s="10">
        <f>IF(('ssp1-up'!N73-'ssp1-up'!M73)&gt;0,('ssp1-up'!N73-'ssp1-up'!M73),0)</f>
        <v>1.3519019525187748E-4</v>
      </c>
      <c r="O73" s="10">
        <f>IF(('ssp1-up'!O73-'ssp1-up'!N73)&gt;0,('ssp1-up'!O73-'ssp1-up'!N73),0)</f>
        <v>0</v>
      </c>
      <c r="P73" s="10">
        <f>IF(('ssp1-up'!P73-'ssp1-up'!O73)&gt;0,('ssp1-up'!P73-'ssp1-up'!O73),0)</f>
        <v>0</v>
      </c>
      <c r="Q73" s="10">
        <f>IF(('ssp1-up'!Q73-'ssp1-up'!P73)&gt;0,('ssp1-up'!Q73-'ssp1-up'!P73),0)</f>
        <v>0</v>
      </c>
      <c r="R73" s="10">
        <f>IF(('ssp1-up'!R73-'ssp1-up'!Q73)&gt;0,('ssp1-up'!R73-'ssp1-up'!Q73),0)</f>
        <v>0</v>
      </c>
      <c r="S73" s="10">
        <f>IF(('ssp1-up'!S73-'ssp1-up'!R73)&gt;0,('ssp1-up'!S73-'ssp1-up'!R73),0)</f>
        <v>0</v>
      </c>
      <c r="T73" s="10">
        <f>IF(('ssp1-up'!T73-'ssp1-up'!S73)&gt;0,('ssp1-up'!T73-'ssp1-up'!S73),0)</f>
        <v>0</v>
      </c>
      <c r="U73" s="10">
        <f>IF(('ssp1-up'!U73-'ssp1-up'!T73)&gt;0,('ssp1-up'!U73-'ssp1-up'!T73),0)</f>
        <v>0</v>
      </c>
      <c r="V73" s="10">
        <f>IF(('ssp1-up'!V73-'ssp1-up'!U73)&gt;0,('ssp1-up'!V73-'ssp1-up'!U73),0)</f>
        <v>0</v>
      </c>
      <c r="W73" s="10">
        <f>IF(('ssp1-up'!W73-'ssp1-up'!V73)&gt;0,('ssp1-up'!W73-'ssp1-up'!V73),0)</f>
        <v>0</v>
      </c>
      <c r="X73" s="10">
        <f>IF(('ssp1-up'!X73-'ssp1-up'!W73)&gt;0,('ssp1-up'!X73-'ssp1-up'!W73),0)</f>
        <v>0</v>
      </c>
    </row>
    <row r="74" spans="1:24" x14ac:dyDescent="0.3">
      <c r="A74" s="6" t="s">
        <v>6</v>
      </c>
      <c r="B74" s="6" t="s">
        <v>203</v>
      </c>
      <c r="C74" s="6" t="s">
        <v>81</v>
      </c>
      <c r="D74" s="6" t="s">
        <v>205</v>
      </c>
      <c r="E74" s="6" t="s">
        <v>204</v>
      </c>
      <c r="F74" s="10" t="e">
        <v>#N/A</v>
      </c>
      <c r="G74" s="10">
        <f>IF(('ssp1-up'!G74-'ssp1-up'!F74)&gt;0,('ssp1-up'!G74-'ssp1-up'!F74),0)</f>
        <v>4.438009037549423E-2</v>
      </c>
      <c r="H74" s="10">
        <f>IF(('ssp1-up'!H74-'ssp1-up'!G74)&gt;0,('ssp1-up'!H74-'ssp1-up'!G74),0)</f>
        <v>4.6328296850713491E-2</v>
      </c>
      <c r="I74" s="10">
        <f>IF(('ssp1-up'!I74-'ssp1-up'!H74)&gt;0,('ssp1-up'!I74-'ssp1-up'!H74),0)</f>
        <v>4.395204807773434E-2</v>
      </c>
      <c r="J74" s="10">
        <f>IF(('ssp1-up'!J74-'ssp1-up'!I74)&gt;0,('ssp1-up'!J74-'ssp1-up'!I74),0)</f>
        <v>3.827401360888022E-2</v>
      </c>
      <c r="K74" s="10">
        <f>IF(('ssp1-up'!K74-'ssp1-up'!J74)&gt;0,('ssp1-up'!K74-'ssp1-up'!J74),0)</f>
        <v>3.1741907835523053E-2</v>
      </c>
      <c r="L74" s="10">
        <f>IF(('ssp1-up'!L74-'ssp1-up'!K74)&gt;0,('ssp1-up'!L74-'ssp1-up'!K74),0)</f>
        <v>2.3857686851321946E-2</v>
      </c>
      <c r="M74" s="10">
        <f>IF(('ssp1-up'!M74-'ssp1-up'!L74)&gt;0,('ssp1-up'!M74-'ssp1-up'!L74),0)</f>
        <v>1.5832102826523586E-2</v>
      </c>
      <c r="N74" s="10">
        <f>IF(('ssp1-up'!N74-'ssp1-up'!M74)&gt;0,('ssp1-up'!N74-'ssp1-up'!M74),0)</f>
        <v>8.2711570876704554E-3</v>
      </c>
      <c r="O74" s="10">
        <f>IF(('ssp1-up'!O74-'ssp1-up'!N74)&gt;0,('ssp1-up'!O74-'ssp1-up'!N74),0)</f>
        <v>1.7220692974059815E-3</v>
      </c>
      <c r="P74" s="10">
        <f>IF(('ssp1-up'!P74-'ssp1-up'!O74)&gt;0,('ssp1-up'!P74-'ssp1-up'!O74),0)</f>
        <v>0</v>
      </c>
      <c r="Q74" s="10">
        <f>IF(('ssp1-up'!Q74-'ssp1-up'!P74)&gt;0,('ssp1-up'!Q74-'ssp1-up'!P74),0)</f>
        <v>0</v>
      </c>
      <c r="R74" s="10">
        <f>IF(('ssp1-up'!R74-'ssp1-up'!Q74)&gt;0,('ssp1-up'!R74-'ssp1-up'!Q74),0)</f>
        <v>0</v>
      </c>
      <c r="S74" s="10">
        <f>IF(('ssp1-up'!S74-'ssp1-up'!R74)&gt;0,('ssp1-up'!S74-'ssp1-up'!R74),0)</f>
        <v>0</v>
      </c>
      <c r="T74" s="10">
        <f>IF(('ssp1-up'!T74-'ssp1-up'!S74)&gt;0,('ssp1-up'!T74-'ssp1-up'!S74),0)</f>
        <v>0</v>
      </c>
      <c r="U74" s="10">
        <f>IF(('ssp1-up'!U74-'ssp1-up'!T74)&gt;0,('ssp1-up'!U74-'ssp1-up'!T74),0)</f>
        <v>0</v>
      </c>
      <c r="V74" s="10">
        <f>IF(('ssp1-up'!V74-'ssp1-up'!U74)&gt;0,('ssp1-up'!V74-'ssp1-up'!U74),0)</f>
        <v>0</v>
      </c>
      <c r="W74" s="10">
        <f>IF(('ssp1-up'!W74-'ssp1-up'!V74)&gt;0,('ssp1-up'!W74-'ssp1-up'!V74),0)</f>
        <v>0</v>
      </c>
      <c r="X74" s="10">
        <f>IF(('ssp1-up'!X74-'ssp1-up'!W74)&gt;0,('ssp1-up'!X74-'ssp1-up'!W74),0)</f>
        <v>0</v>
      </c>
    </row>
    <row r="75" spans="1:24" x14ac:dyDescent="0.3">
      <c r="A75" s="6" t="s">
        <v>6</v>
      </c>
      <c r="B75" s="6" t="s">
        <v>203</v>
      </c>
      <c r="C75" s="6" t="s">
        <v>82</v>
      </c>
      <c r="D75" s="6" t="s">
        <v>205</v>
      </c>
      <c r="E75" s="6" t="s">
        <v>204</v>
      </c>
      <c r="F75" s="10" t="e">
        <v>#N/A</v>
      </c>
      <c r="G75" s="10">
        <f>IF(('ssp1-up'!G75-'ssp1-up'!F75)&gt;0,('ssp1-up'!G75-'ssp1-up'!F75),0)</f>
        <v>0.2990075510999306</v>
      </c>
      <c r="H75" s="10">
        <f>IF(('ssp1-up'!H75-'ssp1-up'!G75)&gt;0,('ssp1-up'!H75-'ssp1-up'!G75),0)</f>
        <v>0.27236243734496846</v>
      </c>
      <c r="I75" s="10">
        <f>IF(('ssp1-up'!I75-'ssp1-up'!H75)&gt;0,('ssp1-up'!I75-'ssp1-up'!H75),0)</f>
        <v>0.27407336103719704</v>
      </c>
      <c r="J75" s="10">
        <f>IF(('ssp1-up'!J75-'ssp1-up'!I75)&gt;0,('ssp1-up'!J75-'ssp1-up'!I75),0)</f>
        <v>0.28466053595143137</v>
      </c>
      <c r="K75" s="10">
        <f>IF(('ssp1-up'!K75-'ssp1-up'!J75)&gt;0,('ssp1-up'!K75-'ssp1-up'!J75),0)</f>
        <v>0.28032277774686243</v>
      </c>
      <c r="L75" s="10">
        <f>IF(('ssp1-up'!L75-'ssp1-up'!K75)&gt;0,('ssp1-up'!L75-'ssp1-up'!K75),0)</f>
        <v>0.24627812874434518</v>
      </c>
      <c r="M75" s="10">
        <f>IF(('ssp1-up'!M75-'ssp1-up'!L75)&gt;0,('ssp1-up'!M75-'ssp1-up'!L75),0)</f>
        <v>0.20119985824765863</v>
      </c>
      <c r="N75" s="10">
        <f>IF(('ssp1-up'!N75-'ssp1-up'!M75)&gt;0,('ssp1-up'!N75-'ssp1-up'!M75),0)</f>
        <v>0.13945669209881828</v>
      </c>
      <c r="O75" s="10">
        <f>IF(('ssp1-up'!O75-'ssp1-up'!N75)&gt;0,('ssp1-up'!O75-'ssp1-up'!N75),0)</f>
        <v>7.2396180172924929E-2</v>
      </c>
      <c r="P75" s="10">
        <f>IF(('ssp1-up'!P75-'ssp1-up'!O75)&gt;0,('ssp1-up'!P75-'ssp1-up'!O75),0)</f>
        <v>1.2704343462653256E-2</v>
      </c>
      <c r="Q75" s="10">
        <f>IF(('ssp1-up'!Q75-'ssp1-up'!P75)&gt;0,('ssp1-up'!Q75-'ssp1-up'!P75),0)</f>
        <v>0</v>
      </c>
      <c r="R75" s="10">
        <f>IF(('ssp1-up'!R75-'ssp1-up'!Q75)&gt;0,('ssp1-up'!R75-'ssp1-up'!Q75),0)</f>
        <v>0</v>
      </c>
      <c r="S75" s="10">
        <f>IF(('ssp1-up'!S75-'ssp1-up'!R75)&gt;0,('ssp1-up'!S75-'ssp1-up'!R75),0)</f>
        <v>0</v>
      </c>
      <c r="T75" s="10">
        <f>IF(('ssp1-up'!T75-'ssp1-up'!S75)&gt;0,('ssp1-up'!T75-'ssp1-up'!S75),0)</f>
        <v>0</v>
      </c>
      <c r="U75" s="10">
        <f>IF(('ssp1-up'!U75-'ssp1-up'!T75)&gt;0,('ssp1-up'!U75-'ssp1-up'!T75),0)</f>
        <v>0</v>
      </c>
      <c r="V75" s="10">
        <f>IF(('ssp1-up'!V75-'ssp1-up'!U75)&gt;0,('ssp1-up'!V75-'ssp1-up'!U75),0)</f>
        <v>0</v>
      </c>
      <c r="W75" s="10">
        <f>IF(('ssp1-up'!W75-'ssp1-up'!V75)&gt;0,('ssp1-up'!W75-'ssp1-up'!V75),0)</f>
        <v>0</v>
      </c>
      <c r="X75" s="10">
        <f>IF(('ssp1-up'!X75-'ssp1-up'!W75)&gt;0,('ssp1-up'!X75-'ssp1-up'!W75),0)</f>
        <v>0</v>
      </c>
    </row>
    <row r="76" spans="1:24" x14ac:dyDescent="0.3">
      <c r="A76" s="6" t="s">
        <v>6</v>
      </c>
      <c r="B76" s="6" t="s">
        <v>203</v>
      </c>
      <c r="C76" s="6" t="s">
        <v>83</v>
      </c>
      <c r="D76" s="6" t="s">
        <v>205</v>
      </c>
      <c r="E76" s="6" t="s">
        <v>204</v>
      </c>
      <c r="F76" s="10" t="e">
        <v>#N/A</v>
      </c>
      <c r="G76" s="10">
        <f>IF(('ssp1-up'!G76-'ssp1-up'!F76)&gt;0,('ssp1-up'!G76-'ssp1-up'!F76),0)</f>
        <v>0.67109926430056044</v>
      </c>
      <c r="H76" s="10">
        <f>IF(('ssp1-up'!H76-'ssp1-up'!G76)&gt;0,('ssp1-up'!H76-'ssp1-up'!G76),0)</f>
        <v>0.64831233612304384</v>
      </c>
      <c r="I76" s="10">
        <f>IF(('ssp1-up'!I76-'ssp1-up'!H76)&gt;0,('ssp1-up'!I76-'ssp1-up'!H76),0)</f>
        <v>0.61209305208132392</v>
      </c>
      <c r="J76" s="10">
        <f>IF(('ssp1-up'!J76-'ssp1-up'!I76)&gt;0,('ssp1-up'!J76-'ssp1-up'!I76),0)</f>
        <v>0.55641568621223314</v>
      </c>
      <c r="K76" s="10">
        <f>IF(('ssp1-up'!K76-'ssp1-up'!J76)&gt;0,('ssp1-up'!K76-'ssp1-up'!J76),0)</f>
        <v>0.50171713159725151</v>
      </c>
      <c r="L76" s="10">
        <f>IF(('ssp1-up'!L76-'ssp1-up'!K76)&gt;0,('ssp1-up'!L76-'ssp1-up'!K76),0)</f>
        <v>0.43453143719907672</v>
      </c>
      <c r="M76" s="10">
        <f>IF(('ssp1-up'!M76-'ssp1-up'!L76)&gt;0,('ssp1-up'!M76-'ssp1-up'!L76),0)</f>
        <v>0.36083984575645722</v>
      </c>
      <c r="N76" s="10">
        <f>IF(('ssp1-up'!N76-'ssp1-up'!M76)&gt;0,('ssp1-up'!N76-'ssp1-up'!M76),0)</f>
        <v>0.28529895871191968</v>
      </c>
      <c r="O76" s="10">
        <f>IF(('ssp1-up'!O76-'ssp1-up'!N76)&gt;0,('ssp1-up'!O76-'ssp1-up'!N76),0)</f>
        <v>0.21668648094469933</v>
      </c>
      <c r="P76" s="10">
        <f>IF(('ssp1-up'!P76-'ssp1-up'!O76)&gt;0,('ssp1-up'!P76-'ssp1-up'!O76),0)</f>
        <v>0.14842517708288838</v>
      </c>
      <c r="Q76" s="10">
        <f>IF(('ssp1-up'!Q76-'ssp1-up'!P76)&gt;0,('ssp1-up'!Q76-'ssp1-up'!P76),0)</f>
        <v>9.4770319385803603E-2</v>
      </c>
      <c r="R76" s="10">
        <f>IF(('ssp1-up'!R76-'ssp1-up'!Q76)&gt;0,('ssp1-up'!R76-'ssp1-up'!Q76),0)</f>
        <v>4.1162331090706772E-2</v>
      </c>
      <c r="S76" s="10">
        <f>IF(('ssp1-up'!S76-'ssp1-up'!R76)&gt;0,('ssp1-up'!S76-'ssp1-up'!R76),0)</f>
        <v>0</v>
      </c>
      <c r="T76" s="10">
        <f>IF(('ssp1-up'!T76-'ssp1-up'!S76)&gt;0,('ssp1-up'!T76-'ssp1-up'!S76),0)</f>
        <v>0</v>
      </c>
      <c r="U76" s="10">
        <f>IF(('ssp1-up'!U76-'ssp1-up'!T76)&gt;0,('ssp1-up'!U76-'ssp1-up'!T76),0)</f>
        <v>0</v>
      </c>
      <c r="V76" s="10">
        <f>IF(('ssp1-up'!V76-'ssp1-up'!U76)&gt;0,('ssp1-up'!V76-'ssp1-up'!U76),0)</f>
        <v>0</v>
      </c>
      <c r="W76" s="10">
        <f>IF(('ssp1-up'!W76-'ssp1-up'!V76)&gt;0,('ssp1-up'!W76-'ssp1-up'!V76),0)</f>
        <v>0</v>
      </c>
      <c r="X76" s="10">
        <f>IF(('ssp1-up'!X76-'ssp1-up'!W76)&gt;0,('ssp1-up'!X76-'ssp1-up'!W76),0)</f>
        <v>0</v>
      </c>
    </row>
    <row r="77" spans="1:24" x14ac:dyDescent="0.3">
      <c r="A77" s="6" t="s">
        <v>6</v>
      </c>
      <c r="B77" s="6" t="s">
        <v>203</v>
      </c>
      <c r="C77" s="6" t="s">
        <v>84</v>
      </c>
      <c r="D77" s="6" t="s">
        <v>205</v>
      </c>
      <c r="E77" s="6" t="s">
        <v>204</v>
      </c>
      <c r="F77" s="10" t="e">
        <v>#N/A</v>
      </c>
      <c r="G77" s="10">
        <f>IF(('ssp1-up'!G77-'ssp1-up'!F77)&gt;0,('ssp1-up'!G77-'ssp1-up'!F77),0)</f>
        <v>0.15334881236938713</v>
      </c>
      <c r="H77" s="10">
        <f>IF(('ssp1-up'!H77-'ssp1-up'!G77)&gt;0,('ssp1-up'!H77-'ssp1-up'!G77),0)</f>
        <v>0.13779372389053179</v>
      </c>
      <c r="I77" s="10">
        <f>IF(('ssp1-up'!I77-'ssp1-up'!H77)&gt;0,('ssp1-up'!I77-'ssp1-up'!H77),0)</f>
        <v>0.12005895150863433</v>
      </c>
      <c r="J77" s="10">
        <f>IF(('ssp1-up'!J77-'ssp1-up'!I77)&gt;0,('ssp1-up'!J77-'ssp1-up'!I77),0)</f>
        <v>0.10118806146996606</v>
      </c>
      <c r="K77" s="10">
        <f>IF(('ssp1-up'!K77-'ssp1-up'!J77)&gt;0,('ssp1-up'!K77-'ssp1-up'!J77),0)</f>
        <v>8.5688252777563978E-2</v>
      </c>
      <c r="L77" s="10">
        <f>IF(('ssp1-up'!L77-'ssp1-up'!K77)&gt;0,('ssp1-up'!L77-'ssp1-up'!K77),0)</f>
        <v>6.8193962679120812E-2</v>
      </c>
      <c r="M77" s="10">
        <f>IF(('ssp1-up'!M77-'ssp1-up'!L77)&gt;0,('ssp1-up'!M77-'ssp1-up'!L77),0)</f>
        <v>4.6748262362090287E-2</v>
      </c>
      <c r="N77" s="10">
        <f>IF(('ssp1-up'!N77-'ssp1-up'!M77)&gt;0,('ssp1-up'!N77-'ssp1-up'!M77),0)</f>
        <v>2.3405739839420736E-2</v>
      </c>
      <c r="O77" s="10">
        <f>IF(('ssp1-up'!O77-'ssp1-up'!N77)&gt;0,('ssp1-up'!O77-'ssp1-up'!N77),0)</f>
        <v>2.4004418381307069E-3</v>
      </c>
      <c r="P77" s="10">
        <f>IF(('ssp1-up'!P77-'ssp1-up'!O77)&gt;0,('ssp1-up'!P77-'ssp1-up'!O77),0)</f>
        <v>0</v>
      </c>
      <c r="Q77" s="10">
        <f>IF(('ssp1-up'!Q77-'ssp1-up'!P77)&gt;0,('ssp1-up'!Q77-'ssp1-up'!P77),0)</f>
        <v>0</v>
      </c>
      <c r="R77" s="10">
        <f>IF(('ssp1-up'!R77-'ssp1-up'!Q77)&gt;0,('ssp1-up'!R77-'ssp1-up'!Q77),0)</f>
        <v>0</v>
      </c>
      <c r="S77" s="10">
        <f>IF(('ssp1-up'!S77-'ssp1-up'!R77)&gt;0,('ssp1-up'!S77-'ssp1-up'!R77),0)</f>
        <v>0</v>
      </c>
      <c r="T77" s="10">
        <f>IF(('ssp1-up'!T77-'ssp1-up'!S77)&gt;0,('ssp1-up'!T77-'ssp1-up'!S77),0)</f>
        <v>0</v>
      </c>
      <c r="U77" s="10">
        <f>IF(('ssp1-up'!U77-'ssp1-up'!T77)&gt;0,('ssp1-up'!U77-'ssp1-up'!T77),0)</f>
        <v>0</v>
      </c>
      <c r="V77" s="10">
        <f>IF(('ssp1-up'!V77-'ssp1-up'!U77)&gt;0,('ssp1-up'!V77-'ssp1-up'!U77),0)</f>
        <v>0</v>
      </c>
      <c r="W77" s="10">
        <f>IF(('ssp1-up'!W77-'ssp1-up'!V77)&gt;0,('ssp1-up'!W77-'ssp1-up'!V77),0)</f>
        <v>0</v>
      </c>
      <c r="X77" s="10">
        <f>IF(('ssp1-up'!X77-'ssp1-up'!W77)&gt;0,('ssp1-up'!X77-'ssp1-up'!W77),0)</f>
        <v>0</v>
      </c>
    </row>
    <row r="78" spans="1:24" x14ac:dyDescent="0.3">
      <c r="A78" s="6" t="s">
        <v>6</v>
      </c>
      <c r="B78" s="6" t="s">
        <v>203</v>
      </c>
      <c r="C78" s="6" t="s">
        <v>85</v>
      </c>
      <c r="D78" s="6" t="s">
        <v>205</v>
      </c>
      <c r="E78" s="6" t="s">
        <v>204</v>
      </c>
      <c r="F78" s="10" t="e">
        <v>#N/A</v>
      </c>
      <c r="G78" s="10">
        <f>IF(('ssp1-up'!G78-'ssp1-up'!F78)&gt;0,('ssp1-up'!G78-'ssp1-up'!F78),0)</f>
        <v>1.1312468291195241</v>
      </c>
      <c r="H78" s="10">
        <f>IF(('ssp1-up'!H78-'ssp1-up'!G78)&gt;0,('ssp1-up'!H78-'ssp1-up'!G78),0)</f>
        <v>0.97045095848680774</v>
      </c>
      <c r="I78" s="10">
        <f>IF(('ssp1-up'!I78-'ssp1-up'!H78)&gt;0,('ssp1-up'!I78-'ssp1-up'!H78),0)</f>
        <v>0.80135516907965521</v>
      </c>
      <c r="J78" s="10">
        <f>IF(('ssp1-up'!J78-'ssp1-up'!I78)&gt;0,('ssp1-up'!J78-'ssp1-up'!I78),0)</f>
        <v>0.63514369416389194</v>
      </c>
      <c r="K78" s="10">
        <f>IF(('ssp1-up'!K78-'ssp1-up'!J78)&gt;0,('ssp1-up'!K78-'ssp1-up'!J78),0)</f>
        <v>0.51031282463965866</v>
      </c>
      <c r="L78" s="10">
        <f>IF(('ssp1-up'!L78-'ssp1-up'!K78)&gt;0,('ssp1-up'!L78-'ssp1-up'!K78),0)</f>
        <v>0.39394703486540905</v>
      </c>
      <c r="M78" s="10">
        <f>IF(('ssp1-up'!M78-'ssp1-up'!L78)&gt;0,('ssp1-up'!M78-'ssp1-up'!L78),0)</f>
        <v>0.28723480725479611</v>
      </c>
      <c r="N78" s="10">
        <f>IF(('ssp1-up'!N78-'ssp1-up'!M78)&gt;0,('ssp1-up'!N78-'ssp1-up'!M78),0)</f>
        <v>0.18862566642772194</v>
      </c>
      <c r="O78" s="10">
        <f>IF(('ssp1-up'!O78-'ssp1-up'!N78)&gt;0,('ssp1-up'!O78-'ssp1-up'!N78),0)</f>
        <v>9.6203473539217654E-2</v>
      </c>
      <c r="P78" s="10">
        <f>IF(('ssp1-up'!P78-'ssp1-up'!O78)&gt;0,('ssp1-up'!P78-'ssp1-up'!O78),0)</f>
        <v>1.1013020108926241E-2</v>
      </c>
      <c r="Q78" s="10">
        <f>IF(('ssp1-up'!Q78-'ssp1-up'!P78)&gt;0,('ssp1-up'!Q78-'ssp1-up'!P78),0)</f>
        <v>0</v>
      </c>
      <c r="R78" s="10">
        <f>IF(('ssp1-up'!R78-'ssp1-up'!Q78)&gt;0,('ssp1-up'!R78-'ssp1-up'!Q78),0)</f>
        <v>0</v>
      </c>
      <c r="S78" s="10">
        <f>IF(('ssp1-up'!S78-'ssp1-up'!R78)&gt;0,('ssp1-up'!S78-'ssp1-up'!R78),0)</f>
        <v>0</v>
      </c>
      <c r="T78" s="10">
        <f>IF(('ssp1-up'!T78-'ssp1-up'!S78)&gt;0,('ssp1-up'!T78-'ssp1-up'!S78),0)</f>
        <v>0</v>
      </c>
      <c r="U78" s="10">
        <f>IF(('ssp1-up'!U78-'ssp1-up'!T78)&gt;0,('ssp1-up'!U78-'ssp1-up'!T78),0)</f>
        <v>0</v>
      </c>
      <c r="V78" s="10">
        <f>IF(('ssp1-up'!V78-'ssp1-up'!U78)&gt;0,('ssp1-up'!V78-'ssp1-up'!U78),0)</f>
        <v>0</v>
      </c>
      <c r="W78" s="10">
        <f>IF(('ssp1-up'!W78-'ssp1-up'!V78)&gt;0,('ssp1-up'!W78-'ssp1-up'!V78),0)</f>
        <v>0</v>
      </c>
      <c r="X78" s="10">
        <f>IF(('ssp1-up'!X78-'ssp1-up'!W78)&gt;0,('ssp1-up'!X78-'ssp1-up'!W78),0)</f>
        <v>0</v>
      </c>
    </row>
    <row r="79" spans="1:24" x14ac:dyDescent="0.3">
      <c r="A79" s="6" t="s">
        <v>6</v>
      </c>
      <c r="B79" s="6" t="s">
        <v>203</v>
      </c>
      <c r="C79" s="6" t="s">
        <v>86</v>
      </c>
      <c r="D79" s="6" t="s">
        <v>205</v>
      </c>
      <c r="E79" s="6" t="s">
        <v>204</v>
      </c>
      <c r="F79" s="10" t="e">
        <v>#N/A</v>
      </c>
      <c r="G79" s="10">
        <f>IF(('ssp1-up'!G79-'ssp1-up'!F79)&gt;0,('ssp1-up'!G79-'ssp1-up'!F79),0)</f>
        <v>0.14538663472540936</v>
      </c>
      <c r="H79" s="10">
        <f>IF(('ssp1-up'!H79-'ssp1-up'!G79)&gt;0,('ssp1-up'!H79-'ssp1-up'!G79),0)</f>
        <v>0.15689907801621317</v>
      </c>
      <c r="I79" s="10">
        <f>IF(('ssp1-up'!I79-'ssp1-up'!H79)&gt;0,('ssp1-up'!I79-'ssp1-up'!H79),0)</f>
        <v>0.15836970955994456</v>
      </c>
      <c r="J79" s="10">
        <f>IF(('ssp1-up'!J79-'ssp1-up'!I79)&gt;0,('ssp1-up'!J79-'ssp1-up'!I79),0)</f>
        <v>0.14843531414895228</v>
      </c>
      <c r="K79" s="10">
        <f>IF(('ssp1-up'!K79-'ssp1-up'!J79)&gt;0,('ssp1-up'!K79-'ssp1-up'!J79),0)</f>
        <v>0.13230468093265202</v>
      </c>
      <c r="L79" s="10">
        <f>IF(('ssp1-up'!L79-'ssp1-up'!K79)&gt;0,('ssp1-up'!L79-'ssp1-up'!K79),0)</f>
        <v>0.11877988778076976</v>
      </c>
      <c r="M79" s="10">
        <f>IF(('ssp1-up'!M79-'ssp1-up'!L79)&gt;0,('ssp1-up'!M79-'ssp1-up'!L79),0)</f>
        <v>0.10409263872926022</v>
      </c>
      <c r="N79" s="10">
        <f>IF(('ssp1-up'!N79-'ssp1-up'!M79)&gt;0,('ssp1-up'!N79-'ssp1-up'!M79),0)</f>
        <v>8.5215831905070871E-2</v>
      </c>
      <c r="O79" s="10">
        <f>IF(('ssp1-up'!O79-'ssp1-up'!N79)&gt;0,('ssp1-up'!O79-'ssp1-up'!N79),0)</f>
        <v>6.4173928854996731E-2</v>
      </c>
      <c r="P79" s="10">
        <f>IF(('ssp1-up'!P79-'ssp1-up'!O79)&gt;0,('ssp1-up'!P79-'ssp1-up'!O79),0)</f>
        <v>4.008575850205176E-2</v>
      </c>
      <c r="Q79" s="10">
        <f>IF(('ssp1-up'!Q79-'ssp1-up'!P79)&gt;0,('ssp1-up'!Q79-'ssp1-up'!P79),0)</f>
        <v>0</v>
      </c>
      <c r="R79" s="10">
        <f>IF(('ssp1-up'!R79-'ssp1-up'!Q79)&gt;0,('ssp1-up'!R79-'ssp1-up'!Q79),0)</f>
        <v>0</v>
      </c>
      <c r="S79" s="10">
        <f>IF(('ssp1-up'!S79-'ssp1-up'!R79)&gt;0,('ssp1-up'!S79-'ssp1-up'!R79),0)</f>
        <v>0</v>
      </c>
      <c r="T79" s="10">
        <f>IF(('ssp1-up'!T79-'ssp1-up'!S79)&gt;0,('ssp1-up'!T79-'ssp1-up'!S79),0)</f>
        <v>0</v>
      </c>
      <c r="U79" s="10">
        <f>IF(('ssp1-up'!U79-'ssp1-up'!T79)&gt;0,('ssp1-up'!U79-'ssp1-up'!T79),0)</f>
        <v>0</v>
      </c>
      <c r="V79" s="10">
        <f>IF(('ssp1-up'!V79-'ssp1-up'!U79)&gt;0,('ssp1-up'!V79-'ssp1-up'!U79),0)</f>
        <v>0</v>
      </c>
      <c r="W79" s="10">
        <f>IF(('ssp1-up'!W79-'ssp1-up'!V79)&gt;0,('ssp1-up'!W79-'ssp1-up'!V79),0)</f>
        <v>0</v>
      </c>
      <c r="X79" s="10">
        <f>IF(('ssp1-up'!X79-'ssp1-up'!W79)&gt;0,('ssp1-up'!X79-'ssp1-up'!W79),0)</f>
        <v>0</v>
      </c>
    </row>
    <row r="80" spans="1:24" x14ac:dyDescent="0.3">
      <c r="A80" s="6" t="s">
        <v>6</v>
      </c>
      <c r="B80" s="6" t="s">
        <v>203</v>
      </c>
      <c r="C80" s="6" t="s">
        <v>87</v>
      </c>
      <c r="D80" s="6" t="s">
        <v>205</v>
      </c>
      <c r="E80" s="6" t="s">
        <v>204</v>
      </c>
      <c r="F80" s="10" t="e">
        <v>#N/A</v>
      </c>
      <c r="G80" s="10">
        <f>IF(('ssp1-up'!G80-'ssp1-up'!F80)&gt;0,('ssp1-up'!G80-'ssp1-up'!F80),0)</f>
        <v>17.253590998970154</v>
      </c>
      <c r="H80" s="10">
        <f>IF(('ssp1-up'!H80-'ssp1-up'!G80)&gt;0,('ssp1-up'!H80-'ssp1-up'!G80),0)</f>
        <v>16.579503152320541</v>
      </c>
      <c r="I80" s="10">
        <f>IF(('ssp1-up'!I80-'ssp1-up'!H80)&gt;0,('ssp1-up'!I80-'ssp1-up'!H80),0)</f>
        <v>15.222928561596802</v>
      </c>
      <c r="J80" s="10">
        <f>IF(('ssp1-up'!J80-'ssp1-up'!I80)&gt;0,('ssp1-up'!J80-'ssp1-up'!I80),0)</f>
        <v>13.462385085645678</v>
      </c>
      <c r="K80" s="10">
        <f>IF(('ssp1-up'!K80-'ssp1-up'!J80)&gt;0,('ssp1-up'!K80-'ssp1-up'!J80),0)</f>
        <v>11.730844323029714</v>
      </c>
      <c r="L80" s="10">
        <f>IF(('ssp1-up'!L80-'ssp1-up'!K80)&gt;0,('ssp1-up'!L80-'ssp1-up'!K80),0)</f>
        <v>9.6889032054113784</v>
      </c>
      <c r="M80" s="10">
        <f>IF(('ssp1-up'!M80-'ssp1-up'!L80)&gt;0,('ssp1-up'!M80-'ssp1-up'!L80),0)</f>
        <v>7.4759370941072518</v>
      </c>
      <c r="N80" s="10">
        <f>IF(('ssp1-up'!N80-'ssp1-up'!M80)&gt;0,('ssp1-up'!N80-'ssp1-up'!M80),0)</f>
        <v>5.1268688106043783</v>
      </c>
      <c r="O80" s="10">
        <f>IF(('ssp1-up'!O80-'ssp1-up'!N80)&gt;0,('ssp1-up'!O80-'ssp1-up'!N80),0)</f>
        <v>2.908081689531997</v>
      </c>
      <c r="P80" s="10">
        <f>IF(('ssp1-up'!P80-'ssp1-up'!O80)&gt;0,('ssp1-up'!P80-'ssp1-up'!O80),0)</f>
        <v>0.81077324352693836</v>
      </c>
      <c r="Q80" s="10">
        <f>IF(('ssp1-up'!Q80-'ssp1-up'!P80)&gt;0,('ssp1-up'!Q80-'ssp1-up'!P80),0)</f>
        <v>0</v>
      </c>
      <c r="R80" s="10">
        <f>IF(('ssp1-up'!R80-'ssp1-up'!Q80)&gt;0,('ssp1-up'!R80-'ssp1-up'!Q80),0)</f>
        <v>0</v>
      </c>
      <c r="S80" s="10">
        <f>IF(('ssp1-up'!S80-'ssp1-up'!R80)&gt;0,('ssp1-up'!S80-'ssp1-up'!R80),0)</f>
        <v>0</v>
      </c>
      <c r="T80" s="10">
        <f>IF(('ssp1-up'!T80-'ssp1-up'!S80)&gt;0,('ssp1-up'!T80-'ssp1-up'!S80),0)</f>
        <v>0</v>
      </c>
      <c r="U80" s="10">
        <f>IF(('ssp1-up'!U80-'ssp1-up'!T80)&gt;0,('ssp1-up'!U80-'ssp1-up'!T80),0)</f>
        <v>0</v>
      </c>
      <c r="V80" s="10">
        <f>IF(('ssp1-up'!V80-'ssp1-up'!U80)&gt;0,('ssp1-up'!V80-'ssp1-up'!U80),0)</f>
        <v>0</v>
      </c>
      <c r="W80" s="10">
        <f>IF(('ssp1-up'!W80-'ssp1-up'!V80)&gt;0,('ssp1-up'!W80-'ssp1-up'!V80),0)</f>
        <v>0</v>
      </c>
      <c r="X80" s="10">
        <f>IF(('ssp1-up'!X80-'ssp1-up'!W80)&gt;0,('ssp1-up'!X80-'ssp1-up'!W80),0)</f>
        <v>0</v>
      </c>
    </row>
    <row r="81" spans="1:24" x14ac:dyDescent="0.3">
      <c r="A81" s="6" t="s">
        <v>6</v>
      </c>
      <c r="B81" s="6" t="s">
        <v>203</v>
      </c>
      <c r="C81" s="6" t="s">
        <v>88</v>
      </c>
      <c r="D81" s="6" t="s">
        <v>205</v>
      </c>
      <c r="E81" s="6" t="s">
        <v>204</v>
      </c>
      <c r="F81" s="10" t="e">
        <v>#N/A</v>
      </c>
      <c r="G81" s="10">
        <f>IF(('ssp1-up'!G81-'ssp1-up'!F81)&gt;0,('ssp1-up'!G81-'ssp1-up'!F81),0)</f>
        <v>82.518657141804795</v>
      </c>
      <c r="H81" s="10">
        <f>IF(('ssp1-up'!H81-'ssp1-up'!G81)&gt;0,('ssp1-up'!H81-'ssp1-up'!G81),0)</f>
        <v>87.940250796368673</v>
      </c>
      <c r="I81" s="10">
        <f>IF(('ssp1-up'!I81-'ssp1-up'!H81)&gt;0,('ssp1-up'!I81-'ssp1-up'!H81),0)</f>
        <v>90.981573306552605</v>
      </c>
      <c r="J81" s="10">
        <f>IF(('ssp1-up'!J81-'ssp1-up'!I81)&gt;0,('ssp1-up'!J81-'ssp1-up'!I81),0)</f>
        <v>90.838449881879455</v>
      </c>
      <c r="K81" s="10">
        <f>IF(('ssp1-up'!K81-'ssp1-up'!J81)&gt;0,('ssp1-up'!K81-'ssp1-up'!J81),0)</f>
        <v>89.415343301884263</v>
      </c>
      <c r="L81" s="10">
        <f>IF(('ssp1-up'!L81-'ssp1-up'!K81)&gt;0,('ssp1-up'!L81-'ssp1-up'!K81),0)</f>
        <v>84.594471225166899</v>
      </c>
      <c r="M81" s="10">
        <f>IF(('ssp1-up'!M81-'ssp1-up'!L81)&gt;0,('ssp1-up'!M81-'ssp1-up'!L81),0)</f>
        <v>77.08337366969397</v>
      </c>
      <c r="N81" s="10">
        <f>IF(('ssp1-up'!N81-'ssp1-up'!M81)&gt;0,('ssp1-up'!N81-'ssp1-up'!M81),0)</f>
        <v>66.962428876415629</v>
      </c>
      <c r="O81" s="10">
        <f>IF(('ssp1-up'!O81-'ssp1-up'!N81)&gt;0,('ssp1-up'!O81-'ssp1-up'!N81),0)</f>
        <v>55.454892319761029</v>
      </c>
      <c r="P81" s="10">
        <f>IF(('ssp1-up'!P81-'ssp1-up'!O81)&gt;0,('ssp1-up'!P81-'ssp1-up'!O81),0)</f>
        <v>42.535039018801626</v>
      </c>
      <c r="Q81" s="10">
        <f>IF(('ssp1-up'!Q81-'ssp1-up'!P81)&gt;0,('ssp1-up'!Q81-'ssp1-up'!P81),0)</f>
        <v>28.85971985637093</v>
      </c>
      <c r="R81" s="10">
        <f>IF(('ssp1-up'!R81-'ssp1-up'!Q81)&gt;0,('ssp1-up'!R81-'ssp1-up'!Q81),0)</f>
        <v>15.218805915365465</v>
      </c>
      <c r="S81" s="10">
        <f>IF(('ssp1-up'!S81-'ssp1-up'!R81)&gt;0,('ssp1-up'!S81-'ssp1-up'!R81),0)</f>
        <v>1.8536019566943196</v>
      </c>
      <c r="T81" s="10">
        <f>IF(('ssp1-up'!T81-'ssp1-up'!S81)&gt;0,('ssp1-up'!T81-'ssp1-up'!S81),0)</f>
        <v>0</v>
      </c>
      <c r="U81" s="10">
        <f>IF(('ssp1-up'!U81-'ssp1-up'!T81)&gt;0,('ssp1-up'!U81-'ssp1-up'!T81),0)</f>
        <v>0</v>
      </c>
      <c r="V81" s="10">
        <f>IF(('ssp1-up'!V81-'ssp1-up'!U81)&gt;0,('ssp1-up'!V81-'ssp1-up'!U81),0)</f>
        <v>0</v>
      </c>
      <c r="W81" s="10">
        <f>IF(('ssp1-up'!W81-'ssp1-up'!V81)&gt;0,('ssp1-up'!W81-'ssp1-up'!V81),0)</f>
        <v>0</v>
      </c>
      <c r="X81" s="10">
        <f>IF(('ssp1-up'!X81-'ssp1-up'!W81)&gt;0,('ssp1-up'!X81-'ssp1-up'!W81),0)</f>
        <v>0</v>
      </c>
    </row>
    <row r="82" spans="1:24" x14ac:dyDescent="0.3">
      <c r="A82" s="6" t="s">
        <v>6</v>
      </c>
      <c r="B82" s="6" t="s">
        <v>203</v>
      </c>
      <c r="C82" s="6" t="s">
        <v>89</v>
      </c>
      <c r="D82" s="6" t="s">
        <v>205</v>
      </c>
      <c r="E82" s="6" t="s">
        <v>204</v>
      </c>
      <c r="F82" s="10" t="e">
        <v>#N/A</v>
      </c>
      <c r="G82" s="10">
        <f>IF(('ssp1-up'!G82-'ssp1-up'!F82)&gt;0,('ssp1-up'!G82-'ssp1-up'!F82),0)</f>
        <v>0.38766097789362242</v>
      </c>
      <c r="H82" s="10">
        <f>IF(('ssp1-up'!H82-'ssp1-up'!G82)&gt;0,('ssp1-up'!H82-'ssp1-up'!G82),0)</f>
        <v>0.36937394606721918</v>
      </c>
      <c r="I82" s="10">
        <f>IF(('ssp1-up'!I82-'ssp1-up'!H82)&gt;0,('ssp1-up'!I82-'ssp1-up'!H82),0)</f>
        <v>0.35148309701340041</v>
      </c>
      <c r="J82" s="10">
        <f>IF(('ssp1-up'!J82-'ssp1-up'!I82)&gt;0,('ssp1-up'!J82-'ssp1-up'!I82),0)</f>
        <v>0.33561085013794312</v>
      </c>
      <c r="K82" s="10">
        <f>IF(('ssp1-up'!K82-'ssp1-up'!J82)&gt;0,('ssp1-up'!K82-'ssp1-up'!J82),0)</f>
        <v>0.32769429785291493</v>
      </c>
      <c r="L82" s="10">
        <f>IF(('ssp1-up'!L82-'ssp1-up'!K82)&gt;0,('ssp1-up'!L82-'ssp1-up'!K82),0)</f>
        <v>0.3230939059996043</v>
      </c>
      <c r="M82" s="10">
        <f>IF(('ssp1-up'!M82-'ssp1-up'!L82)&gt;0,('ssp1-up'!M82-'ssp1-up'!L82),0)</f>
        <v>0.31324065961640013</v>
      </c>
      <c r="N82" s="10">
        <f>IF(('ssp1-up'!N82-'ssp1-up'!M82)&gt;0,('ssp1-up'!N82-'ssp1-up'!M82),0)</f>
        <v>0.29360744486516932</v>
      </c>
      <c r="O82" s="10">
        <f>IF(('ssp1-up'!O82-'ssp1-up'!N82)&gt;0,('ssp1-up'!O82-'ssp1-up'!N82),0)</f>
        <v>0.26751395795869293</v>
      </c>
      <c r="P82" s="10">
        <f>IF(('ssp1-up'!P82-'ssp1-up'!O82)&gt;0,('ssp1-up'!P82-'ssp1-up'!O82),0)</f>
        <v>0.24191077525911275</v>
      </c>
      <c r="Q82" s="10">
        <f>IF(('ssp1-up'!Q82-'ssp1-up'!P82)&gt;0,('ssp1-up'!Q82-'ssp1-up'!P82),0)</f>
        <v>0.21283992237273353</v>
      </c>
      <c r="R82" s="10">
        <f>IF(('ssp1-up'!R82-'ssp1-up'!Q82)&gt;0,('ssp1-up'!R82-'ssp1-up'!Q82),0)</f>
        <v>0.18763336010832443</v>
      </c>
      <c r="S82" s="10">
        <f>IF(('ssp1-up'!S82-'ssp1-up'!R82)&gt;0,('ssp1-up'!S82-'ssp1-up'!R82),0)</f>
        <v>0.14916321104660213</v>
      </c>
      <c r="T82" s="10">
        <f>IF(('ssp1-up'!T82-'ssp1-up'!S82)&gt;0,('ssp1-up'!T82-'ssp1-up'!S82),0)</f>
        <v>0.11330959737081781</v>
      </c>
      <c r="U82" s="10">
        <f>IF(('ssp1-up'!U82-'ssp1-up'!T82)&gt;0,('ssp1-up'!U82-'ssp1-up'!T82),0)</f>
        <v>8.2230850160088131E-2</v>
      </c>
      <c r="V82" s="10">
        <f>IF(('ssp1-up'!V82-'ssp1-up'!U82)&gt;0,('ssp1-up'!V82-'ssp1-up'!U82),0)</f>
        <v>4.0294713874684973E-2</v>
      </c>
      <c r="W82" s="10">
        <f>IF(('ssp1-up'!W82-'ssp1-up'!V82)&gt;0,('ssp1-up'!W82-'ssp1-up'!V82),0)</f>
        <v>5.3922339641649941E-3</v>
      </c>
      <c r="X82" s="10">
        <f>IF(('ssp1-up'!X82-'ssp1-up'!W82)&gt;0,('ssp1-up'!X82-'ssp1-up'!W82),0)</f>
        <v>0</v>
      </c>
    </row>
    <row r="83" spans="1:24" x14ac:dyDescent="0.3">
      <c r="A83" s="6" t="s">
        <v>6</v>
      </c>
      <c r="B83" s="6" t="s">
        <v>203</v>
      </c>
      <c r="C83" s="6" t="s">
        <v>90</v>
      </c>
      <c r="D83" s="6" t="s">
        <v>205</v>
      </c>
      <c r="E83" s="6" t="s">
        <v>204</v>
      </c>
      <c r="F83" s="10" t="e">
        <v>#N/A</v>
      </c>
      <c r="G83" s="10">
        <f>IF(('ssp1-up'!G83-'ssp1-up'!F83)&gt;0,('ssp1-up'!G83-'ssp1-up'!F83),0)</f>
        <v>6.6853489975911486</v>
      </c>
      <c r="H83" s="10">
        <f>IF(('ssp1-up'!H83-'ssp1-up'!G83)&gt;0,('ssp1-up'!H83-'ssp1-up'!G83),0)</f>
        <v>5.4721105416493785</v>
      </c>
      <c r="I83" s="10">
        <f>IF(('ssp1-up'!I83-'ssp1-up'!H83)&gt;0,('ssp1-up'!I83-'ssp1-up'!H83),0)</f>
        <v>4.190400220317315</v>
      </c>
      <c r="J83" s="10">
        <f>IF(('ssp1-up'!J83-'ssp1-up'!I83)&gt;0,('ssp1-up'!J83-'ssp1-up'!I83),0)</f>
        <v>3.1409746647447747</v>
      </c>
      <c r="K83" s="10">
        <f>IF(('ssp1-up'!K83-'ssp1-up'!J83)&gt;0,('ssp1-up'!K83-'ssp1-up'!J83),0)</f>
        <v>2.5167842763004984</v>
      </c>
      <c r="L83" s="10">
        <f>IF(('ssp1-up'!L83-'ssp1-up'!K83)&gt;0,('ssp1-up'!L83-'ssp1-up'!K83),0)</f>
        <v>1.9930490239103449</v>
      </c>
      <c r="M83" s="10">
        <f>IF(('ssp1-up'!M83-'ssp1-up'!L83)&gt;0,('ssp1-up'!M83-'ssp1-up'!L83),0)</f>
        <v>1.3710055531981027</v>
      </c>
      <c r="N83" s="10">
        <f>IF(('ssp1-up'!N83-'ssp1-up'!M83)&gt;0,('ssp1-up'!N83-'ssp1-up'!M83),0)</f>
        <v>0.63043099622875332</v>
      </c>
      <c r="O83" s="10">
        <f>IF(('ssp1-up'!O83-'ssp1-up'!N83)&gt;0,('ssp1-up'!O83-'ssp1-up'!N83),0)</f>
        <v>0</v>
      </c>
      <c r="P83" s="10">
        <f>IF(('ssp1-up'!P83-'ssp1-up'!O83)&gt;0,('ssp1-up'!P83-'ssp1-up'!O83),0)</f>
        <v>0</v>
      </c>
      <c r="Q83" s="10">
        <f>IF(('ssp1-up'!Q83-'ssp1-up'!P83)&gt;0,('ssp1-up'!Q83-'ssp1-up'!P83),0)</f>
        <v>0</v>
      </c>
      <c r="R83" s="10">
        <f>IF(('ssp1-up'!R83-'ssp1-up'!Q83)&gt;0,('ssp1-up'!R83-'ssp1-up'!Q83),0)</f>
        <v>0</v>
      </c>
      <c r="S83" s="10">
        <f>IF(('ssp1-up'!S83-'ssp1-up'!R83)&gt;0,('ssp1-up'!S83-'ssp1-up'!R83),0)</f>
        <v>0</v>
      </c>
      <c r="T83" s="10">
        <f>IF(('ssp1-up'!T83-'ssp1-up'!S83)&gt;0,('ssp1-up'!T83-'ssp1-up'!S83),0)</f>
        <v>0</v>
      </c>
      <c r="U83" s="10">
        <f>IF(('ssp1-up'!U83-'ssp1-up'!T83)&gt;0,('ssp1-up'!U83-'ssp1-up'!T83),0)</f>
        <v>0</v>
      </c>
      <c r="V83" s="10">
        <f>IF(('ssp1-up'!V83-'ssp1-up'!U83)&gt;0,('ssp1-up'!V83-'ssp1-up'!U83),0)</f>
        <v>0</v>
      </c>
      <c r="W83" s="10">
        <f>IF(('ssp1-up'!W83-'ssp1-up'!V83)&gt;0,('ssp1-up'!W83-'ssp1-up'!V83),0)</f>
        <v>0</v>
      </c>
      <c r="X83" s="10">
        <f>IF(('ssp1-up'!X83-'ssp1-up'!W83)&gt;0,('ssp1-up'!X83-'ssp1-up'!W83),0)</f>
        <v>0</v>
      </c>
    </row>
    <row r="84" spans="1:24" x14ac:dyDescent="0.3">
      <c r="A84" s="6" t="s">
        <v>6</v>
      </c>
      <c r="B84" s="6" t="s">
        <v>203</v>
      </c>
      <c r="C84" s="6" t="s">
        <v>91</v>
      </c>
      <c r="D84" s="6" t="s">
        <v>205</v>
      </c>
      <c r="E84" s="6" t="s">
        <v>204</v>
      </c>
      <c r="F84" s="10" t="e">
        <v>#N/A</v>
      </c>
      <c r="G84" s="10">
        <f>IF(('ssp1-up'!G84-'ssp1-up'!F84)&gt;0,('ssp1-up'!G84-'ssp1-up'!F84),0)</f>
        <v>3.9932395256322266</v>
      </c>
      <c r="H84" s="10">
        <f>IF(('ssp1-up'!H84-'ssp1-up'!G84)&gt;0,('ssp1-up'!H84-'ssp1-up'!G84),0)</f>
        <v>3.9485005825921569</v>
      </c>
      <c r="I84" s="10">
        <f>IF(('ssp1-up'!I84-'ssp1-up'!H84)&gt;0,('ssp1-up'!I84-'ssp1-up'!H84),0)</f>
        <v>3.9001773512671321</v>
      </c>
      <c r="J84" s="10">
        <f>IF(('ssp1-up'!J84-'ssp1-up'!I84)&gt;0,('ssp1-up'!J84-'ssp1-up'!I84),0)</f>
        <v>3.7799455932022212</v>
      </c>
      <c r="K84" s="10">
        <f>IF(('ssp1-up'!K84-'ssp1-up'!J84)&gt;0,('ssp1-up'!K84-'ssp1-up'!J84),0)</f>
        <v>3.6849514343292427</v>
      </c>
      <c r="L84" s="10">
        <f>IF(('ssp1-up'!L84-'ssp1-up'!K84)&gt;0,('ssp1-up'!L84-'ssp1-up'!K84),0)</f>
        <v>3.4205436308373862</v>
      </c>
      <c r="M84" s="10">
        <f>IF(('ssp1-up'!M84-'ssp1-up'!L84)&gt;0,('ssp1-up'!M84-'ssp1-up'!L84),0)</f>
        <v>3.0298613278376223</v>
      </c>
      <c r="N84" s="10">
        <f>IF(('ssp1-up'!N84-'ssp1-up'!M84)&gt;0,('ssp1-up'!N84-'ssp1-up'!M84),0)</f>
        <v>2.6046737717667483</v>
      </c>
      <c r="O84" s="10">
        <f>IF(('ssp1-up'!O84-'ssp1-up'!N84)&gt;0,('ssp1-up'!O84-'ssp1-up'!N84),0)</f>
        <v>2.2429906572039187</v>
      </c>
      <c r="P84" s="10">
        <f>IF(('ssp1-up'!P84-'ssp1-up'!O84)&gt;0,('ssp1-up'!P84-'ssp1-up'!O84),0)</f>
        <v>1.8996586925581767</v>
      </c>
      <c r="Q84" s="10">
        <f>IF(('ssp1-up'!Q84-'ssp1-up'!P84)&gt;0,('ssp1-up'!Q84-'ssp1-up'!P84),0)</f>
        <v>1.587552305442685</v>
      </c>
      <c r="R84" s="10">
        <f>IF(('ssp1-up'!R84-'ssp1-up'!Q84)&gt;0,('ssp1-up'!R84-'ssp1-up'!Q84),0)</f>
        <v>1.2555288008768102</v>
      </c>
      <c r="S84" s="10">
        <f>IF(('ssp1-up'!S84-'ssp1-up'!R84)&gt;0,('ssp1-up'!S84-'ssp1-up'!R84),0)</f>
        <v>0.90627407084383549</v>
      </c>
      <c r="T84" s="10">
        <f>IF(('ssp1-up'!T84-'ssp1-up'!S84)&gt;0,('ssp1-up'!T84-'ssp1-up'!S84),0)</f>
        <v>0.55203905814936149</v>
      </c>
      <c r="U84" s="10">
        <f>IF(('ssp1-up'!U84-'ssp1-up'!T84)&gt;0,('ssp1-up'!U84-'ssp1-up'!T84),0)</f>
        <v>0.20402715687667694</v>
      </c>
      <c r="V84" s="10">
        <f>IF(('ssp1-up'!V84-'ssp1-up'!U84)&gt;0,('ssp1-up'!V84-'ssp1-up'!U84),0)</f>
        <v>0</v>
      </c>
      <c r="W84" s="10">
        <f>IF(('ssp1-up'!W84-'ssp1-up'!V84)&gt;0,('ssp1-up'!W84-'ssp1-up'!V84),0)</f>
        <v>0</v>
      </c>
      <c r="X84" s="10">
        <f>IF(('ssp1-up'!X84-'ssp1-up'!W84)&gt;0,('ssp1-up'!X84-'ssp1-up'!W84),0)</f>
        <v>0</v>
      </c>
    </row>
    <row r="85" spans="1:24" x14ac:dyDescent="0.3">
      <c r="A85" s="6" t="s">
        <v>6</v>
      </c>
      <c r="B85" s="6" t="s">
        <v>203</v>
      </c>
      <c r="C85" s="6" t="s">
        <v>92</v>
      </c>
      <c r="D85" s="6" t="s">
        <v>205</v>
      </c>
      <c r="E85" s="6" t="s">
        <v>204</v>
      </c>
      <c r="F85" s="10" t="e">
        <v>#N/A</v>
      </c>
      <c r="G85" s="10">
        <f>IF(('ssp1-up'!G85-'ssp1-up'!F85)&gt;0,('ssp1-up'!G85-'ssp1-up'!F85),0)</f>
        <v>3.1951205283316408E-2</v>
      </c>
      <c r="H85" s="10">
        <f>IF(('ssp1-up'!H85-'ssp1-up'!G85)&gt;0,('ssp1-up'!H85-'ssp1-up'!G85),0)</f>
        <v>2.685978583171017E-2</v>
      </c>
      <c r="I85" s="10">
        <f>IF(('ssp1-up'!I85-'ssp1-up'!H85)&gt;0,('ssp1-up'!I85-'ssp1-up'!H85),0)</f>
        <v>2.5211448558126404E-2</v>
      </c>
      <c r="J85" s="10">
        <f>IF(('ssp1-up'!J85-'ssp1-up'!I85)&gt;0,('ssp1-up'!J85-'ssp1-up'!I85),0)</f>
        <v>2.3640884772084647E-2</v>
      </c>
      <c r="K85" s="10">
        <f>IF(('ssp1-up'!K85-'ssp1-up'!J85)&gt;0,('ssp1-up'!K85-'ssp1-up'!J85),0)</f>
        <v>2.2597591037560538E-2</v>
      </c>
      <c r="L85" s="10">
        <f>IF(('ssp1-up'!L85-'ssp1-up'!K85)&gt;0,('ssp1-up'!L85-'ssp1-up'!K85),0)</f>
        <v>2.2334703080777896E-2</v>
      </c>
      <c r="M85" s="10">
        <f>IF(('ssp1-up'!M85-'ssp1-up'!L85)&gt;0,('ssp1-up'!M85-'ssp1-up'!L85),0)</f>
        <v>2.2058967522051331E-2</v>
      </c>
      <c r="N85" s="10">
        <f>IF(('ssp1-up'!N85-'ssp1-up'!M85)&gt;0,('ssp1-up'!N85-'ssp1-up'!M85),0)</f>
        <v>2.1241214318492352E-2</v>
      </c>
      <c r="O85" s="10">
        <f>IF(('ssp1-up'!O85-'ssp1-up'!N85)&gt;0,('ssp1-up'!O85-'ssp1-up'!N85),0)</f>
        <v>1.9947208715412834E-2</v>
      </c>
      <c r="P85" s="10">
        <f>IF(('ssp1-up'!P85-'ssp1-up'!O85)&gt;0,('ssp1-up'!P85-'ssp1-up'!O85),0)</f>
        <v>1.8568874372250854E-2</v>
      </c>
      <c r="Q85" s="10">
        <f>IF(('ssp1-up'!Q85-'ssp1-up'!P85)&gt;0,('ssp1-up'!Q85-'ssp1-up'!P85),0)</f>
        <v>1.6491705762309739E-2</v>
      </c>
      <c r="R85" s="10">
        <f>IF(('ssp1-up'!R85-'ssp1-up'!Q85)&gt;0,('ssp1-up'!R85-'ssp1-up'!Q85),0)</f>
        <v>1.3842266525818103E-2</v>
      </c>
      <c r="S85" s="10">
        <f>IF(('ssp1-up'!S85-'ssp1-up'!R85)&gt;0,('ssp1-up'!S85-'ssp1-up'!R85),0)</f>
        <v>1.1596020949494634E-2</v>
      </c>
      <c r="T85" s="10">
        <f>IF(('ssp1-up'!T85-'ssp1-up'!S85)&gt;0,('ssp1-up'!T85-'ssp1-up'!S85),0)</f>
        <v>8.3488806354773404E-3</v>
      </c>
      <c r="U85" s="10">
        <f>IF(('ssp1-up'!U85-'ssp1-up'!T85)&gt;0,('ssp1-up'!U85-'ssp1-up'!T85),0)</f>
        <v>4.6237086321787579E-3</v>
      </c>
      <c r="V85" s="10">
        <f>IF(('ssp1-up'!V85-'ssp1-up'!U85)&gt;0,('ssp1-up'!V85-'ssp1-up'!U85),0)</f>
        <v>1.250687584024579E-3</v>
      </c>
      <c r="W85" s="10">
        <f>IF(('ssp1-up'!W85-'ssp1-up'!V85)&gt;0,('ssp1-up'!W85-'ssp1-up'!V85),0)</f>
        <v>0</v>
      </c>
      <c r="X85" s="10">
        <f>IF(('ssp1-up'!X85-'ssp1-up'!W85)&gt;0,('ssp1-up'!X85-'ssp1-up'!W85),0)</f>
        <v>0</v>
      </c>
    </row>
    <row r="86" spans="1:24" x14ac:dyDescent="0.3">
      <c r="A86" s="6" t="s">
        <v>6</v>
      </c>
      <c r="B86" s="6" t="s">
        <v>203</v>
      </c>
      <c r="C86" s="6" t="s">
        <v>93</v>
      </c>
      <c r="D86" s="6" t="s">
        <v>205</v>
      </c>
      <c r="E86" s="6" t="s">
        <v>204</v>
      </c>
      <c r="F86" s="10" t="e">
        <v>#N/A</v>
      </c>
      <c r="G86" s="10">
        <f>IF(('ssp1-up'!G86-'ssp1-up'!F86)&gt;0,('ssp1-up'!G86-'ssp1-up'!F86),0)</f>
        <v>0.83938005284370476</v>
      </c>
      <c r="H86" s="10">
        <f>IF(('ssp1-up'!H86-'ssp1-up'!G86)&gt;0,('ssp1-up'!H86-'ssp1-up'!G86),0)</f>
        <v>0.85185010733892597</v>
      </c>
      <c r="I86" s="10">
        <f>IF(('ssp1-up'!I86-'ssp1-up'!H86)&gt;0,('ssp1-up'!I86-'ssp1-up'!H86),0)</f>
        <v>0.85024890470242021</v>
      </c>
      <c r="J86" s="10">
        <f>IF(('ssp1-up'!J86-'ssp1-up'!I86)&gt;0,('ssp1-up'!J86-'ssp1-up'!I86),0)</f>
        <v>0.84388734831976286</v>
      </c>
      <c r="K86" s="10">
        <f>IF(('ssp1-up'!K86-'ssp1-up'!J86)&gt;0,('ssp1-up'!K86-'ssp1-up'!J86),0)</f>
        <v>0.84909331828043833</v>
      </c>
      <c r="L86" s="10">
        <f>IF(('ssp1-up'!L86-'ssp1-up'!K86)&gt;0,('ssp1-up'!L86-'ssp1-up'!K86),0)</f>
        <v>0.85451462998033278</v>
      </c>
      <c r="M86" s="10">
        <f>IF(('ssp1-up'!M86-'ssp1-up'!L86)&gt;0,('ssp1-up'!M86-'ssp1-up'!L86),0)</f>
        <v>0.84458562491220235</v>
      </c>
      <c r="N86" s="10">
        <f>IF(('ssp1-up'!N86-'ssp1-up'!M86)&gt;0,('ssp1-up'!N86-'ssp1-up'!M86),0)</f>
        <v>0.81594115881608786</v>
      </c>
      <c r="O86" s="10">
        <f>IF(('ssp1-up'!O86-'ssp1-up'!N86)&gt;0,('ssp1-up'!O86-'ssp1-up'!N86),0)</f>
        <v>0.78025101059556867</v>
      </c>
      <c r="P86" s="10">
        <f>IF(('ssp1-up'!P86-'ssp1-up'!O86)&gt;0,('ssp1-up'!P86-'ssp1-up'!O86),0)</f>
        <v>0.74826789303655872</v>
      </c>
      <c r="Q86" s="10">
        <f>IF(('ssp1-up'!Q86-'ssp1-up'!P86)&gt;0,('ssp1-up'!Q86-'ssp1-up'!P86),0)</f>
        <v>0.76307465713317946</v>
      </c>
      <c r="R86" s="10">
        <f>IF(('ssp1-up'!R86-'ssp1-up'!Q86)&gt;0,('ssp1-up'!R86-'ssp1-up'!Q86),0)</f>
        <v>0.7609773995808915</v>
      </c>
      <c r="S86" s="10">
        <f>IF(('ssp1-up'!S86-'ssp1-up'!R86)&gt;0,('ssp1-up'!S86-'ssp1-up'!R86),0)</f>
        <v>0.74623847967607304</v>
      </c>
      <c r="T86" s="10">
        <f>IF(('ssp1-up'!T86-'ssp1-up'!S86)&gt;0,('ssp1-up'!T86-'ssp1-up'!S86),0)</f>
        <v>0.72623343278910113</v>
      </c>
      <c r="U86" s="10">
        <f>IF(('ssp1-up'!U86-'ssp1-up'!T86)&gt;0,('ssp1-up'!U86-'ssp1-up'!T86),0)</f>
        <v>0.70039979561081722</v>
      </c>
      <c r="V86" s="10">
        <f>IF(('ssp1-up'!V86-'ssp1-up'!U86)&gt;0,('ssp1-up'!V86-'ssp1-up'!U86),0)</f>
        <v>0.65986908196958893</v>
      </c>
      <c r="W86" s="10">
        <f>IF(('ssp1-up'!W86-'ssp1-up'!V86)&gt;0,('ssp1-up'!W86-'ssp1-up'!V86),0)</f>
        <v>0.63598236843110811</v>
      </c>
      <c r="X86" s="10">
        <f>IF(('ssp1-up'!X86-'ssp1-up'!W86)&gt;0,('ssp1-up'!X86-'ssp1-up'!W86),0)</f>
        <v>0.62814339077238657</v>
      </c>
    </row>
    <row r="87" spans="1:24" x14ac:dyDescent="0.3">
      <c r="A87" s="6" t="s">
        <v>6</v>
      </c>
      <c r="B87" s="6" t="s">
        <v>203</v>
      </c>
      <c r="C87" s="6" t="s">
        <v>94</v>
      </c>
      <c r="D87" s="6" t="s">
        <v>205</v>
      </c>
      <c r="E87" s="6" t="s">
        <v>204</v>
      </c>
      <c r="F87" s="10" t="e">
        <v>#N/A</v>
      </c>
      <c r="G87" s="10">
        <f>IF(('ssp1-up'!G87-'ssp1-up'!F87)&gt;0,('ssp1-up'!G87-'ssp1-up'!F87),0)</f>
        <v>2.6727753078809684</v>
      </c>
      <c r="H87" s="10">
        <f>IF(('ssp1-up'!H87-'ssp1-up'!G87)&gt;0,('ssp1-up'!H87-'ssp1-up'!G87),0)</f>
        <v>2.0680732695074155</v>
      </c>
      <c r="I87" s="10">
        <f>IF(('ssp1-up'!I87-'ssp1-up'!H87)&gt;0,('ssp1-up'!I87-'ssp1-up'!H87),0)</f>
        <v>1.8423748153760542</v>
      </c>
      <c r="J87" s="10">
        <f>IF(('ssp1-up'!J87-'ssp1-up'!I87)&gt;0,('ssp1-up'!J87-'ssp1-up'!I87),0)</f>
        <v>1.6705190403221124</v>
      </c>
      <c r="K87" s="10">
        <f>IF(('ssp1-up'!K87-'ssp1-up'!J87)&gt;0,('ssp1-up'!K87-'ssp1-up'!J87),0)</f>
        <v>1.5313888766244901</v>
      </c>
      <c r="L87" s="10">
        <f>IF(('ssp1-up'!L87-'ssp1-up'!K87)&gt;0,('ssp1-up'!L87-'ssp1-up'!K87),0)</f>
        <v>1.3846154858951891</v>
      </c>
      <c r="M87" s="10">
        <f>IF(('ssp1-up'!M87-'ssp1-up'!L87)&gt;0,('ssp1-up'!M87-'ssp1-up'!L87),0)</f>
        <v>1.1638242778860715</v>
      </c>
      <c r="N87" s="10">
        <f>IF(('ssp1-up'!N87-'ssp1-up'!M87)&gt;0,('ssp1-up'!N87-'ssp1-up'!M87),0)</f>
        <v>0.88867733528391568</v>
      </c>
      <c r="O87" s="10">
        <f>IF(('ssp1-up'!O87-'ssp1-up'!N87)&gt;0,('ssp1-up'!O87-'ssp1-up'!N87),0)</f>
        <v>0.61226272961841488</v>
      </c>
      <c r="P87" s="10">
        <f>IF(('ssp1-up'!P87-'ssp1-up'!O87)&gt;0,('ssp1-up'!P87-'ssp1-up'!O87),0)</f>
        <v>0.3597117637326761</v>
      </c>
      <c r="Q87" s="10">
        <f>IF(('ssp1-up'!Q87-'ssp1-up'!P87)&gt;0,('ssp1-up'!Q87-'ssp1-up'!P87),0)</f>
        <v>0</v>
      </c>
      <c r="R87" s="10">
        <f>IF(('ssp1-up'!R87-'ssp1-up'!Q87)&gt;0,('ssp1-up'!R87-'ssp1-up'!Q87),0)</f>
        <v>0</v>
      </c>
      <c r="S87" s="10">
        <f>IF(('ssp1-up'!S87-'ssp1-up'!R87)&gt;0,('ssp1-up'!S87-'ssp1-up'!R87),0)</f>
        <v>0</v>
      </c>
      <c r="T87" s="10">
        <f>IF(('ssp1-up'!T87-'ssp1-up'!S87)&gt;0,('ssp1-up'!T87-'ssp1-up'!S87),0)</f>
        <v>0</v>
      </c>
      <c r="U87" s="10">
        <f>IF(('ssp1-up'!U87-'ssp1-up'!T87)&gt;0,('ssp1-up'!U87-'ssp1-up'!T87),0)</f>
        <v>0</v>
      </c>
      <c r="V87" s="10">
        <f>IF(('ssp1-up'!V87-'ssp1-up'!U87)&gt;0,('ssp1-up'!V87-'ssp1-up'!U87),0)</f>
        <v>0</v>
      </c>
      <c r="W87" s="10">
        <f>IF(('ssp1-up'!W87-'ssp1-up'!V87)&gt;0,('ssp1-up'!W87-'ssp1-up'!V87),0)</f>
        <v>0</v>
      </c>
      <c r="X87" s="10">
        <f>IF(('ssp1-up'!X87-'ssp1-up'!W87)&gt;0,('ssp1-up'!X87-'ssp1-up'!W87),0)</f>
        <v>0</v>
      </c>
    </row>
    <row r="88" spans="1:24" x14ac:dyDescent="0.3">
      <c r="A88" s="6" t="s">
        <v>6</v>
      </c>
      <c r="B88" s="6" t="s">
        <v>203</v>
      </c>
      <c r="C88" s="6" t="s">
        <v>95</v>
      </c>
      <c r="D88" s="6" t="s">
        <v>205</v>
      </c>
      <c r="E88" s="6" t="s">
        <v>204</v>
      </c>
      <c r="F88" s="10" t="e">
        <v>#N/A</v>
      </c>
      <c r="G88" s="10">
        <f>IF(('ssp1-up'!G88-'ssp1-up'!F88)&gt;0,('ssp1-up'!G88-'ssp1-up'!F88),0)</f>
        <v>0.14006442974471889</v>
      </c>
      <c r="H88" s="10">
        <f>IF(('ssp1-up'!H88-'ssp1-up'!G88)&gt;0,('ssp1-up'!H88-'ssp1-up'!G88),0)</f>
        <v>0.12655629429444204</v>
      </c>
      <c r="I88" s="10">
        <f>IF(('ssp1-up'!I88-'ssp1-up'!H88)&gt;0,('ssp1-up'!I88-'ssp1-up'!H88),0)</f>
        <v>0.10498564428589696</v>
      </c>
      <c r="J88" s="10">
        <f>IF(('ssp1-up'!J88-'ssp1-up'!I88)&gt;0,('ssp1-up'!J88-'ssp1-up'!I88),0)</f>
        <v>8.0308083921638795E-2</v>
      </c>
      <c r="K88" s="10">
        <f>IF(('ssp1-up'!K88-'ssp1-up'!J88)&gt;0,('ssp1-up'!K88-'ssp1-up'!J88),0)</f>
        <v>5.9281628809746634E-2</v>
      </c>
      <c r="L88" s="10">
        <f>IF(('ssp1-up'!L88-'ssp1-up'!K88)&gt;0,('ssp1-up'!L88-'ssp1-up'!K88),0)</f>
        <v>3.7512111121216885E-2</v>
      </c>
      <c r="M88" s="10">
        <f>IF(('ssp1-up'!M88-'ssp1-up'!L88)&gt;0,('ssp1-up'!M88-'ssp1-up'!L88),0)</f>
        <v>1.5881017201628822E-2</v>
      </c>
      <c r="N88" s="10">
        <f>IF(('ssp1-up'!N88-'ssp1-up'!M88)&gt;0,('ssp1-up'!N88-'ssp1-up'!M88),0)</f>
        <v>0</v>
      </c>
      <c r="O88" s="10">
        <f>IF(('ssp1-up'!O88-'ssp1-up'!N88)&gt;0,('ssp1-up'!O88-'ssp1-up'!N88),0)</f>
        <v>0</v>
      </c>
      <c r="P88" s="10">
        <f>IF(('ssp1-up'!P88-'ssp1-up'!O88)&gt;0,('ssp1-up'!P88-'ssp1-up'!O88),0)</f>
        <v>0</v>
      </c>
      <c r="Q88" s="10">
        <f>IF(('ssp1-up'!Q88-'ssp1-up'!P88)&gt;0,('ssp1-up'!Q88-'ssp1-up'!P88),0)</f>
        <v>0</v>
      </c>
      <c r="R88" s="10">
        <f>IF(('ssp1-up'!R88-'ssp1-up'!Q88)&gt;0,('ssp1-up'!R88-'ssp1-up'!Q88),0)</f>
        <v>0</v>
      </c>
      <c r="S88" s="10">
        <f>IF(('ssp1-up'!S88-'ssp1-up'!R88)&gt;0,('ssp1-up'!S88-'ssp1-up'!R88),0)</f>
        <v>0</v>
      </c>
      <c r="T88" s="10">
        <f>IF(('ssp1-up'!T88-'ssp1-up'!S88)&gt;0,('ssp1-up'!T88-'ssp1-up'!S88),0)</f>
        <v>0</v>
      </c>
      <c r="U88" s="10">
        <f>IF(('ssp1-up'!U88-'ssp1-up'!T88)&gt;0,('ssp1-up'!U88-'ssp1-up'!T88),0)</f>
        <v>0</v>
      </c>
      <c r="V88" s="10">
        <f>IF(('ssp1-up'!V88-'ssp1-up'!U88)&gt;0,('ssp1-up'!V88-'ssp1-up'!U88),0)</f>
        <v>0</v>
      </c>
      <c r="W88" s="10">
        <f>IF(('ssp1-up'!W88-'ssp1-up'!V88)&gt;0,('ssp1-up'!W88-'ssp1-up'!V88),0)</f>
        <v>0</v>
      </c>
      <c r="X88" s="10">
        <f>IF(('ssp1-up'!X88-'ssp1-up'!W88)&gt;0,('ssp1-up'!X88-'ssp1-up'!W88),0)</f>
        <v>0</v>
      </c>
    </row>
    <row r="89" spans="1:24" x14ac:dyDescent="0.3">
      <c r="A89" s="6" t="s">
        <v>6</v>
      </c>
      <c r="B89" s="6" t="s">
        <v>203</v>
      </c>
      <c r="C89" s="6" t="s">
        <v>96</v>
      </c>
      <c r="D89" s="6" t="s">
        <v>205</v>
      </c>
      <c r="E89" s="6" t="s">
        <v>204</v>
      </c>
      <c r="F89" s="10" t="e">
        <v>#N/A</v>
      </c>
      <c r="G89" s="10">
        <f>IF(('ssp1-up'!G89-'ssp1-up'!F89)&gt;0,('ssp1-up'!G89-'ssp1-up'!F89),0)</f>
        <v>0.92222636548296233</v>
      </c>
      <c r="H89" s="10">
        <f>IF(('ssp1-up'!H89-'ssp1-up'!G89)&gt;0,('ssp1-up'!H89-'ssp1-up'!G89),0)</f>
        <v>0.93796815360818719</v>
      </c>
      <c r="I89" s="10">
        <f>IF(('ssp1-up'!I89-'ssp1-up'!H89)&gt;0,('ssp1-up'!I89-'ssp1-up'!H89),0)</f>
        <v>0.91152886138616118</v>
      </c>
      <c r="J89" s="10">
        <f>IF(('ssp1-up'!J89-'ssp1-up'!I89)&gt;0,('ssp1-up'!J89-'ssp1-up'!I89),0)</f>
        <v>0.85870508838318127</v>
      </c>
      <c r="K89" s="10">
        <f>IF(('ssp1-up'!K89-'ssp1-up'!J89)&gt;0,('ssp1-up'!K89-'ssp1-up'!J89),0)</f>
        <v>0.81835238707068214</v>
      </c>
      <c r="L89" s="10">
        <f>IF(('ssp1-up'!L89-'ssp1-up'!K89)&gt;0,('ssp1-up'!L89-'ssp1-up'!K89),0)</f>
        <v>0.75701581874126589</v>
      </c>
      <c r="M89" s="10">
        <f>IF(('ssp1-up'!M89-'ssp1-up'!L89)&gt;0,('ssp1-up'!M89-'ssp1-up'!L89),0)</f>
        <v>0.68033660736949386</v>
      </c>
      <c r="N89" s="10">
        <f>IF(('ssp1-up'!N89-'ssp1-up'!M89)&gt;0,('ssp1-up'!N89-'ssp1-up'!M89),0)</f>
        <v>0.59554225023151375</v>
      </c>
      <c r="O89" s="10">
        <f>IF(('ssp1-up'!O89-'ssp1-up'!N89)&gt;0,('ssp1-up'!O89-'ssp1-up'!N89),0)</f>
        <v>0.511086705352783</v>
      </c>
      <c r="P89" s="10">
        <f>IF(('ssp1-up'!P89-'ssp1-up'!O89)&gt;0,('ssp1-up'!P89-'ssp1-up'!O89),0)</f>
        <v>0.41966335797328824</v>
      </c>
      <c r="Q89" s="10">
        <f>IF(('ssp1-up'!Q89-'ssp1-up'!P89)&gt;0,('ssp1-up'!Q89-'ssp1-up'!P89),0)</f>
        <v>0.30610213173200229</v>
      </c>
      <c r="R89" s="10">
        <f>IF(('ssp1-up'!R89-'ssp1-up'!Q89)&gt;0,('ssp1-up'!R89-'ssp1-up'!Q89),0)</f>
        <v>0.18691554691056389</v>
      </c>
      <c r="S89" s="10">
        <f>IF(('ssp1-up'!S89-'ssp1-up'!R89)&gt;0,('ssp1-up'!S89-'ssp1-up'!R89),0)</f>
        <v>6.8197305664156715E-2</v>
      </c>
      <c r="T89" s="10">
        <f>IF(('ssp1-up'!T89-'ssp1-up'!S89)&gt;0,('ssp1-up'!T89-'ssp1-up'!S89),0)</f>
        <v>0</v>
      </c>
      <c r="U89" s="10">
        <f>IF(('ssp1-up'!U89-'ssp1-up'!T89)&gt;0,('ssp1-up'!U89-'ssp1-up'!T89),0)</f>
        <v>0</v>
      </c>
      <c r="V89" s="10">
        <f>IF(('ssp1-up'!V89-'ssp1-up'!U89)&gt;0,('ssp1-up'!V89-'ssp1-up'!U89),0)</f>
        <v>0</v>
      </c>
      <c r="W89" s="10">
        <f>IF(('ssp1-up'!W89-'ssp1-up'!V89)&gt;0,('ssp1-up'!W89-'ssp1-up'!V89),0)</f>
        <v>0</v>
      </c>
      <c r="X89" s="10">
        <f>IF(('ssp1-up'!X89-'ssp1-up'!W89)&gt;0,('ssp1-up'!X89-'ssp1-up'!W89),0)</f>
        <v>0</v>
      </c>
    </row>
    <row r="90" spans="1:24" x14ac:dyDescent="0.3">
      <c r="A90" s="6" t="s">
        <v>6</v>
      </c>
      <c r="B90" s="6" t="s">
        <v>203</v>
      </c>
      <c r="C90" s="6" t="s">
        <v>97</v>
      </c>
      <c r="D90" s="6" t="s">
        <v>205</v>
      </c>
      <c r="E90" s="6" t="s">
        <v>204</v>
      </c>
      <c r="F90" s="10" t="e">
        <v>#N/A</v>
      </c>
      <c r="G90" s="10">
        <f>IF(('ssp1-up'!G90-'ssp1-up'!F90)&gt;0,('ssp1-up'!G90-'ssp1-up'!F90),0)</f>
        <v>4.3639071914741407</v>
      </c>
      <c r="H90" s="10">
        <f>IF(('ssp1-up'!H90-'ssp1-up'!G90)&gt;0,('ssp1-up'!H90-'ssp1-up'!G90),0)</f>
        <v>3.2844885803035027</v>
      </c>
      <c r="I90" s="10">
        <f>IF(('ssp1-up'!I90-'ssp1-up'!H90)&gt;0,('ssp1-up'!I90-'ssp1-up'!H90),0)</f>
        <v>2.3370504028068666</v>
      </c>
      <c r="J90" s="10">
        <f>IF(('ssp1-up'!J90-'ssp1-up'!I90)&gt;0,('ssp1-up'!J90-'ssp1-up'!I90),0)</f>
        <v>1.5603083403928508</v>
      </c>
      <c r="K90" s="10">
        <f>IF(('ssp1-up'!K90-'ssp1-up'!J90)&gt;0,('ssp1-up'!K90-'ssp1-up'!J90),0)</f>
        <v>0.9376224928312098</v>
      </c>
      <c r="L90" s="10">
        <f>IF(('ssp1-up'!L90-'ssp1-up'!K90)&gt;0,('ssp1-up'!L90-'ssp1-up'!K90),0)</f>
        <v>0.43319631384278523</v>
      </c>
      <c r="M90" s="10">
        <f>IF(('ssp1-up'!M90-'ssp1-up'!L90)&gt;0,('ssp1-up'!M90-'ssp1-up'!L90),0)</f>
        <v>5.7220580994510328E-3</v>
      </c>
      <c r="N90" s="10">
        <f>IF(('ssp1-up'!N90-'ssp1-up'!M90)&gt;0,('ssp1-up'!N90-'ssp1-up'!M90),0)</f>
        <v>0</v>
      </c>
      <c r="O90" s="10">
        <f>IF(('ssp1-up'!O90-'ssp1-up'!N90)&gt;0,('ssp1-up'!O90-'ssp1-up'!N90),0)</f>
        <v>0</v>
      </c>
      <c r="P90" s="10">
        <f>IF(('ssp1-up'!P90-'ssp1-up'!O90)&gt;0,('ssp1-up'!P90-'ssp1-up'!O90),0)</f>
        <v>0</v>
      </c>
      <c r="Q90" s="10">
        <f>IF(('ssp1-up'!Q90-'ssp1-up'!P90)&gt;0,('ssp1-up'!Q90-'ssp1-up'!P90),0)</f>
        <v>0</v>
      </c>
      <c r="R90" s="10">
        <f>IF(('ssp1-up'!R90-'ssp1-up'!Q90)&gt;0,('ssp1-up'!R90-'ssp1-up'!Q90),0)</f>
        <v>0</v>
      </c>
      <c r="S90" s="10">
        <f>IF(('ssp1-up'!S90-'ssp1-up'!R90)&gt;0,('ssp1-up'!S90-'ssp1-up'!R90),0)</f>
        <v>0</v>
      </c>
      <c r="T90" s="10">
        <f>IF(('ssp1-up'!T90-'ssp1-up'!S90)&gt;0,('ssp1-up'!T90-'ssp1-up'!S90),0)</f>
        <v>0</v>
      </c>
      <c r="U90" s="10">
        <f>IF(('ssp1-up'!U90-'ssp1-up'!T90)&gt;0,('ssp1-up'!U90-'ssp1-up'!T90),0)</f>
        <v>0</v>
      </c>
      <c r="V90" s="10">
        <f>IF(('ssp1-up'!V90-'ssp1-up'!U90)&gt;0,('ssp1-up'!V90-'ssp1-up'!U90),0)</f>
        <v>0</v>
      </c>
      <c r="W90" s="10">
        <f>IF(('ssp1-up'!W90-'ssp1-up'!V90)&gt;0,('ssp1-up'!W90-'ssp1-up'!V90),0)</f>
        <v>0</v>
      </c>
      <c r="X90" s="10">
        <f>IF(('ssp1-up'!X90-'ssp1-up'!W90)&gt;0,('ssp1-up'!X90-'ssp1-up'!W90),0)</f>
        <v>0</v>
      </c>
    </row>
    <row r="91" spans="1:24" x14ac:dyDescent="0.3">
      <c r="A91" s="6" t="s">
        <v>6</v>
      </c>
      <c r="B91" s="6" t="s">
        <v>203</v>
      </c>
      <c r="C91" s="6" t="s">
        <v>98</v>
      </c>
      <c r="D91" s="6" t="s">
        <v>205</v>
      </c>
      <c r="E91" s="6" t="s">
        <v>204</v>
      </c>
      <c r="F91" s="10" t="e">
        <v>#N/A</v>
      </c>
      <c r="G91" s="10">
        <f>IF(('ssp1-up'!G91-'ssp1-up'!F91)&gt;0,('ssp1-up'!G91-'ssp1-up'!F91),0)</f>
        <v>1.1029172443311737</v>
      </c>
      <c r="H91" s="10">
        <f>IF(('ssp1-up'!H91-'ssp1-up'!G91)&gt;0,('ssp1-up'!H91-'ssp1-up'!G91),0)</f>
        <v>1.0481081761020619</v>
      </c>
      <c r="I91" s="10">
        <f>IF(('ssp1-up'!I91-'ssp1-up'!H91)&gt;0,('ssp1-up'!I91-'ssp1-up'!H91),0)</f>
        <v>0.9446222018475936</v>
      </c>
      <c r="J91" s="10">
        <f>IF(('ssp1-up'!J91-'ssp1-up'!I91)&gt;0,('ssp1-up'!J91-'ssp1-up'!I91),0)</f>
        <v>0.83292541237024764</v>
      </c>
      <c r="K91" s="10">
        <f>IF(('ssp1-up'!K91-'ssp1-up'!J91)&gt;0,('ssp1-up'!K91-'ssp1-up'!J91),0)</f>
        <v>0.76908930557725697</v>
      </c>
      <c r="L91" s="10">
        <f>IF(('ssp1-up'!L91-'ssp1-up'!K91)&gt;0,('ssp1-up'!L91-'ssp1-up'!K91),0)</f>
        <v>0.69851268974103675</v>
      </c>
      <c r="M91" s="10">
        <f>IF(('ssp1-up'!M91-'ssp1-up'!L91)&gt;0,('ssp1-up'!M91-'ssp1-up'!L91),0)</f>
        <v>0.57779051922194391</v>
      </c>
      <c r="N91" s="10">
        <f>IF(('ssp1-up'!N91-'ssp1-up'!M91)&gt;0,('ssp1-up'!N91-'ssp1-up'!M91),0)</f>
        <v>0.42483262653398057</v>
      </c>
      <c r="O91" s="10">
        <f>IF(('ssp1-up'!O91-'ssp1-up'!N91)&gt;0,('ssp1-up'!O91-'ssp1-up'!N91),0)</f>
        <v>0.2877847310761652</v>
      </c>
      <c r="P91" s="10">
        <f>IF(('ssp1-up'!P91-'ssp1-up'!O91)&gt;0,('ssp1-up'!P91-'ssp1-up'!O91),0)</f>
        <v>0.1688136286428481</v>
      </c>
      <c r="Q91" s="10">
        <f>IF(('ssp1-up'!Q91-'ssp1-up'!P91)&gt;0,('ssp1-up'!Q91-'ssp1-up'!P91),0)</f>
        <v>5.7091149013189124E-2</v>
      </c>
      <c r="R91" s="10">
        <f>IF(('ssp1-up'!R91-'ssp1-up'!Q91)&gt;0,('ssp1-up'!R91-'ssp1-up'!Q91),0)</f>
        <v>0</v>
      </c>
      <c r="S91" s="10">
        <f>IF(('ssp1-up'!S91-'ssp1-up'!R91)&gt;0,('ssp1-up'!S91-'ssp1-up'!R91),0)</f>
        <v>0</v>
      </c>
      <c r="T91" s="10">
        <f>IF(('ssp1-up'!T91-'ssp1-up'!S91)&gt;0,('ssp1-up'!T91-'ssp1-up'!S91),0)</f>
        <v>0</v>
      </c>
      <c r="U91" s="10">
        <f>IF(('ssp1-up'!U91-'ssp1-up'!T91)&gt;0,('ssp1-up'!U91-'ssp1-up'!T91),0)</f>
        <v>0</v>
      </c>
      <c r="V91" s="10">
        <f>IF(('ssp1-up'!V91-'ssp1-up'!U91)&gt;0,('ssp1-up'!V91-'ssp1-up'!U91),0)</f>
        <v>0</v>
      </c>
      <c r="W91" s="10">
        <f>IF(('ssp1-up'!W91-'ssp1-up'!V91)&gt;0,('ssp1-up'!W91-'ssp1-up'!V91),0)</f>
        <v>0</v>
      </c>
      <c r="X91" s="10">
        <f>IF(('ssp1-up'!X91-'ssp1-up'!W91)&gt;0,('ssp1-up'!X91-'ssp1-up'!W91),0)</f>
        <v>0</v>
      </c>
    </row>
    <row r="92" spans="1:24" x14ac:dyDescent="0.3">
      <c r="A92" s="6" t="s">
        <v>6</v>
      </c>
      <c r="B92" s="6" t="s">
        <v>203</v>
      </c>
      <c r="C92" s="6" t="s">
        <v>99</v>
      </c>
      <c r="D92" s="6" t="s">
        <v>205</v>
      </c>
      <c r="E92" s="6" t="s">
        <v>204</v>
      </c>
      <c r="F92" s="10" t="e">
        <v>#N/A</v>
      </c>
      <c r="G92" s="10">
        <f>IF(('ssp1-up'!G92-'ssp1-up'!F92)&gt;0,('ssp1-up'!G92-'ssp1-up'!F92),0)</f>
        <v>3.0020312177927764</v>
      </c>
      <c r="H92" s="10">
        <f>IF(('ssp1-up'!H92-'ssp1-up'!G92)&gt;0,('ssp1-up'!H92-'ssp1-up'!G92),0)</f>
        <v>3.5090148849250244</v>
      </c>
      <c r="I92" s="10">
        <f>IF(('ssp1-up'!I92-'ssp1-up'!H92)&gt;0,('ssp1-up'!I92-'ssp1-up'!H92),0)</f>
        <v>3.9498636275500321</v>
      </c>
      <c r="J92" s="10">
        <f>IF(('ssp1-up'!J92-'ssp1-up'!I92)&gt;0,('ssp1-up'!J92-'ssp1-up'!I92),0)</f>
        <v>4.2772434323365864</v>
      </c>
      <c r="K92" s="10">
        <f>IF(('ssp1-up'!K92-'ssp1-up'!J92)&gt;0,('ssp1-up'!K92-'ssp1-up'!J92),0)</f>
        <v>4.5391698463814372</v>
      </c>
      <c r="L92" s="10">
        <f>IF(('ssp1-up'!L92-'ssp1-up'!K92)&gt;0,('ssp1-up'!L92-'ssp1-up'!K92),0)</f>
        <v>4.6050289967797369</v>
      </c>
      <c r="M92" s="10">
        <f>IF(('ssp1-up'!M92-'ssp1-up'!L92)&gt;0,('ssp1-up'!M92-'ssp1-up'!L92),0)</f>
        <v>4.4629967827578767</v>
      </c>
      <c r="N92" s="10">
        <f>IF(('ssp1-up'!N92-'ssp1-up'!M92)&gt;0,('ssp1-up'!N92-'ssp1-up'!M92),0)</f>
        <v>4.1730169226561387</v>
      </c>
      <c r="O92" s="10">
        <f>IF(('ssp1-up'!O92-'ssp1-up'!N92)&gt;0,('ssp1-up'!O92-'ssp1-up'!N92),0)</f>
        <v>3.8288237154942664</v>
      </c>
      <c r="P92" s="10">
        <f>IF(('ssp1-up'!P92-'ssp1-up'!O92)&gt;0,('ssp1-up'!P92-'ssp1-up'!O92),0)</f>
        <v>3.4319226034643933</v>
      </c>
      <c r="Q92" s="10">
        <f>IF(('ssp1-up'!Q92-'ssp1-up'!P92)&gt;0,('ssp1-up'!Q92-'ssp1-up'!P92),0)</f>
        <v>3.041601452669525</v>
      </c>
      <c r="R92" s="10">
        <f>IF(('ssp1-up'!R92-'ssp1-up'!Q92)&gt;0,('ssp1-up'!R92-'ssp1-up'!Q92),0)</f>
        <v>2.5993322368705947</v>
      </c>
      <c r="S92" s="10">
        <f>IF(('ssp1-up'!S92-'ssp1-up'!R92)&gt;0,('ssp1-up'!S92-'ssp1-up'!R92),0)</f>
        <v>2.1268321587622196</v>
      </c>
      <c r="T92" s="10">
        <f>IF(('ssp1-up'!T92-'ssp1-up'!S92)&gt;0,('ssp1-up'!T92-'ssp1-up'!S92),0)</f>
        <v>1.6601116349996943</v>
      </c>
      <c r="U92" s="10">
        <f>IF(('ssp1-up'!U92-'ssp1-up'!T92)&gt;0,('ssp1-up'!U92-'ssp1-up'!T92),0)</f>
        <v>1.2112205598093055</v>
      </c>
      <c r="V92" s="10">
        <f>IF(('ssp1-up'!V92-'ssp1-up'!U92)&gt;0,('ssp1-up'!V92-'ssp1-up'!U92),0)</f>
        <v>0.77817487401829055</v>
      </c>
      <c r="W92" s="10">
        <f>IF(('ssp1-up'!W92-'ssp1-up'!V92)&gt;0,('ssp1-up'!W92-'ssp1-up'!V92),0)</f>
        <v>0.34878976094095293</v>
      </c>
      <c r="X92" s="10">
        <f>IF(('ssp1-up'!X92-'ssp1-up'!W92)&gt;0,('ssp1-up'!X92-'ssp1-up'!W92),0)</f>
        <v>0</v>
      </c>
    </row>
    <row r="93" spans="1:24" x14ac:dyDescent="0.3">
      <c r="A93" s="6" t="s">
        <v>6</v>
      </c>
      <c r="B93" s="6" t="s">
        <v>203</v>
      </c>
      <c r="C93" s="6" t="s">
        <v>100</v>
      </c>
      <c r="D93" s="6" t="s">
        <v>205</v>
      </c>
      <c r="E93" s="6" t="s">
        <v>204</v>
      </c>
      <c r="F93" s="10" t="e">
        <v>#N/A</v>
      </c>
      <c r="G93" s="10">
        <f>IF(('ssp1-up'!G93-'ssp1-up'!F93)&gt;0,('ssp1-up'!G93-'ssp1-up'!F93),0)</f>
        <v>0.35182881359422669</v>
      </c>
      <c r="H93" s="10">
        <f>IF(('ssp1-up'!H93-'ssp1-up'!G93)&gt;0,('ssp1-up'!H93-'ssp1-up'!G93),0)</f>
        <v>0.34725265827529306</v>
      </c>
      <c r="I93" s="10">
        <f>IF(('ssp1-up'!I93-'ssp1-up'!H93)&gt;0,('ssp1-up'!I93-'ssp1-up'!H93),0)</f>
        <v>0.3233646678565294</v>
      </c>
      <c r="J93" s="10">
        <f>IF(('ssp1-up'!J93-'ssp1-up'!I93)&gt;0,('ssp1-up'!J93-'ssp1-up'!I93),0)</f>
        <v>0.29556964507066974</v>
      </c>
      <c r="K93" s="10">
        <f>IF(('ssp1-up'!K93-'ssp1-up'!J93)&gt;0,('ssp1-up'!K93-'ssp1-up'!J93),0)</f>
        <v>0.26832048414838416</v>
      </c>
      <c r="L93" s="10">
        <f>IF(('ssp1-up'!L93-'ssp1-up'!K93)&gt;0,('ssp1-up'!L93-'ssp1-up'!K93),0)</f>
        <v>0.227474619918695</v>
      </c>
      <c r="M93" s="10">
        <f>IF(('ssp1-up'!M93-'ssp1-up'!L93)&gt;0,('ssp1-up'!M93-'ssp1-up'!L93),0)</f>
        <v>0.17782799127857274</v>
      </c>
      <c r="N93" s="10">
        <f>IF(('ssp1-up'!N93-'ssp1-up'!M93)&gt;0,('ssp1-up'!N93-'ssp1-up'!M93),0)</f>
        <v>0.12608186114767328</v>
      </c>
      <c r="O93" s="10">
        <f>IF(('ssp1-up'!O93-'ssp1-up'!N93)&gt;0,('ssp1-up'!O93-'ssp1-up'!N93),0)</f>
        <v>8.1555875603480654E-2</v>
      </c>
      <c r="P93" s="10">
        <f>IF(('ssp1-up'!P93-'ssp1-up'!O93)&gt;0,('ssp1-up'!P93-'ssp1-up'!O93),0)</f>
        <v>4.2158900222788454E-2</v>
      </c>
      <c r="Q93" s="10">
        <f>IF(('ssp1-up'!Q93-'ssp1-up'!P93)&gt;0,('ssp1-up'!Q93-'ssp1-up'!P93),0)</f>
        <v>1.328572669041872E-2</v>
      </c>
      <c r="R93" s="10">
        <f>IF(('ssp1-up'!R93-'ssp1-up'!Q93)&gt;0,('ssp1-up'!R93-'ssp1-up'!Q93),0)</f>
        <v>0</v>
      </c>
      <c r="S93" s="10">
        <f>IF(('ssp1-up'!S93-'ssp1-up'!R93)&gt;0,('ssp1-up'!S93-'ssp1-up'!R93),0)</f>
        <v>0</v>
      </c>
      <c r="T93" s="10">
        <f>IF(('ssp1-up'!T93-'ssp1-up'!S93)&gt;0,('ssp1-up'!T93-'ssp1-up'!S93),0)</f>
        <v>0</v>
      </c>
      <c r="U93" s="10">
        <f>IF(('ssp1-up'!U93-'ssp1-up'!T93)&gt;0,('ssp1-up'!U93-'ssp1-up'!T93),0)</f>
        <v>0</v>
      </c>
      <c r="V93" s="10">
        <f>IF(('ssp1-up'!V93-'ssp1-up'!U93)&gt;0,('ssp1-up'!V93-'ssp1-up'!U93),0)</f>
        <v>0</v>
      </c>
      <c r="W93" s="10">
        <f>IF(('ssp1-up'!W93-'ssp1-up'!V93)&gt;0,('ssp1-up'!W93-'ssp1-up'!V93),0)</f>
        <v>0</v>
      </c>
      <c r="X93" s="10">
        <f>IF(('ssp1-up'!X93-'ssp1-up'!W93)&gt;0,('ssp1-up'!X93-'ssp1-up'!W93),0)</f>
        <v>0</v>
      </c>
    </row>
    <row r="94" spans="1:24" x14ac:dyDescent="0.3">
      <c r="A94" s="6" t="s">
        <v>6</v>
      </c>
      <c r="B94" s="6" t="s">
        <v>203</v>
      </c>
      <c r="C94" s="6" t="s">
        <v>101</v>
      </c>
      <c r="D94" s="6" t="s">
        <v>205</v>
      </c>
      <c r="E94" s="6" t="s">
        <v>204</v>
      </c>
      <c r="F94" s="10" t="e">
        <v>#N/A</v>
      </c>
      <c r="G94" s="10">
        <f>IF(('ssp1-up'!G94-'ssp1-up'!F94)&gt;0,('ssp1-up'!G94-'ssp1-up'!F94),0)</f>
        <v>0.65839395614201734</v>
      </c>
      <c r="H94" s="10">
        <f>IF(('ssp1-up'!H94-'ssp1-up'!G94)&gt;0,('ssp1-up'!H94-'ssp1-up'!G94),0)</f>
        <v>0.74223307091224111</v>
      </c>
      <c r="I94" s="10">
        <f>IF(('ssp1-up'!I94-'ssp1-up'!H94)&gt;0,('ssp1-up'!I94-'ssp1-up'!H94),0)</f>
        <v>0.78500262454007697</v>
      </c>
      <c r="J94" s="10">
        <f>IF(('ssp1-up'!J94-'ssp1-up'!I94)&gt;0,('ssp1-up'!J94-'ssp1-up'!I94),0)</f>
        <v>0.79807186530010465</v>
      </c>
      <c r="K94" s="10">
        <f>IF(('ssp1-up'!K94-'ssp1-up'!J94)&gt;0,('ssp1-up'!K94-'ssp1-up'!J94),0)</f>
        <v>0.80261944779634398</v>
      </c>
      <c r="L94" s="10">
        <f>IF(('ssp1-up'!L94-'ssp1-up'!K94)&gt;0,('ssp1-up'!L94-'ssp1-up'!K94),0)</f>
        <v>0.77905301520511916</v>
      </c>
      <c r="M94" s="10">
        <f>IF(('ssp1-up'!M94-'ssp1-up'!L94)&gt;0,('ssp1-up'!M94-'ssp1-up'!L94),0)</f>
        <v>0.73020614171747589</v>
      </c>
      <c r="N94" s="10">
        <f>IF(('ssp1-up'!N94-'ssp1-up'!M94)&gt;0,('ssp1-up'!N94-'ssp1-up'!M94),0)</f>
        <v>0.65091362117011897</v>
      </c>
      <c r="O94" s="10">
        <f>IF(('ssp1-up'!O94-'ssp1-up'!N94)&gt;0,('ssp1-up'!O94-'ssp1-up'!N94),0)</f>
        <v>0.5522516386716827</v>
      </c>
      <c r="P94" s="10">
        <f>IF(('ssp1-up'!P94-'ssp1-up'!O94)&gt;0,('ssp1-up'!P94-'ssp1-up'!O94),0)</f>
        <v>0.43935593150217223</v>
      </c>
      <c r="Q94" s="10">
        <f>IF(('ssp1-up'!Q94-'ssp1-up'!P94)&gt;0,('ssp1-up'!Q94-'ssp1-up'!P94),0)</f>
        <v>0.33433307032824722</v>
      </c>
      <c r="R94" s="10">
        <f>IF(('ssp1-up'!R94-'ssp1-up'!Q94)&gt;0,('ssp1-up'!R94-'ssp1-up'!Q94),0)</f>
        <v>0.22174012982228852</v>
      </c>
      <c r="S94" s="10">
        <f>IF(('ssp1-up'!S94-'ssp1-up'!R94)&gt;0,('ssp1-up'!S94-'ssp1-up'!R94),0)</f>
        <v>0.1060530332587124</v>
      </c>
      <c r="T94" s="10">
        <f>IF(('ssp1-up'!T94-'ssp1-up'!S94)&gt;0,('ssp1-up'!T94-'ssp1-up'!S94),0)</f>
        <v>0</v>
      </c>
      <c r="U94" s="10">
        <f>IF(('ssp1-up'!U94-'ssp1-up'!T94)&gt;0,('ssp1-up'!U94-'ssp1-up'!T94),0)</f>
        <v>0</v>
      </c>
      <c r="V94" s="10">
        <f>IF(('ssp1-up'!V94-'ssp1-up'!U94)&gt;0,('ssp1-up'!V94-'ssp1-up'!U94),0)</f>
        <v>0</v>
      </c>
      <c r="W94" s="10">
        <f>IF(('ssp1-up'!W94-'ssp1-up'!V94)&gt;0,('ssp1-up'!W94-'ssp1-up'!V94),0)</f>
        <v>0</v>
      </c>
      <c r="X94" s="10">
        <f>IF(('ssp1-up'!X94-'ssp1-up'!W94)&gt;0,('ssp1-up'!X94-'ssp1-up'!W94),0)</f>
        <v>0</v>
      </c>
    </row>
    <row r="95" spans="1:24" x14ac:dyDescent="0.3">
      <c r="A95" s="6" t="s">
        <v>6</v>
      </c>
      <c r="B95" s="6" t="s">
        <v>203</v>
      </c>
      <c r="C95" s="6" t="s">
        <v>102</v>
      </c>
      <c r="D95" s="6" t="s">
        <v>205</v>
      </c>
      <c r="E95" s="6" t="s">
        <v>204</v>
      </c>
      <c r="F95" s="10" t="e">
        <v>#N/A</v>
      </c>
      <c r="G95" s="10">
        <f>IF(('ssp1-up'!G95-'ssp1-up'!F95)&gt;0,('ssp1-up'!G95-'ssp1-up'!F95),0)</f>
        <v>1.3181674431528592</v>
      </c>
      <c r="H95" s="10">
        <f>IF(('ssp1-up'!H95-'ssp1-up'!G95)&gt;0,('ssp1-up'!H95-'ssp1-up'!G95),0)</f>
        <v>1.1676017615092036</v>
      </c>
      <c r="I95" s="10">
        <f>IF(('ssp1-up'!I95-'ssp1-up'!H95)&gt;0,('ssp1-up'!I95-'ssp1-up'!H95),0)</f>
        <v>1.0029148879027474</v>
      </c>
      <c r="J95" s="10">
        <f>IF(('ssp1-up'!J95-'ssp1-up'!I95)&gt;0,('ssp1-up'!J95-'ssp1-up'!I95),0)</f>
        <v>0.79321337911471801</v>
      </c>
      <c r="K95" s="10">
        <f>IF(('ssp1-up'!K95-'ssp1-up'!J95)&gt;0,('ssp1-up'!K95-'ssp1-up'!J95),0)</f>
        <v>0.51722274565923954</v>
      </c>
      <c r="L95" s="10">
        <f>IF(('ssp1-up'!L95-'ssp1-up'!K95)&gt;0,('ssp1-up'!L95-'ssp1-up'!K95),0)</f>
        <v>0.20175094337130162</v>
      </c>
      <c r="M95" s="10">
        <f>IF(('ssp1-up'!M95-'ssp1-up'!L95)&gt;0,('ssp1-up'!M95-'ssp1-up'!L95),0)</f>
        <v>0</v>
      </c>
      <c r="N95" s="10">
        <f>IF(('ssp1-up'!N95-'ssp1-up'!M95)&gt;0,('ssp1-up'!N95-'ssp1-up'!M95),0)</f>
        <v>0</v>
      </c>
      <c r="O95" s="10">
        <f>IF(('ssp1-up'!O95-'ssp1-up'!N95)&gt;0,('ssp1-up'!O95-'ssp1-up'!N95),0)</f>
        <v>0</v>
      </c>
      <c r="P95" s="10">
        <f>IF(('ssp1-up'!P95-'ssp1-up'!O95)&gt;0,('ssp1-up'!P95-'ssp1-up'!O95),0)</f>
        <v>0</v>
      </c>
      <c r="Q95" s="10">
        <f>IF(('ssp1-up'!Q95-'ssp1-up'!P95)&gt;0,('ssp1-up'!Q95-'ssp1-up'!P95),0)</f>
        <v>0</v>
      </c>
      <c r="R95" s="10">
        <f>IF(('ssp1-up'!R95-'ssp1-up'!Q95)&gt;0,('ssp1-up'!R95-'ssp1-up'!Q95),0)</f>
        <v>0</v>
      </c>
      <c r="S95" s="10">
        <f>IF(('ssp1-up'!S95-'ssp1-up'!R95)&gt;0,('ssp1-up'!S95-'ssp1-up'!R95),0)</f>
        <v>0</v>
      </c>
      <c r="T95" s="10">
        <f>IF(('ssp1-up'!T95-'ssp1-up'!S95)&gt;0,('ssp1-up'!T95-'ssp1-up'!S95),0)</f>
        <v>0</v>
      </c>
      <c r="U95" s="10">
        <f>IF(('ssp1-up'!U95-'ssp1-up'!T95)&gt;0,('ssp1-up'!U95-'ssp1-up'!T95),0)</f>
        <v>0</v>
      </c>
      <c r="V95" s="10">
        <f>IF(('ssp1-up'!V95-'ssp1-up'!U95)&gt;0,('ssp1-up'!V95-'ssp1-up'!U95),0)</f>
        <v>0</v>
      </c>
      <c r="W95" s="10">
        <f>IF(('ssp1-up'!W95-'ssp1-up'!V95)&gt;0,('ssp1-up'!W95-'ssp1-up'!V95),0)</f>
        <v>0</v>
      </c>
      <c r="X95" s="10">
        <f>IF(('ssp1-up'!X95-'ssp1-up'!W95)&gt;0,('ssp1-up'!X95-'ssp1-up'!W95),0)</f>
        <v>0</v>
      </c>
    </row>
    <row r="96" spans="1:24" x14ac:dyDescent="0.3">
      <c r="A96" s="6" t="s">
        <v>6</v>
      </c>
      <c r="B96" s="6" t="s">
        <v>203</v>
      </c>
      <c r="C96" s="6" t="s">
        <v>103</v>
      </c>
      <c r="D96" s="6" t="s">
        <v>205</v>
      </c>
      <c r="E96" s="6" t="s">
        <v>204</v>
      </c>
      <c r="F96" s="10" t="e">
        <v>#N/A</v>
      </c>
      <c r="G96" s="10">
        <f>IF(('ssp1-up'!G96-'ssp1-up'!F96)&gt;0,('ssp1-up'!G96-'ssp1-up'!F96),0)</f>
        <v>0.46066259805581522</v>
      </c>
      <c r="H96" s="10">
        <f>IF(('ssp1-up'!H96-'ssp1-up'!G96)&gt;0,('ssp1-up'!H96-'ssp1-up'!G96),0)</f>
        <v>0.3789562512387854</v>
      </c>
      <c r="I96" s="10">
        <f>IF(('ssp1-up'!I96-'ssp1-up'!H96)&gt;0,('ssp1-up'!I96-'ssp1-up'!H96),0)</f>
        <v>0.35980468032115942</v>
      </c>
      <c r="J96" s="10">
        <f>IF(('ssp1-up'!J96-'ssp1-up'!I96)&gt;0,('ssp1-up'!J96-'ssp1-up'!I96),0)</f>
        <v>0.34487761601511302</v>
      </c>
      <c r="K96" s="10">
        <f>IF(('ssp1-up'!K96-'ssp1-up'!J96)&gt;0,('ssp1-up'!K96-'ssp1-up'!J96),0)</f>
        <v>0.33544418396307751</v>
      </c>
      <c r="L96" s="10">
        <f>IF(('ssp1-up'!L96-'ssp1-up'!K96)&gt;0,('ssp1-up'!L96-'ssp1-up'!K96),0)</f>
        <v>0.30908585694849222</v>
      </c>
      <c r="M96" s="10">
        <f>IF(('ssp1-up'!M96-'ssp1-up'!L96)&gt;0,('ssp1-up'!M96-'ssp1-up'!L96),0)</f>
        <v>0.26400377395358987</v>
      </c>
      <c r="N96" s="10">
        <f>IF(('ssp1-up'!N96-'ssp1-up'!M96)&gt;0,('ssp1-up'!N96-'ssp1-up'!M96),0)</f>
        <v>0.21009965047118939</v>
      </c>
      <c r="O96" s="10">
        <f>IF(('ssp1-up'!O96-'ssp1-up'!N96)&gt;0,('ssp1-up'!O96-'ssp1-up'!N96),0)</f>
        <v>0.15840414830233041</v>
      </c>
      <c r="P96" s="10">
        <f>IF(('ssp1-up'!P96-'ssp1-up'!O96)&gt;0,('ssp1-up'!P96-'ssp1-up'!O96),0)</f>
        <v>0.11058216448007929</v>
      </c>
      <c r="Q96" s="10">
        <f>IF(('ssp1-up'!Q96-'ssp1-up'!P96)&gt;0,('ssp1-up'!Q96-'ssp1-up'!P96),0)</f>
        <v>5.2335423881429755E-2</v>
      </c>
      <c r="R96" s="10">
        <f>IF(('ssp1-up'!R96-'ssp1-up'!Q96)&gt;0,('ssp1-up'!R96-'ssp1-up'!Q96),0)</f>
        <v>0</v>
      </c>
      <c r="S96" s="10">
        <f>IF(('ssp1-up'!S96-'ssp1-up'!R96)&gt;0,('ssp1-up'!S96-'ssp1-up'!R96),0)</f>
        <v>0</v>
      </c>
      <c r="T96" s="10">
        <f>IF(('ssp1-up'!T96-'ssp1-up'!S96)&gt;0,('ssp1-up'!T96-'ssp1-up'!S96),0)</f>
        <v>0</v>
      </c>
      <c r="U96" s="10">
        <f>IF(('ssp1-up'!U96-'ssp1-up'!T96)&gt;0,('ssp1-up'!U96-'ssp1-up'!T96),0)</f>
        <v>0</v>
      </c>
      <c r="V96" s="10">
        <f>IF(('ssp1-up'!V96-'ssp1-up'!U96)&gt;0,('ssp1-up'!V96-'ssp1-up'!U96),0)</f>
        <v>0</v>
      </c>
      <c r="W96" s="10">
        <f>IF(('ssp1-up'!W96-'ssp1-up'!V96)&gt;0,('ssp1-up'!W96-'ssp1-up'!V96),0)</f>
        <v>0</v>
      </c>
      <c r="X96" s="10">
        <f>IF(('ssp1-up'!X96-'ssp1-up'!W96)&gt;0,('ssp1-up'!X96-'ssp1-up'!W96),0)</f>
        <v>0</v>
      </c>
    </row>
    <row r="97" spans="1:24" x14ac:dyDescent="0.3">
      <c r="A97" s="6" t="s">
        <v>6</v>
      </c>
      <c r="B97" s="6" t="s">
        <v>203</v>
      </c>
      <c r="C97" s="6" t="s">
        <v>104</v>
      </c>
      <c r="D97" s="6" t="s">
        <v>205</v>
      </c>
      <c r="E97" s="6" t="s">
        <v>204</v>
      </c>
      <c r="F97" s="10" t="e">
        <v>#N/A</v>
      </c>
      <c r="G97" s="10">
        <f>IF(('ssp1-up'!G97-'ssp1-up'!F97)&gt;0,('ssp1-up'!G97-'ssp1-up'!F97),0)</f>
        <v>0.60524250538034474</v>
      </c>
      <c r="H97" s="10">
        <f>IF(('ssp1-up'!H97-'ssp1-up'!G97)&gt;0,('ssp1-up'!H97-'ssp1-up'!G97),0)</f>
        <v>0.63396269076368039</v>
      </c>
      <c r="I97" s="10">
        <f>IF(('ssp1-up'!I97-'ssp1-up'!H97)&gt;0,('ssp1-up'!I97-'ssp1-up'!H97),0)</f>
        <v>0.61863194628944207</v>
      </c>
      <c r="J97" s="10">
        <f>IF(('ssp1-up'!J97-'ssp1-up'!I97)&gt;0,('ssp1-up'!J97-'ssp1-up'!I97),0)</f>
        <v>0.55965827812347602</v>
      </c>
      <c r="K97" s="10">
        <f>IF(('ssp1-up'!K97-'ssp1-up'!J97)&gt;0,('ssp1-up'!K97-'ssp1-up'!J97),0)</f>
        <v>0.48778258579521516</v>
      </c>
      <c r="L97" s="10">
        <f>IF(('ssp1-up'!L97-'ssp1-up'!K97)&gt;0,('ssp1-up'!L97-'ssp1-up'!K97),0)</f>
        <v>0.40649555867861409</v>
      </c>
      <c r="M97" s="10">
        <f>IF(('ssp1-up'!M97-'ssp1-up'!L97)&gt;0,('ssp1-up'!M97-'ssp1-up'!L97),0)</f>
        <v>0.32367825349762214</v>
      </c>
      <c r="N97" s="10">
        <f>IF(('ssp1-up'!N97-'ssp1-up'!M97)&gt;0,('ssp1-up'!N97-'ssp1-up'!M97),0)</f>
        <v>0.24269966009559152</v>
      </c>
      <c r="O97" s="10">
        <f>IF(('ssp1-up'!O97-'ssp1-up'!N97)&gt;0,('ssp1-up'!O97-'ssp1-up'!N97),0)</f>
        <v>0.16662652556330571</v>
      </c>
      <c r="P97" s="10">
        <f>IF(('ssp1-up'!P97-'ssp1-up'!O97)&gt;0,('ssp1-up'!P97-'ssp1-up'!O97),0)</f>
        <v>9.1267830163112684E-2</v>
      </c>
      <c r="Q97" s="10">
        <f>IF(('ssp1-up'!Q97-'ssp1-up'!P97)&gt;0,('ssp1-up'!Q97-'ssp1-up'!P97),0)</f>
        <v>2.9267063270697058E-2</v>
      </c>
      <c r="R97" s="10">
        <f>IF(('ssp1-up'!R97-'ssp1-up'!Q97)&gt;0,('ssp1-up'!R97-'ssp1-up'!Q97),0)</f>
        <v>0</v>
      </c>
      <c r="S97" s="10">
        <f>IF(('ssp1-up'!S97-'ssp1-up'!R97)&gt;0,('ssp1-up'!S97-'ssp1-up'!R97),0)</f>
        <v>0</v>
      </c>
      <c r="T97" s="10">
        <f>IF(('ssp1-up'!T97-'ssp1-up'!S97)&gt;0,('ssp1-up'!T97-'ssp1-up'!S97),0)</f>
        <v>0</v>
      </c>
      <c r="U97" s="10">
        <f>IF(('ssp1-up'!U97-'ssp1-up'!T97)&gt;0,('ssp1-up'!U97-'ssp1-up'!T97),0)</f>
        <v>0</v>
      </c>
      <c r="V97" s="10">
        <f>IF(('ssp1-up'!V97-'ssp1-up'!U97)&gt;0,('ssp1-up'!V97-'ssp1-up'!U97),0)</f>
        <v>0</v>
      </c>
      <c r="W97" s="10">
        <f>IF(('ssp1-up'!W97-'ssp1-up'!V97)&gt;0,('ssp1-up'!W97-'ssp1-up'!V97),0)</f>
        <v>0</v>
      </c>
      <c r="X97" s="10">
        <f>IF(('ssp1-up'!X97-'ssp1-up'!W97)&gt;0,('ssp1-up'!X97-'ssp1-up'!W97),0)</f>
        <v>0</v>
      </c>
    </row>
    <row r="98" spans="1:24" x14ac:dyDescent="0.3">
      <c r="A98" s="6" t="s">
        <v>6</v>
      </c>
      <c r="B98" s="6" t="s">
        <v>203</v>
      </c>
      <c r="C98" s="6" t="s">
        <v>105</v>
      </c>
      <c r="D98" s="6" t="s">
        <v>205</v>
      </c>
      <c r="E98" s="6" t="s">
        <v>204</v>
      </c>
      <c r="F98" s="10" t="e">
        <v>#N/A</v>
      </c>
      <c r="G98" s="10">
        <f>IF(('ssp1-up'!G98-'ssp1-up'!F98)&gt;0,('ssp1-up'!G98-'ssp1-up'!F98),0)</f>
        <v>0.17185677585534442</v>
      </c>
      <c r="H98" s="10">
        <f>IF(('ssp1-up'!H98-'ssp1-up'!G98)&gt;0,('ssp1-up'!H98-'ssp1-up'!G98),0)</f>
        <v>0.14893019511152605</v>
      </c>
      <c r="I98" s="10">
        <f>IF(('ssp1-up'!I98-'ssp1-up'!H98)&gt;0,('ssp1-up'!I98-'ssp1-up'!H98),0)</f>
        <v>0.12227638588574763</v>
      </c>
      <c r="J98" s="10">
        <f>IF(('ssp1-up'!J98-'ssp1-up'!I98)&gt;0,('ssp1-up'!J98-'ssp1-up'!I98),0)</f>
        <v>9.0669654320305604E-2</v>
      </c>
      <c r="K98" s="10">
        <f>IF(('ssp1-up'!K98-'ssp1-up'!J98)&gt;0,('ssp1-up'!K98-'ssp1-up'!J98),0)</f>
        <v>6.3908438114931521E-2</v>
      </c>
      <c r="L98" s="10">
        <f>IF(('ssp1-up'!L98-'ssp1-up'!K98)&gt;0,('ssp1-up'!L98-'ssp1-up'!K98),0)</f>
        <v>3.5946343065706543E-2</v>
      </c>
      <c r="M98" s="10">
        <f>IF(('ssp1-up'!M98-'ssp1-up'!L98)&gt;0,('ssp1-up'!M98-'ssp1-up'!L98),0)</f>
        <v>6.9794500834650108E-3</v>
      </c>
      <c r="N98" s="10">
        <f>IF(('ssp1-up'!N98-'ssp1-up'!M98)&gt;0,('ssp1-up'!N98-'ssp1-up'!M98),0)</f>
        <v>0</v>
      </c>
      <c r="O98" s="10">
        <f>IF(('ssp1-up'!O98-'ssp1-up'!N98)&gt;0,('ssp1-up'!O98-'ssp1-up'!N98),0)</f>
        <v>0</v>
      </c>
      <c r="P98" s="10">
        <f>IF(('ssp1-up'!P98-'ssp1-up'!O98)&gt;0,('ssp1-up'!P98-'ssp1-up'!O98),0)</f>
        <v>0</v>
      </c>
      <c r="Q98" s="10">
        <f>IF(('ssp1-up'!Q98-'ssp1-up'!P98)&gt;0,('ssp1-up'!Q98-'ssp1-up'!P98),0)</f>
        <v>0</v>
      </c>
      <c r="R98" s="10">
        <f>IF(('ssp1-up'!R98-'ssp1-up'!Q98)&gt;0,('ssp1-up'!R98-'ssp1-up'!Q98),0)</f>
        <v>0</v>
      </c>
      <c r="S98" s="10">
        <f>IF(('ssp1-up'!S98-'ssp1-up'!R98)&gt;0,('ssp1-up'!S98-'ssp1-up'!R98),0)</f>
        <v>0</v>
      </c>
      <c r="T98" s="10">
        <f>IF(('ssp1-up'!T98-'ssp1-up'!S98)&gt;0,('ssp1-up'!T98-'ssp1-up'!S98),0)</f>
        <v>0</v>
      </c>
      <c r="U98" s="10">
        <f>IF(('ssp1-up'!U98-'ssp1-up'!T98)&gt;0,('ssp1-up'!U98-'ssp1-up'!T98),0)</f>
        <v>0</v>
      </c>
      <c r="V98" s="10">
        <f>IF(('ssp1-up'!V98-'ssp1-up'!U98)&gt;0,('ssp1-up'!V98-'ssp1-up'!U98),0)</f>
        <v>0</v>
      </c>
      <c r="W98" s="10">
        <f>IF(('ssp1-up'!W98-'ssp1-up'!V98)&gt;0,('ssp1-up'!W98-'ssp1-up'!V98),0)</f>
        <v>0</v>
      </c>
      <c r="X98" s="10">
        <f>IF(('ssp1-up'!X98-'ssp1-up'!W98)&gt;0,('ssp1-up'!X98-'ssp1-up'!W98),0)</f>
        <v>0</v>
      </c>
    </row>
    <row r="99" spans="1:24" x14ac:dyDescent="0.3">
      <c r="A99" s="6" t="s">
        <v>6</v>
      </c>
      <c r="B99" s="6" t="s">
        <v>203</v>
      </c>
      <c r="C99" s="6" t="s">
        <v>106</v>
      </c>
      <c r="D99" s="6" t="s">
        <v>205</v>
      </c>
      <c r="E99" s="6" t="s">
        <v>204</v>
      </c>
      <c r="F99" s="10" t="e">
        <v>#N/A</v>
      </c>
      <c r="G99" s="10">
        <f>IF(('ssp1-up'!G99-'ssp1-up'!F99)&gt;0,('ssp1-up'!G99-'ssp1-up'!F99),0)</f>
        <v>0.61489497612007904</v>
      </c>
      <c r="H99" s="10">
        <f>IF(('ssp1-up'!H99-'ssp1-up'!G99)&gt;0,('ssp1-up'!H99-'ssp1-up'!G99),0)</f>
        <v>0.67295654047284703</v>
      </c>
      <c r="I99" s="10">
        <f>IF(('ssp1-up'!I99-'ssp1-up'!H99)&gt;0,('ssp1-up'!I99-'ssp1-up'!H99),0)</f>
        <v>0.72331715973468702</v>
      </c>
      <c r="J99" s="10">
        <f>IF(('ssp1-up'!J99-'ssp1-up'!I99)&gt;0,('ssp1-up'!J99-'ssp1-up'!I99),0)</f>
        <v>0.74325554777597791</v>
      </c>
      <c r="K99" s="10">
        <f>IF(('ssp1-up'!K99-'ssp1-up'!J99)&gt;0,('ssp1-up'!K99-'ssp1-up'!J99),0)</f>
        <v>0.76150387039514289</v>
      </c>
      <c r="L99" s="10">
        <f>IF(('ssp1-up'!L99-'ssp1-up'!K99)&gt;0,('ssp1-up'!L99-'ssp1-up'!K99),0)</f>
        <v>0.75608214560248754</v>
      </c>
      <c r="M99" s="10">
        <f>IF(('ssp1-up'!M99-'ssp1-up'!L99)&gt;0,('ssp1-up'!M99-'ssp1-up'!L99),0)</f>
        <v>0.72568519920751307</v>
      </c>
      <c r="N99" s="10">
        <f>IF(('ssp1-up'!N99-'ssp1-up'!M99)&gt;0,('ssp1-up'!N99-'ssp1-up'!M99),0)</f>
        <v>0.67831048621757528</v>
      </c>
      <c r="O99" s="10">
        <f>IF(('ssp1-up'!O99-'ssp1-up'!N99)&gt;0,('ssp1-up'!O99-'ssp1-up'!N99),0)</f>
        <v>0.61939286174300179</v>
      </c>
      <c r="P99" s="10">
        <f>IF(('ssp1-up'!P99-'ssp1-up'!O99)&gt;0,('ssp1-up'!P99-'ssp1-up'!O99),0)</f>
        <v>0.55263542468399507</v>
      </c>
      <c r="Q99" s="10">
        <f>IF(('ssp1-up'!Q99-'ssp1-up'!P99)&gt;0,('ssp1-up'!Q99-'ssp1-up'!P99),0)</f>
        <v>0.46841634365897811</v>
      </c>
      <c r="R99" s="10">
        <f>IF(('ssp1-up'!R99-'ssp1-up'!Q99)&gt;0,('ssp1-up'!R99-'ssp1-up'!Q99),0)</f>
        <v>0.37550300479911236</v>
      </c>
      <c r="S99" s="10">
        <f>IF(('ssp1-up'!S99-'ssp1-up'!R99)&gt;0,('ssp1-up'!S99-'ssp1-up'!R99),0)</f>
        <v>0.27783374214160261</v>
      </c>
      <c r="T99" s="10">
        <f>IF(('ssp1-up'!T99-'ssp1-up'!S99)&gt;0,('ssp1-up'!T99-'ssp1-up'!S99),0)</f>
        <v>0.18009075687125708</v>
      </c>
      <c r="U99" s="10">
        <f>IF(('ssp1-up'!U99-'ssp1-up'!T99)&gt;0,('ssp1-up'!U99-'ssp1-up'!T99),0)</f>
        <v>8.6812144799068847E-2</v>
      </c>
      <c r="V99" s="10">
        <f>IF(('ssp1-up'!V99-'ssp1-up'!U99)&gt;0,('ssp1-up'!V99-'ssp1-up'!U99),0)</f>
        <v>0</v>
      </c>
      <c r="W99" s="10">
        <f>IF(('ssp1-up'!W99-'ssp1-up'!V99)&gt;0,('ssp1-up'!W99-'ssp1-up'!V99),0)</f>
        <v>0</v>
      </c>
      <c r="X99" s="10">
        <f>IF(('ssp1-up'!X99-'ssp1-up'!W99)&gt;0,('ssp1-up'!X99-'ssp1-up'!W99),0)</f>
        <v>0</v>
      </c>
    </row>
    <row r="100" spans="1:24" x14ac:dyDescent="0.3">
      <c r="A100" s="6" t="s">
        <v>6</v>
      </c>
      <c r="B100" s="6" t="s">
        <v>203</v>
      </c>
      <c r="C100" s="6" t="s">
        <v>107</v>
      </c>
      <c r="D100" s="6" t="s">
        <v>205</v>
      </c>
      <c r="E100" s="6" t="s">
        <v>204</v>
      </c>
      <c r="F100" s="10" t="e">
        <v>#N/A</v>
      </c>
      <c r="G100" s="10">
        <f>IF(('ssp1-up'!G100-'ssp1-up'!F100)&gt;0,('ssp1-up'!G100-'ssp1-up'!F100),0)</f>
        <v>0.68000830652567146</v>
      </c>
      <c r="H100" s="10">
        <f>IF(('ssp1-up'!H100-'ssp1-up'!G100)&gt;0,('ssp1-up'!H100-'ssp1-up'!G100),0)</f>
        <v>0.60140493160147468</v>
      </c>
      <c r="I100" s="10">
        <f>IF(('ssp1-up'!I100-'ssp1-up'!H100)&gt;0,('ssp1-up'!I100-'ssp1-up'!H100),0)</f>
        <v>0.49474183582525466</v>
      </c>
      <c r="J100" s="10">
        <f>IF(('ssp1-up'!J100-'ssp1-up'!I100)&gt;0,('ssp1-up'!J100-'ssp1-up'!I100),0)</f>
        <v>0.40911599423086109</v>
      </c>
      <c r="K100" s="10">
        <f>IF(('ssp1-up'!K100-'ssp1-up'!J100)&gt;0,('ssp1-up'!K100-'ssp1-up'!J100),0)</f>
        <v>0.3730770472047773</v>
      </c>
      <c r="L100" s="10">
        <f>IF(('ssp1-up'!L100-'ssp1-up'!K100)&gt;0,('ssp1-up'!L100-'ssp1-up'!K100),0)</f>
        <v>0.34265853337324437</v>
      </c>
      <c r="M100" s="10">
        <f>IF(('ssp1-up'!M100-'ssp1-up'!L100)&gt;0,('ssp1-up'!M100-'ssp1-up'!L100),0)</f>
        <v>0.29052021323283928</v>
      </c>
      <c r="N100" s="10">
        <f>IF(('ssp1-up'!N100-'ssp1-up'!M100)&gt;0,('ssp1-up'!N100-'ssp1-up'!M100),0)</f>
        <v>0.21256440286468958</v>
      </c>
      <c r="O100" s="10">
        <f>IF(('ssp1-up'!O100-'ssp1-up'!N100)&gt;0,('ssp1-up'!O100-'ssp1-up'!N100),0)</f>
        <v>0.12822558895625669</v>
      </c>
      <c r="P100" s="10">
        <f>IF(('ssp1-up'!P100-'ssp1-up'!O100)&gt;0,('ssp1-up'!P100-'ssp1-up'!O100),0)</f>
        <v>4.8558351876478056E-2</v>
      </c>
      <c r="Q100" s="10">
        <f>IF(('ssp1-up'!Q100-'ssp1-up'!P100)&gt;0,('ssp1-up'!Q100-'ssp1-up'!P100),0)</f>
        <v>0</v>
      </c>
      <c r="R100" s="10">
        <f>IF(('ssp1-up'!R100-'ssp1-up'!Q100)&gt;0,('ssp1-up'!R100-'ssp1-up'!Q100),0)</f>
        <v>0</v>
      </c>
      <c r="S100" s="10">
        <f>IF(('ssp1-up'!S100-'ssp1-up'!R100)&gt;0,('ssp1-up'!S100-'ssp1-up'!R100),0)</f>
        <v>0</v>
      </c>
      <c r="T100" s="10">
        <f>IF(('ssp1-up'!T100-'ssp1-up'!S100)&gt;0,('ssp1-up'!T100-'ssp1-up'!S100),0)</f>
        <v>0</v>
      </c>
      <c r="U100" s="10">
        <f>IF(('ssp1-up'!U100-'ssp1-up'!T100)&gt;0,('ssp1-up'!U100-'ssp1-up'!T100),0)</f>
        <v>0</v>
      </c>
      <c r="V100" s="10">
        <f>IF(('ssp1-up'!V100-'ssp1-up'!U100)&gt;0,('ssp1-up'!V100-'ssp1-up'!U100),0)</f>
        <v>0</v>
      </c>
      <c r="W100" s="10">
        <f>IF(('ssp1-up'!W100-'ssp1-up'!V100)&gt;0,('ssp1-up'!W100-'ssp1-up'!V100),0)</f>
        <v>0</v>
      </c>
      <c r="X100" s="10">
        <f>IF(('ssp1-up'!X100-'ssp1-up'!W100)&gt;0,('ssp1-up'!X100-'ssp1-up'!W100),0)</f>
        <v>0</v>
      </c>
    </row>
    <row r="101" spans="1:24" x14ac:dyDescent="0.3">
      <c r="A101" s="6" t="s">
        <v>6</v>
      </c>
      <c r="B101" s="6" t="s">
        <v>203</v>
      </c>
      <c r="C101" s="6" t="s">
        <v>108</v>
      </c>
      <c r="D101" s="6" t="s">
        <v>205</v>
      </c>
      <c r="E101" s="6" t="s">
        <v>204</v>
      </c>
      <c r="F101" s="10" t="e">
        <v>#N/A</v>
      </c>
      <c r="G101" s="10">
        <f>IF(('ssp1-up'!G101-'ssp1-up'!F101)&gt;0,('ssp1-up'!G101-'ssp1-up'!F101),0)</f>
        <v>1.2703787833076366E-2</v>
      </c>
      <c r="H101" s="10">
        <f>IF(('ssp1-up'!H101-'ssp1-up'!G101)&gt;0,('ssp1-up'!H101-'ssp1-up'!G101),0)</f>
        <v>1.352916707947259E-2</v>
      </c>
      <c r="I101" s="10">
        <f>IF(('ssp1-up'!I101-'ssp1-up'!H101)&gt;0,('ssp1-up'!I101-'ssp1-up'!H101),0)</f>
        <v>1.3679698937721502E-2</v>
      </c>
      <c r="J101" s="10">
        <f>IF(('ssp1-up'!J101-'ssp1-up'!I101)&gt;0,('ssp1-up'!J101-'ssp1-up'!I101),0)</f>
        <v>1.3179221997999854E-2</v>
      </c>
      <c r="K101" s="10">
        <f>IF(('ssp1-up'!K101-'ssp1-up'!J101)&gt;0,('ssp1-up'!K101-'ssp1-up'!J101),0)</f>
        <v>1.2326768341901301E-2</v>
      </c>
      <c r="L101" s="10">
        <f>IF(('ssp1-up'!L101-'ssp1-up'!K101)&gt;0,('ssp1-up'!L101-'ssp1-up'!K101),0)</f>
        <v>1.1002323902630146E-2</v>
      </c>
      <c r="M101" s="10">
        <f>IF(('ssp1-up'!M101-'ssp1-up'!L101)&gt;0,('ssp1-up'!M101-'ssp1-up'!L101),0)</f>
        <v>9.2770581631686777E-3</v>
      </c>
      <c r="N101" s="10">
        <f>IF(('ssp1-up'!N101-'ssp1-up'!M101)&gt;0,('ssp1-up'!N101-'ssp1-up'!M101),0)</f>
        <v>7.321011378853326E-3</v>
      </c>
      <c r="O101" s="10">
        <f>IF(('ssp1-up'!O101-'ssp1-up'!N101)&gt;0,('ssp1-up'!O101-'ssp1-up'!N101),0)</f>
        <v>5.396812576205251E-3</v>
      </c>
      <c r="P101" s="10">
        <f>IF(('ssp1-up'!P101-'ssp1-up'!O101)&gt;0,('ssp1-up'!P101-'ssp1-up'!O101),0)</f>
        <v>3.5526811205109643E-3</v>
      </c>
      <c r="Q101" s="10">
        <f>IF(('ssp1-up'!Q101-'ssp1-up'!P101)&gt;0,('ssp1-up'!Q101-'ssp1-up'!P101),0)</f>
        <v>1.7930118690890062E-3</v>
      </c>
      <c r="R101" s="10">
        <f>IF(('ssp1-up'!R101-'ssp1-up'!Q101)&gt;0,('ssp1-up'!R101-'ssp1-up'!Q101),0)</f>
        <v>1.5386971857295206E-4</v>
      </c>
      <c r="S101" s="10">
        <f>IF(('ssp1-up'!S101-'ssp1-up'!R101)&gt;0,('ssp1-up'!S101-'ssp1-up'!R101),0)</f>
        <v>0</v>
      </c>
      <c r="T101" s="10">
        <f>IF(('ssp1-up'!T101-'ssp1-up'!S101)&gt;0,('ssp1-up'!T101-'ssp1-up'!S101),0)</f>
        <v>0</v>
      </c>
      <c r="U101" s="10">
        <f>IF(('ssp1-up'!U101-'ssp1-up'!T101)&gt;0,('ssp1-up'!U101-'ssp1-up'!T101),0)</f>
        <v>0</v>
      </c>
      <c r="V101" s="10">
        <f>IF(('ssp1-up'!V101-'ssp1-up'!U101)&gt;0,('ssp1-up'!V101-'ssp1-up'!U101),0)</f>
        <v>0</v>
      </c>
      <c r="W101" s="10">
        <f>IF(('ssp1-up'!W101-'ssp1-up'!V101)&gt;0,('ssp1-up'!W101-'ssp1-up'!V101),0)</f>
        <v>0</v>
      </c>
      <c r="X101" s="10">
        <f>IF(('ssp1-up'!X101-'ssp1-up'!W101)&gt;0,('ssp1-up'!X101-'ssp1-up'!W101),0)</f>
        <v>0</v>
      </c>
    </row>
    <row r="102" spans="1:24" x14ac:dyDescent="0.3">
      <c r="A102" s="6" t="s">
        <v>6</v>
      </c>
      <c r="B102" s="6" t="s">
        <v>203</v>
      </c>
      <c r="C102" s="6" t="s">
        <v>109</v>
      </c>
      <c r="D102" s="6" t="s">
        <v>205</v>
      </c>
      <c r="E102" s="6" t="s">
        <v>204</v>
      </c>
      <c r="F102" s="10" t="e">
        <v>#N/A</v>
      </c>
      <c r="G102" s="10">
        <f>IF(('ssp1-up'!G102-'ssp1-up'!F102)&gt;0,('ssp1-up'!G102-'ssp1-up'!F102),0)</f>
        <v>0.72914740036241854</v>
      </c>
      <c r="H102" s="10">
        <f>IF(('ssp1-up'!H102-'ssp1-up'!G102)&gt;0,('ssp1-up'!H102-'ssp1-up'!G102),0)</f>
        <v>0.81585341433442204</v>
      </c>
      <c r="I102" s="10">
        <f>IF(('ssp1-up'!I102-'ssp1-up'!H102)&gt;0,('ssp1-up'!I102-'ssp1-up'!H102),0)</f>
        <v>0.89097435745021603</v>
      </c>
      <c r="J102" s="10">
        <f>IF(('ssp1-up'!J102-'ssp1-up'!I102)&gt;0,('ssp1-up'!J102-'ssp1-up'!I102),0)</f>
        <v>0.95981364953372683</v>
      </c>
      <c r="K102" s="10">
        <f>IF(('ssp1-up'!K102-'ssp1-up'!J102)&gt;0,('ssp1-up'!K102-'ssp1-up'!J102),0)</f>
        <v>1.0247694164130259</v>
      </c>
      <c r="L102" s="10">
        <f>IF(('ssp1-up'!L102-'ssp1-up'!K102)&gt;0,('ssp1-up'!L102-'ssp1-up'!K102),0)</f>
        <v>1.0513654737571052</v>
      </c>
      <c r="M102" s="10">
        <f>IF(('ssp1-up'!M102-'ssp1-up'!L102)&gt;0,('ssp1-up'!M102-'ssp1-up'!L102),0)</f>
        <v>1.0236584735305367</v>
      </c>
      <c r="N102" s="10">
        <f>IF(('ssp1-up'!N102-'ssp1-up'!M102)&gt;0,('ssp1-up'!N102-'ssp1-up'!M102),0)</f>
        <v>0.95068928961178401</v>
      </c>
      <c r="O102" s="10">
        <f>IF(('ssp1-up'!O102-'ssp1-up'!N102)&gt;0,('ssp1-up'!O102-'ssp1-up'!N102),0)</f>
        <v>0.85281553994692771</v>
      </c>
      <c r="P102" s="10">
        <f>IF(('ssp1-up'!P102-'ssp1-up'!O102)&gt;0,('ssp1-up'!P102-'ssp1-up'!O102),0)</f>
        <v>0.73486296639675786</v>
      </c>
      <c r="Q102" s="10">
        <f>IF(('ssp1-up'!Q102-'ssp1-up'!P102)&gt;0,('ssp1-up'!Q102-'ssp1-up'!P102),0)</f>
        <v>0.61413570133588635</v>
      </c>
      <c r="R102" s="10">
        <f>IF(('ssp1-up'!R102-'ssp1-up'!Q102)&gt;0,('ssp1-up'!R102-'ssp1-up'!Q102),0)</f>
        <v>0.47843325334232034</v>
      </c>
      <c r="S102" s="10">
        <f>IF(('ssp1-up'!S102-'ssp1-up'!R102)&gt;0,('ssp1-up'!S102-'ssp1-up'!R102),0)</f>
        <v>0.33387414232965362</v>
      </c>
      <c r="T102" s="10">
        <f>IF(('ssp1-up'!T102-'ssp1-up'!S102)&gt;0,('ssp1-up'!T102-'ssp1-up'!S102),0)</f>
        <v>0.19046731778428772</v>
      </c>
      <c r="U102" s="10">
        <f>IF(('ssp1-up'!U102-'ssp1-up'!T102)&gt;0,('ssp1-up'!U102-'ssp1-up'!T102),0)</f>
        <v>6.1401567732147555E-2</v>
      </c>
      <c r="V102" s="10">
        <f>IF(('ssp1-up'!V102-'ssp1-up'!U102)&gt;0,('ssp1-up'!V102-'ssp1-up'!U102),0)</f>
        <v>0</v>
      </c>
      <c r="W102" s="10">
        <f>IF(('ssp1-up'!W102-'ssp1-up'!V102)&gt;0,('ssp1-up'!W102-'ssp1-up'!V102),0)</f>
        <v>0</v>
      </c>
      <c r="X102" s="10">
        <f>IF(('ssp1-up'!X102-'ssp1-up'!W102)&gt;0,('ssp1-up'!X102-'ssp1-up'!W102),0)</f>
        <v>0</v>
      </c>
    </row>
    <row r="103" spans="1:24" x14ac:dyDescent="0.3">
      <c r="A103" s="6" t="s">
        <v>6</v>
      </c>
      <c r="B103" s="6" t="s">
        <v>203</v>
      </c>
      <c r="C103" s="6" t="s">
        <v>110</v>
      </c>
      <c r="D103" s="6" t="s">
        <v>205</v>
      </c>
      <c r="E103" s="6" t="s">
        <v>204</v>
      </c>
      <c r="F103" s="10" t="e">
        <v>#N/A</v>
      </c>
      <c r="G103" s="10">
        <f>IF(('ssp1-up'!G103-'ssp1-up'!F103)&gt;0,('ssp1-up'!G103-'ssp1-up'!F103),0)</f>
        <v>0.1564909118452974</v>
      </c>
      <c r="H103" s="10">
        <f>IF(('ssp1-up'!H103-'ssp1-up'!G103)&gt;0,('ssp1-up'!H103-'ssp1-up'!G103),0)</f>
        <v>0.17593773038519778</v>
      </c>
      <c r="I103" s="10">
        <f>IF(('ssp1-up'!I103-'ssp1-up'!H103)&gt;0,('ssp1-up'!I103-'ssp1-up'!H103),0)</f>
        <v>0.18172584017166327</v>
      </c>
      <c r="J103" s="10">
        <f>IF(('ssp1-up'!J103-'ssp1-up'!I103)&gt;0,('ssp1-up'!J103-'ssp1-up'!I103),0)</f>
        <v>0.17516201645543816</v>
      </c>
      <c r="K103" s="10">
        <f>IF(('ssp1-up'!K103-'ssp1-up'!J103)&gt;0,('ssp1-up'!K103-'ssp1-up'!J103),0)</f>
        <v>0.16443098487688634</v>
      </c>
      <c r="L103" s="10">
        <f>IF(('ssp1-up'!L103-'ssp1-up'!K103)&gt;0,('ssp1-up'!L103-'ssp1-up'!K103),0)</f>
        <v>0.14858197153388586</v>
      </c>
      <c r="M103" s="10">
        <f>IF(('ssp1-up'!M103-'ssp1-up'!L103)&gt;0,('ssp1-up'!M103-'ssp1-up'!L103),0)</f>
        <v>0.1297041033582913</v>
      </c>
      <c r="N103" s="10">
        <f>IF(('ssp1-up'!N103-'ssp1-up'!M103)&gt;0,('ssp1-up'!N103-'ssp1-up'!M103),0)</f>
        <v>0.10886859425121065</v>
      </c>
      <c r="O103" s="10">
        <f>IF(('ssp1-up'!O103-'ssp1-up'!N103)&gt;0,('ssp1-up'!O103-'ssp1-up'!N103),0)</f>
        <v>8.5857127042788139E-2</v>
      </c>
      <c r="P103" s="10">
        <f>IF(('ssp1-up'!P103-'ssp1-up'!O103)&gt;0,('ssp1-up'!P103-'ssp1-up'!O103),0)</f>
        <v>6.2509664469064585E-2</v>
      </c>
      <c r="Q103" s="10">
        <f>IF(('ssp1-up'!Q103-'ssp1-up'!P103)&gt;0,('ssp1-up'!Q103-'ssp1-up'!P103),0)</f>
        <v>3.9692958258118027E-2</v>
      </c>
      <c r="R103" s="10">
        <f>IF(('ssp1-up'!R103-'ssp1-up'!Q103)&gt;0,('ssp1-up'!R103-'ssp1-up'!Q103),0)</f>
        <v>1.9982210291413338E-2</v>
      </c>
      <c r="S103" s="10">
        <f>IF(('ssp1-up'!S103-'ssp1-up'!R103)&gt;0,('ssp1-up'!S103-'ssp1-up'!R103),0)</f>
        <v>1.2465651733792882E-3</v>
      </c>
      <c r="T103" s="10">
        <f>IF(('ssp1-up'!T103-'ssp1-up'!S103)&gt;0,('ssp1-up'!T103-'ssp1-up'!S103),0)</f>
        <v>0</v>
      </c>
      <c r="U103" s="10">
        <f>IF(('ssp1-up'!U103-'ssp1-up'!T103)&gt;0,('ssp1-up'!U103-'ssp1-up'!T103),0)</f>
        <v>0</v>
      </c>
      <c r="V103" s="10">
        <f>IF(('ssp1-up'!V103-'ssp1-up'!U103)&gt;0,('ssp1-up'!V103-'ssp1-up'!U103),0)</f>
        <v>0</v>
      </c>
      <c r="W103" s="10">
        <f>IF(('ssp1-up'!W103-'ssp1-up'!V103)&gt;0,('ssp1-up'!W103-'ssp1-up'!V103),0)</f>
        <v>0</v>
      </c>
      <c r="X103" s="10">
        <f>IF(('ssp1-up'!X103-'ssp1-up'!W103)&gt;0,('ssp1-up'!X103-'ssp1-up'!W103),0)</f>
        <v>0</v>
      </c>
    </row>
    <row r="104" spans="1:24" x14ac:dyDescent="0.3">
      <c r="A104" s="6" t="s">
        <v>6</v>
      </c>
      <c r="B104" s="6" t="s">
        <v>203</v>
      </c>
      <c r="C104" s="6" t="s">
        <v>111</v>
      </c>
      <c r="D104" s="6" t="s">
        <v>205</v>
      </c>
      <c r="E104" s="6" t="s">
        <v>204</v>
      </c>
      <c r="F104" s="10" t="e">
        <v>#N/A</v>
      </c>
      <c r="G104" s="10">
        <f>IF(('ssp1-up'!G104-'ssp1-up'!F104)&gt;0,('ssp1-up'!G104-'ssp1-up'!F104),0)</f>
        <v>6.340303897629429E-2</v>
      </c>
      <c r="H104" s="10">
        <f>IF(('ssp1-up'!H104-'ssp1-up'!G104)&gt;0,('ssp1-up'!H104-'ssp1-up'!G104),0)</f>
        <v>4.3820033477187881E-2</v>
      </c>
      <c r="I104" s="10">
        <f>IF(('ssp1-up'!I104-'ssp1-up'!H104)&gt;0,('ssp1-up'!I104-'ssp1-up'!H104),0)</f>
        <v>2.4936374364394442E-2</v>
      </c>
      <c r="J104" s="10">
        <f>IF(('ssp1-up'!J104-'ssp1-up'!I104)&gt;0,('ssp1-up'!J104-'ssp1-up'!I104),0)</f>
        <v>3.1712452785339629E-3</v>
      </c>
      <c r="K104" s="10">
        <f>IF(('ssp1-up'!K104-'ssp1-up'!J104)&gt;0,('ssp1-up'!K104-'ssp1-up'!J104),0)</f>
        <v>0</v>
      </c>
      <c r="L104" s="10">
        <f>IF(('ssp1-up'!L104-'ssp1-up'!K104)&gt;0,('ssp1-up'!L104-'ssp1-up'!K104),0)</f>
        <v>0</v>
      </c>
      <c r="M104" s="10">
        <f>IF(('ssp1-up'!M104-'ssp1-up'!L104)&gt;0,('ssp1-up'!M104-'ssp1-up'!L104),0)</f>
        <v>0</v>
      </c>
      <c r="N104" s="10">
        <f>IF(('ssp1-up'!N104-'ssp1-up'!M104)&gt;0,('ssp1-up'!N104-'ssp1-up'!M104),0)</f>
        <v>0</v>
      </c>
      <c r="O104" s="10">
        <f>IF(('ssp1-up'!O104-'ssp1-up'!N104)&gt;0,('ssp1-up'!O104-'ssp1-up'!N104),0)</f>
        <v>0</v>
      </c>
      <c r="P104" s="10">
        <f>IF(('ssp1-up'!P104-'ssp1-up'!O104)&gt;0,('ssp1-up'!P104-'ssp1-up'!O104),0)</f>
        <v>0</v>
      </c>
      <c r="Q104" s="10">
        <f>IF(('ssp1-up'!Q104-'ssp1-up'!P104)&gt;0,('ssp1-up'!Q104-'ssp1-up'!P104),0)</f>
        <v>0</v>
      </c>
      <c r="R104" s="10">
        <f>IF(('ssp1-up'!R104-'ssp1-up'!Q104)&gt;0,('ssp1-up'!R104-'ssp1-up'!Q104),0)</f>
        <v>0</v>
      </c>
      <c r="S104" s="10">
        <f>IF(('ssp1-up'!S104-'ssp1-up'!R104)&gt;0,('ssp1-up'!S104-'ssp1-up'!R104),0)</f>
        <v>0</v>
      </c>
      <c r="T104" s="10">
        <f>IF(('ssp1-up'!T104-'ssp1-up'!S104)&gt;0,('ssp1-up'!T104-'ssp1-up'!S104),0)</f>
        <v>0</v>
      </c>
      <c r="U104" s="10">
        <f>IF(('ssp1-up'!U104-'ssp1-up'!T104)&gt;0,('ssp1-up'!U104-'ssp1-up'!T104),0)</f>
        <v>0</v>
      </c>
      <c r="V104" s="10">
        <f>IF(('ssp1-up'!V104-'ssp1-up'!U104)&gt;0,('ssp1-up'!V104-'ssp1-up'!U104),0)</f>
        <v>0</v>
      </c>
      <c r="W104" s="10">
        <f>IF(('ssp1-up'!W104-'ssp1-up'!V104)&gt;0,('ssp1-up'!W104-'ssp1-up'!V104),0)</f>
        <v>0</v>
      </c>
      <c r="X104" s="10">
        <f>IF(('ssp1-up'!X104-'ssp1-up'!W104)&gt;0,('ssp1-up'!X104-'ssp1-up'!W104),0)</f>
        <v>0</v>
      </c>
    </row>
    <row r="105" spans="1:24" x14ac:dyDescent="0.3">
      <c r="A105" s="6" t="s">
        <v>6</v>
      </c>
      <c r="B105" s="6" t="s">
        <v>203</v>
      </c>
      <c r="C105" s="6" t="s">
        <v>112</v>
      </c>
      <c r="D105" s="6" t="s">
        <v>205</v>
      </c>
      <c r="E105" s="6" t="s">
        <v>204</v>
      </c>
      <c r="F105" s="10" t="e">
        <v>#N/A</v>
      </c>
      <c r="G105" s="10">
        <f>IF(('ssp1-up'!G105-'ssp1-up'!F105)&gt;0,('ssp1-up'!G105-'ssp1-up'!F105),0)</f>
        <v>4.7644025544941238E-2</v>
      </c>
      <c r="H105" s="10">
        <f>IF(('ssp1-up'!H105-'ssp1-up'!G105)&gt;0,('ssp1-up'!H105-'ssp1-up'!G105),0)</f>
        <v>4.3945464506102483E-2</v>
      </c>
      <c r="I105" s="10">
        <f>IF(('ssp1-up'!I105-'ssp1-up'!H105)&gt;0,('ssp1-up'!I105-'ssp1-up'!H105),0)</f>
        <v>4.5622244860361372E-2</v>
      </c>
      <c r="J105" s="10">
        <f>IF(('ssp1-up'!J105-'ssp1-up'!I105)&gt;0,('ssp1-up'!J105-'ssp1-up'!I105),0)</f>
        <v>4.6365867856651088E-2</v>
      </c>
      <c r="K105" s="10">
        <f>IF(('ssp1-up'!K105-'ssp1-up'!J105)&gt;0,('ssp1-up'!K105-'ssp1-up'!J105),0)</f>
        <v>4.6562763339606184E-2</v>
      </c>
      <c r="L105" s="10">
        <f>IF(('ssp1-up'!L105-'ssp1-up'!K105)&gt;0,('ssp1-up'!L105-'ssp1-up'!K105),0)</f>
        <v>4.6371055040714038E-2</v>
      </c>
      <c r="M105" s="10">
        <f>IF(('ssp1-up'!M105-'ssp1-up'!L105)&gt;0,('ssp1-up'!M105-'ssp1-up'!L105),0)</f>
        <v>4.520697055164824E-2</v>
      </c>
      <c r="N105" s="10">
        <f>IF(('ssp1-up'!N105-'ssp1-up'!M105)&gt;0,('ssp1-up'!N105-'ssp1-up'!M105),0)</f>
        <v>4.3122532451027817E-2</v>
      </c>
      <c r="O105" s="10">
        <f>IF(('ssp1-up'!O105-'ssp1-up'!N105)&gt;0,('ssp1-up'!O105-'ssp1-up'!N105),0)</f>
        <v>4.0242702446499301E-2</v>
      </c>
      <c r="P105" s="10">
        <f>IF(('ssp1-up'!P105-'ssp1-up'!O105)&gt;0,('ssp1-up'!P105-'ssp1-up'!O105),0)</f>
        <v>3.707716928019944E-2</v>
      </c>
      <c r="Q105" s="10">
        <f>IF(('ssp1-up'!Q105-'ssp1-up'!P105)&gt;0,('ssp1-up'!Q105-'ssp1-up'!P105),0)</f>
        <v>3.1836626068005636E-2</v>
      </c>
      <c r="R105" s="10">
        <f>IF(('ssp1-up'!R105-'ssp1-up'!Q105)&gt;0,('ssp1-up'!R105-'ssp1-up'!Q105),0)</f>
        <v>2.5684690395317511E-2</v>
      </c>
      <c r="S105" s="10">
        <f>IF(('ssp1-up'!S105-'ssp1-up'!R105)&gt;0,('ssp1-up'!S105-'ssp1-up'!R105),0)</f>
        <v>1.811269697011475E-2</v>
      </c>
      <c r="T105" s="10">
        <f>IF(('ssp1-up'!T105-'ssp1-up'!S105)&gt;0,('ssp1-up'!T105-'ssp1-up'!S105),0)</f>
        <v>1.0820834655490108E-2</v>
      </c>
      <c r="U105" s="10">
        <f>IF(('ssp1-up'!U105-'ssp1-up'!T105)&gt;0,('ssp1-up'!U105-'ssp1-up'!T105),0)</f>
        <v>2.7843058688119537E-3</v>
      </c>
      <c r="V105" s="10">
        <f>IF(('ssp1-up'!V105-'ssp1-up'!U105)&gt;0,('ssp1-up'!V105-'ssp1-up'!U105),0)</f>
        <v>0</v>
      </c>
      <c r="W105" s="10">
        <f>IF(('ssp1-up'!W105-'ssp1-up'!V105)&gt;0,('ssp1-up'!W105-'ssp1-up'!V105),0)</f>
        <v>0</v>
      </c>
      <c r="X105" s="10">
        <f>IF(('ssp1-up'!X105-'ssp1-up'!W105)&gt;0,('ssp1-up'!X105-'ssp1-up'!W105),0)</f>
        <v>0</v>
      </c>
    </row>
    <row r="106" spans="1:24" x14ac:dyDescent="0.3">
      <c r="A106" s="6" t="s">
        <v>6</v>
      </c>
      <c r="B106" s="6" t="s">
        <v>203</v>
      </c>
      <c r="C106" s="6" t="s">
        <v>113</v>
      </c>
      <c r="D106" s="6" t="s">
        <v>205</v>
      </c>
      <c r="E106" s="6" t="s">
        <v>204</v>
      </c>
      <c r="F106" s="10" t="e">
        <v>#N/A</v>
      </c>
      <c r="G106" s="10">
        <f>IF(('ssp1-up'!G106-'ssp1-up'!F106)&gt;0,('ssp1-up'!G106-'ssp1-up'!F106),0)</f>
        <v>2.6272648380955888E-2</v>
      </c>
      <c r="H106" s="10">
        <f>IF(('ssp1-up'!H106-'ssp1-up'!G106)&gt;0,('ssp1-up'!H106-'ssp1-up'!G106),0)</f>
        <v>1.8645069816251469E-2</v>
      </c>
      <c r="I106" s="10">
        <f>IF(('ssp1-up'!I106-'ssp1-up'!H106)&gt;0,('ssp1-up'!I106-'ssp1-up'!H106),0)</f>
        <v>1.1380853426480098E-2</v>
      </c>
      <c r="J106" s="10">
        <f>IF(('ssp1-up'!J106-'ssp1-up'!I106)&gt;0,('ssp1-up'!J106-'ssp1-up'!I106),0)</f>
        <v>2.0740493621909106E-3</v>
      </c>
      <c r="K106" s="10">
        <f>IF(('ssp1-up'!K106-'ssp1-up'!J106)&gt;0,('ssp1-up'!K106-'ssp1-up'!J106),0)</f>
        <v>0</v>
      </c>
      <c r="L106" s="10">
        <f>IF(('ssp1-up'!L106-'ssp1-up'!K106)&gt;0,('ssp1-up'!L106-'ssp1-up'!K106),0)</f>
        <v>0</v>
      </c>
      <c r="M106" s="10">
        <f>IF(('ssp1-up'!M106-'ssp1-up'!L106)&gt;0,('ssp1-up'!M106-'ssp1-up'!L106),0)</f>
        <v>0</v>
      </c>
      <c r="N106" s="10">
        <f>IF(('ssp1-up'!N106-'ssp1-up'!M106)&gt;0,('ssp1-up'!N106-'ssp1-up'!M106),0)</f>
        <v>0</v>
      </c>
      <c r="O106" s="10">
        <f>IF(('ssp1-up'!O106-'ssp1-up'!N106)&gt;0,('ssp1-up'!O106-'ssp1-up'!N106),0)</f>
        <v>0</v>
      </c>
      <c r="P106" s="10">
        <f>IF(('ssp1-up'!P106-'ssp1-up'!O106)&gt;0,('ssp1-up'!P106-'ssp1-up'!O106),0)</f>
        <v>0</v>
      </c>
      <c r="Q106" s="10">
        <f>IF(('ssp1-up'!Q106-'ssp1-up'!P106)&gt;0,('ssp1-up'!Q106-'ssp1-up'!P106),0)</f>
        <v>0</v>
      </c>
      <c r="R106" s="10">
        <f>IF(('ssp1-up'!R106-'ssp1-up'!Q106)&gt;0,('ssp1-up'!R106-'ssp1-up'!Q106),0)</f>
        <v>0</v>
      </c>
      <c r="S106" s="10">
        <f>IF(('ssp1-up'!S106-'ssp1-up'!R106)&gt;0,('ssp1-up'!S106-'ssp1-up'!R106),0)</f>
        <v>0</v>
      </c>
      <c r="T106" s="10">
        <f>IF(('ssp1-up'!T106-'ssp1-up'!S106)&gt;0,('ssp1-up'!T106-'ssp1-up'!S106),0)</f>
        <v>0</v>
      </c>
      <c r="U106" s="10">
        <f>IF(('ssp1-up'!U106-'ssp1-up'!T106)&gt;0,('ssp1-up'!U106-'ssp1-up'!T106),0)</f>
        <v>0</v>
      </c>
      <c r="V106" s="10">
        <f>IF(('ssp1-up'!V106-'ssp1-up'!U106)&gt;0,('ssp1-up'!V106-'ssp1-up'!U106),0)</f>
        <v>0</v>
      </c>
      <c r="W106" s="10">
        <f>IF(('ssp1-up'!W106-'ssp1-up'!V106)&gt;0,('ssp1-up'!W106-'ssp1-up'!V106),0)</f>
        <v>0</v>
      </c>
      <c r="X106" s="10">
        <f>IF(('ssp1-up'!X106-'ssp1-up'!W106)&gt;0,('ssp1-up'!X106-'ssp1-up'!W106),0)</f>
        <v>0</v>
      </c>
    </row>
    <row r="107" spans="1:24" x14ac:dyDescent="0.3">
      <c r="A107" s="6" t="s">
        <v>6</v>
      </c>
      <c r="B107" s="6" t="s">
        <v>203</v>
      </c>
      <c r="C107" s="6" t="s">
        <v>114</v>
      </c>
      <c r="D107" s="6" t="s">
        <v>205</v>
      </c>
      <c r="E107" s="6" t="s">
        <v>204</v>
      </c>
      <c r="F107" s="10" t="e">
        <v>#N/A</v>
      </c>
      <c r="G107" s="10">
        <f>IF(('ssp1-up'!G107-'ssp1-up'!F107)&gt;0,('ssp1-up'!G107-'ssp1-up'!F107),0)</f>
        <v>4.3094047008991665E-2</v>
      </c>
      <c r="H107" s="10">
        <f>IF(('ssp1-up'!H107-'ssp1-up'!G107)&gt;0,('ssp1-up'!H107-'ssp1-up'!G107),0)</f>
        <v>2.5413799100855505E-2</v>
      </c>
      <c r="I107" s="10">
        <f>IF(('ssp1-up'!I107-'ssp1-up'!H107)&gt;0,('ssp1-up'!I107-'ssp1-up'!H107),0)</f>
        <v>2.8042325330744022E-2</v>
      </c>
      <c r="J107" s="10">
        <f>IF(('ssp1-up'!J107-'ssp1-up'!I107)&gt;0,('ssp1-up'!J107-'ssp1-up'!I107),0)</f>
        <v>2.8957863637197101E-2</v>
      </c>
      <c r="K107" s="10">
        <f>IF(('ssp1-up'!K107-'ssp1-up'!J107)&gt;0,('ssp1-up'!K107-'ssp1-up'!J107),0)</f>
        <v>2.7890484938569271E-2</v>
      </c>
      <c r="L107" s="10">
        <f>IF(('ssp1-up'!L107-'ssp1-up'!K107)&gt;0,('ssp1-up'!L107-'ssp1-up'!K107),0)</f>
        <v>2.4201986324844715E-2</v>
      </c>
      <c r="M107" s="10">
        <f>IF(('ssp1-up'!M107-'ssp1-up'!L107)&gt;0,('ssp1-up'!M107-'ssp1-up'!L107),0)</f>
        <v>1.9179354843911756E-2</v>
      </c>
      <c r="N107" s="10">
        <f>IF(('ssp1-up'!N107-'ssp1-up'!M107)&gt;0,('ssp1-up'!N107-'ssp1-up'!M107),0)</f>
        <v>1.332252512423282E-2</v>
      </c>
      <c r="O107" s="10">
        <f>IF(('ssp1-up'!O107-'ssp1-up'!N107)&gt;0,('ssp1-up'!O107-'ssp1-up'!N107),0)</f>
        <v>7.1188577510219453E-3</v>
      </c>
      <c r="P107" s="10">
        <f>IF(('ssp1-up'!P107-'ssp1-up'!O107)&gt;0,('ssp1-up'!P107-'ssp1-up'!O107),0)</f>
        <v>1.4527722448528513E-3</v>
      </c>
      <c r="Q107" s="10">
        <f>IF(('ssp1-up'!Q107-'ssp1-up'!P107)&gt;0,('ssp1-up'!Q107-'ssp1-up'!P107),0)</f>
        <v>0</v>
      </c>
      <c r="R107" s="10">
        <f>IF(('ssp1-up'!R107-'ssp1-up'!Q107)&gt;0,('ssp1-up'!R107-'ssp1-up'!Q107),0)</f>
        <v>0</v>
      </c>
      <c r="S107" s="10">
        <f>IF(('ssp1-up'!S107-'ssp1-up'!R107)&gt;0,('ssp1-up'!S107-'ssp1-up'!R107),0)</f>
        <v>0</v>
      </c>
      <c r="T107" s="10">
        <f>IF(('ssp1-up'!T107-'ssp1-up'!S107)&gt;0,('ssp1-up'!T107-'ssp1-up'!S107),0)</f>
        <v>0</v>
      </c>
      <c r="U107" s="10">
        <f>IF(('ssp1-up'!U107-'ssp1-up'!T107)&gt;0,('ssp1-up'!U107-'ssp1-up'!T107),0)</f>
        <v>0</v>
      </c>
      <c r="V107" s="10">
        <f>IF(('ssp1-up'!V107-'ssp1-up'!U107)&gt;0,('ssp1-up'!V107-'ssp1-up'!U107),0)</f>
        <v>0</v>
      </c>
      <c r="W107" s="10">
        <f>IF(('ssp1-up'!W107-'ssp1-up'!V107)&gt;0,('ssp1-up'!W107-'ssp1-up'!V107),0)</f>
        <v>0</v>
      </c>
      <c r="X107" s="10">
        <f>IF(('ssp1-up'!X107-'ssp1-up'!W107)&gt;0,('ssp1-up'!X107-'ssp1-up'!W107),0)</f>
        <v>0</v>
      </c>
    </row>
    <row r="108" spans="1:24" x14ac:dyDescent="0.3">
      <c r="A108" s="6" t="s">
        <v>6</v>
      </c>
      <c r="B108" s="6" t="s">
        <v>203</v>
      </c>
      <c r="C108" s="6" t="s">
        <v>115</v>
      </c>
      <c r="D108" s="6" t="s">
        <v>205</v>
      </c>
      <c r="E108" s="6" t="s">
        <v>204</v>
      </c>
      <c r="F108" s="10" t="e">
        <v>#N/A</v>
      </c>
      <c r="G108" s="10">
        <f>IF(('ssp1-up'!G108-'ssp1-up'!F108)&gt;0,('ssp1-up'!G108-'ssp1-up'!F108),0)</f>
        <v>1.9567390065069468</v>
      </c>
      <c r="H108" s="10">
        <f>IF(('ssp1-up'!H108-'ssp1-up'!G108)&gt;0,('ssp1-up'!H108-'ssp1-up'!G108),0)</f>
        <v>1.8320919038953285</v>
      </c>
      <c r="I108" s="10">
        <f>IF(('ssp1-up'!I108-'ssp1-up'!H108)&gt;0,('ssp1-up'!I108-'ssp1-up'!H108),0)</f>
        <v>1.6514998132895755</v>
      </c>
      <c r="J108" s="10">
        <f>IF(('ssp1-up'!J108-'ssp1-up'!I108)&gt;0,('ssp1-up'!J108-'ssp1-up'!I108),0)</f>
        <v>1.4066907662819403</v>
      </c>
      <c r="K108" s="10">
        <f>IF(('ssp1-up'!K108-'ssp1-up'!J108)&gt;0,('ssp1-up'!K108-'ssp1-up'!J108),0)</f>
        <v>1.1971303862698512</v>
      </c>
      <c r="L108" s="10">
        <f>IF(('ssp1-up'!L108-'ssp1-up'!K108)&gt;0,('ssp1-up'!L108-'ssp1-up'!K108),0)</f>
        <v>0.96474222862424952</v>
      </c>
      <c r="M108" s="10">
        <f>IF(('ssp1-up'!M108-'ssp1-up'!L108)&gt;0,('ssp1-up'!M108-'ssp1-up'!L108),0)</f>
        <v>0.70104632217358187</v>
      </c>
      <c r="N108" s="10">
        <f>IF(('ssp1-up'!N108-'ssp1-up'!M108)&gt;0,('ssp1-up'!N108-'ssp1-up'!M108),0)</f>
        <v>0.40736431920363003</v>
      </c>
      <c r="O108" s="10">
        <f>IF(('ssp1-up'!O108-'ssp1-up'!N108)&gt;0,('ssp1-up'!O108-'ssp1-up'!N108),0)</f>
        <v>0.12378177925549849</v>
      </c>
      <c r="P108" s="10">
        <f>IF(('ssp1-up'!P108-'ssp1-up'!O108)&gt;0,('ssp1-up'!P108-'ssp1-up'!O108),0)</f>
        <v>0</v>
      </c>
      <c r="Q108" s="10">
        <f>IF(('ssp1-up'!Q108-'ssp1-up'!P108)&gt;0,('ssp1-up'!Q108-'ssp1-up'!P108),0)</f>
        <v>0</v>
      </c>
      <c r="R108" s="10">
        <f>IF(('ssp1-up'!R108-'ssp1-up'!Q108)&gt;0,('ssp1-up'!R108-'ssp1-up'!Q108),0)</f>
        <v>0</v>
      </c>
      <c r="S108" s="10">
        <f>IF(('ssp1-up'!S108-'ssp1-up'!R108)&gt;0,('ssp1-up'!S108-'ssp1-up'!R108),0)</f>
        <v>0</v>
      </c>
      <c r="T108" s="10">
        <f>IF(('ssp1-up'!T108-'ssp1-up'!S108)&gt;0,('ssp1-up'!T108-'ssp1-up'!S108),0)</f>
        <v>0</v>
      </c>
      <c r="U108" s="10">
        <f>IF(('ssp1-up'!U108-'ssp1-up'!T108)&gt;0,('ssp1-up'!U108-'ssp1-up'!T108),0)</f>
        <v>0</v>
      </c>
      <c r="V108" s="10">
        <f>IF(('ssp1-up'!V108-'ssp1-up'!U108)&gt;0,('ssp1-up'!V108-'ssp1-up'!U108),0)</f>
        <v>0</v>
      </c>
      <c r="W108" s="10">
        <f>IF(('ssp1-up'!W108-'ssp1-up'!V108)&gt;0,('ssp1-up'!W108-'ssp1-up'!V108),0)</f>
        <v>0</v>
      </c>
      <c r="X108" s="10">
        <f>IF(('ssp1-up'!X108-'ssp1-up'!W108)&gt;0,('ssp1-up'!X108-'ssp1-up'!W108),0)</f>
        <v>0</v>
      </c>
    </row>
    <row r="109" spans="1:24" x14ac:dyDescent="0.3">
      <c r="A109" s="6" t="s">
        <v>6</v>
      </c>
      <c r="B109" s="6" t="s">
        <v>203</v>
      </c>
      <c r="C109" s="6" t="s">
        <v>116</v>
      </c>
      <c r="D109" s="6" t="s">
        <v>205</v>
      </c>
      <c r="E109" s="6" t="s">
        <v>204</v>
      </c>
      <c r="F109" s="10" t="e">
        <v>#N/A</v>
      </c>
      <c r="G109" s="10">
        <f>IF(('ssp1-up'!G109-'ssp1-up'!F109)&gt;0,('ssp1-up'!G109-'ssp1-up'!F109),0)</f>
        <v>8.5195612637455342E-2</v>
      </c>
      <c r="H109" s="10">
        <f>IF(('ssp1-up'!H109-'ssp1-up'!G109)&gt;0,('ssp1-up'!H109-'ssp1-up'!G109),0)</f>
        <v>6.3857672279791222E-2</v>
      </c>
      <c r="I109" s="10">
        <f>IF(('ssp1-up'!I109-'ssp1-up'!H109)&gt;0,('ssp1-up'!I109-'ssp1-up'!H109),0)</f>
        <v>3.4037222680687762E-2</v>
      </c>
      <c r="J109" s="10">
        <f>IF(('ssp1-up'!J109-'ssp1-up'!I109)&gt;0,('ssp1-up'!J109-'ssp1-up'!I109),0)</f>
        <v>7.0677680806778831E-3</v>
      </c>
      <c r="K109" s="10">
        <f>IF(('ssp1-up'!K109-'ssp1-up'!J109)&gt;0,('ssp1-up'!K109-'ssp1-up'!J109),0)</f>
        <v>0</v>
      </c>
      <c r="L109" s="10">
        <f>IF(('ssp1-up'!L109-'ssp1-up'!K109)&gt;0,('ssp1-up'!L109-'ssp1-up'!K109),0)</f>
        <v>0</v>
      </c>
      <c r="M109" s="10">
        <f>IF(('ssp1-up'!M109-'ssp1-up'!L109)&gt;0,('ssp1-up'!M109-'ssp1-up'!L109),0)</f>
        <v>0</v>
      </c>
      <c r="N109" s="10">
        <f>IF(('ssp1-up'!N109-'ssp1-up'!M109)&gt;0,('ssp1-up'!N109-'ssp1-up'!M109),0)</f>
        <v>0</v>
      </c>
      <c r="O109" s="10">
        <f>IF(('ssp1-up'!O109-'ssp1-up'!N109)&gt;0,('ssp1-up'!O109-'ssp1-up'!N109),0)</f>
        <v>0</v>
      </c>
      <c r="P109" s="10">
        <f>IF(('ssp1-up'!P109-'ssp1-up'!O109)&gt;0,('ssp1-up'!P109-'ssp1-up'!O109),0)</f>
        <v>0</v>
      </c>
      <c r="Q109" s="10">
        <f>IF(('ssp1-up'!Q109-'ssp1-up'!P109)&gt;0,('ssp1-up'!Q109-'ssp1-up'!P109),0)</f>
        <v>0</v>
      </c>
      <c r="R109" s="10">
        <f>IF(('ssp1-up'!R109-'ssp1-up'!Q109)&gt;0,('ssp1-up'!R109-'ssp1-up'!Q109),0)</f>
        <v>0</v>
      </c>
      <c r="S109" s="10">
        <f>IF(('ssp1-up'!S109-'ssp1-up'!R109)&gt;0,('ssp1-up'!S109-'ssp1-up'!R109),0)</f>
        <v>0</v>
      </c>
      <c r="T109" s="10">
        <f>IF(('ssp1-up'!T109-'ssp1-up'!S109)&gt;0,('ssp1-up'!T109-'ssp1-up'!S109),0)</f>
        <v>0</v>
      </c>
      <c r="U109" s="10">
        <f>IF(('ssp1-up'!U109-'ssp1-up'!T109)&gt;0,('ssp1-up'!U109-'ssp1-up'!T109),0)</f>
        <v>0</v>
      </c>
      <c r="V109" s="10">
        <f>IF(('ssp1-up'!V109-'ssp1-up'!U109)&gt;0,('ssp1-up'!V109-'ssp1-up'!U109),0)</f>
        <v>0</v>
      </c>
      <c r="W109" s="10">
        <f>IF(('ssp1-up'!W109-'ssp1-up'!V109)&gt;0,('ssp1-up'!W109-'ssp1-up'!V109),0)</f>
        <v>0</v>
      </c>
      <c r="X109" s="10">
        <f>IF(('ssp1-up'!X109-'ssp1-up'!W109)&gt;0,('ssp1-up'!X109-'ssp1-up'!W109),0)</f>
        <v>0</v>
      </c>
    </row>
    <row r="110" spans="1:24" x14ac:dyDescent="0.3">
      <c r="A110" s="6" t="s">
        <v>6</v>
      </c>
      <c r="B110" s="6" t="s">
        <v>203</v>
      </c>
      <c r="C110" s="6" t="s">
        <v>117</v>
      </c>
      <c r="D110" s="6" t="s">
        <v>205</v>
      </c>
      <c r="E110" s="6" t="s">
        <v>204</v>
      </c>
      <c r="F110" s="10" t="e">
        <v>#N/A</v>
      </c>
      <c r="G110" s="10">
        <f>IF(('ssp1-up'!G110-'ssp1-up'!F110)&gt;0,('ssp1-up'!G110-'ssp1-up'!F110),0)</f>
        <v>1.8735376600908538</v>
      </c>
      <c r="H110" s="10">
        <f>IF(('ssp1-up'!H110-'ssp1-up'!G110)&gt;0,('ssp1-up'!H110-'ssp1-up'!G110),0)</f>
        <v>2.1495649022231866</v>
      </c>
      <c r="I110" s="10">
        <f>IF(('ssp1-up'!I110-'ssp1-up'!H110)&gt;0,('ssp1-up'!I110-'ssp1-up'!H110),0)</f>
        <v>2.3695449557574566</v>
      </c>
      <c r="J110" s="10">
        <f>IF(('ssp1-up'!J110-'ssp1-up'!I110)&gt;0,('ssp1-up'!J110-'ssp1-up'!I110),0)</f>
        <v>2.5009118167173163</v>
      </c>
      <c r="K110" s="10">
        <f>IF(('ssp1-up'!K110-'ssp1-up'!J110)&gt;0,('ssp1-up'!K110-'ssp1-up'!J110),0)</f>
        <v>2.5895634502206857</v>
      </c>
      <c r="L110" s="10">
        <f>IF(('ssp1-up'!L110-'ssp1-up'!K110)&gt;0,('ssp1-up'!L110-'ssp1-up'!K110),0)</f>
        <v>2.5705837446163997</v>
      </c>
      <c r="M110" s="10">
        <f>IF(('ssp1-up'!M110-'ssp1-up'!L110)&gt;0,('ssp1-up'!M110-'ssp1-up'!L110),0)</f>
        <v>2.4551584702154621</v>
      </c>
      <c r="N110" s="10">
        <f>IF(('ssp1-up'!N110-'ssp1-up'!M110)&gt;0,('ssp1-up'!N110-'ssp1-up'!M110),0)</f>
        <v>2.2734991926761943</v>
      </c>
      <c r="O110" s="10">
        <f>IF(('ssp1-up'!O110-'ssp1-up'!N110)&gt;0,('ssp1-up'!O110-'ssp1-up'!N110),0)</f>
        <v>2.0790145852378217</v>
      </c>
      <c r="P110" s="10">
        <f>IF(('ssp1-up'!P110-'ssp1-up'!O110)&gt;0,('ssp1-up'!P110-'ssp1-up'!O110),0)</f>
        <v>1.8510389083012981</v>
      </c>
      <c r="Q110" s="10">
        <f>IF(('ssp1-up'!Q110-'ssp1-up'!P110)&gt;0,('ssp1-up'!Q110-'ssp1-up'!P110),0)</f>
        <v>1.5953675135518637</v>
      </c>
      <c r="R110" s="10">
        <f>IF(('ssp1-up'!R110-'ssp1-up'!Q110)&gt;0,('ssp1-up'!R110-'ssp1-up'!Q110),0)</f>
        <v>1.3117905856651859</v>
      </c>
      <c r="S110" s="10">
        <f>IF(('ssp1-up'!S110-'ssp1-up'!R110)&gt;0,('ssp1-up'!S110-'ssp1-up'!R110),0)</f>
        <v>1.0103782823081531</v>
      </c>
      <c r="T110" s="10">
        <f>IF(('ssp1-up'!T110-'ssp1-up'!S110)&gt;0,('ssp1-up'!T110-'ssp1-up'!S110),0)</f>
        <v>0.69818243334932362</v>
      </c>
      <c r="U110" s="10">
        <f>IF(('ssp1-up'!U110-'ssp1-up'!T110)&gt;0,('ssp1-up'!U110-'ssp1-up'!T110),0)</f>
        <v>0.38230207993381526</v>
      </c>
      <c r="V110" s="10">
        <f>IF(('ssp1-up'!V110-'ssp1-up'!U110)&gt;0,('ssp1-up'!V110-'ssp1-up'!U110),0)</f>
        <v>6.7794687668595088E-2</v>
      </c>
      <c r="W110" s="10">
        <f>IF(('ssp1-up'!W110-'ssp1-up'!V110)&gt;0,('ssp1-up'!W110-'ssp1-up'!V110),0)</f>
        <v>0</v>
      </c>
      <c r="X110" s="10">
        <f>IF(('ssp1-up'!X110-'ssp1-up'!W110)&gt;0,('ssp1-up'!X110-'ssp1-up'!W110),0)</f>
        <v>0</v>
      </c>
    </row>
    <row r="111" spans="1:24" x14ac:dyDescent="0.3">
      <c r="A111" s="6" t="s">
        <v>6</v>
      </c>
      <c r="B111" s="6" t="s">
        <v>203</v>
      </c>
      <c r="C111" s="6" t="s">
        <v>118</v>
      </c>
      <c r="D111" s="6" t="s">
        <v>205</v>
      </c>
      <c r="E111" s="6" t="s">
        <v>204</v>
      </c>
      <c r="F111" s="10" t="e">
        <v>#N/A</v>
      </c>
      <c r="G111" s="10">
        <f>IF(('ssp1-up'!G111-'ssp1-up'!F111)&gt;0,('ssp1-up'!G111-'ssp1-up'!F111),0)</f>
        <v>3.4324663448390136E-2</v>
      </c>
      <c r="H111" s="10">
        <f>IF(('ssp1-up'!H111-'ssp1-up'!G111)&gt;0,('ssp1-up'!H111-'ssp1-up'!G111),0)</f>
        <v>3.4476205219975298E-2</v>
      </c>
      <c r="I111" s="10">
        <f>IF(('ssp1-up'!I111-'ssp1-up'!H111)&gt;0,('ssp1-up'!I111-'ssp1-up'!H111),0)</f>
        <v>3.2093596061436191E-2</v>
      </c>
      <c r="J111" s="10">
        <f>IF(('ssp1-up'!J111-'ssp1-up'!I111)&gt;0,('ssp1-up'!J111-'ssp1-up'!I111),0)</f>
        <v>2.8156209922580805E-2</v>
      </c>
      <c r="K111" s="10">
        <f>IF(('ssp1-up'!K111-'ssp1-up'!J111)&gt;0,('ssp1-up'!K111-'ssp1-up'!J111),0)</f>
        <v>2.4507952417987977E-2</v>
      </c>
      <c r="L111" s="10">
        <f>IF(('ssp1-up'!L111-'ssp1-up'!K111)&gt;0,('ssp1-up'!L111-'ssp1-up'!K111),0)</f>
        <v>2.1216510520531862E-2</v>
      </c>
      <c r="M111" s="10">
        <f>IF(('ssp1-up'!M111-'ssp1-up'!L111)&gt;0,('ssp1-up'!M111-'ssp1-up'!L111),0)</f>
        <v>1.8133731478098825E-2</v>
      </c>
      <c r="N111" s="10">
        <f>IF(('ssp1-up'!N111-'ssp1-up'!M111)&gt;0,('ssp1-up'!N111-'ssp1-up'!M111),0)</f>
        <v>1.4795997838513486E-2</v>
      </c>
      <c r="O111" s="10">
        <f>IF(('ssp1-up'!O111-'ssp1-up'!N111)&gt;0,('ssp1-up'!O111-'ssp1-up'!N111),0)</f>
        <v>1.1299933537026685E-2</v>
      </c>
      <c r="P111" s="10">
        <f>IF(('ssp1-up'!P111-'ssp1-up'!O111)&gt;0,('ssp1-up'!P111-'ssp1-up'!O111),0)</f>
        <v>7.7686378073474338E-3</v>
      </c>
      <c r="Q111" s="10">
        <f>IF(('ssp1-up'!Q111-'ssp1-up'!P111)&gt;0,('ssp1-up'!Q111-'ssp1-up'!P111),0)</f>
        <v>4.1045677055636665E-3</v>
      </c>
      <c r="R111" s="10">
        <f>IF(('ssp1-up'!R111-'ssp1-up'!Q111)&gt;0,('ssp1-up'!R111-'ssp1-up'!Q111),0)</f>
        <v>0</v>
      </c>
      <c r="S111" s="10">
        <f>IF(('ssp1-up'!S111-'ssp1-up'!R111)&gt;0,('ssp1-up'!S111-'ssp1-up'!R111),0)</f>
        <v>0</v>
      </c>
      <c r="T111" s="10">
        <f>IF(('ssp1-up'!T111-'ssp1-up'!S111)&gt;0,('ssp1-up'!T111-'ssp1-up'!S111),0)</f>
        <v>0</v>
      </c>
      <c r="U111" s="10">
        <f>IF(('ssp1-up'!U111-'ssp1-up'!T111)&gt;0,('ssp1-up'!U111-'ssp1-up'!T111),0)</f>
        <v>0</v>
      </c>
      <c r="V111" s="10">
        <f>IF(('ssp1-up'!V111-'ssp1-up'!U111)&gt;0,('ssp1-up'!V111-'ssp1-up'!U111),0)</f>
        <v>0</v>
      </c>
      <c r="W111" s="10">
        <f>IF(('ssp1-up'!W111-'ssp1-up'!V111)&gt;0,('ssp1-up'!W111-'ssp1-up'!V111),0)</f>
        <v>0</v>
      </c>
      <c r="X111" s="10">
        <f>IF(('ssp1-up'!X111-'ssp1-up'!W111)&gt;0,('ssp1-up'!X111-'ssp1-up'!W111),0)</f>
        <v>0</v>
      </c>
    </row>
    <row r="112" spans="1:24" x14ac:dyDescent="0.3">
      <c r="A112" s="6" t="s">
        <v>6</v>
      </c>
      <c r="B112" s="6" t="s">
        <v>203</v>
      </c>
      <c r="C112" s="6" t="s">
        <v>119</v>
      </c>
      <c r="D112" s="6" t="s">
        <v>205</v>
      </c>
      <c r="E112" s="6" t="s">
        <v>204</v>
      </c>
      <c r="F112" s="10" t="e">
        <v>#N/A</v>
      </c>
      <c r="G112" s="10">
        <f>IF(('ssp1-up'!G112-'ssp1-up'!F112)&gt;0,('ssp1-up'!G112-'ssp1-up'!F112),0)</f>
        <v>9.0994019374938233</v>
      </c>
      <c r="H112" s="10">
        <f>IF(('ssp1-up'!H112-'ssp1-up'!G112)&gt;0,('ssp1-up'!H112-'ssp1-up'!G112),0)</f>
        <v>7.8758403437238513</v>
      </c>
      <c r="I112" s="10">
        <f>IF(('ssp1-up'!I112-'ssp1-up'!H112)&gt;0,('ssp1-up'!I112-'ssp1-up'!H112),0)</f>
        <v>6.5659208565711253</v>
      </c>
      <c r="J112" s="10">
        <f>IF(('ssp1-up'!J112-'ssp1-up'!I112)&gt;0,('ssp1-up'!J112-'ssp1-up'!I112),0)</f>
        <v>5.2036007144744048</v>
      </c>
      <c r="K112" s="10">
        <f>IF(('ssp1-up'!K112-'ssp1-up'!J112)&gt;0,('ssp1-up'!K112-'ssp1-up'!J112),0)</f>
        <v>4.0771219358633743</v>
      </c>
      <c r="L112" s="10">
        <f>IF(('ssp1-up'!L112-'ssp1-up'!K112)&gt;0,('ssp1-up'!L112-'ssp1-up'!K112),0)</f>
        <v>2.9014517347134188</v>
      </c>
      <c r="M112" s="10">
        <f>IF(('ssp1-up'!M112-'ssp1-up'!L112)&gt;0,('ssp1-up'!M112-'ssp1-up'!L112),0)</f>
        <v>1.7216730907194489</v>
      </c>
      <c r="N112" s="10">
        <f>IF(('ssp1-up'!N112-'ssp1-up'!M112)&gt;0,('ssp1-up'!N112-'ssp1-up'!M112),0)</f>
        <v>0.6014051190651486</v>
      </c>
      <c r="O112" s="10">
        <f>IF(('ssp1-up'!O112-'ssp1-up'!N112)&gt;0,('ssp1-up'!O112-'ssp1-up'!N112),0)</f>
        <v>0</v>
      </c>
      <c r="P112" s="10">
        <f>IF(('ssp1-up'!P112-'ssp1-up'!O112)&gt;0,('ssp1-up'!P112-'ssp1-up'!O112),0)</f>
        <v>0</v>
      </c>
      <c r="Q112" s="10">
        <f>IF(('ssp1-up'!Q112-'ssp1-up'!P112)&gt;0,('ssp1-up'!Q112-'ssp1-up'!P112),0)</f>
        <v>0</v>
      </c>
      <c r="R112" s="10">
        <f>IF(('ssp1-up'!R112-'ssp1-up'!Q112)&gt;0,('ssp1-up'!R112-'ssp1-up'!Q112),0)</f>
        <v>0</v>
      </c>
      <c r="S112" s="10">
        <f>IF(('ssp1-up'!S112-'ssp1-up'!R112)&gt;0,('ssp1-up'!S112-'ssp1-up'!R112),0)</f>
        <v>0</v>
      </c>
      <c r="T112" s="10">
        <f>IF(('ssp1-up'!T112-'ssp1-up'!S112)&gt;0,('ssp1-up'!T112-'ssp1-up'!S112),0)</f>
        <v>0</v>
      </c>
      <c r="U112" s="10">
        <f>IF(('ssp1-up'!U112-'ssp1-up'!T112)&gt;0,('ssp1-up'!U112-'ssp1-up'!T112),0)</f>
        <v>0</v>
      </c>
      <c r="V112" s="10">
        <f>IF(('ssp1-up'!V112-'ssp1-up'!U112)&gt;0,('ssp1-up'!V112-'ssp1-up'!U112),0)</f>
        <v>0</v>
      </c>
      <c r="W112" s="10">
        <f>IF(('ssp1-up'!W112-'ssp1-up'!V112)&gt;0,('ssp1-up'!W112-'ssp1-up'!V112),0)</f>
        <v>0</v>
      </c>
      <c r="X112" s="10">
        <f>IF(('ssp1-up'!X112-'ssp1-up'!W112)&gt;0,('ssp1-up'!X112-'ssp1-up'!W112),0)</f>
        <v>0</v>
      </c>
    </row>
    <row r="113" spans="1:24" x14ac:dyDescent="0.3">
      <c r="A113" s="6" t="s">
        <v>6</v>
      </c>
      <c r="B113" s="6" t="s">
        <v>203</v>
      </c>
      <c r="C113" s="6" t="s">
        <v>120</v>
      </c>
      <c r="D113" s="6" t="s">
        <v>205</v>
      </c>
      <c r="E113" s="6" t="s">
        <v>204</v>
      </c>
      <c r="F113" s="10" t="e">
        <v>#N/A</v>
      </c>
      <c r="G113" s="10">
        <f>IF(('ssp1-up'!G113-'ssp1-up'!F113)&gt;0,('ssp1-up'!G113-'ssp1-up'!F113),0)</f>
        <v>9.7048781326982692E-2</v>
      </c>
      <c r="H113" s="10">
        <f>IF(('ssp1-up'!H113-'ssp1-up'!G113)&gt;0,('ssp1-up'!H113-'ssp1-up'!G113),0)</f>
        <v>9.5635448404516543E-2</v>
      </c>
      <c r="I113" s="10">
        <f>IF(('ssp1-up'!I113-'ssp1-up'!H113)&gt;0,('ssp1-up'!I113-'ssp1-up'!H113),0)</f>
        <v>9.2719520825872204E-2</v>
      </c>
      <c r="J113" s="10">
        <f>IF(('ssp1-up'!J113-'ssp1-up'!I113)&gt;0,('ssp1-up'!J113-'ssp1-up'!I113),0)</f>
        <v>8.7852484748654369E-2</v>
      </c>
      <c r="K113" s="10">
        <f>IF(('ssp1-up'!K113-'ssp1-up'!J113)&gt;0,('ssp1-up'!K113-'ssp1-up'!J113),0)</f>
        <v>8.4025312190322055E-2</v>
      </c>
      <c r="L113" s="10">
        <f>IF(('ssp1-up'!L113-'ssp1-up'!K113)&gt;0,('ssp1-up'!L113-'ssp1-up'!K113),0)</f>
        <v>7.8254400886342834E-2</v>
      </c>
      <c r="M113" s="10">
        <f>IF(('ssp1-up'!M113-'ssp1-up'!L113)&gt;0,('ssp1-up'!M113-'ssp1-up'!L113),0)</f>
        <v>6.9289277951651629E-2</v>
      </c>
      <c r="N113" s="10">
        <f>IF(('ssp1-up'!N113-'ssp1-up'!M113)&gt;0,('ssp1-up'!N113-'ssp1-up'!M113),0)</f>
        <v>5.6584001982028065E-2</v>
      </c>
      <c r="O113" s="10">
        <f>IF(('ssp1-up'!O113-'ssp1-up'!N113)&gt;0,('ssp1-up'!O113-'ssp1-up'!N113),0)</f>
        <v>4.2356415698835859E-2</v>
      </c>
      <c r="P113" s="10">
        <f>IF(('ssp1-up'!P113-'ssp1-up'!O113)&gt;0,('ssp1-up'!P113-'ssp1-up'!O113),0)</f>
        <v>2.688660123459985E-2</v>
      </c>
      <c r="Q113" s="10">
        <f>IF(('ssp1-up'!Q113-'ssp1-up'!P113)&gt;0,('ssp1-up'!Q113-'ssp1-up'!P113),0)</f>
        <v>4.5881450426237258E-3</v>
      </c>
      <c r="R113" s="10">
        <f>IF(('ssp1-up'!R113-'ssp1-up'!Q113)&gt;0,('ssp1-up'!R113-'ssp1-up'!Q113),0)</f>
        <v>0</v>
      </c>
      <c r="S113" s="10">
        <f>IF(('ssp1-up'!S113-'ssp1-up'!R113)&gt;0,('ssp1-up'!S113-'ssp1-up'!R113),0)</f>
        <v>0</v>
      </c>
      <c r="T113" s="10">
        <f>IF(('ssp1-up'!T113-'ssp1-up'!S113)&gt;0,('ssp1-up'!T113-'ssp1-up'!S113),0)</f>
        <v>0</v>
      </c>
      <c r="U113" s="10">
        <f>IF(('ssp1-up'!U113-'ssp1-up'!T113)&gt;0,('ssp1-up'!U113-'ssp1-up'!T113),0)</f>
        <v>0</v>
      </c>
      <c r="V113" s="10">
        <f>IF(('ssp1-up'!V113-'ssp1-up'!U113)&gt;0,('ssp1-up'!V113-'ssp1-up'!U113),0)</f>
        <v>0</v>
      </c>
      <c r="W113" s="10">
        <f>IF(('ssp1-up'!W113-'ssp1-up'!V113)&gt;0,('ssp1-up'!W113-'ssp1-up'!V113),0)</f>
        <v>0</v>
      </c>
      <c r="X113" s="10">
        <f>IF(('ssp1-up'!X113-'ssp1-up'!W113)&gt;0,('ssp1-up'!X113-'ssp1-up'!W113),0)</f>
        <v>0</v>
      </c>
    </row>
    <row r="114" spans="1:24" x14ac:dyDescent="0.3">
      <c r="A114" s="6" t="s">
        <v>6</v>
      </c>
      <c r="B114" s="6" t="s">
        <v>203</v>
      </c>
      <c r="C114" s="6" t="s">
        <v>121</v>
      </c>
      <c r="D114" s="6" t="s">
        <v>205</v>
      </c>
      <c r="E114" s="6" t="s">
        <v>204</v>
      </c>
      <c r="F114" s="10" t="e">
        <v>#N/A</v>
      </c>
      <c r="G114" s="10">
        <f>IF(('ssp1-up'!G114-'ssp1-up'!F114)&gt;0,('ssp1-up'!G114-'ssp1-up'!F114),0)</f>
        <v>1.8467148298543616</v>
      </c>
      <c r="H114" s="10">
        <f>IF(('ssp1-up'!H114-'ssp1-up'!G114)&gt;0,('ssp1-up'!H114-'ssp1-up'!G114),0)</f>
        <v>2.0947628146045014</v>
      </c>
      <c r="I114" s="10">
        <f>IF(('ssp1-up'!I114-'ssp1-up'!H114)&gt;0,('ssp1-up'!I114-'ssp1-up'!H114),0)</f>
        <v>2.2879678506349599</v>
      </c>
      <c r="J114" s="10">
        <f>IF(('ssp1-up'!J114-'ssp1-up'!I114)&gt;0,('ssp1-up'!J114-'ssp1-up'!I114),0)</f>
        <v>2.3590969443379652</v>
      </c>
      <c r="K114" s="10">
        <f>IF(('ssp1-up'!K114-'ssp1-up'!J114)&gt;0,('ssp1-up'!K114-'ssp1-up'!J114),0)</f>
        <v>2.4140757317900885</v>
      </c>
      <c r="L114" s="10">
        <f>IF(('ssp1-up'!L114-'ssp1-up'!K114)&gt;0,('ssp1-up'!L114-'ssp1-up'!K114),0)</f>
        <v>2.3443000169543424</v>
      </c>
      <c r="M114" s="10">
        <f>IF(('ssp1-up'!M114-'ssp1-up'!L114)&gt;0,('ssp1-up'!M114-'ssp1-up'!L114),0)</f>
        <v>2.1934501038392149</v>
      </c>
      <c r="N114" s="10">
        <f>IF(('ssp1-up'!N114-'ssp1-up'!M114)&gt;0,('ssp1-up'!N114-'ssp1-up'!M114),0)</f>
        <v>1.9822604342964318</v>
      </c>
      <c r="O114" s="10">
        <f>IF(('ssp1-up'!O114-'ssp1-up'!N114)&gt;0,('ssp1-up'!O114-'ssp1-up'!N114),0)</f>
        <v>1.7648355817480343</v>
      </c>
      <c r="P114" s="10">
        <f>IF(('ssp1-up'!P114-'ssp1-up'!O114)&gt;0,('ssp1-up'!P114-'ssp1-up'!O114),0)</f>
        <v>1.5389459583526666</v>
      </c>
      <c r="Q114" s="10">
        <f>IF(('ssp1-up'!Q114-'ssp1-up'!P114)&gt;0,('ssp1-up'!Q114-'ssp1-up'!P114),0)</f>
        <v>1.3342265142912098</v>
      </c>
      <c r="R114" s="10">
        <f>IF(('ssp1-up'!R114-'ssp1-up'!Q114)&gt;0,('ssp1-up'!R114-'ssp1-up'!Q114),0)</f>
        <v>1.120695393038428</v>
      </c>
      <c r="S114" s="10">
        <f>IF(('ssp1-up'!S114-'ssp1-up'!R114)&gt;0,('ssp1-up'!S114-'ssp1-up'!R114),0)</f>
        <v>0.89800327859608586</v>
      </c>
      <c r="T114" s="10">
        <f>IF(('ssp1-up'!T114-'ssp1-up'!S114)&gt;0,('ssp1-up'!T114-'ssp1-up'!S114),0)</f>
        <v>0.67647168471342312</v>
      </c>
      <c r="U114" s="10">
        <f>IF(('ssp1-up'!U114-'ssp1-up'!T114)&gt;0,('ssp1-up'!U114-'ssp1-up'!T114),0)</f>
        <v>0.46428670207063405</v>
      </c>
      <c r="V114" s="10">
        <f>IF(('ssp1-up'!V114-'ssp1-up'!U114)&gt;0,('ssp1-up'!V114-'ssp1-up'!U114),0)</f>
        <v>0.25921115190232058</v>
      </c>
      <c r="W114" s="10">
        <f>IF(('ssp1-up'!W114-'ssp1-up'!V114)&gt;0,('ssp1-up'!W114-'ssp1-up'!V114),0)</f>
        <v>5.9171611326735984E-2</v>
      </c>
      <c r="X114" s="10">
        <f>IF(('ssp1-up'!X114-'ssp1-up'!W114)&gt;0,('ssp1-up'!X114-'ssp1-up'!W114),0)</f>
        <v>0</v>
      </c>
    </row>
    <row r="115" spans="1:24" x14ac:dyDescent="0.3">
      <c r="A115" s="6" t="s">
        <v>6</v>
      </c>
      <c r="B115" s="6" t="s">
        <v>203</v>
      </c>
      <c r="C115" s="6" t="s">
        <v>122</v>
      </c>
      <c r="D115" s="6" t="s">
        <v>205</v>
      </c>
      <c r="E115" s="6" t="s">
        <v>204</v>
      </c>
      <c r="F115" s="10" t="e">
        <v>#N/A</v>
      </c>
      <c r="G115" s="10">
        <f>IF(('ssp1-up'!G115-'ssp1-up'!F115)&gt;0,('ssp1-up'!G115-'ssp1-up'!F115),0)</f>
        <v>1.3779083131810144E-2</v>
      </c>
      <c r="H115" s="10">
        <f>IF(('ssp1-up'!H115-'ssp1-up'!G115)&gt;0,('ssp1-up'!H115-'ssp1-up'!G115),0)</f>
        <v>1.1126303315287078E-2</v>
      </c>
      <c r="I115" s="10">
        <f>IF(('ssp1-up'!I115-'ssp1-up'!H115)&gt;0,('ssp1-up'!I115-'ssp1-up'!H115),0)</f>
        <v>7.9011735830973318E-3</v>
      </c>
      <c r="J115" s="10">
        <f>IF(('ssp1-up'!J115-'ssp1-up'!I115)&gt;0,('ssp1-up'!J115-'ssp1-up'!I115),0)</f>
        <v>4.329213137252097E-3</v>
      </c>
      <c r="K115" s="10">
        <f>IF(('ssp1-up'!K115-'ssp1-up'!J115)&gt;0,('ssp1-up'!K115-'ssp1-up'!J115),0)</f>
        <v>1.5905152721089055E-3</v>
      </c>
      <c r="L115" s="10">
        <f>IF(('ssp1-up'!L115-'ssp1-up'!K115)&gt;0,('ssp1-up'!L115-'ssp1-up'!K115),0)</f>
        <v>0</v>
      </c>
      <c r="M115" s="10">
        <f>IF(('ssp1-up'!M115-'ssp1-up'!L115)&gt;0,('ssp1-up'!M115-'ssp1-up'!L115),0)</f>
        <v>0</v>
      </c>
      <c r="N115" s="10">
        <f>IF(('ssp1-up'!N115-'ssp1-up'!M115)&gt;0,('ssp1-up'!N115-'ssp1-up'!M115),0)</f>
        <v>0</v>
      </c>
      <c r="O115" s="10">
        <f>IF(('ssp1-up'!O115-'ssp1-up'!N115)&gt;0,('ssp1-up'!O115-'ssp1-up'!N115),0)</f>
        <v>0</v>
      </c>
      <c r="P115" s="10">
        <f>IF(('ssp1-up'!P115-'ssp1-up'!O115)&gt;0,('ssp1-up'!P115-'ssp1-up'!O115),0)</f>
        <v>0</v>
      </c>
      <c r="Q115" s="10">
        <f>IF(('ssp1-up'!Q115-'ssp1-up'!P115)&gt;0,('ssp1-up'!Q115-'ssp1-up'!P115),0)</f>
        <v>0</v>
      </c>
      <c r="R115" s="10">
        <f>IF(('ssp1-up'!R115-'ssp1-up'!Q115)&gt;0,('ssp1-up'!R115-'ssp1-up'!Q115),0)</f>
        <v>0</v>
      </c>
      <c r="S115" s="10">
        <f>IF(('ssp1-up'!S115-'ssp1-up'!R115)&gt;0,('ssp1-up'!S115-'ssp1-up'!R115),0)</f>
        <v>0</v>
      </c>
      <c r="T115" s="10">
        <f>IF(('ssp1-up'!T115-'ssp1-up'!S115)&gt;0,('ssp1-up'!T115-'ssp1-up'!S115),0)</f>
        <v>0</v>
      </c>
      <c r="U115" s="10">
        <f>IF(('ssp1-up'!U115-'ssp1-up'!T115)&gt;0,('ssp1-up'!U115-'ssp1-up'!T115),0)</f>
        <v>0</v>
      </c>
      <c r="V115" s="10">
        <f>IF(('ssp1-up'!V115-'ssp1-up'!U115)&gt;0,('ssp1-up'!V115-'ssp1-up'!U115),0)</f>
        <v>0</v>
      </c>
      <c r="W115" s="10">
        <f>IF(('ssp1-up'!W115-'ssp1-up'!V115)&gt;0,('ssp1-up'!W115-'ssp1-up'!V115),0)</f>
        <v>0</v>
      </c>
      <c r="X115" s="10">
        <f>IF(('ssp1-up'!X115-'ssp1-up'!W115)&gt;0,('ssp1-up'!X115-'ssp1-up'!W115),0)</f>
        <v>0</v>
      </c>
    </row>
    <row r="116" spans="1:24" x14ac:dyDescent="0.3">
      <c r="A116" s="6" t="s">
        <v>6</v>
      </c>
      <c r="B116" s="6" t="s">
        <v>203</v>
      </c>
      <c r="C116" s="6" t="s">
        <v>123</v>
      </c>
      <c r="D116" s="6" t="s">
        <v>205</v>
      </c>
      <c r="E116" s="6" t="s">
        <v>204</v>
      </c>
      <c r="F116" s="10" t="e">
        <v>#N/A</v>
      </c>
      <c r="G116" s="10">
        <f>IF(('ssp1-up'!G116-'ssp1-up'!F116)&gt;0,('ssp1-up'!G116-'ssp1-up'!F116),0)</f>
        <v>2.8057339298611801</v>
      </c>
      <c r="H116" s="10">
        <f>IF(('ssp1-up'!H116-'ssp1-up'!G116)&gt;0,('ssp1-up'!H116-'ssp1-up'!G116),0)</f>
        <v>2.7005577304190496</v>
      </c>
      <c r="I116" s="10">
        <f>IF(('ssp1-up'!I116-'ssp1-up'!H116)&gt;0,('ssp1-up'!I116-'ssp1-up'!H116),0)</f>
        <v>2.5035457938718046</v>
      </c>
      <c r="J116" s="10">
        <f>IF(('ssp1-up'!J116-'ssp1-up'!I116)&gt;0,('ssp1-up'!J116-'ssp1-up'!I116),0)</f>
        <v>2.1403902803241159</v>
      </c>
      <c r="K116" s="10">
        <f>IF(('ssp1-up'!K116-'ssp1-up'!J116)&gt;0,('ssp1-up'!K116-'ssp1-up'!J116),0)</f>
        <v>1.7666549419139841</v>
      </c>
      <c r="L116" s="10">
        <f>IF(('ssp1-up'!L116-'ssp1-up'!K116)&gt;0,('ssp1-up'!L116-'ssp1-up'!K116),0)</f>
        <v>1.3472971181421656</v>
      </c>
      <c r="M116" s="10">
        <f>IF(('ssp1-up'!M116-'ssp1-up'!L116)&gt;0,('ssp1-up'!M116-'ssp1-up'!L116),0)</f>
        <v>0.89025872408018358</v>
      </c>
      <c r="N116" s="10">
        <f>IF(('ssp1-up'!N116-'ssp1-up'!M116)&gt;0,('ssp1-up'!N116-'ssp1-up'!M116),0)</f>
        <v>0.47622569735438347</v>
      </c>
      <c r="O116" s="10">
        <f>IF(('ssp1-up'!O116-'ssp1-up'!N116)&gt;0,('ssp1-up'!O116-'ssp1-up'!N116),0)</f>
        <v>0.10142641950729825</v>
      </c>
      <c r="P116" s="10">
        <f>IF(('ssp1-up'!P116-'ssp1-up'!O116)&gt;0,('ssp1-up'!P116-'ssp1-up'!O116),0)</f>
        <v>0</v>
      </c>
      <c r="Q116" s="10">
        <f>IF(('ssp1-up'!Q116-'ssp1-up'!P116)&gt;0,('ssp1-up'!Q116-'ssp1-up'!P116),0)</f>
        <v>0</v>
      </c>
      <c r="R116" s="10">
        <f>IF(('ssp1-up'!R116-'ssp1-up'!Q116)&gt;0,('ssp1-up'!R116-'ssp1-up'!Q116),0)</f>
        <v>0</v>
      </c>
      <c r="S116" s="10">
        <f>IF(('ssp1-up'!S116-'ssp1-up'!R116)&gt;0,('ssp1-up'!S116-'ssp1-up'!R116),0)</f>
        <v>0</v>
      </c>
      <c r="T116" s="10">
        <f>IF(('ssp1-up'!T116-'ssp1-up'!S116)&gt;0,('ssp1-up'!T116-'ssp1-up'!S116),0)</f>
        <v>0</v>
      </c>
      <c r="U116" s="10">
        <f>IF(('ssp1-up'!U116-'ssp1-up'!T116)&gt;0,('ssp1-up'!U116-'ssp1-up'!T116),0)</f>
        <v>0</v>
      </c>
      <c r="V116" s="10">
        <f>IF(('ssp1-up'!V116-'ssp1-up'!U116)&gt;0,('ssp1-up'!V116-'ssp1-up'!U116),0)</f>
        <v>0</v>
      </c>
      <c r="W116" s="10">
        <f>IF(('ssp1-up'!W116-'ssp1-up'!V116)&gt;0,('ssp1-up'!W116-'ssp1-up'!V116),0)</f>
        <v>0</v>
      </c>
      <c r="X116" s="10">
        <f>IF(('ssp1-up'!X116-'ssp1-up'!W116)&gt;0,('ssp1-up'!X116-'ssp1-up'!W116),0)</f>
        <v>0</v>
      </c>
    </row>
    <row r="117" spans="1:24" x14ac:dyDescent="0.3">
      <c r="A117" s="6" t="s">
        <v>6</v>
      </c>
      <c r="B117" s="6" t="s">
        <v>203</v>
      </c>
      <c r="C117" s="6" t="s">
        <v>124</v>
      </c>
      <c r="D117" s="6" t="s">
        <v>205</v>
      </c>
      <c r="E117" s="6" t="s">
        <v>204</v>
      </c>
      <c r="F117" s="10" t="e">
        <v>#N/A</v>
      </c>
      <c r="G117" s="10">
        <f>IF(('ssp1-up'!G117-'ssp1-up'!F117)&gt;0,('ssp1-up'!G117-'ssp1-up'!F117),0)</f>
        <v>3.3662417831637037E-2</v>
      </c>
      <c r="H117" s="10">
        <f>IF(('ssp1-up'!H117-'ssp1-up'!G117)&gt;0,('ssp1-up'!H117-'ssp1-up'!G117),0)</f>
        <v>2.9812277600527237E-2</v>
      </c>
      <c r="I117" s="10">
        <f>IF(('ssp1-up'!I117-'ssp1-up'!H117)&gt;0,('ssp1-up'!I117-'ssp1-up'!H117),0)</f>
        <v>2.5506171545178757E-2</v>
      </c>
      <c r="J117" s="10">
        <f>IF(('ssp1-up'!J117-'ssp1-up'!I117)&gt;0,('ssp1-up'!J117-'ssp1-up'!I117),0)</f>
        <v>2.1224320634107341E-2</v>
      </c>
      <c r="K117" s="10">
        <f>IF(('ssp1-up'!K117-'ssp1-up'!J117)&gt;0,('ssp1-up'!K117-'ssp1-up'!J117),0)</f>
        <v>1.8094430619357005E-2</v>
      </c>
      <c r="L117" s="10">
        <f>IF(('ssp1-up'!L117-'ssp1-up'!K117)&gt;0,('ssp1-up'!L117-'ssp1-up'!K117),0)</f>
        <v>1.512074268828778E-2</v>
      </c>
      <c r="M117" s="10">
        <f>IF(('ssp1-up'!M117-'ssp1-up'!L117)&gt;0,('ssp1-up'!M117-'ssp1-up'!L117),0)</f>
        <v>1.1650904827808062E-2</v>
      </c>
      <c r="N117" s="10">
        <f>IF(('ssp1-up'!N117-'ssp1-up'!M117)&gt;0,('ssp1-up'!N117-'ssp1-up'!M117),0)</f>
        <v>7.902802316293478E-3</v>
      </c>
      <c r="O117" s="10">
        <f>IF(('ssp1-up'!O117-'ssp1-up'!N117)&gt;0,('ssp1-up'!O117-'ssp1-up'!N117),0)</f>
        <v>4.4322652764801074E-3</v>
      </c>
      <c r="P117" s="10">
        <f>IF(('ssp1-up'!P117-'ssp1-up'!O117)&gt;0,('ssp1-up'!P117-'ssp1-up'!O117),0)</f>
        <v>1.1054003518550237E-3</v>
      </c>
      <c r="Q117" s="10">
        <f>IF(('ssp1-up'!Q117-'ssp1-up'!P117)&gt;0,('ssp1-up'!Q117-'ssp1-up'!P117),0)</f>
        <v>0</v>
      </c>
      <c r="R117" s="10">
        <f>IF(('ssp1-up'!R117-'ssp1-up'!Q117)&gt;0,('ssp1-up'!R117-'ssp1-up'!Q117),0)</f>
        <v>0</v>
      </c>
      <c r="S117" s="10">
        <f>IF(('ssp1-up'!S117-'ssp1-up'!R117)&gt;0,('ssp1-up'!S117-'ssp1-up'!R117),0)</f>
        <v>0</v>
      </c>
      <c r="T117" s="10">
        <f>IF(('ssp1-up'!T117-'ssp1-up'!S117)&gt;0,('ssp1-up'!T117-'ssp1-up'!S117),0)</f>
        <v>0</v>
      </c>
      <c r="U117" s="10">
        <f>IF(('ssp1-up'!U117-'ssp1-up'!T117)&gt;0,('ssp1-up'!U117-'ssp1-up'!T117),0)</f>
        <v>0</v>
      </c>
      <c r="V117" s="10">
        <f>IF(('ssp1-up'!V117-'ssp1-up'!U117)&gt;0,('ssp1-up'!V117-'ssp1-up'!U117),0)</f>
        <v>0</v>
      </c>
      <c r="W117" s="10">
        <f>IF(('ssp1-up'!W117-'ssp1-up'!V117)&gt;0,('ssp1-up'!W117-'ssp1-up'!V117),0)</f>
        <v>0</v>
      </c>
      <c r="X117" s="10">
        <f>IF(('ssp1-up'!X117-'ssp1-up'!W117)&gt;0,('ssp1-up'!X117-'ssp1-up'!W117),0)</f>
        <v>0</v>
      </c>
    </row>
    <row r="118" spans="1:24" x14ac:dyDescent="0.3">
      <c r="A118" s="6" t="s">
        <v>6</v>
      </c>
      <c r="B118" s="6" t="s">
        <v>203</v>
      </c>
      <c r="C118" s="6" t="s">
        <v>125</v>
      </c>
      <c r="D118" s="6" t="s">
        <v>205</v>
      </c>
      <c r="E118" s="6" t="s">
        <v>204</v>
      </c>
      <c r="F118" s="10" t="e">
        <v>#N/A</v>
      </c>
      <c r="G118" s="10">
        <f>IF(('ssp1-up'!G118-'ssp1-up'!F118)&gt;0,('ssp1-up'!G118-'ssp1-up'!F118),0)</f>
        <v>0.23917965880687975</v>
      </c>
      <c r="H118" s="10">
        <f>IF(('ssp1-up'!H118-'ssp1-up'!G118)&gt;0,('ssp1-up'!H118-'ssp1-up'!G118),0)</f>
        <v>0.21490047324371875</v>
      </c>
      <c r="I118" s="10">
        <f>IF(('ssp1-up'!I118-'ssp1-up'!H118)&gt;0,('ssp1-up'!I118-'ssp1-up'!H118),0)</f>
        <v>0.18007260907805911</v>
      </c>
      <c r="J118" s="10">
        <f>IF(('ssp1-up'!J118-'ssp1-up'!I118)&gt;0,('ssp1-up'!J118-'ssp1-up'!I118),0)</f>
        <v>0.14447602517005764</v>
      </c>
      <c r="K118" s="10">
        <f>IF(('ssp1-up'!K118-'ssp1-up'!J118)&gt;0,('ssp1-up'!K118-'ssp1-up'!J118),0)</f>
        <v>0.12445624781699571</v>
      </c>
      <c r="L118" s="10">
        <f>IF(('ssp1-up'!L118-'ssp1-up'!K118)&gt;0,('ssp1-up'!L118-'ssp1-up'!K118),0)</f>
        <v>0.10792893273772908</v>
      </c>
      <c r="M118" s="10">
        <f>IF(('ssp1-up'!M118-'ssp1-up'!L118)&gt;0,('ssp1-up'!M118-'ssp1-up'!L118),0)</f>
        <v>8.5870636153719815E-2</v>
      </c>
      <c r="N118" s="10">
        <f>IF(('ssp1-up'!N118-'ssp1-up'!M118)&gt;0,('ssp1-up'!N118-'ssp1-up'!M118),0)</f>
        <v>5.5754491410899387E-2</v>
      </c>
      <c r="O118" s="10">
        <f>IF(('ssp1-up'!O118-'ssp1-up'!N118)&gt;0,('ssp1-up'!O118-'ssp1-up'!N118),0)</f>
        <v>2.646596899203546E-2</v>
      </c>
      <c r="P118" s="10">
        <f>IF(('ssp1-up'!P118-'ssp1-up'!O118)&gt;0,('ssp1-up'!P118-'ssp1-up'!O118),0)</f>
        <v>1.380821206010463E-3</v>
      </c>
      <c r="Q118" s="10">
        <f>IF(('ssp1-up'!Q118-'ssp1-up'!P118)&gt;0,('ssp1-up'!Q118-'ssp1-up'!P118),0)</f>
        <v>0</v>
      </c>
      <c r="R118" s="10">
        <f>IF(('ssp1-up'!R118-'ssp1-up'!Q118)&gt;0,('ssp1-up'!R118-'ssp1-up'!Q118),0)</f>
        <v>0</v>
      </c>
      <c r="S118" s="10">
        <f>IF(('ssp1-up'!S118-'ssp1-up'!R118)&gt;0,('ssp1-up'!S118-'ssp1-up'!R118),0)</f>
        <v>0</v>
      </c>
      <c r="T118" s="10">
        <f>IF(('ssp1-up'!T118-'ssp1-up'!S118)&gt;0,('ssp1-up'!T118-'ssp1-up'!S118),0)</f>
        <v>0</v>
      </c>
      <c r="U118" s="10">
        <f>IF(('ssp1-up'!U118-'ssp1-up'!T118)&gt;0,('ssp1-up'!U118-'ssp1-up'!T118),0)</f>
        <v>0</v>
      </c>
      <c r="V118" s="10">
        <f>IF(('ssp1-up'!V118-'ssp1-up'!U118)&gt;0,('ssp1-up'!V118-'ssp1-up'!U118),0)</f>
        <v>0</v>
      </c>
      <c r="W118" s="10">
        <f>IF(('ssp1-up'!W118-'ssp1-up'!V118)&gt;0,('ssp1-up'!W118-'ssp1-up'!V118),0)</f>
        <v>0</v>
      </c>
      <c r="X118" s="10">
        <f>IF(('ssp1-up'!X118-'ssp1-up'!W118)&gt;0,('ssp1-up'!X118-'ssp1-up'!W118),0)</f>
        <v>0</v>
      </c>
    </row>
    <row r="119" spans="1:24" x14ac:dyDescent="0.3">
      <c r="A119" s="6" t="s">
        <v>6</v>
      </c>
      <c r="B119" s="6" t="s">
        <v>203</v>
      </c>
      <c r="C119" s="6" t="s">
        <v>126</v>
      </c>
      <c r="D119" s="6" t="s">
        <v>205</v>
      </c>
      <c r="E119" s="6" t="s">
        <v>204</v>
      </c>
      <c r="F119" s="10" t="e">
        <v>#N/A</v>
      </c>
      <c r="G119" s="10">
        <f>IF(('ssp1-up'!G119-'ssp1-up'!F119)&gt;0,('ssp1-up'!G119-'ssp1-up'!F119),0)</f>
        <v>2.4083294518502818</v>
      </c>
      <c r="H119" s="10">
        <f>IF(('ssp1-up'!H119-'ssp1-up'!G119)&gt;0,('ssp1-up'!H119-'ssp1-up'!G119),0)</f>
        <v>2.594177339090626</v>
      </c>
      <c r="I119" s="10">
        <f>IF(('ssp1-up'!I119-'ssp1-up'!H119)&gt;0,('ssp1-up'!I119-'ssp1-up'!H119),0)</f>
        <v>2.6871822661694367</v>
      </c>
      <c r="J119" s="10">
        <f>IF(('ssp1-up'!J119-'ssp1-up'!I119)&gt;0,('ssp1-up'!J119-'ssp1-up'!I119),0)</f>
        <v>2.6235290991972455</v>
      </c>
      <c r="K119" s="10">
        <f>IF(('ssp1-up'!K119-'ssp1-up'!J119)&gt;0,('ssp1-up'!K119-'ssp1-up'!J119),0)</f>
        <v>2.5367532208223729</v>
      </c>
      <c r="L119" s="10">
        <f>IF(('ssp1-up'!L119-'ssp1-up'!K119)&gt;0,('ssp1-up'!L119-'ssp1-up'!K119),0)</f>
        <v>2.3383771804665123</v>
      </c>
      <c r="M119" s="10">
        <f>IF(('ssp1-up'!M119-'ssp1-up'!L119)&gt;0,('ssp1-up'!M119-'ssp1-up'!L119),0)</f>
        <v>2.0903695616849696</v>
      </c>
      <c r="N119" s="10">
        <f>IF(('ssp1-up'!N119-'ssp1-up'!M119)&gt;0,('ssp1-up'!N119-'ssp1-up'!M119),0)</f>
        <v>1.8418246030393526</v>
      </c>
      <c r="O119" s="10">
        <f>IF(('ssp1-up'!O119-'ssp1-up'!N119)&gt;0,('ssp1-up'!O119-'ssp1-up'!N119),0)</f>
        <v>1.6099071139639065</v>
      </c>
      <c r="P119" s="10">
        <f>IF(('ssp1-up'!P119-'ssp1-up'!O119)&gt;0,('ssp1-up'!P119-'ssp1-up'!O119),0)</f>
        <v>1.3752084568237528</v>
      </c>
      <c r="Q119" s="10">
        <f>IF(('ssp1-up'!Q119-'ssp1-up'!P119)&gt;0,('ssp1-up'!Q119-'ssp1-up'!P119),0)</f>
        <v>1.1393011732076026</v>
      </c>
      <c r="R119" s="10">
        <f>IF(('ssp1-up'!R119-'ssp1-up'!Q119)&gt;0,('ssp1-up'!R119-'ssp1-up'!Q119),0)</f>
        <v>0.88324235614147995</v>
      </c>
      <c r="S119" s="10">
        <f>IF(('ssp1-up'!S119-'ssp1-up'!R119)&gt;0,('ssp1-up'!S119-'ssp1-up'!R119),0)</f>
        <v>0.62062254630104974</v>
      </c>
      <c r="T119" s="10">
        <f>IF(('ssp1-up'!T119-'ssp1-up'!S119)&gt;0,('ssp1-up'!T119-'ssp1-up'!S119),0)</f>
        <v>0.36379622656880173</v>
      </c>
      <c r="U119" s="10">
        <f>IF(('ssp1-up'!U119-'ssp1-up'!T119)&gt;0,('ssp1-up'!U119-'ssp1-up'!T119),0)</f>
        <v>0.10829223892342554</v>
      </c>
      <c r="V119" s="10">
        <f>IF(('ssp1-up'!V119-'ssp1-up'!U119)&gt;0,('ssp1-up'!V119-'ssp1-up'!U119),0)</f>
        <v>0</v>
      </c>
      <c r="W119" s="10">
        <f>IF(('ssp1-up'!W119-'ssp1-up'!V119)&gt;0,('ssp1-up'!W119-'ssp1-up'!V119),0)</f>
        <v>0</v>
      </c>
      <c r="X119" s="10">
        <f>IF(('ssp1-up'!X119-'ssp1-up'!W119)&gt;0,('ssp1-up'!X119-'ssp1-up'!W119),0)</f>
        <v>0</v>
      </c>
    </row>
    <row r="120" spans="1:24" x14ac:dyDescent="0.3">
      <c r="A120" s="6" t="s">
        <v>6</v>
      </c>
      <c r="B120" s="6" t="s">
        <v>203</v>
      </c>
      <c r="C120" s="6" t="s">
        <v>127</v>
      </c>
      <c r="D120" s="6" t="s">
        <v>205</v>
      </c>
      <c r="E120" s="6" t="s">
        <v>204</v>
      </c>
      <c r="F120" s="10" t="e">
        <v>#N/A</v>
      </c>
      <c r="G120" s="10">
        <f>IF(('ssp1-up'!G120-'ssp1-up'!F120)&gt;0,('ssp1-up'!G120-'ssp1-up'!F120),0)</f>
        <v>0.34555894478860583</v>
      </c>
      <c r="H120" s="10">
        <f>IF(('ssp1-up'!H120-'ssp1-up'!G120)&gt;0,('ssp1-up'!H120-'ssp1-up'!G120),0)</f>
        <v>0.35742221778379557</v>
      </c>
      <c r="I120" s="10">
        <f>IF(('ssp1-up'!I120-'ssp1-up'!H120)&gt;0,('ssp1-up'!I120-'ssp1-up'!H120),0)</f>
        <v>0.35469457066978194</v>
      </c>
      <c r="J120" s="10">
        <f>IF(('ssp1-up'!J120-'ssp1-up'!I120)&gt;0,('ssp1-up'!J120-'ssp1-up'!I120),0)</f>
        <v>0.34363956474250124</v>
      </c>
      <c r="K120" s="10">
        <f>IF(('ssp1-up'!K120-'ssp1-up'!J120)&gt;0,('ssp1-up'!K120-'ssp1-up'!J120),0)</f>
        <v>0.3313283252462238</v>
      </c>
      <c r="L120" s="10">
        <f>IF(('ssp1-up'!L120-'ssp1-up'!K120)&gt;0,('ssp1-up'!L120-'ssp1-up'!K120),0)</f>
        <v>0.30535960356911129</v>
      </c>
      <c r="M120" s="10">
        <f>IF(('ssp1-up'!M120-'ssp1-up'!L120)&gt;0,('ssp1-up'!M120-'ssp1-up'!L120),0)</f>
        <v>0.26678885642094174</v>
      </c>
      <c r="N120" s="10">
        <f>IF(('ssp1-up'!N120-'ssp1-up'!M120)&gt;0,('ssp1-up'!N120-'ssp1-up'!M120),0)</f>
        <v>0.22429557827439117</v>
      </c>
      <c r="O120" s="10">
        <f>IF(('ssp1-up'!O120-'ssp1-up'!N120)&gt;0,('ssp1-up'!O120-'ssp1-up'!N120),0)</f>
        <v>0.18691160465841827</v>
      </c>
      <c r="P120" s="10">
        <f>IF(('ssp1-up'!P120-'ssp1-up'!O120)&gt;0,('ssp1-up'!P120-'ssp1-up'!O120),0)</f>
        <v>0.15608190326069327</v>
      </c>
      <c r="Q120" s="10">
        <f>IF(('ssp1-up'!Q120-'ssp1-up'!P120)&gt;0,('ssp1-up'!Q120-'ssp1-up'!P120),0)</f>
        <v>0.12684450377372336</v>
      </c>
      <c r="R120" s="10">
        <f>IF(('ssp1-up'!R120-'ssp1-up'!Q120)&gt;0,('ssp1-up'!R120-'ssp1-up'!Q120),0)</f>
        <v>9.565475393883105E-2</v>
      </c>
      <c r="S120" s="10">
        <f>IF(('ssp1-up'!S120-'ssp1-up'!R120)&gt;0,('ssp1-up'!S120-'ssp1-up'!R120),0)</f>
        <v>6.1324930529476518E-2</v>
      </c>
      <c r="T120" s="10">
        <f>IF(('ssp1-up'!T120-'ssp1-up'!S120)&gt;0,('ssp1-up'!T120-'ssp1-up'!S120),0)</f>
        <v>2.8313142676906544E-2</v>
      </c>
      <c r="U120" s="10">
        <f>IF(('ssp1-up'!U120-'ssp1-up'!T120)&gt;0,('ssp1-up'!U120-'ssp1-up'!T120),0)</f>
        <v>0</v>
      </c>
      <c r="V120" s="10">
        <f>IF(('ssp1-up'!V120-'ssp1-up'!U120)&gt;0,('ssp1-up'!V120-'ssp1-up'!U120),0)</f>
        <v>0</v>
      </c>
      <c r="W120" s="10">
        <f>IF(('ssp1-up'!W120-'ssp1-up'!V120)&gt;0,('ssp1-up'!W120-'ssp1-up'!V120),0)</f>
        <v>0</v>
      </c>
      <c r="X120" s="10">
        <f>IF(('ssp1-up'!X120-'ssp1-up'!W120)&gt;0,('ssp1-up'!X120-'ssp1-up'!W120),0)</f>
        <v>0</v>
      </c>
    </row>
    <row r="121" spans="1:24" x14ac:dyDescent="0.3">
      <c r="A121" s="6" t="s">
        <v>6</v>
      </c>
      <c r="B121" s="6" t="s">
        <v>203</v>
      </c>
      <c r="C121" s="6" t="s">
        <v>128</v>
      </c>
      <c r="D121" s="6" t="s">
        <v>205</v>
      </c>
      <c r="E121" s="6" t="s">
        <v>204</v>
      </c>
      <c r="F121" s="10" t="e">
        <v>#N/A</v>
      </c>
      <c r="G121" s="10">
        <f>IF(('ssp1-up'!G121-'ssp1-up'!F121)&gt;0,('ssp1-up'!G121-'ssp1-up'!F121),0)</f>
        <v>1.4604338438496234E-2</v>
      </c>
      <c r="H121" s="10">
        <f>IF(('ssp1-up'!H121-'ssp1-up'!G121)&gt;0,('ssp1-up'!H121-'ssp1-up'!G121),0)</f>
        <v>1.0530584600232762E-2</v>
      </c>
      <c r="I121" s="10">
        <f>IF(('ssp1-up'!I121-'ssp1-up'!H121)&gt;0,('ssp1-up'!I121-'ssp1-up'!H121),0)</f>
        <v>7.7438753488774936E-3</v>
      </c>
      <c r="J121" s="10">
        <f>IF(('ssp1-up'!J121-'ssp1-up'!I121)&gt;0,('ssp1-up'!J121-'ssp1-up'!I121),0)</f>
        <v>5.1944914487978E-3</v>
      </c>
      <c r="K121" s="10">
        <f>IF(('ssp1-up'!K121-'ssp1-up'!J121)&gt;0,('ssp1-up'!K121-'ssp1-up'!J121),0)</f>
        <v>3.463346951113444E-3</v>
      </c>
      <c r="L121" s="10">
        <f>IF(('ssp1-up'!L121-'ssp1-up'!K121)&gt;0,('ssp1-up'!L121-'ssp1-up'!K121),0)</f>
        <v>1.477112193256358E-3</v>
      </c>
      <c r="M121" s="10">
        <f>IF(('ssp1-up'!M121-'ssp1-up'!L121)&gt;0,('ssp1-up'!M121-'ssp1-up'!L121),0)</f>
        <v>0</v>
      </c>
      <c r="N121" s="10">
        <f>IF(('ssp1-up'!N121-'ssp1-up'!M121)&gt;0,('ssp1-up'!N121-'ssp1-up'!M121),0)</f>
        <v>0</v>
      </c>
      <c r="O121" s="10">
        <f>IF(('ssp1-up'!O121-'ssp1-up'!N121)&gt;0,('ssp1-up'!O121-'ssp1-up'!N121),0)</f>
        <v>0</v>
      </c>
      <c r="P121" s="10">
        <f>IF(('ssp1-up'!P121-'ssp1-up'!O121)&gt;0,('ssp1-up'!P121-'ssp1-up'!O121),0)</f>
        <v>0</v>
      </c>
      <c r="Q121" s="10">
        <f>IF(('ssp1-up'!Q121-'ssp1-up'!P121)&gt;0,('ssp1-up'!Q121-'ssp1-up'!P121),0)</f>
        <v>0</v>
      </c>
      <c r="R121" s="10">
        <f>IF(('ssp1-up'!R121-'ssp1-up'!Q121)&gt;0,('ssp1-up'!R121-'ssp1-up'!Q121),0)</f>
        <v>0</v>
      </c>
      <c r="S121" s="10">
        <f>IF(('ssp1-up'!S121-'ssp1-up'!R121)&gt;0,('ssp1-up'!S121-'ssp1-up'!R121),0)</f>
        <v>0</v>
      </c>
      <c r="T121" s="10">
        <f>IF(('ssp1-up'!T121-'ssp1-up'!S121)&gt;0,('ssp1-up'!T121-'ssp1-up'!S121),0)</f>
        <v>0</v>
      </c>
      <c r="U121" s="10">
        <f>IF(('ssp1-up'!U121-'ssp1-up'!T121)&gt;0,('ssp1-up'!U121-'ssp1-up'!T121),0)</f>
        <v>0</v>
      </c>
      <c r="V121" s="10">
        <f>IF(('ssp1-up'!V121-'ssp1-up'!U121)&gt;0,('ssp1-up'!V121-'ssp1-up'!U121),0)</f>
        <v>0</v>
      </c>
      <c r="W121" s="10">
        <f>IF(('ssp1-up'!W121-'ssp1-up'!V121)&gt;0,('ssp1-up'!W121-'ssp1-up'!V121),0)</f>
        <v>0</v>
      </c>
      <c r="X121" s="10">
        <f>IF(('ssp1-up'!X121-'ssp1-up'!W121)&gt;0,('ssp1-up'!X121-'ssp1-up'!W121),0)</f>
        <v>0</v>
      </c>
    </row>
    <row r="122" spans="1:24" x14ac:dyDescent="0.3">
      <c r="A122" s="6" t="s">
        <v>6</v>
      </c>
      <c r="B122" s="6" t="s">
        <v>203</v>
      </c>
      <c r="C122" s="6" t="s">
        <v>129</v>
      </c>
      <c r="D122" s="6" t="s">
        <v>205</v>
      </c>
      <c r="E122" s="6" t="s">
        <v>204</v>
      </c>
      <c r="F122" s="10" t="e">
        <v>#N/A</v>
      </c>
      <c r="G122" s="10">
        <f>IF(('ssp1-up'!G122-'ssp1-up'!F122)&gt;0,('ssp1-up'!G122-'ssp1-up'!F122),0)</f>
        <v>7.8957736066553763E-2</v>
      </c>
      <c r="H122" s="10">
        <f>IF(('ssp1-up'!H122-'ssp1-up'!G122)&gt;0,('ssp1-up'!H122-'ssp1-up'!G122),0)</f>
        <v>7.8036203958262829E-2</v>
      </c>
      <c r="I122" s="10">
        <f>IF(('ssp1-up'!I122-'ssp1-up'!H122)&gt;0,('ssp1-up'!I122-'ssp1-up'!H122),0)</f>
        <v>7.4061514273234375E-2</v>
      </c>
      <c r="J122" s="10">
        <f>IF(('ssp1-up'!J122-'ssp1-up'!I122)&gt;0,('ssp1-up'!J122-'ssp1-up'!I122),0)</f>
        <v>6.6864503684033072E-2</v>
      </c>
      <c r="K122" s="10">
        <f>IF(('ssp1-up'!K122-'ssp1-up'!J122)&gt;0,('ssp1-up'!K122-'ssp1-up'!J122),0)</f>
        <v>5.920426537297363E-2</v>
      </c>
      <c r="L122" s="10">
        <f>IF(('ssp1-up'!L122-'ssp1-up'!K122)&gt;0,('ssp1-up'!L122-'ssp1-up'!K122),0)</f>
        <v>5.026188836829748E-2</v>
      </c>
      <c r="M122" s="10">
        <f>IF(('ssp1-up'!M122-'ssp1-up'!L122)&gt;0,('ssp1-up'!M122-'ssp1-up'!L122),0)</f>
        <v>4.024709238081503E-2</v>
      </c>
      <c r="N122" s="10">
        <f>IF(('ssp1-up'!N122-'ssp1-up'!M122)&gt;0,('ssp1-up'!N122-'ssp1-up'!M122),0)</f>
        <v>2.9855102181473137E-2</v>
      </c>
      <c r="O122" s="10">
        <f>IF(('ssp1-up'!O122-'ssp1-up'!N122)&gt;0,('ssp1-up'!O122-'ssp1-up'!N122),0)</f>
        <v>2.0206929577065935E-2</v>
      </c>
      <c r="P122" s="10">
        <f>IF(('ssp1-up'!P122-'ssp1-up'!O122)&gt;0,('ssp1-up'!P122-'ssp1-up'!O122),0)</f>
        <v>1.1422467332952824E-2</v>
      </c>
      <c r="Q122" s="10">
        <f>IF(('ssp1-up'!Q122-'ssp1-up'!P122)&gt;0,('ssp1-up'!Q122-'ssp1-up'!P122),0)</f>
        <v>2.3922777809681772E-3</v>
      </c>
      <c r="R122" s="10">
        <f>IF(('ssp1-up'!R122-'ssp1-up'!Q122)&gt;0,('ssp1-up'!R122-'ssp1-up'!Q122),0)</f>
        <v>0</v>
      </c>
      <c r="S122" s="10">
        <f>IF(('ssp1-up'!S122-'ssp1-up'!R122)&gt;0,('ssp1-up'!S122-'ssp1-up'!R122),0)</f>
        <v>0</v>
      </c>
      <c r="T122" s="10">
        <f>IF(('ssp1-up'!T122-'ssp1-up'!S122)&gt;0,('ssp1-up'!T122-'ssp1-up'!S122),0)</f>
        <v>0</v>
      </c>
      <c r="U122" s="10">
        <f>IF(('ssp1-up'!U122-'ssp1-up'!T122)&gt;0,('ssp1-up'!U122-'ssp1-up'!T122),0)</f>
        <v>0</v>
      </c>
      <c r="V122" s="10">
        <f>IF(('ssp1-up'!V122-'ssp1-up'!U122)&gt;0,('ssp1-up'!V122-'ssp1-up'!U122),0)</f>
        <v>0</v>
      </c>
      <c r="W122" s="10">
        <f>IF(('ssp1-up'!W122-'ssp1-up'!V122)&gt;0,('ssp1-up'!W122-'ssp1-up'!V122),0)</f>
        <v>0</v>
      </c>
      <c r="X122" s="10">
        <f>IF(('ssp1-up'!X122-'ssp1-up'!W122)&gt;0,('ssp1-up'!X122-'ssp1-up'!W122),0)</f>
        <v>0</v>
      </c>
    </row>
    <row r="123" spans="1:24" x14ac:dyDescent="0.3">
      <c r="A123" s="6" t="s">
        <v>6</v>
      </c>
      <c r="B123" s="6" t="s">
        <v>203</v>
      </c>
      <c r="C123" s="6" t="s">
        <v>130</v>
      </c>
      <c r="D123" s="6" t="s">
        <v>205</v>
      </c>
      <c r="E123" s="6" t="s">
        <v>204</v>
      </c>
      <c r="F123" s="10" t="e">
        <v>#N/A</v>
      </c>
      <c r="G123" s="10">
        <f>IF(('ssp1-up'!G123-'ssp1-up'!F123)&gt;0,('ssp1-up'!G123-'ssp1-up'!F123),0)</f>
        <v>1.0555145727187591</v>
      </c>
      <c r="H123" s="10">
        <f>IF(('ssp1-up'!H123-'ssp1-up'!G123)&gt;0,('ssp1-up'!H123-'ssp1-up'!G123),0)</f>
        <v>1.3382122870086777</v>
      </c>
      <c r="I123" s="10">
        <f>IF(('ssp1-up'!I123-'ssp1-up'!H123)&gt;0,('ssp1-up'!I123-'ssp1-up'!H123),0)</f>
        <v>1.6241775084944088</v>
      </c>
      <c r="J123" s="10">
        <f>IF(('ssp1-up'!J123-'ssp1-up'!I123)&gt;0,('ssp1-up'!J123-'ssp1-up'!I123),0)</f>
        <v>1.8969245551171836</v>
      </c>
      <c r="K123" s="10">
        <f>IF(('ssp1-up'!K123-'ssp1-up'!J123)&gt;0,('ssp1-up'!K123-'ssp1-up'!J123),0)</f>
        <v>2.1962470539644467</v>
      </c>
      <c r="L123" s="10">
        <f>IF(('ssp1-up'!L123-'ssp1-up'!K123)&gt;0,('ssp1-up'!L123-'ssp1-up'!K123),0)</f>
        <v>2.4399471527150602</v>
      </c>
      <c r="M123" s="10">
        <f>IF(('ssp1-up'!M123-'ssp1-up'!L123)&gt;0,('ssp1-up'!M123-'ssp1-up'!L123),0)</f>
        <v>2.6038706112302545</v>
      </c>
      <c r="N123" s="10">
        <f>IF(('ssp1-up'!N123-'ssp1-up'!M123)&gt;0,('ssp1-up'!N123-'ssp1-up'!M123),0)</f>
        <v>2.6814847086801166</v>
      </c>
      <c r="O123" s="10">
        <f>IF(('ssp1-up'!O123-'ssp1-up'!N123)&gt;0,('ssp1-up'!O123-'ssp1-up'!N123),0)</f>
        <v>2.6977206380167793</v>
      </c>
      <c r="P123" s="10">
        <f>IF(('ssp1-up'!P123-'ssp1-up'!O123)&gt;0,('ssp1-up'!P123-'ssp1-up'!O123),0)</f>
        <v>2.6407536918105521</v>
      </c>
      <c r="Q123" s="10">
        <f>IF(('ssp1-up'!Q123-'ssp1-up'!P123)&gt;0,('ssp1-up'!Q123-'ssp1-up'!P123),0)</f>
        <v>2.5343522947021562</v>
      </c>
      <c r="R123" s="10">
        <f>IF(('ssp1-up'!R123-'ssp1-up'!Q123)&gt;0,('ssp1-up'!R123-'ssp1-up'!Q123),0)</f>
        <v>2.3588314244511821</v>
      </c>
      <c r="S123" s="10">
        <f>IF(('ssp1-up'!S123-'ssp1-up'!R123)&gt;0,('ssp1-up'!S123-'ssp1-up'!R123),0)</f>
        <v>2.1303680524652364</v>
      </c>
      <c r="T123" s="10">
        <f>IF(('ssp1-up'!T123-'ssp1-up'!S123)&gt;0,('ssp1-up'!T123-'ssp1-up'!S123),0)</f>
        <v>1.871123209585754</v>
      </c>
      <c r="U123" s="10">
        <f>IF(('ssp1-up'!U123-'ssp1-up'!T123)&gt;0,('ssp1-up'!U123-'ssp1-up'!T123),0)</f>
        <v>1.5940073619232251</v>
      </c>
      <c r="V123" s="10">
        <f>IF(('ssp1-up'!V123-'ssp1-up'!U123)&gt;0,('ssp1-up'!V123-'ssp1-up'!U123),0)</f>
        <v>1.3052683425237177</v>
      </c>
      <c r="W123" s="10">
        <f>IF(('ssp1-up'!W123-'ssp1-up'!V123)&gt;0,('ssp1-up'!W123-'ssp1-up'!V123),0)</f>
        <v>1.0071515310434904</v>
      </c>
      <c r="X123" s="10">
        <f>IF(('ssp1-up'!X123-'ssp1-up'!W123)&gt;0,('ssp1-up'!X123-'ssp1-up'!W123),0)</f>
        <v>0.70626793167726731</v>
      </c>
    </row>
    <row r="124" spans="1:24" x14ac:dyDescent="0.3">
      <c r="A124" s="6" t="s">
        <v>6</v>
      </c>
      <c r="B124" s="6" t="s">
        <v>203</v>
      </c>
      <c r="C124" s="6" t="s">
        <v>131</v>
      </c>
      <c r="D124" s="6" t="s">
        <v>205</v>
      </c>
      <c r="E124" s="6" t="s">
        <v>204</v>
      </c>
      <c r="F124" s="10" t="e">
        <v>#N/A</v>
      </c>
      <c r="G124" s="10">
        <f>IF(('ssp1-up'!G124-'ssp1-up'!F124)&gt;0,('ssp1-up'!G124-'ssp1-up'!F124),0)</f>
        <v>2.8510146686544715</v>
      </c>
      <c r="H124" s="10">
        <f>IF(('ssp1-up'!H124-'ssp1-up'!G124)&gt;0,('ssp1-up'!H124-'ssp1-up'!G124),0)</f>
        <v>2.5660380287423692</v>
      </c>
      <c r="I124" s="10">
        <f>IF(('ssp1-up'!I124-'ssp1-up'!H124)&gt;0,('ssp1-up'!I124-'ssp1-up'!H124),0)</f>
        <v>2.2809867003395645</v>
      </c>
      <c r="J124" s="10">
        <f>IF(('ssp1-up'!J124-'ssp1-up'!I124)&gt;0,('ssp1-up'!J124-'ssp1-up'!I124),0)</f>
        <v>1.9849277724558938</v>
      </c>
      <c r="K124" s="10">
        <f>IF(('ssp1-up'!K124-'ssp1-up'!J124)&gt;0,('ssp1-up'!K124-'ssp1-up'!J124),0)</f>
        <v>1.7448980219016228</v>
      </c>
      <c r="L124" s="10">
        <f>IF(('ssp1-up'!L124-'ssp1-up'!K124)&gt;0,('ssp1-up'!L124-'ssp1-up'!K124),0)</f>
        <v>1.4647127985107922</v>
      </c>
      <c r="M124" s="10">
        <f>IF(('ssp1-up'!M124-'ssp1-up'!L124)&gt;0,('ssp1-up'!M124-'ssp1-up'!L124),0)</f>
        <v>1.1643546666028612</v>
      </c>
      <c r="N124" s="10">
        <f>IF(('ssp1-up'!N124-'ssp1-up'!M124)&gt;0,('ssp1-up'!N124-'ssp1-up'!M124),0)</f>
        <v>0.87221006415579438</v>
      </c>
      <c r="O124" s="10">
        <f>IF(('ssp1-up'!O124-'ssp1-up'!N124)&gt;0,('ssp1-up'!O124-'ssp1-up'!N124),0)</f>
        <v>0.62707580080622449</v>
      </c>
      <c r="P124" s="10">
        <f>IF(('ssp1-up'!P124-'ssp1-up'!O124)&gt;0,('ssp1-up'!P124-'ssp1-up'!O124),0)</f>
        <v>0.40584649616122448</v>
      </c>
      <c r="Q124" s="10">
        <f>IF(('ssp1-up'!Q124-'ssp1-up'!P124)&gt;0,('ssp1-up'!Q124-'ssp1-up'!P124),0)</f>
        <v>0.19918113997802323</v>
      </c>
      <c r="R124" s="10">
        <f>IF(('ssp1-up'!R124-'ssp1-up'!Q124)&gt;0,('ssp1-up'!R124-'ssp1-up'!Q124),0)</f>
        <v>0</v>
      </c>
      <c r="S124" s="10">
        <f>IF(('ssp1-up'!S124-'ssp1-up'!R124)&gt;0,('ssp1-up'!S124-'ssp1-up'!R124),0)</f>
        <v>0</v>
      </c>
      <c r="T124" s="10">
        <f>IF(('ssp1-up'!T124-'ssp1-up'!S124)&gt;0,('ssp1-up'!T124-'ssp1-up'!S124),0)</f>
        <v>0</v>
      </c>
      <c r="U124" s="10">
        <f>IF(('ssp1-up'!U124-'ssp1-up'!T124)&gt;0,('ssp1-up'!U124-'ssp1-up'!T124),0)</f>
        <v>0</v>
      </c>
      <c r="V124" s="10">
        <f>IF(('ssp1-up'!V124-'ssp1-up'!U124)&gt;0,('ssp1-up'!V124-'ssp1-up'!U124),0)</f>
        <v>0</v>
      </c>
      <c r="W124" s="10">
        <f>IF(('ssp1-up'!W124-'ssp1-up'!V124)&gt;0,('ssp1-up'!W124-'ssp1-up'!V124),0)</f>
        <v>0</v>
      </c>
      <c r="X124" s="10">
        <f>IF(('ssp1-up'!X124-'ssp1-up'!W124)&gt;0,('ssp1-up'!X124-'ssp1-up'!W124),0)</f>
        <v>0</v>
      </c>
    </row>
    <row r="125" spans="1:24" x14ac:dyDescent="0.3">
      <c r="A125" s="6" t="s">
        <v>6</v>
      </c>
      <c r="B125" s="6" t="s">
        <v>203</v>
      </c>
      <c r="C125" s="6" t="s">
        <v>132</v>
      </c>
      <c r="D125" s="6" t="s">
        <v>205</v>
      </c>
      <c r="E125" s="6" t="s">
        <v>204</v>
      </c>
      <c r="F125" s="10" t="e">
        <v>#N/A</v>
      </c>
      <c r="G125" s="10">
        <f>IF(('ssp1-up'!G125-'ssp1-up'!F125)&gt;0,('ssp1-up'!G125-'ssp1-up'!F125),0)</f>
        <v>2.4962721997507972E-2</v>
      </c>
      <c r="H125" s="10">
        <f>IF(('ssp1-up'!H125-'ssp1-up'!G125)&gt;0,('ssp1-up'!H125-'ssp1-up'!G125),0)</f>
        <v>2.5203056462539369E-2</v>
      </c>
      <c r="I125" s="10">
        <f>IF(('ssp1-up'!I125-'ssp1-up'!H125)&gt;0,('ssp1-up'!I125-'ssp1-up'!H125),0)</f>
        <v>2.5526123973704906E-2</v>
      </c>
      <c r="J125" s="10">
        <f>IF(('ssp1-up'!J125-'ssp1-up'!I125)&gt;0,('ssp1-up'!J125-'ssp1-up'!I125),0)</f>
        <v>2.6064050547446593E-2</v>
      </c>
      <c r="K125" s="10">
        <f>IF(('ssp1-up'!K125-'ssp1-up'!J125)&gt;0,('ssp1-up'!K125-'ssp1-up'!J125),0)</f>
        <v>2.6294072125674889E-2</v>
      </c>
      <c r="L125" s="10">
        <f>IF(('ssp1-up'!L125-'ssp1-up'!K125)&gt;0,('ssp1-up'!L125-'ssp1-up'!K125),0)</f>
        <v>2.5100503562916404E-2</v>
      </c>
      <c r="M125" s="10">
        <f>IF(('ssp1-up'!M125-'ssp1-up'!L125)&gt;0,('ssp1-up'!M125-'ssp1-up'!L125),0)</f>
        <v>2.2943933838005415E-2</v>
      </c>
      <c r="N125" s="10">
        <f>IF(('ssp1-up'!N125-'ssp1-up'!M125)&gt;0,('ssp1-up'!N125-'ssp1-up'!M125),0)</f>
        <v>2.032868162928908E-2</v>
      </c>
      <c r="O125" s="10">
        <f>IF(('ssp1-up'!O125-'ssp1-up'!N125)&gt;0,('ssp1-up'!O125-'ssp1-up'!N125),0)</f>
        <v>1.7968752440803926E-2</v>
      </c>
      <c r="P125" s="10">
        <f>IF(('ssp1-up'!P125-'ssp1-up'!O125)&gt;0,('ssp1-up'!P125-'ssp1-up'!O125),0)</f>
        <v>1.5769678980098567E-2</v>
      </c>
      <c r="Q125" s="10">
        <f>IF(('ssp1-up'!Q125-'ssp1-up'!P125)&gt;0,('ssp1-up'!Q125-'ssp1-up'!P125),0)</f>
        <v>1.3540647880210033E-2</v>
      </c>
      <c r="R125" s="10">
        <f>IF(('ssp1-up'!R125-'ssp1-up'!Q125)&gt;0,('ssp1-up'!R125-'ssp1-up'!Q125),0)</f>
        <v>1.1116127059441483E-2</v>
      </c>
      <c r="S125" s="10">
        <f>IF(('ssp1-up'!S125-'ssp1-up'!R125)&gt;0,('ssp1-up'!S125-'ssp1-up'!R125),0)</f>
        <v>8.0705930605254328E-3</v>
      </c>
      <c r="T125" s="10">
        <f>IF(('ssp1-up'!T125-'ssp1-up'!S125)&gt;0,('ssp1-up'!T125-'ssp1-up'!S125),0)</f>
        <v>5.0493155439965132E-3</v>
      </c>
      <c r="U125" s="10">
        <f>IF(('ssp1-up'!U125-'ssp1-up'!T125)&gt;0,('ssp1-up'!U125-'ssp1-up'!T125),0)</f>
        <v>2.2655544483390355E-3</v>
      </c>
      <c r="V125" s="10">
        <f>IF(('ssp1-up'!V125-'ssp1-up'!U125)&gt;0,('ssp1-up'!V125-'ssp1-up'!U125),0)</f>
        <v>0</v>
      </c>
      <c r="W125" s="10">
        <f>IF(('ssp1-up'!W125-'ssp1-up'!V125)&gt;0,('ssp1-up'!W125-'ssp1-up'!V125),0)</f>
        <v>0</v>
      </c>
      <c r="X125" s="10">
        <f>IF(('ssp1-up'!X125-'ssp1-up'!W125)&gt;0,('ssp1-up'!X125-'ssp1-up'!W125),0)</f>
        <v>0</v>
      </c>
    </row>
    <row r="126" spans="1:24" x14ac:dyDescent="0.3">
      <c r="A126" s="6" t="s">
        <v>6</v>
      </c>
      <c r="B126" s="6" t="s">
        <v>203</v>
      </c>
      <c r="C126" s="6" t="s">
        <v>133</v>
      </c>
      <c r="D126" s="6" t="s">
        <v>205</v>
      </c>
      <c r="E126" s="6" t="s">
        <v>204</v>
      </c>
      <c r="F126" s="10" t="e">
        <v>#N/A</v>
      </c>
      <c r="G126" s="10">
        <f>IF(('ssp1-up'!G126-'ssp1-up'!F126)&gt;0,('ssp1-up'!G126-'ssp1-up'!F126),0)</f>
        <v>0.18494204366243849</v>
      </c>
      <c r="H126" s="10">
        <f>IF(('ssp1-up'!H126-'ssp1-up'!G126)&gt;0,('ssp1-up'!H126-'ssp1-up'!G126),0)</f>
        <v>0.19497582595993412</v>
      </c>
      <c r="I126" s="10">
        <f>IF(('ssp1-up'!I126-'ssp1-up'!H126)&gt;0,('ssp1-up'!I126-'ssp1-up'!H126),0)</f>
        <v>0.19633893135675184</v>
      </c>
      <c r="J126" s="10">
        <f>IF(('ssp1-up'!J126-'ssp1-up'!I126)&gt;0,('ssp1-up'!J126-'ssp1-up'!I126),0)</f>
        <v>0.18978153507240658</v>
      </c>
      <c r="K126" s="10">
        <f>IF(('ssp1-up'!K126-'ssp1-up'!J126)&gt;0,('ssp1-up'!K126-'ssp1-up'!J126),0)</f>
        <v>0.18199023509051915</v>
      </c>
      <c r="L126" s="10">
        <f>IF(('ssp1-up'!L126-'ssp1-up'!K126)&gt;0,('ssp1-up'!L126-'ssp1-up'!K126),0)</f>
        <v>0.16832336573730555</v>
      </c>
      <c r="M126" s="10">
        <f>IF(('ssp1-up'!M126-'ssp1-up'!L126)&gt;0,('ssp1-up'!M126-'ssp1-up'!L126),0)</f>
        <v>0.14977798461698044</v>
      </c>
      <c r="N126" s="10">
        <f>IF(('ssp1-up'!N126-'ssp1-up'!M126)&gt;0,('ssp1-up'!N126-'ssp1-up'!M126),0)</f>
        <v>0.13010892092691595</v>
      </c>
      <c r="O126" s="10">
        <f>IF(('ssp1-up'!O126-'ssp1-up'!N126)&gt;0,('ssp1-up'!O126-'ssp1-up'!N126),0)</f>
        <v>0.10985068640641948</v>
      </c>
      <c r="P126" s="10">
        <f>IF(('ssp1-up'!P126-'ssp1-up'!O126)&gt;0,('ssp1-up'!P126-'ssp1-up'!O126),0)</f>
        <v>8.9416108988239262E-2</v>
      </c>
      <c r="Q126" s="10">
        <f>IF(('ssp1-up'!Q126-'ssp1-up'!P126)&gt;0,('ssp1-up'!Q126-'ssp1-up'!P126),0)</f>
        <v>6.8432014481023984E-2</v>
      </c>
      <c r="R126" s="10">
        <f>IF(('ssp1-up'!R126-'ssp1-up'!Q126)&gt;0,('ssp1-up'!R126-'ssp1-up'!Q126),0)</f>
        <v>4.6250591601183721E-2</v>
      </c>
      <c r="S126" s="10">
        <f>IF(('ssp1-up'!S126-'ssp1-up'!R126)&gt;0,('ssp1-up'!S126-'ssp1-up'!R126),0)</f>
        <v>2.3060485987650203E-2</v>
      </c>
      <c r="T126" s="10">
        <f>IF(('ssp1-up'!T126-'ssp1-up'!S126)&gt;0,('ssp1-up'!T126-'ssp1-up'!S126),0)</f>
        <v>3.3571063367476839E-4</v>
      </c>
      <c r="U126" s="10">
        <f>IF(('ssp1-up'!U126-'ssp1-up'!T126)&gt;0,('ssp1-up'!U126-'ssp1-up'!T126),0)</f>
        <v>0</v>
      </c>
      <c r="V126" s="10">
        <f>IF(('ssp1-up'!V126-'ssp1-up'!U126)&gt;0,('ssp1-up'!V126-'ssp1-up'!U126),0)</f>
        <v>0</v>
      </c>
      <c r="W126" s="10">
        <f>IF(('ssp1-up'!W126-'ssp1-up'!V126)&gt;0,('ssp1-up'!W126-'ssp1-up'!V126),0)</f>
        <v>0</v>
      </c>
      <c r="X126" s="10">
        <f>IF(('ssp1-up'!X126-'ssp1-up'!W126)&gt;0,('ssp1-up'!X126-'ssp1-up'!W126),0)</f>
        <v>0</v>
      </c>
    </row>
    <row r="127" spans="1:24" x14ac:dyDescent="0.3">
      <c r="A127" s="6" t="s">
        <v>6</v>
      </c>
      <c r="B127" s="6" t="s">
        <v>203</v>
      </c>
      <c r="C127" s="6" t="s">
        <v>134</v>
      </c>
      <c r="D127" s="6" t="s">
        <v>205</v>
      </c>
      <c r="E127" s="6" t="s">
        <v>204</v>
      </c>
      <c r="F127" s="10" t="e">
        <v>#N/A</v>
      </c>
      <c r="G127" s="10">
        <f>IF(('ssp1-up'!G127-'ssp1-up'!F127)&gt;0,('ssp1-up'!G127-'ssp1-up'!F127),0)</f>
        <v>2.1514954429615013E-2</v>
      </c>
      <c r="H127" s="10">
        <f>IF(('ssp1-up'!H127-'ssp1-up'!G127)&gt;0,('ssp1-up'!H127-'ssp1-up'!G127),0)</f>
        <v>2.1532272223366955E-2</v>
      </c>
      <c r="I127" s="10">
        <f>IF(('ssp1-up'!I127-'ssp1-up'!H127)&gt;0,('ssp1-up'!I127-'ssp1-up'!H127),0)</f>
        <v>2.0866576060021486E-2</v>
      </c>
      <c r="J127" s="10">
        <f>IF(('ssp1-up'!J127-'ssp1-up'!I127)&gt;0,('ssp1-up'!J127-'ssp1-up'!I127),0)</f>
        <v>1.9661135709851979E-2</v>
      </c>
      <c r="K127" s="10">
        <f>IF(('ssp1-up'!K127-'ssp1-up'!J127)&gt;0,('ssp1-up'!K127-'ssp1-up'!J127),0)</f>
        <v>1.8711042670743389E-2</v>
      </c>
      <c r="L127" s="10">
        <f>IF(('ssp1-up'!L127-'ssp1-up'!K127)&gt;0,('ssp1-up'!L127-'ssp1-up'!K127),0)</f>
        <v>1.7513003067666705E-2</v>
      </c>
      <c r="M127" s="10">
        <f>IF(('ssp1-up'!M127-'ssp1-up'!L127)&gt;0,('ssp1-up'!M127-'ssp1-up'!L127),0)</f>
        <v>1.5943585233971158E-2</v>
      </c>
      <c r="N127" s="10">
        <f>IF(('ssp1-up'!N127-'ssp1-up'!M127)&gt;0,('ssp1-up'!N127-'ssp1-up'!M127),0)</f>
        <v>1.3927204304658602E-2</v>
      </c>
      <c r="O127" s="10">
        <f>IF(('ssp1-up'!O127-'ssp1-up'!N127)&gt;0,('ssp1-up'!O127-'ssp1-up'!N127),0)</f>
        <v>1.1803407109127417E-2</v>
      </c>
      <c r="P127" s="10">
        <f>IF(('ssp1-up'!P127-'ssp1-up'!O127)&gt;0,('ssp1-up'!P127-'ssp1-up'!O127),0)</f>
        <v>9.5705921876628186E-3</v>
      </c>
      <c r="Q127" s="10">
        <f>IF(('ssp1-up'!Q127-'ssp1-up'!P127)&gt;0,('ssp1-up'!Q127-'ssp1-up'!P127),0)</f>
        <v>6.7386831100770817E-3</v>
      </c>
      <c r="R127" s="10">
        <f>IF(('ssp1-up'!R127-'ssp1-up'!Q127)&gt;0,('ssp1-up'!R127-'ssp1-up'!Q127),0)</f>
        <v>4.0423559451475133E-3</v>
      </c>
      <c r="S127" s="10">
        <f>IF(('ssp1-up'!S127-'ssp1-up'!R127)&gt;0,('ssp1-up'!S127-'ssp1-up'!R127),0)</f>
        <v>1.4852499362799088E-3</v>
      </c>
      <c r="T127" s="10">
        <f>IF(('ssp1-up'!T127-'ssp1-up'!S127)&gt;0,('ssp1-up'!T127-'ssp1-up'!S127),0)</f>
        <v>0</v>
      </c>
      <c r="U127" s="10">
        <f>IF(('ssp1-up'!U127-'ssp1-up'!T127)&gt;0,('ssp1-up'!U127-'ssp1-up'!T127),0)</f>
        <v>0</v>
      </c>
      <c r="V127" s="10">
        <f>IF(('ssp1-up'!V127-'ssp1-up'!U127)&gt;0,('ssp1-up'!V127-'ssp1-up'!U127),0)</f>
        <v>0</v>
      </c>
      <c r="W127" s="10">
        <f>IF(('ssp1-up'!W127-'ssp1-up'!V127)&gt;0,('ssp1-up'!W127-'ssp1-up'!V127),0)</f>
        <v>0</v>
      </c>
      <c r="X127" s="10">
        <f>IF(('ssp1-up'!X127-'ssp1-up'!W127)&gt;0,('ssp1-up'!X127-'ssp1-up'!W127),0)</f>
        <v>0</v>
      </c>
    </row>
    <row r="128" spans="1:24" x14ac:dyDescent="0.3">
      <c r="A128" s="6" t="s">
        <v>6</v>
      </c>
      <c r="B128" s="6" t="s">
        <v>203</v>
      </c>
      <c r="C128" s="6" t="s">
        <v>135</v>
      </c>
      <c r="D128" s="6" t="s">
        <v>205</v>
      </c>
      <c r="E128" s="6" t="s">
        <v>204</v>
      </c>
      <c r="F128" s="10" t="e">
        <v>#N/A</v>
      </c>
      <c r="G128" s="10">
        <f>IF(('ssp1-up'!G128-'ssp1-up'!F128)&gt;0,('ssp1-up'!G128-'ssp1-up'!F128),0)</f>
        <v>1.0370086246264476</v>
      </c>
      <c r="H128" s="10">
        <f>IF(('ssp1-up'!H128-'ssp1-up'!G128)&gt;0,('ssp1-up'!H128-'ssp1-up'!G128),0)</f>
        <v>1.3252395748173456</v>
      </c>
      <c r="I128" s="10">
        <f>IF(('ssp1-up'!I128-'ssp1-up'!H128)&gt;0,('ssp1-up'!I128-'ssp1-up'!H128),0)</f>
        <v>1.6452321173967768</v>
      </c>
      <c r="J128" s="10">
        <f>IF(('ssp1-up'!J128-'ssp1-up'!I128)&gt;0,('ssp1-up'!J128-'ssp1-up'!I128),0)</f>
        <v>1.9702073294027178</v>
      </c>
      <c r="K128" s="10">
        <f>IF(('ssp1-up'!K128-'ssp1-up'!J128)&gt;0,('ssp1-up'!K128-'ssp1-up'!J128),0)</f>
        <v>2.3411257778910688</v>
      </c>
      <c r="L128" s="10">
        <f>IF(('ssp1-up'!L128-'ssp1-up'!K128)&gt;0,('ssp1-up'!L128-'ssp1-up'!K128),0)</f>
        <v>2.657538780312926</v>
      </c>
      <c r="M128" s="10">
        <f>IF(('ssp1-up'!M128-'ssp1-up'!L128)&gt;0,('ssp1-up'!M128-'ssp1-up'!L128),0)</f>
        <v>2.8994714656788219</v>
      </c>
      <c r="N128" s="10">
        <f>IF(('ssp1-up'!N128-'ssp1-up'!M128)&gt;0,('ssp1-up'!N128-'ssp1-up'!M128),0)</f>
        <v>3.0444211714960083</v>
      </c>
      <c r="O128" s="10">
        <f>IF(('ssp1-up'!O128-'ssp1-up'!N128)&gt;0,('ssp1-up'!O128-'ssp1-up'!N128),0)</f>
        <v>3.1273882168086544</v>
      </c>
      <c r="P128" s="10">
        <f>IF(('ssp1-up'!P128-'ssp1-up'!O128)&gt;0,('ssp1-up'!P128-'ssp1-up'!O128),0)</f>
        <v>3.1226231320433584</v>
      </c>
      <c r="Q128" s="10">
        <f>IF(('ssp1-up'!Q128-'ssp1-up'!P128)&gt;0,('ssp1-up'!Q128-'ssp1-up'!P128),0)</f>
        <v>3.0516684585316725</v>
      </c>
      <c r="R128" s="10">
        <f>IF(('ssp1-up'!R128-'ssp1-up'!Q128)&gt;0,('ssp1-up'!R128-'ssp1-up'!Q128),0)</f>
        <v>2.9017565302143069</v>
      </c>
      <c r="S128" s="10">
        <f>IF(('ssp1-up'!S128-'ssp1-up'!R128)&gt;0,('ssp1-up'!S128-'ssp1-up'!R128),0)</f>
        <v>2.6786350726003327</v>
      </c>
      <c r="T128" s="10">
        <f>IF(('ssp1-up'!T128-'ssp1-up'!S128)&gt;0,('ssp1-up'!T128-'ssp1-up'!S128),0)</f>
        <v>2.4013145000212575</v>
      </c>
      <c r="U128" s="10">
        <f>IF(('ssp1-up'!U128-'ssp1-up'!T128)&gt;0,('ssp1-up'!U128-'ssp1-up'!T128),0)</f>
        <v>2.0893988107911952</v>
      </c>
      <c r="V128" s="10">
        <f>IF(('ssp1-up'!V128-'ssp1-up'!U128)&gt;0,('ssp1-up'!V128-'ssp1-up'!U128),0)</f>
        <v>1.7611516332128616</v>
      </c>
      <c r="W128" s="10">
        <f>IF(('ssp1-up'!W128-'ssp1-up'!V128)&gt;0,('ssp1-up'!W128-'ssp1-up'!V128),0)</f>
        <v>1.4239608170513449</v>
      </c>
      <c r="X128" s="10">
        <f>IF(('ssp1-up'!X128-'ssp1-up'!W128)&gt;0,('ssp1-up'!X128-'ssp1-up'!W128),0)</f>
        <v>1.0835584421664279</v>
      </c>
    </row>
    <row r="129" spans="1:24" x14ac:dyDescent="0.3">
      <c r="A129" s="6" t="s">
        <v>6</v>
      </c>
      <c r="B129" s="6" t="s">
        <v>203</v>
      </c>
      <c r="C129" s="6" t="s">
        <v>136</v>
      </c>
      <c r="D129" s="6" t="s">
        <v>205</v>
      </c>
      <c r="E129" s="6" t="s">
        <v>204</v>
      </c>
      <c r="F129" s="10" t="e">
        <v>#N/A</v>
      </c>
      <c r="G129" s="10">
        <f>IF(('ssp1-up'!G129-'ssp1-up'!F129)&gt;0,('ssp1-up'!G129-'ssp1-up'!F129),0)</f>
        <v>17.374885698099533</v>
      </c>
      <c r="H129" s="10">
        <f>IF(('ssp1-up'!H129-'ssp1-up'!G129)&gt;0,('ssp1-up'!H129-'ssp1-up'!G129),0)</f>
        <v>19.530925565149673</v>
      </c>
      <c r="I129" s="10">
        <f>IF(('ssp1-up'!I129-'ssp1-up'!H129)&gt;0,('ssp1-up'!I129-'ssp1-up'!H129),0)</f>
        <v>21.329902647429535</v>
      </c>
      <c r="J129" s="10">
        <f>IF(('ssp1-up'!J129-'ssp1-up'!I129)&gt;0,('ssp1-up'!J129-'ssp1-up'!I129),0)</f>
        <v>22.524534075510303</v>
      </c>
      <c r="K129" s="10">
        <f>IF(('ssp1-up'!K129-'ssp1-up'!J129)&gt;0,('ssp1-up'!K129-'ssp1-up'!J129),0)</f>
        <v>24.032731867487058</v>
      </c>
      <c r="L129" s="10">
        <f>IF(('ssp1-up'!L129-'ssp1-up'!K129)&gt;0,('ssp1-up'!L129-'ssp1-up'!K129),0)</f>
        <v>24.924945701005129</v>
      </c>
      <c r="M129" s="10">
        <f>IF(('ssp1-up'!M129-'ssp1-up'!L129)&gt;0,('ssp1-up'!M129-'ssp1-up'!L129),0)</f>
        <v>24.960437687382068</v>
      </c>
      <c r="N129" s="10">
        <f>IF(('ssp1-up'!N129-'ssp1-up'!M129)&gt;0,('ssp1-up'!N129-'ssp1-up'!M129),0)</f>
        <v>24.215330214109684</v>
      </c>
      <c r="O129" s="10">
        <f>IF(('ssp1-up'!O129-'ssp1-up'!N129)&gt;0,('ssp1-up'!O129-'ssp1-up'!N129),0)</f>
        <v>23.114119589705297</v>
      </c>
      <c r="P129" s="10">
        <f>IF(('ssp1-up'!P129-'ssp1-up'!O129)&gt;0,('ssp1-up'!P129-'ssp1-up'!O129),0)</f>
        <v>21.658269357837185</v>
      </c>
      <c r="Q129" s="10">
        <f>IF(('ssp1-up'!Q129-'ssp1-up'!P129)&gt;0,('ssp1-up'!Q129-'ssp1-up'!P129),0)</f>
        <v>20.046314015945541</v>
      </c>
      <c r="R129" s="10">
        <f>IF(('ssp1-up'!R129-'ssp1-up'!Q129)&gt;0,('ssp1-up'!R129-'ssp1-up'!Q129),0)</f>
        <v>18.11571006445331</v>
      </c>
      <c r="S129" s="10">
        <f>IF(('ssp1-up'!S129-'ssp1-up'!R129)&gt;0,('ssp1-up'!S129-'ssp1-up'!R129),0)</f>
        <v>15.94147028247761</v>
      </c>
      <c r="T129" s="10">
        <f>IF(('ssp1-up'!T129-'ssp1-up'!S129)&gt;0,('ssp1-up'!T129-'ssp1-up'!S129),0)</f>
        <v>13.637810643312264</v>
      </c>
      <c r="U129" s="10">
        <f>IF(('ssp1-up'!U129-'ssp1-up'!T129)&gt;0,('ssp1-up'!U129-'ssp1-up'!T129),0)</f>
        <v>11.338923384684335</v>
      </c>
      <c r="V129" s="10">
        <f>IF(('ssp1-up'!V129-'ssp1-up'!U129)&gt;0,('ssp1-up'!V129-'ssp1-up'!U129),0)</f>
        <v>9.0614686338063279</v>
      </c>
      <c r="W129" s="10">
        <f>IF(('ssp1-up'!W129-'ssp1-up'!V129)&gt;0,('ssp1-up'!W129-'ssp1-up'!V129),0)</f>
        <v>6.827348059366841</v>
      </c>
      <c r="X129" s="10">
        <f>IF(('ssp1-up'!X129-'ssp1-up'!W129)&gt;0,('ssp1-up'!X129-'ssp1-up'!W129),0)</f>
        <v>4.5963785931131724</v>
      </c>
    </row>
    <row r="130" spans="1:24" x14ac:dyDescent="0.3">
      <c r="A130" s="6" t="s">
        <v>6</v>
      </c>
      <c r="B130" s="6" t="s">
        <v>203</v>
      </c>
      <c r="C130" s="6" t="s">
        <v>137</v>
      </c>
      <c r="D130" s="6" t="s">
        <v>205</v>
      </c>
      <c r="E130" s="6" t="s">
        <v>204</v>
      </c>
      <c r="F130" s="10" t="e">
        <v>#N/A</v>
      </c>
      <c r="G130" s="10">
        <f>IF(('ssp1-up'!G130-'ssp1-up'!F130)&gt;0,('ssp1-up'!G130-'ssp1-up'!F130),0)</f>
        <v>0.38388537448604199</v>
      </c>
      <c r="H130" s="10">
        <f>IF(('ssp1-up'!H130-'ssp1-up'!G130)&gt;0,('ssp1-up'!H130-'ssp1-up'!G130),0)</f>
        <v>0.34162649058009009</v>
      </c>
      <c r="I130" s="10">
        <f>IF(('ssp1-up'!I130-'ssp1-up'!H130)&gt;0,('ssp1-up'!I130-'ssp1-up'!H130),0)</f>
        <v>0.2967940389904733</v>
      </c>
      <c r="J130" s="10">
        <f>IF(('ssp1-up'!J130-'ssp1-up'!I130)&gt;0,('ssp1-up'!J130-'ssp1-up'!I130),0)</f>
        <v>0.24518227935292902</v>
      </c>
      <c r="K130" s="10">
        <f>IF(('ssp1-up'!K130-'ssp1-up'!J130)&gt;0,('ssp1-up'!K130-'ssp1-up'!J130),0)</f>
        <v>0.19847211926643471</v>
      </c>
      <c r="L130" s="10">
        <f>IF(('ssp1-up'!L130-'ssp1-up'!K130)&gt;0,('ssp1-up'!L130-'ssp1-up'!K130),0)</f>
        <v>0.14702654716959973</v>
      </c>
      <c r="M130" s="10">
        <f>IF(('ssp1-up'!M130-'ssp1-up'!L130)&gt;0,('ssp1-up'!M130-'ssp1-up'!L130),0)</f>
        <v>9.4079771408260626E-2</v>
      </c>
      <c r="N130" s="10">
        <f>IF(('ssp1-up'!N130-'ssp1-up'!M130)&gt;0,('ssp1-up'!N130-'ssp1-up'!M130),0)</f>
        <v>4.3109755876194811E-2</v>
      </c>
      <c r="O130" s="10">
        <f>IF(('ssp1-up'!O130-'ssp1-up'!N130)&gt;0,('ssp1-up'!O130-'ssp1-up'!N130),0)</f>
        <v>0</v>
      </c>
      <c r="P130" s="10">
        <f>IF(('ssp1-up'!P130-'ssp1-up'!O130)&gt;0,('ssp1-up'!P130-'ssp1-up'!O130),0)</f>
        <v>0</v>
      </c>
      <c r="Q130" s="10">
        <f>IF(('ssp1-up'!Q130-'ssp1-up'!P130)&gt;0,('ssp1-up'!Q130-'ssp1-up'!P130),0)</f>
        <v>0</v>
      </c>
      <c r="R130" s="10">
        <f>IF(('ssp1-up'!R130-'ssp1-up'!Q130)&gt;0,('ssp1-up'!R130-'ssp1-up'!Q130),0)</f>
        <v>0</v>
      </c>
      <c r="S130" s="10">
        <f>IF(('ssp1-up'!S130-'ssp1-up'!R130)&gt;0,('ssp1-up'!S130-'ssp1-up'!R130),0)</f>
        <v>0</v>
      </c>
      <c r="T130" s="10">
        <f>IF(('ssp1-up'!T130-'ssp1-up'!S130)&gt;0,('ssp1-up'!T130-'ssp1-up'!S130),0)</f>
        <v>0</v>
      </c>
      <c r="U130" s="10">
        <f>IF(('ssp1-up'!U130-'ssp1-up'!T130)&gt;0,('ssp1-up'!U130-'ssp1-up'!T130),0)</f>
        <v>0</v>
      </c>
      <c r="V130" s="10">
        <f>IF(('ssp1-up'!V130-'ssp1-up'!U130)&gt;0,('ssp1-up'!V130-'ssp1-up'!U130),0)</f>
        <v>0</v>
      </c>
      <c r="W130" s="10">
        <f>IF(('ssp1-up'!W130-'ssp1-up'!V130)&gt;0,('ssp1-up'!W130-'ssp1-up'!V130),0)</f>
        <v>0</v>
      </c>
      <c r="X130" s="10">
        <f>IF(('ssp1-up'!X130-'ssp1-up'!W130)&gt;0,('ssp1-up'!X130-'ssp1-up'!W130),0)</f>
        <v>0</v>
      </c>
    </row>
    <row r="131" spans="1:24" x14ac:dyDescent="0.3">
      <c r="A131" s="6" t="s">
        <v>6</v>
      </c>
      <c r="B131" s="6" t="s">
        <v>203</v>
      </c>
      <c r="C131" s="6" t="s">
        <v>138</v>
      </c>
      <c r="D131" s="6" t="s">
        <v>205</v>
      </c>
      <c r="E131" s="6" t="s">
        <v>204</v>
      </c>
      <c r="F131" s="10" t="e">
        <v>#N/A</v>
      </c>
      <c r="G131" s="10">
        <f>IF(('ssp1-up'!G131-'ssp1-up'!F131)&gt;0,('ssp1-up'!G131-'ssp1-up'!F131),0)</f>
        <v>0.51942381797627313</v>
      </c>
      <c r="H131" s="10">
        <f>IF(('ssp1-up'!H131-'ssp1-up'!G131)&gt;0,('ssp1-up'!H131-'ssp1-up'!G131),0)</f>
        <v>0.5337559596211463</v>
      </c>
      <c r="I131" s="10">
        <f>IF(('ssp1-up'!I131-'ssp1-up'!H131)&gt;0,('ssp1-up'!I131-'ssp1-up'!H131),0)</f>
        <v>0.54300007985179377</v>
      </c>
      <c r="J131" s="10">
        <f>IF(('ssp1-up'!J131-'ssp1-up'!I131)&gt;0,('ssp1-up'!J131-'ssp1-up'!I131),0)</f>
        <v>0.52847149016078099</v>
      </c>
      <c r="K131" s="10">
        <f>IF(('ssp1-up'!K131-'ssp1-up'!J131)&gt;0,('ssp1-up'!K131-'ssp1-up'!J131),0)</f>
        <v>0.48997854232117355</v>
      </c>
      <c r="L131" s="10">
        <f>IF(('ssp1-up'!L131-'ssp1-up'!K131)&gt;0,('ssp1-up'!L131-'ssp1-up'!K131),0)</f>
        <v>0.44528064328110517</v>
      </c>
      <c r="M131" s="10">
        <f>IF(('ssp1-up'!M131-'ssp1-up'!L131)&gt;0,('ssp1-up'!M131-'ssp1-up'!L131),0)</f>
        <v>0.40013022279950405</v>
      </c>
      <c r="N131" s="10">
        <f>IF(('ssp1-up'!N131-'ssp1-up'!M131)&gt;0,('ssp1-up'!N131-'ssp1-up'!M131),0)</f>
        <v>0.36546500519476055</v>
      </c>
      <c r="O131" s="10">
        <f>IF(('ssp1-up'!O131-'ssp1-up'!N131)&gt;0,('ssp1-up'!O131-'ssp1-up'!N131),0)</f>
        <v>0.34010010067998309</v>
      </c>
      <c r="P131" s="10">
        <f>IF(('ssp1-up'!P131-'ssp1-up'!O131)&gt;0,('ssp1-up'!P131-'ssp1-up'!O131),0)</f>
        <v>0.32176485933567989</v>
      </c>
      <c r="Q131" s="10">
        <f>IF(('ssp1-up'!Q131-'ssp1-up'!P131)&gt;0,('ssp1-up'!Q131-'ssp1-up'!P131),0)</f>
        <v>0.29385467544085131</v>
      </c>
      <c r="R131" s="10">
        <f>IF(('ssp1-up'!R131-'ssp1-up'!Q131)&gt;0,('ssp1-up'!R131-'ssp1-up'!Q131),0)</f>
        <v>0.25296266150779445</v>
      </c>
      <c r="S131" s="10">
        <f>IF(('ssp1-up'!S131-'ssp1-up'!R131)&gt;0,('ssp1-up'!S131-'ssp1-up'!R131),0)</f>
        <v>0.17826292704152635</v>
      </c>
      <c r="T131" s="10">
        <f>IF(('ssp1-up'!T131-'ssp1-up'!S131)&gt;0,('ssp1-up'!T131-'ssp1-up'!S131),0)</f>
        <v>0.11830848952749307</v>
      </c>
      <c r="U131" s="10">
        <f>IF(('ssp1-up'!U131-'ssp1-up'!T131)&gt;0,('ssp1-up'!U131-'ssp1-up'!T131),0)</f>
        <v>1.8458178195739805E-2</v>
      </c>
      <c r="V131" s="10">
        <f>IF(('ssp1-up'!V131-'ssp1-up'!U131)&gt;0,('ssp1-up'!V131-'ssp1-up'!U131),0)</f>
        <v>0</v>
      </c>
      <c r="W131" s="10">
        <f>IF(('ssp1-up'!W131-'ssp1-up'!V131)&gt;0,('ssp1-up'!W131-'ssp1-up'!V131),0)</f>
        <v>0</v>
      </c>
      <c r="X131" s="10">
        <f>IF(('ssp1-up'!X131-'ssp1-up'!W131)&gt;0,('ssp1-up'!X131-'ssp1-up'!W131),0)</f>
        <v>0</v>
      </c>
    </row>
    <row r="132" spans="1:24" x14ac:dyDescent="0.3">
      <c r="A132" s="6" t="s">
        <v>6</v>
      </c>
      <c r="B132" s="6" t="s">
        <v>203</v>
      </c>
      <c r="C132" s="6" t="s">
        <v>139</v>
      </c>
      <c r="D132" s="6" t="s">
        <v>205</v>
      </c>
      <c r="E132" s="6" t="s">
        <v>204</v>
      </c>
      <c r="F132" s="10" t="e">
        <v>#N/A</v>
      </c>
      <c r="G132" s="10">
        <f>IF(('ssp1-up'!G132-'ssp1-up'!F132)&gt;0,('ssp1-up'!G132-'ssp1-up'!F132),0)</f>
        <v>0.3781449495782927</v>
      </c>
      <c r="H132" s="10">
        <f>IF(('ssp1-up'!H132-'ssp1-up'!G132)&gt;0,('ssp1-up'!H132-'ssp1-up'!G132),0)</f>
        <v>0.391280281924546</v>
      </c>
      <c r="I132" s="10">
        <f>IF(('ssp1-up'!I132-'ssp1-up'!H132)&gt;0,('ssp1-up'!I132-'ssp1-up'!H132),0)</f>
        <v>0.40775292689931408</v>
      </c>
      <c r="J132" s="10">
        <f>IF(('ssp1-up'!J132-'ssp1-up'!I132)&gt;0,('ssp1-up'!J132-'ssp1-up'!I132),0)</f>
        <v>0.40710061044214907</v>
      </c>
      <c r="K132" s="10">
        <f>IF(('ssp1-up'!K132-'ssp1-up'!J132)&gt;0,('ssp1-up'!K132-'ssp1-up'!J132),0)</f>
        <v>0.39416026733935183</v>
      </c>
      <c r="L132" s="10">
        <f>IF(('ssp1-up'!L132-'ssp1-up'!K132)&gt;0,('ssp1-up'!L132-'ssp1-up'!K132),0)</f>
        <v>0.37925832617209032</v>
      </c>
      <c r="M132" s="10">
        <f>IF(('ssp1-up'!M132-'ssp1-up'!L132)&gt;0,('ssp1-up'!M132-'ssp1-up'!L132),0)</f>
        <v>0.36576851835597246</v>
      </c>
      <c r="N132" s="10">
        <f>IF(('ssp1-up'!N132-'ssp1-up'!M132)&gt;0,('ssp1-up'!N132-'ssp1-up'!M132),0)</f>
        <v>0.35423470426435966</v>
      </c>
      <c r="O132" s="10">
        <f>IF(('ssp1-up'!O132-'ssp1-up'!N132)&gt;0,('ssp1-up'!O132-'ssp1-up'!N132),0)</f>
        <v>0.34260031973275318</v>
      </c>
      <c r="P132" s="10">
        <f>IF(('ssp1-up'!P132-'ssp1-up'!O132)&gt;0,('ssp1-up'!P132-'ssp1-up'!O132),0)</f>
        <v>0.32746847105038057</v>
      </c>
      <c r="Q132" s="10">
        <f>IF(('ssp1-up'!Q132-'ssp1-up'!P132)&gt;0,('ssp1-up'!Q132-'ssp1-up'!P132),0)</f>
        <v>0.29554771163844062</v>
      </c>
      <c r="R132" s="10">
        <f>IF(('ssp1-up'!R132-'ssp1-up'!Q132)&gt;0,('ssp1-up'!R132-'ssp1-up'!Q132),0)</f>
        <v>0.25148667453096785</v>
      </c>
      <c r="S132" s="10">
        <f>IF(('ssp1-up'!S132-'ssp1-up'!R132)&gt;0,('ssp1-up'!S132-'ssp1-up'!R132),0)</f>
        <v>0.20627597312263113</v>
      </c>
      <c r="T132" s="10">
        <f>IF(('ssp1-up'!T132-'ssp1-up'!S132)&gt;0,('ssp1-up'!T132-'ssp1-up'!S132),0)</f>
        <v>0.16721383719210969</v>
      </c>
      <c r="U132" s="10">
        <f>IF(('ssp1-up'!U132-'ssp1-up'!T132)&gt;0,('ssp1-up'!U132-'ssp1-up'!T132),0)</f>
        <v>0.11146067265122994</v>
      </c>
      <c r="V132" s="10">
        <f>IF(('ssp1-up'!V132-'ssp1-up'!U132)&gt;0,('ssp1-up'!V132-'ssp1-up'!U132),0)</f>
        <v>5.6193257305086064E-2</v>
      </c>
      <c r="W132" s="10">
        <f>IF(('ssp1-up'!W132-'ssp1-up'!V132)&gt;0,('ssp1-up'!W132-'ssp1-up'!V132),0)</f>
        <v>6.8526115737963522E-3</v>
      </c>
      <c r="X132" s="10">
        <f>IF(('ssp1-up'!X132-'ssp1-up'!W132)&gt;0,('ssp1-up'!X132-'ssp1-up'!W132),0)</f>
        <v>0</v>
      </c>
    </row>
    <row r="133" spans="1:24" x14ac:dyDescent="0.3">
      <c r="A133" s="6" t="s">
        <v>6</v>
      </c>
      <c r="B133" s="6" t="s">
        <v>203</v>
      </c>
      <c r="C133" s="6" t="s">
        <v>140</v>
      </c>
      <c r="D133" s="6" t="s">
        <v>205</v>
      </c>
      <c r="E133" s="6" t="s">
        <v>204</v>
      </c>
      <c r="F133" s="10" t="e">
        <v>#N/A</v>
      </c>
      <c r="G133" s="10">
        <f>IF(('ssp1-up'!G133-'ssp1-up'!F133)&gt;0,('ssp1-up'!G133-'ssp1-up'!F133),0)</f>
        <v>1.7034312069740603</v>
      </c>
      <c r="H133" s="10">
        <f>IF(('ssp1-up'!H133-'ssp1-up'!G133)&gt;0,('ssp1-up'!H133-'ssp1-up'!G133),0)</f>
        <v>2.014731607876965</v>
      </c>
      <c r="I133" s="10">
        <f>IF(('ssp1-up'!I133-'ssp1-up'!H133)&gt;0,('ssp1-up'!I133-'ssp1-up'!H133),0)</f>
        <v>2.2924776947349876</v>
      </c>
      <c r="J133" s="10">
        <f>IF(('ssp1-up'!J133-'ssp1-up'!I133)&gt;0,('ssp1-up'!J133-'ssp1-up'!I133),0)</f>
        <v>2.4951585963132796</v>
      </c>
      <c r="K133" s="10">
        <f>IF(('ssp1-up'!K133-'ssp1-up'!J133)&gt;0,('ssp1-up'!K133-'ssp1-up'!J133),0)</f>
        <v>2.6531126592875633</v>
      </c>
      <c r="L133" s="10">
        <f>IF(('ssp1-up'!L133-'ssp1-up'!K133)&gt;0,('ssp1-up'!L133-'ssp1-up'!K133),0)</f>
        <v>2.7234479535588001</v>
      </c>
      <c r="M133" s="10">
        <f>IF(('ssp1-up'!M133-'ssp1-up'!L133)&gt;0,('ssp1-up'!M133-'ssp1-up'!L133),0)</f>
        <v>2.6963594149387831</v>
      </c>
      <c r="N133" s="10">
        <f>IF(('ssp1-up'!N133-'ssp1-up'!M133)&gt;0,('ssp1-up'!N133-'ssp1-up'!M133),0)</f>
        <v>2.5656871591110111</v>
      </c>
      <c r="O133" s="10">
        <f>IF(('ssp1-up'!O133-'ssp1-up'!N133)&gt;0,('ssp1-up'!O133-'ssp1-up'!N133),0)</f>
        <v>2.3542807496501226</v>
      </c>
      <c r="P133" s="10">
        <f>IF(('ssp1-up'!P133-'ssp1-up'!O133)&gt;0,('ssp1-up'!P133-'ssp1-up'!O133),0)</f>
        <v>2.0648085980997521</v>
      </c>
      <c r="Q133" s="10">
        <f>IF(('ssp1-up'!Q133-'ssp1-up'!P133)&gt;0,('ssp1-up'!Q133-'ssp1-up'!P133),0)</f>
        <v>1.7307772355451974</v>
      </c>
      <c r="R133" s="10">
        <f>IF(('ssp1-up'!R133-'ssp1-up'!Q133)&gt;0,('ssp1-up'!R133-'ssp1-up'!Q133),0)</f>
        <v>1.3614278935999486</v>
      </c>
      <c r="S133" s="10">
        <f>IF(('ssp1-up'!S133-'ssp1-up'!R133)&gt;0,('ssp1-up'!S133-'ssp1-up'!R133),0)</f>
        <v>0.97116066336491258</v>
      </c>
      <c r="T133" s="10">
        <f>IF(('ssp1-up'!T133-'ssp1-up'!S133)&gt;0,('ssp1-up'!T133-'ssp1-up'!S133),0)</f>
        <v>0.5714914857961233</v>
      </c>
      <c r="U133" s="10">
        <f>IF(('ssp1-up'!U133-'ssp1-up'!T133)&gt;0,('ssp1-up'!U133-'ssp1-up'!T133),0)</f>
        <v>0.17710546756971723</v>
      </c>
      <c r="V133" s="10">
        <f>IF(('ssp1-up'!V133-'ssp1-up'!U133)&gt;0,('ssp1-up'!V133-'ssp1-up'!U133),0)</f>
        <v>0</v>
      </c>
      <c r="W133" s="10">
        <f>IF(('ssp1-up'!W133-'ssp1-up'!V133)&gt;0,('ssp1-up'!W133-'ssp1-up'!V133),0)</f>
        <v>0</v>
      </c>
      <c r="X133" s="10">
        <f>IF(('ssp1-up'!X133-'ssp1-up'!W133)&gt;0,('ssp1-up'!X133-'ssp1-up'!W133),0)</f>
        <v>0</v>
      </c>
    </row>
    <row r="134" spans="1:24" x14ac:dyDescent="0.3">
      <c r="A134" s="6" t="s">
        <v>6</v>
      </c>
      <c r="B134" s="6" t="s">
        <v>203</v>
      </c>
      <c r="C134" s="6" t="s">
        <v>141</v>
      </c>
      <c r="D134" s="6" t="s">
        <v>205</v>
      </c>
      <c r="E134" s="6" t="s">
        <v>204</v>
      </c>
      <c r="F134" s="10" t="e">
        <v>#N/A</v>
      </c>
      <c r="G134" s="10">
        <f>IF(('ssp1-up'!G134-'ssp1-up'!F134)&gt;0,('ssp1-up'!G134-'ssp1-up'!F134),0)</f>
        <v>0.26606635325411521</v>
      </c>
      <c r="H134" s="10">
        <f>IF(('ssp1-up'!H134-'ssp1-up'!G134)&gt;0,('ssp1-up'!H134-'ssp1-up'!G134),0)</f>
        <v>0.26117586316468078</v>
      </c>
      <c r="I134" s="10">
        <f>IF(('ssp1-up'!I134-'ssp1-up'!H134)&gt;0,('ssp1-up'!I134-'ssp1-up'!H134),0)</f>
        <v>0.25000674299262471</v>
      </c>
      <c r="J134" s="10">
        <f>IF(('ssp1-up'!J134-'ssp1-up'!I134)&gt;0,('ssp1-up'!J134-'ssp1-up'!I134),0)</f>
        <v>0.23172351688395487</v>
      </c>
      <c r="K134" s="10">
        <f>IF(('ssp1-up'!K134-'ssp1-up'!J134)&gt;0,('ssp1-up'!K134-'ssp1-up'!J134),0)</f>
        <v>0.2171031776895882</v>
      </c>
      <c r="L134" s="10">
        <f>IF(('ssp1-up'!L134-'ssp1-up'!K134)&gt;0,('ssp1-up'!L134-'ssp1-up'!K134),0)</f>
        <v>0.20529433843140588</v>
      </c>
      <c r="M134" s="10">
        <f>IF(('ssp1-up'!M134-'ssp1-up'!L134)&gt;0,('ssp1-up'!M134-'ssp1-up'!L134),0)</f>
        <v>0.19308923998395411</v>
      </c>
      <c r="N134" s="10">
        <f>IF(('ssp1-up'!N134-'ssp1-up'!M134)&gt;0,('ssp1-up'!N134-'ssp1-up'!M134),0)</f>
        <v>0.17818186955543958</v>
      </c>
      <c r="O134" s="10">
        <f>IF(('ssp1-up'!O134-'ssp1-up'!N134)&gt;0,('ssp1-up'!O134-'ssp1-up'!N134),0)</f>
        <v>0.16156385103172077</v>
      </c>
      <c r="P134" s="10">
        <f>IF(('ssp1-up'!P134-'ssp1-up'!O134)&gt;0,('ssp1-up'!P134-'ssp1-up'!O134),0)</f>
        <v>0.14690195890520918</v>
      </c>
      <c r="Q134" s="10">
        <f>IF(('ssp1-up'!Q134-'ssp1-up'!P134)&gt;0,('ssp1-up'!Q134-'ssp1-up'!P134),0)</f>
        <v>0.12950356389652828</v>
      </c>
      <c r="R134" s="10">
        <f>IF(('ssp1-up'!R134-'ssp1-up'!Q134)&gt;0,('ssp1-up'!R134-'ssp1-up'!Q134),0)</f>
        <v>0.11017692460244355</v>
      </c>
      <c r="S134" s="10">
        <f>IF(('ssp1-up'!S134-'ssp1-up'!R134)&gt;0,('ssp1-up'!S134-'ssp1-up'!R134),0)</f>
        <v>8.4650302847041559E-2</v>
      </c>
      <c r="T134" s="10">
        <f>IF(('ssp1-up'!T134-'ssp1-up'!S134)&gt;0,('ssp1-up'!T134-'ssp1-up'!S134),0)</f>
        <v>5.9969252149158159E-2</v>
      </c>
      <c r="U134" s="10">
        <f>IF(('ssp1-up'!U134-'ssp1-up'!T134)&gt;0,('ssp1-up'!U134-'ssp1-up'!T134),0)</f>
        <v>2.0431496947676209E-2</v>
      </c>
      <c r="V134" s="10">
        <f>IF(('ssp1-up'!V134-'ssp1-up'!U134)&gt;0,('ssp1-up'!V134-'ssp1-up'!U134),0)</f>
        <v>0</v>
      </c>
      <c r="W134" s="10">
        <f>IF(('ssp1-up'!W134-'ssp1-up'!V134)&gt;0,('ssp1-up'!W134-'ssp1-up'!V134),0)</f>
        <v>0</v>
      </c>
      <c r="X134" s="10">
        <f>IF(('ssp1-up'!X134-'ssp1-up'!W134)&gt;0,('ssp1-up'!X134-'ssp1-up'!W134),0)</f>
        <v>0</v>
      </c>
    </row>
    <row r="135" spans="1:24" x14ac:dyDescent="0.3">
      <c r="A135" s="6" t="s">
        <v>6</v>
      </c>
      <c r="B135" s="6" t="s">
        <v>203</v>
      </c>
      <c r="C135" s="6" t="s">
        <v>142</v>
      </c>
      <c r="D135" s="6" t="s">
        <v>205</v>
      </c>
      <c r="E135" s="6" t="s">
        <v>204</v>
      </c>
      <c r="F135" s="10" t="e">
        <v>#N/A</v>
      </c>
      <c r="G135" s="10">
        <f>IF(('ssp1-up'!G135-'ssp1-up'!F135)&gt;0,('ssp1-up'!G135-'ssp1-up'!F135),0)</f>
        <v>0.30810845434483047</v>
      </c>
      <c r="H135" s="10">
        <f>IF(('ssp1-up'!H135-'ssp1-up'!G135)&gt;0,('ssp1-up'!H135-'ssp1-up'!G135),0)</f>
        <v>0.2771890797677794</v>
      </c>
      <c r="I135" s="10">
        <f>IF(('ssp1-up'!I135-'ssp1-up'!H135)&gt;0,('ssp1-up'!I135-'ssp1-up'!H135),0)</f>
        <v>0.25643672491889902</v>
      </c>
      <c r="J135" s="10">
        <f>IF(('ssp1-up'!J135-'ssp1-up'!I135)&gt;0,('ssp1-up'!J135-'ssp1-up'!I135),0)</f>
        <v>0.22376235165367042</v>
      </c>
      <c r="K135" s="10">
        <f>IF(('ssp1-up'!K135-'ssp1-up'!J135)&gt;0,('ssp1-up'!K135-'ssp1-up'!J135),0)</f>
        <v>0.19793591851294856</v>
      </c>
      <c r="L135" s="10">
        <f>IF(('ssp1-up'!L135-'ssp1-up'!K135)&gt;0,('ssp1-up'!L135-'ssp1-up'!K135),0)</f>
        <v>0.17268710228031647</v>
      </c>
      <c r="M135" s="10">
        <f>IF(('ssp1-up'!M135-'ssp1-up'!L135)&gt;0,('ssp1-up'!M135-'ssp1-up'!L135),0)</f>
        <v>0.13969109916208966</v>
      </c>
      <c r="N135" s="10">
        <f>IF(('ssp1-up'!N135-'ssp1-up'!M135)&gt;0,('ssp1-up'!N135-'ssp1-up'!M135),0)</f>
        <v>0.10445570501430979</v>
      </c>
      <c r="O135" s="10">
        <f>IF(('ssp1-up'!O135-'ssp1-up'!N135)&gt;0,('ssp1-up'!O135-'ssp1-up'!N135),0)</f>
        <v>7.1827061266810599E-2</v>
      </c>
      <c r="P135" s="10">
        <f>IF(('ssp1-up'!P135-'ssp1-up'!O135)&gt;0,('ssp1-up'!P135-'ssp1-up'!O135),0)</f>
        <v>4.1361289645062804E-2</v>
      </c>
      <c r="Q135" s="10">
        <f>IF(('ssp1-up'!Q135-'ssp1-up'!P135)&gt;0,('ssp1-up'!Q135-'ssp1-up'!P135),0)</f>
        <v>1.2403030178593344E-2</v>
      </c>
      <c r="R135" s="10">
        <f>IF(('ssp1-up'!R135-'ssp1-up'!Q135)&gt;0,('ssp1-up'!R135-'ssp1-up'!Q135),0)</f>
        <v>0</v>
      </c>
      <c r="S135" s="10">
        <f>IF(('ssp1-up'!S135-'ssp1-up'!R135)&gt;0,('ssp1-up'!S135-'ssp1-up'!R135),0)</f>
        <v>0</v>
      </c>
      <c r="T135" s="10">
        <f>IF(('ssp1-up'!T135-'ssp1-up'!S135)&gt;0,('ssp1-up'!T135-'ssp1-up'!S135),0)</f>
        <v>0</v>
      </c>
      <c r="U135" s="10">
        <f>IF(('ssp1-up'!U135-'ssp1-up'!T135)&gt;0,('ssp1-up'!U135-'ssp1-up'!T135),0)</f>
        <v>0</v>
      </c>
      <c r="V135" s="10">
        <f>IF(('ssp1-up'!V135-'ssp1-up'!U135)&gt;0,('ssp1-up'!V135-'ssp1-up'!U135),0)</f>
        <v>0</v>
      </c>
      <c r="W135" s="10">
        <f>IF(('ssp1-up'!W135-'ssp1-up'!V135)&gt;0,('ssp1-up'!W135-'ssp1-up'!V135),0)</f>
        <v>0</v>
      </c>
      <c r="X135" s="10">
        <f>IF(('ssp1-up'!X135-'ssp1-up'!W135)&gt;0,('ssp1-up'!X135-'ssp1-up'!W135),0)</f>
        <v>0</v>
      </c>
    </row>
    <row r="136" spans="1:24" x14ac:dyDescent="0.3">
      <c r="A136" s="6" t="s">
        <v>6</v>
      </c>
      <c r="B136" s="6" t="s">
        <v>203</v>
      </c>
      <c r="C136" s="6" t="s">
        <v>143</v>
      </c>
      <c r="D136" s="6" t="s">
        <v>205</v>
      </c>
      <c r="E136" s="6" t="s">
        <v>204</v>
      </c>
      <c r="F136" s="10" t="e">
        <v>#N/A</v>
      </c>
      <c r="G136" s="10">
        <f>IF(('ssp1-up'!G136-'ssp1-up'!F136)&gt;0,('ssp1-up'!G136-'ssp1-up'!F136),0)</f>
        <v>14.156130044363465</v>
      </c>
      <c r="H136" s="10">
        <f>IF(('ssp1-up'!H136-'ssp1-up'!G136)&gt;0,('ssp1-up'!H136-'ssp1-up'!G136),0)</f>
        <v>15.343250765508614</v>
      </c>
      <c r="I136" s="10">
        <f>IF(('ssp1-up'!I136-'ssp1-up'!H136)&gt;0,('ssp1-up'!I136-'ssp1-up'!H136),0)</f>
        <v>15.740802074473791</v>
      </c>
      <c r="J136" s="10">
        <f>IF(('ssp1-up'!J136-'ssp1-up'!I136)&gt;0,('ssp1-up'!J136-'ssp1-up'!I136),0)</f>
        <v>15.421976075927404</v>
      </c>
      <c r="K136" s="10">
        <f>IF(('ssp1-up'!K136-'ssp1-up'!J136)&gt;0,('ssp1-up'!K136-'ssp1-up'!J136),0)</f>
        <v>15.061680987249161</v>
      </c>
      <c r="L136" s="10">
        <f>IF(('ssp1-up'!L136-'ssp1-up'!K136)&gt;0,('ssp1-up'!L136-'ssp1-up'!K136),0)</f>
        <v>14.304036250191444</v>
      </c>
      <c r="M136" s="10">
        <f>IF(('ssp1-up'!M136-'ssp1-up'!L136)&gt;0,('ssp1-up'!M136-'ssp1-up'!L136),0)</f>
        <v>13.080594302938664</v>
      </c>
      <c r="N136" s="10">
        <f>IF(('ssp1-up'!N136-'ssp1-up'!M136)&gt;0,('ssp1-up'!N136-'ssp1-up'!M136),0)</f>
        <v>11.431797692041897</v>
      </c>
      <c r="O136" s="10">
        <f>IF(('ssp1-up'!O136-'ssp1-up'!N136)&gt;0,('ssp1-up'!O136-'ssp1-up'!N136),0)</f>
        <v>9.6644029025235341</v>
      </c>
      <c r="P136" s="10">
        <f>IF(('ssp1-up'!P136-'ssp1-up'!O136)&gt;0,('ssp1-up'!P136-'ssp1-up'!O136),0)</f>
        <v>7.7841216215160784</v>
      </c>
      <c r="Q136" s="10">
        <f>IF(('ssp1-up'!Q136-'ssp1-up'!P136)&gt;0,('ssp1-up'!Q136-'ssp1-up'!P136),0)</f>
        <v>6.0142240880849727</v>
      </c>
      <c r="R136" s="10">
        <f>IF(('ssp1-up'!R136-'ssp1-up'!Q136)&gt;0,('ssp1-up'!R136-'ssp1-up'!Q136),0)</f>
        <v>4.2182759228822135</v>
      </c>
      <c r="S136" s="10">
        <f>IF(('ssp1-up'!S136-'ssp1-up'!R136)&gt;0,('ssp1-up'!S136-'ssp1-up'!R136),0)</f>
        <v>2.389890769842566</v>
      </c>
      <c r="T136" s="10">
        <f>IF(('ssp1-up'!T136-'ssp1-up'!S136)&gt;0,('ssp1-up'!T136-'ssp1-up'!S136),0)</f>
        <v>0.60544635568157901</v>
      </c>
      <c r="U136" s="10">
        <f>IF(('ssp1-up'!U136-'ssp1-up'!T136)&gt;0,('ssp1-up'!U136-'ssp1-up'!T136),0)</f>
        <v>0</v>
      </c>
      <c r="V136" s="10">
        <f>IF(('ssp1-up'!V136-'ssp1-up'!U136)&gt;0,('ssp1-up'!V136-'ssp1-up'!U136),0)</f>
        <v>0</v>
      </c>
      <c r="W136" s="10">
        <f>IF(('ssp1-up'!W136-'ssp1-up'!V136)&gt;0,('ssp1-up'!W136-'ssp1-up'!V136),0)</f>
        <v>0</v>
      </c>
      <c r="X136" s="10">
        <f>IF(('ssp1-up'!X136-'ssp1-up'!W136)&gt;0,('ssp1-up'!X136-'ssp1-up'!W136),0)</f>
        <v>0</v>
      </c>
    </row>
    <row r="137" spans="1:24" x14ac:dyDescent="0.3">
      <c r="A137" s="6" t="s">
        <v>6</v>
      </c>
      <c r="B137" s="6" t="s">
        <v>203</v>
      </c>
      <c r="C137" s="6" t="s">
        <v>144</v>
      </c>
      <c r="D137" s="6" t="s">
        <v>205</v>
      </c>
      <c r="E137" s="6" t="s">
        <v>204</v>
      </c>
      <c r="F137" s="10" t="e">
        <v>#N/A</v>
      </c>
      <c r="G137" s="10">
        <f>IF(('ssp1-up'!G137-'ssp1-up'!F137)&gt;0,('ssp1-up'!G137-'ssp1-up'!F137),0)</f>
        <v>0.33419996324441792</v>
      </c>
      <c r="H137" s="10">
        <f>IF(('ssp1-up'!H137-'ssp1-up'!G137)&gt;0,('ssp1-up'!H137-'ssp1-up'!G137),0)</f>
        <v>0.28876623779276622</v>
      </c>
      <c r="I137" s="10">
        <f>IF(('ssp1-up'!I137-'ssp1-up'!H137)&gt;0,('ssp1-up'!I137-'ssp1-up'!H137),0)</f>
        <v>0.24955415957914528</v>
      </c>
      <c r="J137" s="10">
        <f>IF(('ssp1-up'!J137-'ssp1-up'!I137)&gt;0,('ssp1-up'!J137-'ssp1-up'!I137),0)</f>
        <v>0.21018306026292066</v>
      </c>
      <c r="K137" s="10">
        <f>IF(('ssp1-up'!K137-'ssp1-up'!J137)&gt;0,('ssp1-up'!K137-'ssp1-up'!J137),0)</f>
        <v>0.17695700099101153</v>
      </c>
      <c r="L137" s="10">
        <f>IF(('ssp1-up'!L137-'ssp1-up'!K137)&gt;0,('ssp1-up'!L137-'ssp1-up'!K137),0)</f>
        <v>0.14158510184061956</v>
      </c>
      <c r="M137" s="10">
        <f>IF(('ssp1-up'!M137-'ssp1-up'!L137)&gt;0,('ssp1-up'!M137-'ssp1-up'!L137),0)</f>
        <v>0.10548987921201913</v>
      </c>
      <c r="N137" s="10">
        <f>IF(('ssp1-up'!N137-'ssp1-up'!M137)&gt;0,('ssp1-up'!N137-'ssp1-up'!M137),0)</f>
        <v>7.0700515346953985E-2</v>
      </c>
      <c r="O137" s="10">
        <f>IF(('ssp1-up'!O137-'ssp1-up'!N137)&gt;0,('ssp1-up'!O137-'ssp1-up'!N137),0)</f>
        <v>4.0159974486516425E-2</v>
      </c>
      <c r="P137" s="10">
        <f>IF(('ssp1-up'!P137-'ssp1-up'!O137)&gt;0,('ssp1-up'!P137-'ssp1-up'!O137),0)</f>
        <v>1.143669747462539E-2</v>
      </c>
      <c r="Q137" s="10">
        <f>IF(('ssp1-up'!Q137-'ssp1-up'!P137)&gt;0,('ssp1-up'!Q137-'ssp1-up'!P137),0)</f>
        <v>0</v>
      </c>
      <c r="R137" s="10">
        <f>IF(('ssp1-up'!R137-'ssp1-up'!Q137)&gt;0,('ssp1-up'!R137-'ssp1-up'!Q137),0)</f>
        <v>0</v>
      </c>
      <c r="S137" s="10">
        <f>IF(('ssp1-up'!S137-'ssp1-up'!R137)&gt;0,('ssp1-up'!S137-'ssp1-up'!R137),0)</f>
        <v>0</v>
      </c>
      <c r="T137" s="10">
        <f>IF(('ssp1-up'!T137-'ssp1-up'!S137)&gt;0,('ssp1-up'!T137-'ssp1-up'!S137),0)</f>
        <v>0</v>
      </c>
      <c r="U137" s="10">
        <f>IF(('ssp1-up'!U137-'ssp1-up'!T137)&gt;0,('ssp1-up'!U137-'ssp1-up'!T137),0)</f>
        <v>0</v>
      </c>
      <c r="V137" s="10">
        <f>IF(('ssp1-up'!V137-'ssp1-up'!U137)&gt;0,('ssp1-up'!V137-'ssp1-up'!U137),0)</f>
        <v>0</v>
      </c>
      <c r="W137" s="10">
        <f>IF(('ssp1-up'!W137-'ssp1-up'!V137)&gt;0,('ssp1-up'!W137-'ssp1-up'!V137),0)</f>
        <v>0</v>
      </c>
      <c r="X137" s="10">
        <f>IF(('ssp1-up'!X137-'ssp1-up'!W137)&gt;0,('ssp1-up'!X137-'ssp1-up'!W137),0)</f>
        <v>0</v>
      </c>
    </row>
    <row r="138" spans="1:24" x14ac:dyDescent="0.3">
      <c r="A138" s="6" t="s">
        <v>6</v>
      </c>
      <c r="B138" s="6" t="s">
        <v>203</v>
      </c>
      <c r="C138" s="6" t="s">
        <v>145</v>
      </c>
      <c r="D138" s="6" t="s">
        <v>205</v>
      </c>
      <c r="E138" s="6" t="s">
        <v>204</v>
      </c>
      <c r="F138" s="10" t="e">
        <v>#N/A</v>
      </c>
      <c r="G138" s="10">
        <f>IF(('ssp1-up'!G138-'ssp1-up'!F138)&gt;0,('ssp1-up'!G138-'ssp1-up'!F138),0)</f>
        <v>2.0501691893013074</v>
      </c>
      <c r="H138" s="10">
        <f>IF(('ssp1-up'!H138-'ssp1-up'!G138)&gt;0,('ssp1-up'!H138-'ssp1-up'!G138),0)</f>
        <v>1.5351347805967386</v>
      </c>
      <c r="I138" s="10">
        <f>IF(('ssp1-up'!I138-'ssp1-up'!H138)&gt;0,('ssp1-up'!I138-'ssp1-up'!H138),0)</f>
        <v>1.1183882752559811</v>
      </c>
      <c r="J138" s="10">
        <f>IF(('ssp1-up'!J138-'ssp1-up'!I138)&gt;0,('ssp1-up'!J138-'ssp1-up'!I138),0)</f>
        <v>0.75477602820253509</v>
      </c>
      <c r="K138" s="10">
        <f>IF(('ssp1-up'!K138-'ssp1-up'!J138)&gt;0,('ssp1-up'!K138-'ssp1-up'!J138),0)</f>
        <v>0.4870183839613027</v>
      </c>
      <c r="L138" s="10">
        <f>IF(('ssp1-up'!L138-'ssp1-up'!K138)&gt;0,('ssp1-up'!L138-'ssp1-up'!K138),0)</f>
        <v>0.22832895181631585</v>
      </c>
      <c r="M138" s="10">
        <f>IF(('ssp1-up'!M138-'ssp1-up'!L138)&gt;0,('ssp1-up'!M138-'ssp1-up'!L138),0)</f>
        <v>0</v>
      </c>
      <c r="N138" s="10">
        <f>IF(('ssp1-up'!N138-'ssp1-up'!M138)&gt;0,('ssp1-up'!N138-'ssp1-up'!M138),0)</f>
        <v>0</v>
      </c>
      <c r="O138" s="10">
        <f>IF(('ssp1-up'!O138-'ssp1-up'!N138)&gt;0,('ssp1-up'!O138-'ssp1-up'!N138),0)</f>
        <v>0</v>
      </c>
      <c r="P138" s="10">
        <f>IF(('ssp1-up'!P138-'ssp1-up'!O138)&gt;0,('ssp1-up'!P138-'ssp1-up'!O138),0)</f>
        <v>0</v>
      </c>
      <c r="Q138" s="10">
        <f>IF(('ssp1-up'!Q138-'ssp1-up'!P138)&gt;0,('ssp1-up'!Q138-'ssp1-up'!P138),0)</f>
        <v>0</v>
      </c>
      <c r="R138" s="10">
        <f>IF(('ssp1-up'!R138-'ssp1-up'!Q138)&gt;0,('ssp1-up'!R138-'ssp1-up'!Q138),0)</f>
        <v>0</v>
      </c>
      <c r="S138" s="10">
        <f>IF(('ssp1-up'!S138-'ssp1-up'!R138)&gt;0,('ssp1-up'!S138-'ssp1-up'!R138),0)</f>
        <v>0</v>
      </c>
      <c r="T138" s="10">
        <f>IF(('ssp1-up'!T138-'ssp1-up'!S138)&gt;0,('ssp1-up'!T138-'ssp1-up'!S138),0)</f>
        <v>0</v>
      </c>
      <c r="U138" s="10">
        <f>IF(('ssp1-up'!U138-'ssp1-up'!T138)&gt;0,('ssp1-up'!U138-'ssp1-up'!T138),0)</f>
        <v>0</v>
      </c>
      <c r="V138" s="10">
        <f>IF(('ssp1-up'!V138-'ssp1-up'!U138)&gt;0,('ssp1-up'!V138-'ssp1-up'!U138),0)</f>
        <v>0</v>
      </c>
      <c r="W138" s="10">
        <f>IF(('ssp1-up'!W138-'ssp1-up'!V138)&gt;0,('ssp1-up'!W138-'ssp1-up'!V138),0)</f>
        <v>0</v>
      </c>
      <c r="X138" s="10">
        <f>IF(('ssp1-up'!X138-'ssp1-up'!W138)&gt;0,('ssp1-up'!X138-'ssp1-up'!W138),0)</f>
        <v>0</v>
      </c>
    </row>
    <row r="139" spans="1:24" x14ac:dyDescent="0.3">
      <c r="A139" s="6" t="s">
        <v>6</v>
      </c>
      <c r="B139" s="6" t="s">
        <v>203</v>
      </c>
      <c r="C139" s="6" t="s">
        <v>146</v>
      </c>
      <c r="D139" s="6" t="s">
        <v>205</v>
      </c>
      <c r="E139" s="6" t="s">
        <v>204</v>
      </c>
      <c r="F139" s="10" t="e">
        <v>#N/A</v>
      </c>
      <c r="G139" s="10">
        <f>IF(('ssp1-up'!G139-'ssp1-up'!F139)&gt;0,('ssp1-up'!G139-'ssp1-up'!F139),0)</f>
        <v>7.9954297781488606</v>
      </c>
      <c r="H139" s="10">
        <f>IF(('ssp1-up'!H139-'ssp1-up'!G139)&gt;0,('ssp1-up'!H139-'ssp1-up'!G139),0)</f>
        <v>8.3380342125593643</v>
      </c>
      <c r="I139" s="10">
        <f>IF(('ssp1-up'!I139-'ssp1-up'!H139)&gt;0,('ssp1-up'!I139-'ssp1-up'!H139),0)</f>
        <v>8.2687214588198188</v>
      </c>
      <c r="J139" s="10">
        <f>IF(('ssp1-up'!J139-'ssp1-up'!I139)&gt;0,('ssp1-up'!J139-'ssp1-up'!I139),0)</f>
        <v>7.891971522649925</v>
      </c>
      <c r="K139" s="10">
        <f>IF(('ssp1-up'!K139-'ssp1-up'!J139)&gt;0,('ssp1-up'!K139-'ssp1-up'!J139),0)</f>
        <v>7.4785799870696792</v>
      </c>
      <c r="L139" s="10">
        <f>IF(('ssp1-up'!L139-'ssp1-up'!K139)&gt;0,('ssp1-up'!L139-'ssp1-up'!K139),0)</f>
        <v>6.8255217951835903</v>
      </c>
      <c r="M139" s="10">
        <f>IF(('ssp1-up'!M139-'ssp1-up'!L139)&gt;0,('ssp1-up'!M139-'ssp1-up'!L139),0)</f>
        <v>6.0036462293050903</v>
      </c>
      <c r="N139" s="10">
        <f>IF(('ssp1-up'!N139-'ssp1-up'!M139)&gt;0,('ssp1-up'!N139-'ssp1-up'!M139),0)</f>
        <v>5.1007075223929803</v>
      </c>
      <c r="O139" s="10">
        <f>IF(('ssp1-up'!O139-'ssp1-up'!N139)&gt;0,('ssp1-up'!O139-'ssp1-up'!N139),0)</f>
        <v>4.2589568165508211</v>
      </c>
      <c r="P139" s="10">
        <f>IF(('ssp1-up'!P139-'ssp1-up'!O139)&gt;0,('ssp1-up'!P139-'ssp1-up'!O139),0)</f>
        <v>3.4058397870448403</v>
      </c>
      <c r="Q139" s="10">
        <f>IF(('ssp1-up'!Q139-'ssp1-up'!P139)&gt;0,('ssp1-up'!Q139-'ssp1-up'!P139),0)</f>
        <v>2.5565847134813424</v>
      </c>
      <c r="R139" s="10">
        <f>IF(('ssp1-up'!R139-'ssp1-up'!Q139)&gt;0,('ssp1-up'!R139-'ssp1-up'!Q139),0)</f>
        <v>1.6885893984991043</v>
      </c>
      <c r="S139" s="10">
        <f>IF(('ssp1-up'!S139-'ssp1-up'!R139)&gt;0,('ssp1-up'!S139-'ssp1-up'!R139),0)</f>
        <v>0.79695516010291101</v>
      </c>
      <c r="T139" s="10">
        <f>IF(('ssp1-up'!T139-'ssp1-up'!S139)&gt;0,('ssp1-up'!T139-'ssp1-up'!S139),0)</f>
        <v>0</v>
      </c>
      <c r="U139" s="10">
        <f>IF(('ssp1-up'!U139-'ssp1-up'!T139)&gt;0,('ssp1-up'!U139-'ssp1-up'!T139),0)</f>
        <v>0</v>
      </c>
      <c r="V139" s="10">
        <f>IF(('ssp1-up'!V139-'ssp1-up'!U139)&gt;0,('ssp1-up'!V139-'ssp1-up'!U139),0)</f>
        <v>0</v>
      </c>
      <c r="W139" s="10">
        <f>IF(('ssp1-up'!W139-'ssp1-up'!V139)&gt;0,('ssp1-up'!W139-'ssp1-up'!V139),0)</f>
        <v>0</v>
      </c>
      <c r="X139" s="10">
        <f>IF(('ssp1-up'!X139-'ssp1-up'!W139)&gt;0,('ssp1-up'!X139-'ssp1-up'!W139),0)</f>
        <v>0</v>
      </c>
    </row>
    <row r="140" spans="1:24" x14ac:dyDescent="0.3">
      <c r="A140" s="6" t="s">
        <v>6</v>
      </c>
      <c r="B140" s="6" t="s">
        <v>203</v>
      </c>
      <c r="C140" s="6" t="s">
        <v>147</v>
      </c>
      <c r="D140" s="6" t="s">
        <v>205</v>
      </c>
      <c r="E140" s="6" t="s">
        <v>204</v>
      </c>
      <c r="F140" s="10" t="e">
        <v>#N/A</v>
      </c>
      <c r="G140" s="10">
        <f>IF(('ssp1-up'!G140-'ssp1-up'!F140)&gt;0,('ssp1-up'!G140-'ssp1-up'!F140),0)</f>
        <v>0.29658299471285166</v>
      </c>
      <c r="H140" s="10">
        <f>IF(('ssp1-up'!H140-'ssp1-up'!G140)&gt;0,('ssp1-up'!H140-'ssp1-up'!G140),0)</f>
        <v>0.36301329570072838</v>
      </c>
      <c r="I140" s="10">
        <f>IF(('ssp1-up'!I140-'ssp1-up'!H140)&gt;0,('ssp1-up'!I140-'ssp1-up'!H140),0)</f>
        <v>0.42983706179480508</v>
      </c>
      <c r="J140" s="10">
        <f>IF(('ssp1-up'!J140-'ssp1-up'!I140)&gt;0,('ssp1-up'!J140-'ssp1-up'!I140),0)</f>
        <v>0.49312016227252231</v>
      </c>
      <c r="K140" s="10">
        <f>IF(('ssp1-up'!K140-'ssp1-up'!J140)&gt;0,('ssp1-up'!K140-'ssp1-up'!J140),0)</f>
        <v>0.55330053043390359</v>
      </c>
      <c r="L140" s="10">
        <f>IF(('ssp1-up'!L140-'ssp1-up'!K140)&gt;0,('ssp1-up'!L140-'ssp1-up'!K140),0)</f>
        <v>0.59419358781104847</v>
      </c>
      <c r="M140" s="10">
        <f>IF(('ssp1-up'!M140-'ssp1-up'!L140)&gt;0,('ssp1-up'!M140-'ssp1-up'!L140),0)</f>
        <v>0.61109351344183782</v>
      </c>
      <c r="N140" s="10">
        <f>IF(('ssp1-up'!N140-'ssp1-up'!M140)&gt;0,('ssp1-up'!N140-'ssp1-up'!M140),0)</f>
        <v>0.60424146018852554</v>
      </c>
      <c r="O140" s="10">
        <f>IF(('ssp1-up'!O140-'ssp1-up'!N140)&gt;0,('ssp1-up'!O140-'ssp1-up'!N140),0)</f>
        <v>0.57956776718635084</v>
      </c>
      <c r="P140" s="10">
        <f>IF(('ssp1-up'!P140-'ssp1-up'!O140)&gt;0,('ssp1-up'!P140-'ssp1-up'!O140),0)</f>
        <v>0.53380746088331765</v>
      </c>
      <c r="Q140" s="10">
        <f>IF(('ssp1-up'!Q140-'ssp1-up'!P140)&gt;0,('ssp1-up'!Q140-'ssp1-up'!P140),0)</f>
        <v>0.47063061333618528</v>
      </c>
      <c r="R140" s="10">
        <f>IF(('ssp1-up'!R140-'ssp1-up'!Q140)&gt;0,('ssp1-up'!R140-'ssp1-up'!Q140),0)</f>
        <v>0.39332622005306472</v>
      </c>
      <c r="S140" s="10">
        <f>IF(('ssp1-up'!S140-'ssp1-up'!R140)&gt;0,('ssp1-up'!S140-'ssp1-up'!R140),0)</f>
        <v>0.30593327228963219</v>
      </c>
      <c r="T140" s="10">
        <f>IF(('ssp1-up'!T140-'ssp1-up'!S140)&gt;0,('ssp1-up'!T140-'ssp1-up'!S140),0)</f>
        <v>0.21320705813251628</v>
      </c>
      <c r="U140" s="10">
        <f>IF(('ssp1-up'!U140-'ssp1-up'!T140)&gt;0,('ssp1-up'!U140-'ssp1-up'!T140),0)</f>
        <v>0.11907649778896801</v>
      </c>
      <c r="V140" s="10">
        <f>IF(('ssp1-up'!V140-'ssp1-up'!U140)&gt;0,('ssp1-up'!V140-'ssp1-up'!U140),0)</f>
        <v>2.8325053176213366E-2</v>
      </c>
      <c r="W140" s="10">
        <f>IF(('ssp1-up'!W140-'ssp1-up'!V140)&gt;0,('ssp1-up'!W140-'ssp1-up'!V140),0)</f>
        <v>0</v>
      </c>
      <c r="X140" s="10">
        <f>IF(('ssp1-up'!X140-'ssp1-up'!W140)&gt;0,('ssp1-up'!X140-'ssp1-up'!W140),0)</f>
        <v>0</v>
      </c>
    </row>
    <row r="141" spans="1:24" x14ac:dyDescent="0.3">
      <c r="A141" s="6" t="s">
        <v>6</v>
      </c>
      <c r="B141" s="6" t="s">
        <v>203</v>
      </c>
      <c r="C141" s="6" t="s">
        <v>148</v>
      </c>
      <c r="D141" s="6" t="s">
        <v>205</v>
      </c>
      <c r="E141" s="6" t="s">
        <v>204</v>
      </c>
      <c r="F141" s="10" t="e">
        <v>#N/A</v>
      </c>
      <c r="G141" s="10">
        <f>IF(('ssp1-up'!G141-'ssp1-up'!F141)&gt;0,('ssp1-up'!G141-'ssp1-up'!F141),0)</f>
        <v>1.5324947650844223</v>
      </c>
      <c r="H141" s="10">
        <f>IF(('ssp1-up'!H141-'ssp1-up'!G141)&gt;0,('ssp1-up'!H141-'ssp1-up'!G141),0)</f>
        <v>1.4285620819767999</v>
      </c>
      <c r="I141" s="10">
        <f>IF(('ssp1-up'!I141-'ssp1-up'!H141)&gt;0,('ssp1-up'!I141-'ssp1-up'!H141),0)</f>
        <v>1.2687494329888054</v>
      </c>
      <c r="J141" s="10">
        <f>IF(('ssp1-up'!J141-'ssp1-up'!I141)&gt;0,('ssp1-up'!J141-'ssp1-up'!I141),0)</f>
        <v>1.0448827612610749</v>
      </c>
      <c r="K141" s="10">
        <f>IF(('ssp1-up'!K141-'ssp1-up'!J141)&gt;0,('ssp1-up'!K141-'ssp1-up'!J141),0)</f>
        <v>0.8032645995652139</v>
      </c>
      <c r="L141" s="10">
        <f>IF(('ssp1-up'!L141-'ssp1-up'!K141)&gt;0,('ssp1-up'!L141-'ssp1-up'!K141),0)</f>
        <v>0.63101621463661672</v>
      </c>
      <c r="M141" s="10">
        <f>IF(('ssp1-up'!M141-'ssp1-up'!L141)&gt;0,('ssp1-up'!M141-'ssp1-up'!L141),0)</f>
        <v>0.50292872143799272</v>
      </c>
      <c r="N141" s="10">
        <f>IF(('ssp1-up'!N141-'ssp1-up'!M141)&gt;0,('ssp1-up'!N141-'ssp1-up'!M141),0)</f>
        <v>0.37879498094556041</v>
      </c>
      <c r="O141" s="10">
        <f>IF(('ssp1-up'!O141-'ssp1-up'!N141)&gt;0,('ssp1-up'!O141-'ssp1-up'!N141),0)</f>
        <v>0.23572557251897663</v>
      </c>
      <c r="P141" s="10">
        <f>IF(('ssp1-up'!P141-'ssp1-up'!O141)&gt;0,('ssp1-up'!P141-'ssp1-up'!O141),0)</f>
        <v>8.3372220272842412E-2</v>
      </c>
      <c r="Q141" s="10">
        <f>IF(('ssp1-up'!Q141-'ssp1-up'!P141)&gt;0,('ssp1-up'!Q141-'ssp1-up'!P141),0)</f>
        <v>0</v>
      </c>
      <c r="R141" s="10">
        <f>IF(('ssp1-up'!R141-'ssp1-up'!Q141)&gt;0,('ssp1-up'!R141-'ssp1-up'!Q141),0)</f>
        <v>0</v>
      </c>
      <c r="S141" s="10">
        <f>IF(('ssp1-up'!S141-'ssp1-up'!R141)&gt;0,('ssp1-up'!S141-'ssp1-up'!R141),0)</f>
        <v>0</v>
      </c>
      <c r="T141" s="10">
        <f>IF(('ssp1-up'!T141-'ssp1-up'!S141)&gt;0,('ssp1-up'!T141-'ssp1-up'!S141),0)</f>
        <v>0</v>
      </c>
      <c r="U141" s="10">
        <f>IF(('ssp1-up'!U141-'ssp1-up'!T141)&gt;0,('ssp1-up'!U141-'ssp1-up'!T141),0)</f>
        <v>0</v>
      </c>
      <c r="V141" s="10">
        <f>IF(('ssp1-up'!V141-'ssp1-up'!U141)&gt;0,('ssp1-up'!V141-'ssp1-up'!U141),0)</f>
        <v>0</v>
      </c>
      <c r="W141" s="10">
        <f>IF(('ssp1-up'!W141-'ssp1-up'!V141)&gt;0,('ssp1-up'!W141-'ssp1-up'!V141),0)</f>
        <v>0</v>
      </c>
      <c r="X141" s="10">
        <f>IF(('ssp1-up'!X141-'ssp1-up'!W141)&gt;0,('ssp1-up'!X141-'ssp1-up'!W141),0)</f>
        <v>0</v>
      </c>
    </row>
    <row r="142" spans="1:24" x14ac:dyDescent="0.3">
      <c r="A142" s="6" t="s">
        <v>6</v>
      </c>
      <c r="B142" s="6" t="s">
        <v>203</v>
      </c>
      <c r="C142" s="6" t="s">
        <v>149</v>
      </c>
      <c r="D142" s="6" t="s">
        <v>205</v>
      </c>
      <c r="E142" s="6" t="s">
        <v>204</v>
      </c>
      <c r="F142" s="10" t="e">
        <v>#N/A</v>
      </c>
      <c r="G142" s="10">
        <f>IF(('ssp1-up'!G142-'ssp1-up'!F142)&gt;0,('ssp1-up'!G142-'ssp1-up'!F142),0)</f>
        <v>0</v>
      </c>
      <c r="H142" s="10">
        <f>IF(('ssp1-up'!H142-'ssp1-up'!G142)&gt;0,('ssp1-up'!H142-'ssp1-up'!G142),0)</f>
        <v>0</v>
      </c>
      <c r="I142" s="10">
        <f>IF(('ssp1-up'!I142-'ssp1-up'!H142)&gt;0,('ssp1-up'!I142-'ssp1-up'!H142),0)</f>
        <v>0</v>
      </c>
      <c r="J142" s="10">
        <f>IF(('ssp1-up'!J142-'ssp1-up'!I142)&gt;0,('ssp1-up'!J142-'ssp1-up'!I142),0)</f>
        <v>0</v>
      </c>
      <c r="K142" s="10">
        <f>IF(('ssp1-up'!K142-'ssp1-up'!J142)&gt;0,('ssp1-up'!K142-'ssp1-up'!J142),0)</f>
        <v>0</v>
      </c>
      <c r="L142" s="10">
        <f>IF(('ssp1-up'!L142-'ssp1-up'!K142)&gt;0,('ssp1-up'!L142-'ssp1-up'!K142),0)</f>
        <v>0</v>
      </c>
      <c r="M142" s="10">
        <f>IF(('ssp1-up'!M142-'ssp1-up'!L142)&gt;0,('ssp1-up'!M142-'ssp1-up'!L142),0)</f>
        <v>0</v>
      </c>
      <c r="N142" s="10">
        <f>IF(('ssp1-up'!N142-'ssp1-up'!M142)&gt;0,('ssp1-up'!N142-'ssp1-up'!M142),0)</f>
        <v>0</v>
      </c>
      <c r="O142" s="10">
        <f>IF(('ssp1-up'!O142-'ssp1-up'!N142)&gt;0,('ssp1-up'!O142-'ssp1-up'!N142),0)</f>
        <v>0</v>
      </c>
      <c r="P142" s="10">
        <f>IF(('ssp1-up'!P142-'ssp1-up'!O142)&gt;0,('ssp1-up'!P142-'ssp1-up'!O142),0)</f>
        <v>0</v>
      </c>
      <c r="Q142" s="10">
        <f>IF(('ssp1-up'!Q142-'ssp1-up'!P142)&gt;0,('ssp1-up'!Q142-'ssp1-up'!P142),0)</f>
        <v>0</v>
      </c>
      <c r="R142" s="10">
        <f>IF(('ssp1-up'!R142-'ssp1-up'!Q142)&gt;0,('ssp1-up'!R142-'ssp1-up'!Q142),0)</f>
        <v>0</v>
      </c>
      <c r="S142" s="10">
        <f>IF(('ssp1-up'!S142-'ssp1-up'!R142)&gt;0,('ssp1-up'!S142-'ssp1-up'!R142),0)</f>
        <v>0</v>
      </c>
      <c r="T142" s="10">
        <f>IF(('ssp1-up'!T142-'ssp1-up'!S142)&gt;0,('ssp1-up'!T142-'ssp1-up'!S142),0)</f>
        <v>0</v>
      </c>
      <c r="U142" s="10">
        <f>IF(('ssp1-up'!U142-'ssp1-up'!T142)&gt;0,('ssp1-up'!U142-'ssp1-up'!T142),0)</f>
        <v>0</v>
      </c>
      <c r="V142" s="10">
        <f>IF(('ssp1-up'!V142-'ssp1-up'!U142)&gt;0,('ssp1-up'!V142-'ssp1-up'!U142),0)</f>
        <v>0</v>
      </c>
      <c r="W142" s="10">
        <f>IF(('ssp1-up'!W142-'ssp1-up'!V142)&gt;0,('ssp1-up'!W142-'ssp1-up'!V142),0)</f>
        <v>0</v>
      </c>
      <c r="X142" s="10">
        <f>IF(('ssp1-up'!X142-'ssp1-up'!W142)&gt;0,('ssp1-up'!X142-'ssp1-up'!W142),0)</f>
        <v>0</v>
      </c>
    </row>
    <row r="143" spans="1:24" x14ac:dyDescent="0.3">
      <c r="A143" s="6" t="s">
        <v>6</v>
      </c>
      <c r="B143" s="6" t="s">
        <v>203</v>
      </c>
      <c r="C143" s="6" t="s">
        <v>150</v>
      </c>
      <c r="D143" s="6" t="s">
        <v>205</v>
      </c>
      <c r="E143" s="6" t="s">
        <v>204</v>
      </c>
      <c r="F143" s="10" t="e">
        <v>#N/A</v>
      </c>
      <c r="G143" s="10">
        <f>IF(('ssp1-up'!G143-'ssp1-up'!F143)&gt;0,('ssp1-up'!G143-'ssp1-up'!F143),0)</f>
        <v>1.1228533196963131</v>
      </c>
      <c r="H143" s="10">
        <f>IF(('ssp1-up'!H143-'ssp1-up'!G143)&gt;0,('ssp1-up'!H143-'ssp1-up'!G143),0)</f>
        <v>1.066842674788214</v>
      </c>
      <c r="I143" s="10">
        <f>IF(('ssp1-up'!I143-'ssp1-up'!H143)&gt;0,('ssp1-up'!I143-'ssp1-up'!H143),0)</f>
        <v>0.95484163654472098</v>
      </c>
      <c r="J143" s="10">
        <f>IF(('ssp1-up'!J143-'ssp1-up'!I143)&gt;0,('ssp1-up'!J143-'ssp1-up'!I143),0)</f>
        <v>0.78452017792213624</v>
      </c>
      <c r="K143" s="10">
        <f>IF(('ssp1-up'!K143-'ssp1-up'!J143)&gt;0,('ssp1-up'!K143-'ssp1-up'!J143),0)</f>
        <v>0.62028303767023729</v>
      </c>
      <c r="L143" s="10">
        <f>IF(('ssp1-up'!L143-'ssp1-up'!K143)&gt;0,('ssp1-up'!L143-'ssp1-up'!K143),0)</f>
        <v>0.44706102448549245</v>
      </c>
      <c r="M143" s="10">
        <f>IF(('ssp1-up'!M143-'ssp1-up'!L143)&gt;0,('ssp1-up'!M143-'ssp1-up'!L143),0)</f>
        <v>0.2689514651772491</v>
      </c>
      <c r="N143" s="10">
        <f>IF(('ssp1-up'!N143-'ssp1-up'!M143)&gt;0,('ssp1-up'!N143-'ssp1-up'!M143),0)</f>
        <v>7.7596655653920266E-2</v>
      </c>
      <c r="O143" s="10">
        <f>IF(('ssp1-up'!O143-'ssp1-up'!N143)&gt;0,('ssp1-up'!O143-'ssp1-up'!N143),0)</f>
        <v>0</v>
      </c>
      <c r="P143" s="10">
        <f>IF(('ssp1-up'!P143-'ssp1-up'!O143)&gt;0,('ssp1-up'!P143-'ssp1-up'!O143),0)</f>
        <v>0</v>
      </c>
      <c r="Q143" s="10">
        <f>IF(('ssp1-up'!Q143-'ssp1-up'!P143)&gt;0,('ssp1-up'!Q143-'ssp1-up'!P143),0)</f>
        <v>0</v>
      </c>
      <c r="R143" s="10">
        <f>IF(('ssp1-up'!R143-'ssp1-up'!Q143)&gt;0,('ssp1-up'!R143-'ssp1-up'!Q143),0)</f>
        <v>0</v>
      </c>
      <c r="S143" s="10">
        <f>IF(('ssp1-up'!S143-'ssp1-up'!R143)&gt;0,('ssp1-up'!S143-'ssp1-up'!R143),0)</f>
        <v>0</v>
      </c>
      <c r="T143" s="10">
        <f>IF(('ssp1-up'!T143-'ssp1-up'!S143)&gt;0,('ssp1-up'!T143-'ssp1-up'!S143),0)</f>
        <v>0</v>
      </c>
      <c r="U143" s="10">
        <f>IF(('ssp1-up'!U143-'ssp1-up'!T143)&gt;0,('ssp1-up'!U143-'ssp1-up'!T143),0)</f>
        <v>0</v>
      </c>
      <c r="V143" s="10">
        <f>IF(('ssp1-up'!V143-'ssp1-up'!U143)&gt;0,('ssp1-up'!V143-'ssp1-up'!U143),0)</f>
        <v>0</v>
      </c>
      <c r="W143" s="10">
        <f>IF(('ssp1-up'!W143-'ssp1-up'!V143)&gt;0,('ssp1-up'!W143-'ssp1-up'!V143),0)</f>
        <v>0</v>
      </c>
      <c r="X143" s="10">
        <f>IF(('ssp1-up'!X143-'ssp1-up'!W143)&gt;0,('ssp1-up'!X143-'ssp1-up'!W143),0)</f>
        <v>0</v>
      </c>
    </row>
    <row r="144" spans="1:24" x14ac:dyDescent="0.3">
      <c r="A144" s="6" t="s">
        <v>6</v>
      </c>
      <c r="B144" s="6" t="s">
        <v>203</v>
      </c>
      <c r="C144" s="6" t="s">
        <v>151</v>
      </c>
      <c r="D144" s="6" t="s">
        <v>205</v>
      </c>
      <c r="E144" s="6" t="s">
        <v>204</v>
      </c>
      <c r="F144" s="10" t="e">
        <v>#N/A</v>
      </c>
      <c r="G144" s="10">
        <f>IF(('ssp1-up'!G144-'ssp1-up'!F144)&gt;0,('ssp1-up'!G144-'ssp1-up'!F144),0)</f>
        <v>0.48270171171143339</v>
      </c>
      <c r="H144" s="10">
        <f>IF(('ssp1-up'!H144-'ssp1-up'!G144)&gt;0,('ssp1-up'!H144-'ssp1-up'!G144),0)</f>
        <v>0.47267423347665982</v>
      </c>
      <c r="I144" s="10">
        <f>IF(('ssp1-up'!I144-'ssp1-up'!H144)&gt;0,('ssp1-up'!I144-'ssp1-up'!H144),0)</f>
        <v>0.45673447358411856</v>
      </c>
      <c r="J144" s="10">
        <f>IF(('ssp1-up'!J144-'ssp1-up'!I144)&gt;0,('ssp1-up'!J144-'ssp1-up'!I144),0)</f>
        <v>0.44293049955058272</v>
      </c>
      <c r="K144" s="10">
        <f>IF(('ssp1-up'!K144-'ssp1-up'!J144)&gt;0,('ssp1-up'!K144-'ssp1-up'!J144),0)</f>
        <v>0.43026333466581512</v>
      </c>
      <c r="L144" s="10">
        <f>IF(('ssp1-up'!L144-'ssp1-up'!K144)&gt;0,('ssp1-up'!L144-'ssp1-up'!K144),0)</f>
        <v>0.40725658062305392</v>
      </c>
      <c r="M144" s="10">
        <f>IF(('ssp1-up'!M144-'ssp1-up'!L144)&gt;0,('ssp1-up'!M144-'ssp1-up'!L144),0)</f>
        <v>0.36966557484953277</v>
      </c>
      <c r="N144" s="10">
        <f>IF(('ssp1-up'!N144-'ssp1-up'!M144)&gt;0,('ssp1-up'!N144-'ssp1-up'!M144),0)</f>
        <v>0.32256492565072925</v>
      </c>
      <c r="O144" s="10">
        <f>IF(('ssp1-up'!O144-'ssp1-up'!N144)&gt;0,('ssp1-up'!O144-'ssp1-up'!N144),0)</f>
        <v>0.27177651085450982</v>
      </c>
      <c r="P144" s="10">
        <f>IF(('ssp1-up'!P144-'ssp1-up'!O144)&gt;0,('ssp1-up'!P144-'ssp1-up'!O144),0)</f>
        <v>0.22579957472191658</v>
      </c>
      <c r="Q144" s="10">
        <f>IF(('ssp1-up'!Q144-'ssp1-up'!P144)&gt;0,('ssp1-up'!Q144-'ssp1-up'!P144),0)</f>
        <v>0.16465462199112046</v>
      </c>
      <c r="R144" s="10">
        <f>IF(('ssp1-up'!R144-'ssp1-up'!Q144)&gt;0,('ssp1-up'!R144-'ssp1-up'!Q144),0)</f>
        <v>9.3912441469710117E-2</v>
      </c>
      <c r="S144" s="10">
        <f>IF(('ssp1-up'!S144-'ssp1-up'!R144)&gt;0,('ssp1-up'!S144-'ssp1-up'!R144),0)</f>
        <v>2.7160138584694238E-3</v>
      </c>
      <c r="T144" s="10">
        <f>IF(('ssp1-up'!T144-'ssp1-up'!S144)&gt;0,('ssp1-up'!T144-'ssp1-up'!S144),0)</f>
        <v>0</v>
      </c>
      <c r="U144" s="10">
        <f>IF(('ssp1-up'!U144-'ssp1-up'!T144)&gt;0,('ssp1-up'!U144-'ssp1-up'!T144),0)</f>
        <v>0</v>
      </c>
      <c r="V144" s="10">
        <f>IF(('ssp1-up'!V144-'ssp1-up'!U144)&gt;0,('ssp1-up'!V144-'ssp1-up'!U144),0)</f>
        <v>0</v>
      </c>
      <c r="W144" s="10">
        <f>IF(('ssp1-up'!W144-'ssp1-up'!V144)&gt;0,('ssp1-up'!W144-'ssp1-up'!V144),0)</f>
        <v>0</v>
      </c>
      <c r="X144" s="10">
        <f>IF(('ssp1-up'!X144-'ssp1-up'!W144)&gt;0,('ssp1-up'!X144-'ssp1-up'!W144),0)</f>
        <v>0</v>
      </c>
    </row>
    <row r="145" spans="1:24" x14ac:dyDescent="0.3">
      <c r="A145" s="6" t="s">
        <v>6</v>
      </c>
      <c r="B145" s="6" t="s">
        <v>203</v>
      </c>
      <c r="C145" s="6" t="s">
        <v>152</v>
      </c>
      <c r="D145" s="6" t="s">
        <v>205</v>
      </c>
      <c r="E145" s="6" t="s">
        <v>204</v>
      </c>
      <c r="F145" s="10" t="e">
        <v>#N/A</v>
      </c>
      <c r="G145" s="10">
        <f>IF(('ssp1-up'!G145-'ssp1-up'!F145)&gt;0,('ssp1-up'!G145-'ssp1-up'!F145),0)</f>
        <v>0.55968705836525912</v>
      </c>
      <c r="H145" s="10">
        <f>IF(('ssp1-up'!H145-'ssp1-up'!G145)&gt;0,('ssp1-up'!H145-'ssp1-up'!G145),0)</f>
        <v>0.54147744664973541</v>
      </c>
      <c r="I145" s="10">
        <f>IF(('ssp1-up'!I145-'ssp1-up'!H145)&gt;0,('ssp1-up'!I145-'ssp1-up'!H145),0)</f>
        <v>0.50965861186957806</v>
      </c>
      <c r="J145" s="10">
        <f>IF(('ssp1-up'!J145-'ssp1-up'!I145)&gt;0,('ssp1-up'!J145-'ssp1-up'!I145),0)</f>
        <v>0.4624254613901666</v>
      </c>
      <c r="K145" s="10">
        <f>IF(('ssp1-up'!K145-'ssp1-up'!J145)&gt;0,('ssp1-up'!K145-'ssp1-up'!J145),0)</f>
        <v>0.41912175223199011</v>
      </c>
      <c r="L145" s="10">
        <f>IF(('ssp1-up'!L145-'ssp1-up'!K145)&gt;0,('ssp1-up'!L145-'ssp1-up'!K145),0)</f>
        <v>0.36406865768336161</v>
      </c>
      <c r="M145" s="10">
        <f>IF(('ssp1-up'!M145-'ssp1-up'!L145)&gt;0,('ssp1-up'!M145-'ssp1-up'!L145),0)</f>
        <v>0.30216564437678173</v>
      </c>
      <c r="N145" s="10">
        <f>IF(('ssp1-up'!N145-'ssp1-up'!M145)&gt;0,('ssp1-up'!N145-'ssp1-up'!M145),0)</f>
        <v>0.23848826827554159</v>
      </c>
      <c r="O145" s="10">
        <f>IF(('ssp1-up'!O145-'ssp1-up'!N145)&gt;0,('ssp1-up'!O145-'ssp1-up'!N145),0)</f>
        <v>0.17972696122556631</v>
      </c>
      <c r="P145" s="10">
        <f>IF(('ssp1-up'!P145-'ssp1-up'!O145)&gt;0,('ssp1-up'!P145-'ssp1-up'!O145),0)</f>
        <v>0.12223176952847314</v>
      </c>
      <c r="Q145" s="10">
        <f>IF(('ssp1-up'!Q145-'ssp1-up'!P145)&gt;0,('ssp1-up'!Q145-'ssp1-up'!P145),0)</f>
        <v>7.0079920775743432E-2</v>
      </c>
      <c r="R145" s="10">
        <f>IF(('ssp1-up'!R145-'ssp1-up'!Q145)&gt;0,('ssp1-up'!R145-'ssp1-up'!Q145),0)</f>
        <v>1.8637944676075158E-2</v>
      </c>
      <c r="S145" s="10">
        <f>IF(('ssp1-up'!S145-'ssp1-up'!R145)&gt;0,('ssp1-up'!S145-'ssp1-up'!R145),0)</f>
        <v>0</v>
      </c>
      <c r="T145" s="10">
        <f>IF(('ssp1-up'!T145-'ssp1-up'!S145)&gt;0,('ssp1-up'!T145-'ssp1-up'!S145),0)</f>
        <v>0</v>
      </c>
      <c r="U145" s="10">
        <f>IF(('ssp1-up'!U145-'ssp1-up'!T145)&gt;0,('ssp1-up'!U145-'ssp1-up'!T145),0)</f>
        <v>0</v>
      </c>
      <c r="V145" s="10">
        <f>IF(('ssp1-up'!V145-'ssp1-up'!U145)&gt;0,('ssp1-up'!V145-'ssp1-up'!U145),0)</f>
        <v>0</v>
      </c>
      <c r="W145" s="10">
        <f>IF(('ssp1-up'!W145-'ssp1-up'!V145)&gt;0,('ssp1-up'!W145-'ssp1-up'!V145),0)</f>
        <v>0</v>
      </c>
      <c r="X145" s="10">
        <f>IF(('ssp1-up'!X145-'ssp1-up'!W145)&gt;0,('ssp1-up'!X145-'ssp1-up'!W145),0)</f>
        <v>0</v>
      </c>
    </row>
    <row r="146" spans="1:24" x14ac:dyDescent="0.3">
      <c r="A146" s="6" t="s">
        <v>6</v>
      </c>
      <c r="B146" s="6" t="s">
        <v>203</v>
      </c>
      <c r="C146" s="6" t="s">
        <v>153</v>
      </c>
      <c r="D146" s="6" t="s">
        <v>205</v>
      </c>
      <c r="E146" s="6" t="s">
        <v>204</v>
      </c>
      <c r="F146" s="10" t="e">
        <v>#N/A</v>
      </c>
      <c r="G146" s="10">
        <f>IF(('ssp1-up'!G146-'ssp1-up'!F146)&gt;0,('ssp1-up'!G146-'ssp1-up'!F146),0)</f>
        <v>0.47712555556422931</v>
      </c>
      <c r="H146" s="10">
        <f>IF(('ssp1-up'!H146-'ssp1-up'!G146)&gt;0,('ssp1-up'!H146-'ssp1-up'!G146),0)</f>
        <v>0.38861220927469464</v>
      </c>
      <c r="I146" s="10">
        <f>IF(('ssp1-up'!I146-'ssp1-up'!H146)&gt;0,('ssp1-up'!I146-'ssp1-up'!H146),0)</f>
        <v>0.29379997189218843</v>
      </c>
      <c r="J146" s="10">
        <f>IF(('ssp1-up'!J146-'ssp1-up'!I146)&gt;0,('ssp1-up'!J146-'ssp1-up'!I146),0)</f>
        <v>0.20294961840061543</v>
      </c>
      <c r="K146" s="10">
        <f>IF(('ssp1-up'!K146-'ssp1-up'!J146)&gt;0,('ssp1-up'!K146-'ssp1-up'!J146),0)</f>
        <v>0.13177379660259536</v>
      </c>
      <c r="L146" s="10">
        <f>IF(('ssp1-up'!L146-'ssp1-up'!K146)&gt;0,('ssp1-up'!L146-'ssp1-up'!K146),0)</f>
        <v>7.1023682605011018E-2</v>
      </c>
      <c r="M146" s="10">
        <f>IF(('ssp1-up'!M146-'ssp1-up'!L146)&gt;0,('ssp1-up'!M146-'ssp1-up'!L146),0)</f>
        <v>1.6612338217373512E-2</v>
      </c>
      <c r="N146" s="10">
        <f>IF(('ssp1-up'!N146-'ssp1-up'!M146)&gt;0,('ssp1-up'!N146-'ssp1-up'!M146),0)</f>
        <v>0</v>
      </c>
      <c r="O146" s="10">
        <f>IF(('ssp1-up'!O146-'ssp1-up'!N146)&gt;0,('ssp1-up'!O146-'ssp1-up'!N146),0)</f>
        <v>0</v>
      </c>
      <c r="P146" s="10">
        <f>IF(('ssp1-up'!P146-'ssp1-up'!O146)&gt;0,('ssp1-up'!P146-'ssp1-up'!O146),0)</f>
        <v>0</v>
      </c>
      <c r="Q146" s="10">
        <f>IF(('ssp1-up'!Q146-'ssp1-up'!P146)&gt;0,('ssp1-up'!Q146-'ssp1-up'!P146),0)</f>
        <v>0</v>
      </c>
      <c r="R146" s="10">
        <f>IF(('ssp1-up'!R146-'ssp1-up'!Q146)&gt;0,('ssp1-up'!R146-'ssp1-up'!Q146),0)</f>
        <v>0</v>
      </c>
      <c r="S146" s="10">
        <f>IF(('ssp1-up'!S146-'ssp1-up'!R146)&gt;0,('ssp1-up'!S146-'ssp1-up'!R146),0)</f>
        <v>0</v>
      </c>
      <c r="T146" s="10">
        <f>IF(('ssp1-up'!T146-'ssp1-up'!S146)&gt;0,('ssp1-up'!T146-'ssp1-up'!S146),0)</f>
        <v>0</v>
      </c>
      <c r="U146" s="10">
        <f>IF(('ssp1-up'!U146-'ssp1-up'!T146)&gt;0,('ssp1-up'!U146-'ssp1-up'!T146),0)</f>
        <v>0</v>
      </c>
      <c r="V146" s="10">
        <f>IF(('ssp1-up'!V146-'ssp1-up'!U146)&gt;0,('ssp1-up'!V146-'ssp1-up'!U146),0)</f>
        <v>0</v>
      </c>
      <c r="W146" s="10">
        <f>IF(('ssp1-up'!W146-'ssp1-up'!V146)&gt;0,('ssp1-up'!W146-'ssp1-up'!V146),0)</f>
        <v>0</v>
      </c>
      <c r="X146" s="10">
        <f>IF(('ssp1-up'!X146-'ssp1-up'!W146)&gt;0,('ssp1-up'!X146-'ssp1-up'!W146),0)</f>
        <v>0</v>
      </c>
    </row>
    <row r="147" spans="1:24" x14ac:dyDescent="0.3">
      <c r="A147" s="6" t="s">
        <v>6</v>
      </c>
      <c r="B147" s="6" t="s">
        <v>203</v>
      </c>
      <c r="C147" s="6" t="s">
        <v>154</v>
      </c>
      <c r="D147" s="6" t="s">
        <v>205</v>
      </c>
      <c r="E147" s="6" t="s">
        <v>204</v>
      </c>
      <c r="F147" s="10" t="e">
        <v>#N/A</v>
      </c>
      <c r="G147" s="10">
        <f>IF(('ssp1-up'!G147-'ssp1-up'!F147)&gt;0,('ssp1-up'!G147-'ssp1-up'!F147),0)</f>
        <v>2.0278859758938589E-2</v>
      </c>
      <c r="H147" s="10">
        <f>IF(('ssp1-up'!H147-'ssp1-up'!G147)&gt;0,('ssp1-up'!H147-'ssp1-up'!G147),0)</f>
        <v>1.9785221722733948E-2</v>
      </c>
      <c r="I147" s="10">
        <f>IF(('ssp1-up'!I147-'ssp1-up'!H147)&gt;0,('ssp1-up'!I147-'ssp1-up'!H147),0)</f>
        <v>1.8458558499094446E-2</v>
      </c>
      <c r="J147" s="10">
        <f>IF(('ssp1-up'!J147-'ssp1-up'!I147)&gt;0,('ssp1-up'!J147-'ssp1-up'!I147),0)</f>
        <v>1.6454935385154051E-2</v>
      </c>
      <c r="K147" s="10">
        <f>IF(('ssp1-up'!K147-'ssp1-up'!J147)&gt;0,('ssp1-up'!K147-'ssp1-up'!J147),0)</f>
        <v>1.4629874034838342E-2</v>
      </c>
      <c r="L147" s="10">
        <f>IF(('ssp1-up'!L147-'ssp1-up'!K147)&gt;0,('ssp1-up'!L147-'ssp1-up'!K147),0)</f>
        <v>1.2660436055326657E-2</v>
      </c>
      <c r="M147" s="10">
        <f>IF(('ssp1-up'!M147-'ssp1-up'!L147)&gt;0,('ssp1-up'!M147-'ssp1-up'!L147),0)</f>
        <v>1.0481860352436367E-2</v>
      </c>
      <c r="N147" s="10">
        <f>IF(('ssp1-up'!N147-'ssp1-up'!M147)&gt;0,('ssp1-up'!N147-'ssp1-up'!M147),0)</f>
        <v>8.0879522665648351E-3</v>
      </c>
      <c r="O147" s="10">
        <f>IF(('ssp1-up'!O147-'ssp1-up'!N147)&gt;0,('ssp1-up'!O147-'ssp1-up'!N147),0)</f>
        <v>5.830860646079572E-3</v>
      </c>
      <c r="P147" s="10">
        <f>IF(('ssp1-up'!P147-'ssp1-up'!O147)&gt;0,('ssp1-up'!P147-'ssp1-up'!O147),0)</f>
        <v>3.737978701774558E-3</v>
      </c>
      <c r="Q147" s="10">
        <f>IF(('ssp1-up'!Q147-'ssp1-up'!P147)&gt;0,('ssp1-up'!Q147-'ssp1-up'!P147),0)</f>
        <v>1.9090329911192749E-3</v>
      </c>
      <c r="R147" s="10">
        <f>IF(('ssp1-up'!R147-'ssp1-up'!Q147)&gt;0,('ssp1-up'!R147-'ssp1-up'!Q147),0)</f>
        <v>2.9140183178155699E-4</v>
      </c>
      <c r="S147" s="10">
        <f>IF(('ssp1-up'!S147-'ssp1-up'!R147)&gt;0,('ssp1-up'!S147-'ssp1-up'!R147),0)</f>
        <v>0</v>
      </c>
      <c r="T147" s="10">
        <f>IF(('ssp1-up'!T147-'ssp1-up'!S147)&gt;0,('ssp1-up'!T147-'ssp1-up'!S147),0)</f>
        <v>0</v>
      </c>
      <c r="U147" s="10">
        <f>IF(('ssp1-up'!U147-'ssp1-up'!T147)&gt;0,('ssp1-up'!U147-'ssp1-up'!T147),0)</f>
        <v>0</v>
      </c>
      <c r="V147" s="10">
        <f>IF(('ssp1-up'!V147-'ssp1-up'!U147)&gt;0,('ssp1-up'!V147-'ssp1-up'!U147),0)</f>
        <v>0</v>
      </c>
      <c r="W147" s="10">
        <f>IF(('ssp1-up'!W147-'ssp1-up'!V147)&gt;0,('ssp1-up'!W147-'ssp1-up'!V147),0)</f>
        <v>0</v>
      </c>
      <c r="X147" s="10">
        <f>IF(('ssp1-up'!X147-'ssp1-up'!W147)&gt;0,('ssp1-up'!X147-'ssp1-up'!W147),0)</f>
        <v>0</v>
      </c>
    </row>
    <row r="148" spans="1:24" x14ac:dyDescent="0.3">
      <c r="A148" s="6" t="s">
        <v>6</v>
      </c>
      <c r="B148" s="6" t="s">
        <v>203</v>
      </c>
      <c r="C148" s="6" t="s">
        <v>155</v>
      </c>
      <c r="D148" s="6" t="s">
        <v>205</v>
      </c>
      <c r="E148" s="6" t="s">
        <v>204</v>
      </c>
      <c r="F148" s="10" t="e">
        <v>#N/A</v>
      </c>
      <c r="G148" s="10">
        <f>IF(('ssp1-up'!G148-'ssp1-up'!F148)&gt;0,('ssp1-up'!G148-'ssp1-up'!F148),0)</f>
        <v>0.52680513834643783</v>
      </c>
      <c r="H148" s="10">
        <f>IF(('ssp1-up'!H148-'ssp1-up'!G148)&gt;0,('ssp1-up'!H148-'ssp1-up'!G148),0)</f>
        <v>0.24076970129522257</v>
      </c>
      <c r="I148" s="10">
        <f>IF(('ssp1-up'!I148-'ssp1-up'!H148)&gt;0,('ssp1-up'!I148-'ssp1-up'!H148),0)</f>
        <v>0.2265945827190623</v>
      </c>
      <c r="J148" s="10">
        <f>IF(('ssp1-up'!J148-'ssp1-up'!I148)&gt;0,('ssp1-up'!J148-'ssp1-up'!I148),0)</f>
        <v>0.21246938278546867</v>
      </c>
      <c r="K148" s="10">
        <f>IF(('ssp1-up'!K148-'ssp1-up'!J148)&gt;0,('ssp1-up'!K148-'ssp1-up'!J148),0)</f>
        <v>0.20016576998349267</v>
      </c>
      <c r="L148" s="10">
        <f>IF(('ssp1-up'!L148-'ssp1-up'!K148)&gt;0,('ssp1-up'!L148-'ssp1-up'!K148),0)</f>
        <v>0.17258646019785351</v>
      </c>
      <c r="M148" s="10">
        <f>IF(('ssp1-up'!M148-'ssp1-up'!L148)&gt;0,('ssp1-up'!M148-'ssp1-up'!L148),0)</f>
        <v>0.13536687340561793</v>
      </c>
      <c r="N148" s="10">
        <f>IF(('ssp1-up'!N148-'ssp1-up'!M148)&gt;0,('ssp1-up'!N148-'ssp1-up'!M148),0)</f>
        <v>9.3304693121302407E-2</v>
      </c>
      <c r="O148" s="10">
        <f>IF(('ssp1-up'!O148-'ssp1-up'!N148)&gt;0,('ssp1-up'!O148-'ssp1-up'!N148),0)</f>
        <v>5.3569609933530327E-2</v>
      </c>
      <c r="P148" s="10">
        <f>IF(('ssp1-up'!P148-'ssp1-up'!O148)&gt;0,('ssp1-up'!P148-'ssp1-up'!O148),0)</f>
        <v>1.9701206783882874E-2</v>
      </c>
      <c r="Q148" s="10">
        <f>IF(('ssp1-up'!Q148-'ssp1-up'!P148)&gt;0,('ssp1-up'!Q148-'ssp1-up'!P148),0)</f>
        <v>0</v>
      </c>
      <c r="R148" s="10">
        <f>IF(('ssp1-up'!R148-'ssp1-up'!Q148)&gt;0,('ssp1-up'!R148-'ssp1-up'!Q148),0)</f>
        <v>0</v>
      </c>
      <c r="S148" s="10">
        <f>IF(('ssp1-up'!S148-'ssp1-up'!R148)&gt;0,('ssp1-up'!S148-'ssp1-up'!R148),0)</f>
        <v>0</v>
      </c>
      <c r="T148" s="10">
        <f>IF(('ssp1-up'!T148-'ssp1-up'!S148)&gt;0,('ssp1-up'!T148-'ssp1-up'!S148),0)</f>
        <v>0</v>
      </c>
      <c r="U148" s="10">
        <f>IF(('ssp1-up'!U148-'ssp1-up'!T148)&gt;0,('ssp1-up'!U148-'ssp1-up'!T148),0)</f>
        <v>0</v>
      </c>
      <c r="V148" s="10">
        <f>IF(('ssp1-up'!V148-'ssp1-up'!U148)&gt;0,('ssp1-up'!V148-'ssp1-up'!U148),0)</f>
        <v>0</v>
      </c>
      <c r="W148" s="10">
        <f>IF(('ssp1-up'!W148-'ssp1-up'!V148)&gt;0,('ssp1-up'!W148-'ssp1-up'!V148),0)</f>
        <v>0</v>
      </c>
      <c r="X148" s="10">
        <f>IF(('ssp1-up'!X148-'ssp1-up'!W148)&gt;0,('ssp1-up'!X148-'ssp1-up'!W148),0)</f>
        <v>0</v>
      </c>
    </row>
    <row r="149" spans="1:24" x14ac:dyDescent="0.3">
      <c r="A149" s="6" t="s">
        <v>6</v>
      </c>
      <c r="B149" s="6" t="s">
        <v>203</v>
      </c>
      <c r="C149" s="6" t="s">
        <v>156</v>
      </c>
      <c r="D149" s="6" t="s">
        <v>205</v>
      </c>
      <c r="E149" s="6" t="s">
        <v>204</v>
      </c>
      <c r="F149" s="10" t="e">
        <v>#N/A</v>
      </c>
      <c r="G149" s="10">
        <f>IF(('ssp1-up'!G149-'ssp1-up'!F149)&gt;0,('ssp1-up'!G149-'ssp1-up'!F149),0)</f>
        <v>6.6328726996302545E-2</v>
      </c>
      <c r="H149" s="10">
        <f>IF(('ssp1-up'!H149-'ssp1-up'!G149)&gt;0,('ssp1-up'!H149-'ssp1-up'!G149),0)</f>
        <v>4.6482337986615385E-2</v>
      </c>
      <c r="I149" s="10">
        <f>IF(('ssp1-up'!I149-'ssp1-up'!H149)&gt;0,('ssp1-up'!I149-'ssp1-up'!H149),0)</f>
        <v>3.7753443174256107E-2</v>
      </c>
      <c r="J149" s="10">
        <f>IF(('ssp1-up'!J149-'ssp1-up'!I149)&gt;0,('ssp1-up'!J149-'ssp1-up'!I149),0)</f>
        <v>3.0607612878377766E-2</v>
      </c>
      <c r="K149" s="10">
        <f>IF(('ssp1-up'!K149-'ssp1-up'!J149)&gt;0,('ssp1-up'!K149-'ssp1-up'!J149),0)</f>
        <v>2.6122354126431158E-2</v>
      </c>
      <c r="L149" s="10">
        <f>IF(('ssp1-up'!L149-'ssp1-up'!K149)&gt;0,('ssp1-up'!L149-'ssp1-up'!K149),0)</f>
        <v>2.1102798404319056E-2</v>
      </c>
      <c r="M149" s="10">
        <f>IF(('ssp1-up'!M149-'ssp1-up'!L149)&gt;0,('ssp1-up'!M149-'ssp1-up'!L149),0)</f>
        <v>1.5404567670614266E-2</v>
      </c>
      <c r="N149" s="10">
        <f>IF(('ssp1-up'!N149-'ssp1-up'!M149)&gt;0,('ssp1-up'!N149-'ssp1-up'!M149),0)</f>
        <v>9.2076237986777887E-3</v>
      </c>
      <c r="O149" s="10">
        <f>IF(('ssp1-up'!O149-'ssp1-up'!N149)&gt;0,('ssp1-up'!O149-'ssp1-up'!N149),0)</f>
        <v>3.8526801485068152E-3</v>
      </c>
      <c r="P149" s="10">
        <f>IF(('ssp1-up'!P149-'ssp1-up'!O149)&gt;0,('ssp1-up'!P149-'ssp1-up'!O149),0)</f>
        <v>0</v>
      </c>
      <c r="Q149" s="10">
        <f>IF(('ssp1-up'!Q149-'ssp1-up'!P149)&gt;0,('ssp1-up'!Q149-'ssp1-up'!P149),0)</f>
        <v>0</v>
      </c>
      <c r="R149" s="10">
        <f>IF(('ssp1-up'!R149-'ssp1-up'!Q149)&gt;0,('ssp1-up'!R149-'ssp1-up'!Q149),0)</f>
        <v>0</v>
      </c>
      <c r="S149" s="10">
        <f>IF(('ssp1-up'!S149-'ssp1-up'!R149)&gt;0,('ssp1-up'!S149-'ssp1-up'!R149),0)</f>
        <v>0</v>
      </c>
      <c r="T149" s="10">
        <f>IF(('ssp1-up'!T149-'ssp1-up'!S149)&gt;0,('ssp1-up'!T149-'ssp1-up'!S149),0)</f>
        <v>0</v>
      </c>
      <c r="U149" s="10">
        <f>IF(('ssp1-up'!U149-'ssp1-up'!T149)&gt;0,('ssp1-up'!U149-'ssp1-up'!T149),0)</f>
        <v>0</v>
      </c>
      <c r="V149" s="10">
        <f>IF(('ssp1-up'!V149-'ssp1-up'!U149)&gt;0,('ssp1-up'!V149-'ssp1-up'!U149),0)</f>
        <v>0</v>
      </c>
      <c r="W149" s="10">
        <f>IF(('ssp1-up'!W149-'ssp1-up'!V149)&gt;0,('ssp1-up'!W149-'ssp1-up'!V149),0)</f>
        <v>0</v>
      </c>
      <c r="X149" s="10">
        <f>IF(('ssp1-up'!X149-'ssp1-up'!W149)&gt;0,('ssp1-up'!X149-'ssp1-up'!W149),0)</f>
        <v>0</v>
      </c>
    </row>
    <row r="150" spans="1:24" x14ac:dyDescent="0.3">
      <c r="A150" s="6" t="s">
        <v>6</v>
      </c>
      <c r="B150" s="6" t="s">
        <v>203</v>
      </c>
      <c r="C150" s="6" t="s">
        <v>157</v>
      </c>
      <c r="D150" s="6" t="s">
        <v>205</v>
      </c>
      <c r="E150" s="6" t="s">
        <v>204</v>
      </c>
      <c r="F150" s="10" t="e">
        <v>#N/A</v>
      </c>
      <c r="G150" s="10">
        <f>IF(('ssp1-up'!G150-'ssp1-up'!F150)&gt;0,('ssp1-up'!G150-'ssp1-up'!F150),0)</f>
        <v>0.5913639000011699</v>
      </c>
      <c r="H150" s="10">
        <f>IF(('ssp1-up'!H150-'ssp1-up'!G150)&gt;0,('ssp1-up'!H150-'ssp1-up'!G150),0)</f>
        <v>0.50355369772509562</v>
      </c>
      <c r="I150" s="10">
        <f>IF(('ssp1-up'!I150-'ssp1-up'!H150)&gt;0,('ssp1-up'!I150-'ssp1-up'!H150),0)</f>
        <v>0.40244991907294647</v>
      </c>
      <c r="J150" s="10">
        <f>IF(('ssp1-up'!J150-'ssp1-up'!I150)&gt;0,('ssp1-up'!J150-'ssp1-up'!I150),0)</f>
        <v>0.29599919167699795</v>
      </c>
      <c r="K150" s="10">
        <f>IF(('ssp1-up'!K150-'ssp1-up'!J150)&gt;0,('ssp1-up'!K150-'ssp1-up'!J150),0)</f>
        <v>0.21150779974785294</v>
      </c>
      <c r="L150" s="10">
        <f>IF(('ssp1-up'!L150-'ssp1-up'!K150)&gt;0,('ssp1-up'!L150-'ssp1-up'!K150),0)</f>
        <v>0.11224635595650945</v>
      </c>
      <c r="M150" s="10">
        <f>IF(('ssp1-up'!M150-'ssp1-up'!L150)&gt;0,('ssp1-up'!M150-'ssp1-up'!L150),0)</f>
        <v>0</v>
      </c>
      <c r="N150" s="10">
        <f>IF(('ssp1-up'!N150-'ssp1-up'!M150)&gt;0,('ssp1-up'!N150-'ssp1-up'!M150),0)</f>
        <v>0</v>
      </c>
      <c r="O150" s="10">
        <f>IF(('ssp1-up'!O150-'ssp1-up'!N150)&gt;0,('ssp1-up'!O150-'ssp1-up'!N150),0)</f>
        <v>0</v>
      </c>
      <c r="P150" s="10">
        <f>IF(('ssp1-up'!P150-'ssp1-up'!O150)&gt;0,('ssp1-up'!P150-'ssp1-up'!O150),0)</f>
        <v>0</v>
      </c>
      <c r="Q150" s="10">
        <f>IF(('ssp1-up'!Q150-'ssp1-up'!P150)&gt;0,('ssp1-up'!Q150-'ssp1-up'!P150),0)</f>
        <v>0</v>
      </c>
      <c r="R150" s="10">
        <f>IF(('ssp1-up'!R150-'ssp1-up'!Q150)&gt;0,('ssp1-up'!R150-'ssp1-up'!Q150),0)</f>
        <v>0</v>
      </c>
      <c r="S150" s="10">
        <f>IF(('ssp1-up'!S150-'ssp1-up'!R150)&gt;0,('ssp1-up'!S150-'ssp1-up'!R150),0)</f>
        <v>0</v>
      </c>
      <c r="T150" s="10">
        <f>IF(('ssp1-up'!T150-'ssp1-up'!S150)&gt;0,('ssp1-up'!T150-'ssp1-up'!S150),0)</f>
        <v>0</v>
      </c>
      <c r="U150" s="10">
        <f>IF(('ssp1-up'!U150-'ssp1-up'!T150)&gt;0,('ssp1-up'!U150-'ssp1-up'!T150),0)</f>
        <v>0</v>
      </c>
      <c r="V150" s="10">
        <f>IF(('ssp1-up'!V150-'ssp1-up'!U150)&gt;0,('ssp1-up'!V150-'ssp1-up'!U150),0)</f>
        <v>0</v>
      </c>
      <c r="W150" s="10">
        <f>IF(('ssp1-up'!W150-'ssp1-up'!V150)&gt;0,('ssp1-up'!W150-'ssp1-up'!V150),0)</f>
        <v>0</v>
      </c>
      <c r="X150" s="10">
        <f>IF(('ssp1-up'!X150-'ssp1-up'!W150)&gt;0,('ssp1-up'!X150-'ssp1-up'!W150),0)</f>
        <v>0</v>
      </c>
    </row>
    <row r="151" spans="1:24" x14ac:dyDescent="0.3">
      <c r="A151" s="6" t="s">
        <v>6</v>
      </c>
      <c r="B151" s="6" t="s">
        <v>203</v>
      </c>
      <c r="C151" s="6" t="s">
        <v>158</v>
      </c>
      <c r="D151" s="6" t="s">
        <v>205</v>
      </c>
      <c r="E151" s="6" t="s">
        <v>204</v>
      </c>
      <c r="F151" s="10" t="e">
        <v>#N/A</v>
      </c>
      <c r="G151" s="10">
        <f>IF(('ssp1-up'!G151-'ssp1-up'!F151)&gt;0,('ssp1-up'!G151-'ssp1-up'!F151),0)</f>
        <v>5.3636874949221323</v>
      </c>
      <c r="H151" s="10">
        <f>IF(('ssp1-up'!H151-'ssp1-up'!G151)&gt;0,('ssp1-up'!H151-'ssp1-up'!G151),0)</f>
        <v>3.4884696544008023</v>
      </c>
      <c r="I151" s="10">
        <f>IF(('ssp1-up'!I151-'ssp1-up'!H151)&gt;0,('ssp1-up'!I151-'ssp1-up'!H151),0)</f>
        <v>2.067753590124866</v>
      </c>
      <c r="J151" s="10">
        <f>IF(('ssp1-up'!J151-'ssp1-up'!I151)&gt;0,('ssp1-up'!J151-'ssp1-up'!I151),0)</f>
        <v>1.0675451735629338</v>
      </c>
      <c r="K151" s="10">
        <f>IF(('ssp1-up'!K151-'ssp1-up'!J151)&gt;0,('ssp1-up'!K151-'ssp1-up'!J151),0)</f>
        <v>0.68784820256530566</v>
      </c>
      <c r="L151" s="10">
        <f>IF(('ssp1-up'!L151-'ssp1-up'!K151)&gt;0,('ssp1-up'!L151-'ssp1-up'!K151),0)</f>
        <v>0.37698489511440414</v>
      </c>
      <c r="M151" s="10">
        <f>IF(('ssp1-up'!M151-'ssp1-up'!L151)&gt;0,('ssp1-up'!M151-'ssp1-up'!L151),0)</f>
        <v>0</v>
      </c>
      <c r="N151" s="10">
        <f>IF(('ssp1-up'!N151-'ssp1-up'!M151)&gt;0,('ssp1-up'!N151-'ssp1-up'!M151),0)</f>
        <v>0</v>
      </c>
      <c r="O151" s="10">
        <f>IF(('ssp1-up'!O151-'ssp1-up'!N151)&gt;0,('ssp1-up'!O151-'ssp1-up'!N151),0)</f>
        <v>0</v>
      </c>
      <c r="P151" s="10">
        <f>IF(('ssp1-up'!P151-'ssp1-up'!O151)&gt;0,('ssp1-up'!P151-'ssp1-up'!O151),0)</f>
        <v>0</v>
      </c>
      <c r="Q151" s="10">
        <f>IF(('ssp1-up'!Q151-'ssp1-up'!P151)&gt;0,('ssp1-up'!Q151-'ssp1-up'!P151),0)</f>
        <v>0</v>
      </c>
      <c r="R151" s="10">
        <f>IF(('ssp1-up'!R151-'ssp1-up'!Q151)&gt;0,('ssp1-up'!R151-'ssp1-up'!Q151),0)</f>
        <v>0</v>
      </c>
      <c r="S151" s="10">
        <f>IF(('ssp1-up'!S151-'ssp1-up'!R151)&gt;0,('ssp1-up'!S151-'ssp1-up'!R151),0)</f>
        <v>0</v>
      </c>
      <c r="T151" s="10">
        <f>IF(('ssp1-up'!T151-'ssp1-up'!S151)&gt;0,('ssp1-up'!T151-'ssp1-up'!S151),0)</f>
        <v>0</v>
      </c>
      <c r="U151" s="10">
        <f>IF(('ssp1-up'!U151-'ssp1-up'!T151)&gt;0,('ssp1-up'!U151-'ssp1-up'!T151),0)</f>
        <v>0</v>
      </c>
      <c r="V151" s="10">
        <f>IF(('ssp1-up'!V151-'ssp1-up'!U151)&gt;0,('ssp1-up'!V151-'ssp1-up'!U151),0)</f>
        <v>0</v>
      </c>
      <c r="W151" s="10">
        <f>IF(('ssp1-up'!W151-'ssp1-up'!V151)&gt;0,('ssp1-up'!W151-'ssp1-up'!V151),0)</f>
        <v>0</v>
      </c>
      <c r="X151" s="10">
        <f>IF(('ssp1-up'!X151-'ssp1-up'!W151)&gt;0,('ssp1-up'!X151-'ssp1-up'!W151),0)</f>
        <v>0</v>
      </c>
    </row>
    <row r="152" spans="1:24" x14ac:dyDescent="0.3">
      <c r="A152" s="6" t="s">
        <v>6</v>
      </c>
      <c r="B152" s="6" t="s">
        <v>203</v>
      </c>
      <c r="C152" s="6" t="s">
        <v>159</v>
      </c>
      <c r="D152" s="6" t="s">
        <v>205</v>
      </c>
      <c r="E152" s="6" t="s">
        <v>204</v>
      </c>
      <c r="F152" s="10" t="e">
        <v>#N/A</v>
      </c>
      <c r="G152" s="10">
        <f>IF(('ssp1-up'!G152-'ssp1-up'!F152)&gt;0,('ssp1-up'!G152-'ssp1-up'!F152),0)</f>
        <v>0.71199703536841152</v>
      </c>
      <c r="H152" s="10">
        <f>IF(('ssp1-up'!H152-'ssp1-up'!G152)&gt;0,('ssp1-up'!H152-'ssp1-up'!G152),0)</f>
        <v>0.86392323068140042</v>
      </c>
      <c r="I152" s="10">
        <f>IF(('ssp1-up'!I152-'ssp1-up'!H152)&gt;0,('ssp1-up'!I152-'ssp1-up'!H152),0)</f>
        <v>1.0032856340565428</v>
      </c>
      <c r="J152" s="10">
        <f>IF(('ssp1-up'!J152-'ssp1-up'!I152)&gt;0,('ssp1-up'!J152-'ssp1-up'!I152),0)</f>
        <v>1.1331362308691704</v>
      </c>
      <c r="K152" s="10">
        <f>IF(('ssp1-up'!K152-'ssp1-up'!J152)&gt;0,('ssp1-up'!K152-'ssp1-up'!J152),0)</f>
        <v>1.2807787624522726</v>
      </c>
      <c r="L152" s="10">
        <f>IF(('ssp1-up'!L152-'ssp1-up'!K152)&gt;0,('ssp1-up'!L152-'ssp1-up'!K152),0)</f>
        <v>1.3955426678976881</v>
      </c>
      <c r="M152" s="10">
        <f>IF(('ssp1-up'!M152-'ssp1-up'!L152)&gt;0,('ssp1-up'!M152-'ssp1-up'!L152),0)</f>
        <v>1.4424693204168761</v>
      </c>
      <c r="N152" s="10">
        <f>IF(('ssp1-up'!N152-'ssp1-up'!M152)&gt;0,('ssp1-up'!N152-'ssp1-up'!M152),0)</f>
        <v>1.4240743085073646</v>
      </c>
      <c r="O152" s="10">
        <f>IF(('ssp1-up'!O152-'ssp1-up'!N152)&gt;0,('ssp1-up'!O152-'ssp1-up'!N152),0)</f>
        <v>1.3675507437949896</v>
      </c>
      <c r="P152" s="10">
        <f>IF(('ssp1-up'!P152-'ssp1-up'!O152)&gt;0,('ssp1-up'!P152-'ssp1-up'!O152),0)</f>
        <v>1.2879490890356582</v>
      </c>
      <c r="Q152" s="10">
        <f>IF(('ssp1-up'!Q152-'ssp1-up'!P152)&gt;0,('ssp1-up'!Q152-'ssp1-up'!P152),0)</f>
        <v>1.1982863870240319</v>
      </c>
      <c r="R152" s="10">
        <f>IF(('ssp1-up'!R152-'ssp1-up'!Q152)&gt;0,('ssp1-up'!R152-'ssp1-up'!Q152),0)</f>
        <v>1.0778355014121459</v>
      </c>
      <c r="S152" s="10">
        <f>IF(('ssp1-up'!S152-'ssp1-up'!R152)&gt;0,('ssp1-up'!S152-'ssp1-up'!R152),0)</f>
        <v>0.92774892939398512</v>
      </c>
      <c r="T152" s="10">
        <f>IF(('ssp1-up'!T152-'ssp1-up'!S152)&gt;0,('ssp1-up'!T152-'ssp1-up'!S152),0)</f>
        <v>0.76353125816911316</v>
      </c>
      <c r="U152" s="10">
        <f>IF(('ssp1-up'!U152-'ssp1-up'!T152)&gt;0,('ssp1-up'!U152-'ssp1-up'!T152),0)</f>
        <v>0.60290898791641823</v>
      </c>
      <c r="V152" s="10">
        <f>IF(('ssp1-up'!V152-'ssp1-up'!U152)&gt;0,('ssp1-up'!V152-'ssp1-up'!U152),0)</f>
        <v>0.4464923132979024</v>
      </c>
      <c r="W152" s="10">
        <f>IF(('ssp1-up'!W152-'ssp1-up'!V152)&gt;0,('ssp1-up'!W152-'ssp1-up'!V152),0)</f>
        <v>0.29168485392604282</v>
      </c>
      <c r="X152" s="10">
        <f>IF(('ssp1-up'!X152-'ssp1-up'!W152)&gt;0,('ssp1-up'!X152-'ssp1-up'!W152),0)</f>
        <v>0.13370733353258402</v>
      </c>
    </row>
    <row r="153" spans="1:24" x14ac:dyDescent="0.3">
      <c r="A153" s="6" t="s">
        <v>6</v>
      </c>
      <c r="B153" s="6" t="s">
        <v>203</v>
      </c>
      <c r="C153" s="6" t="s">
        <v>160</v>
      </c>
      <c r="D153" s="6" t="s">
        <v>205</v>
      </c>
      <c r="E153" s="6" t="s">
        <v>204</v>
      </c>
      <c r="F153" s="10" t="e">
        <v>#N/A</v>
      </c>
      <c r="G153" s="10">
        <f>IF(('ssp1-up'!G153-'ssp1-up'!F153)&gt;0,('ssp1-up'!G153-'ssp1-up'!F153),0)</f>
        <v>3.2889362415299566</v>
      </c>
      <c r="H153" s="10">
        <f>IF(('ssp1-up'!H153-'ssp1-up'!G153)&gt;0,('ssp1-up'!H153-'ssp1-up'!G153),0)</f>
        <v>3.2650510288957975</v>
      </c>
      <c r="I153" s="10">
        <f>IF(('ssp1-up'!I153-'ssp1-up'!H153)&gt;0,('ssp1-up'!I153-'ssp1-up'!H153),0)</f>
        <v>3.1481455876624374</v>
      </c>
      <c r="J153" s="10">
        <f>IF(('ssp1-up'!J153-'ssp1-up'!I153)&gt;0,('ssp1-up'!J153-'ssp1-up'!I153),0)</f>
        <v>3.0011254713617461</v>
      </c>
      <c r="K153" s="10">
        <f>IF(('ssp1-up'!K153-'ssp1-up'!J153)&gt;0,('ssp1-up'!K153-'ssp1-up'!J153),0)</f>
        <v>2.925927392387166</v>
      </c>
      <c r="L153" s="10">
        <f>IF(('ssp1-up'!L153-'ssp1-up'!K153)&gt;0,('ssp1-up'!L153-'ssp1-up'!K153),0)</f>
        <v>2.7487609066759831</v>
      </c>
      <c r="M153" s="10">
        <f>IF(('ssp1-up'!M153-'ssp1-up'!L153)&gt;0,('ssp1-up'!M153-'ssp1-up'!L153),0)</f>
        <v>2.4403588854414622</v>
      </c>
      <c r="N153" s="10">
        <f>IF(('ssp1-up'!N153-'ssp1-up'!M153)&gt;0,('ssp1-up'!N153-'ssp1-up'!M153),0)</f>
        <v>2.0479737917331207</v>
      </c>
      <c r="O153" s="10">
        <f>IF(('ssp1-up'!O153-'ssp1-up'!N153)&gt;0,('ssp1-up'!O153-'ssp1-up'!N153),0)</f>
        <v>1.6752810933976221</v>
      </c>
      <c r="P153" s="10">
        <f>IF(('ssp1-up'!P153-'ssp1-up'!O153)&gt;0,('ssp1-up'!P153-'ssp1-up'!O153),0)</f>
        <v>1.3089125761355334</v>
      </c>
      <c r="Q153" s="10">
        <f>IF(('ssp1-up'!Q153-'ssp1-up'!P153)&gt;0,('ssp1-up'!Q153-'ssp1-up'!P153),0)</f>
        <v>0.87935125166171701</v>
      </c>
      <c r="R153" s="10">
        <f>IF(('ssp1-up'!R153-'ssp1-up'!Q153)&gt;0,('ssp1-up'!R153-'ssp1-up'!Q153),0)</f>
        <v>0.44982556105912153</v>
      </c>
      <c r="S153" s="10">
        <f>IF(('ssp1-up'!S153-'ssp1-up'!R153)&gt;0,('ssp1-up'!S153-'ssp1-up'!R153),0)</f>
        <v>3.4033887224254045E-2</v>
      </c>
      <c r="T153" s="10">
        <f>IF(('ssp1-up'!T153-'ssp1-up'!S153)&gt;0,('ssp1-up'!T153-'ssp1-up'!S153),0)</f>
        <v>0</v>
      </c>
      <c r="U153" s="10">
        <f>IF(('ssp1-up'!U153-'ssp1-up'!T153)&gt;0,('ssp1-up'!U153-'ssp1-up'!T153),0)</f>
        <v>0</v>
      </c>
      <c r="V153" s="10">
        <f>IF(('ssp1-up'!V153-'ssp1-up'!U153)&gt;0,('ssp1-up'!V153-'ssp1-up'!U153),0)</f>
        <v>0</v>
      </c>
      <c r="W153" s="10">
        <f>IF(('ssp1-up'!W153-'ssp1-up'!V153)&gt;0,('ssp1-up'!W153-'ssp1-up'!V153),0)</f>
        <v>0</v>
      </c>
      <c r="X153" s="10">
        <f>IF(('ssp1-up'!X153-'ssp1-up'!W153)&gt;0,('ssp1-up'!X153-'ssp1-up'!W153),0)</f>
        <v>0</v>
      </c>
    </row>
    <row r="154" spans="1:24" x14ac:dyDescent="0.3">
      <c r="A154" s="6" t="s">
        <v>6</v>
      </c>
      <c r="B154" s="6" t="s">
        <v>203</v>
      </c>
      <c r="C154" s="6" t="s">
        <v>161</v>
      </c>
      <c r="D154" s="6" t="s">
        <v>205</v>
      </c>
      <c r="E154" s="6" t="s">
        <v>204</v>
      </c>
      <c r="F154" s="10" t="e">
        <v>#N/A</v>
      </c>
      <c r="G154" s="10">
        <f>IF(('ssp1-up'!G154-'ssp1-up'!F154)&gt;0,('ssp1-up'!G154-'ssp1-up'!F154),0)</f>
        <v>4.47339929806434</v>
      </c>
      <c r="H154" s="10">
        <f>IF(('ssp1-up'!H154-'ssp1-up'!G154)&gt;0,('ssp1-up'!H154-'ssp1-up'!G154),0)</f>
        <v>4.7942989568995529</v>
      </c>
      <c r="I154" s="10">
        <f>IF(('ssp1-up'!I154-'ssp1-up'!H154)&gt;0,('ssp1-up'!I154-'ssp1-up'!H154),0)</f>
        <v>4.8989856343668023</v>
      </c>
      <c r="J154" s="10">
        <f>IF(('ssp1-up'!J154-'ssp1-up'!I154)&gt;0,('ssp1-up'!J154-'ssp1-up'!I154),0)</f>
        <v>4.825944995531934</v>
      </c>
      <c r="K154" s="10">
        <f>IF(('ssp1-up'!K154-'ssp1-up'!J154)&gt;0,('ssp1-up'!K154-'ssp1-up'!J154),0)</f>
        <v>4.672213593738654</v>
      </c>
      <c r="L154" s="10">
        <f>IF(('ssp1-up'!L154-'ssp1-up'!K154)&gt;0,('ssp1-up'!L154-'ssp1-up'!K154),0)</f>
        <v>4.3391400884898914</v>
      </c>
      <c r="M154" s="10">
        <f>IF(('ssp1-up'!M154-'ssp1-up'!L154)&gt;0,('ssp1-up'!M154-'ssp1-up'!L154),0)</f>
        <v>3.8714699481974932</v>
      </c>
      <c r="N154" s="10">
        <f>IF(('ssp1-up'!N154-'ssp1-up'!M154)&gt;0,('ssp1-up'!N154-'ssp1-up'!M154),0)</f>
        <v>3.2983795168808925</v>
      </c>
      <c r="O154" s="10">
        <f>IF(('ssp1-up'!O154-'ssp1-up'!N154)&gt;0,('ssp1-up'!O154-'ssp1-up'!N154),0)</f>
        <v>2.7484946747158574</v>
      </c>
      <c r="P154" s="10">
        <f>IF(('ssp1-up'!P154-'ssp1-up'!O154)&gt;0,('ssp1-up'!P154-'ssp1-up'!O154),0)</f>
        <v>2.2232240750337269</v>
      </c>
      <c r="Q154" s="10">
        <f>IF(('ssp1-up'!Q154-'ssp1-up'!P154)&gt;0,('ssp1-up'!Q154-'ssp1-up'!P154),0)</f>
        <v>1.6882866638288334</v>
      </c>
      <c r="R154" s="10">
        <f>IF(('ssp1-up'!R154-'ssp1-up'!Q154)&gt;0,('ssp1-up'!R154-'ssp1-up'!Q154),0)</f>
        <v>1.147196915427628</v>
      </c>
      <c r="S154" s="10">
        <f>IF(('ssp1-up'!S154-'ssp1-up'!R154)&gt;0,('ssp1-up'!S154-'ssp1-up'!R154),0)</f>
        <v>0.59488934471276167</v>
      </c>
      <c r="T154" s="10">
        <f>IF(('ssp1-up'!T154-'ssp1-up'!S154)&gt;0,('ssp1-up'!T154-'ssp1-up'!S154),0)</f>
        <v>5.3041108205235332E-2</v>
      </c>
      <c r="U154" s="10">
        <f>IF(('ssp1-up'!U154-'ssp1-up'!T154)&gt;0,('ssp1-up'!U154-'ssp1-up'!T154),0)</f>
        <v>0</v>
      </c>
      <c r="V154" s="10">
        <f>IF(('ssp1-up'!V154-'ssp1-up'!U154)&gt;0,('ssp1-up'!V154-'ssp1-up'!U154),0)</f>
        <v>0</v>
      </c>
      <c r="W154" s="10">
        <f>IF(('ssp1-up'!W154-'ssp1-up'!V154)&gt;0,('ssp1-up'!W154-'ssp1-up'!V154),0)</f>
        <v>0</v>
      </c>
      <c r="X154" s="10">
        <f>IF(('ssp1-up'!X154-'ssp1-up'!W154)&gt;0,('ssp1-up'!X154-'ssp1-up'!W154),0)</f>
        <v>0</v>
      </c>
    </row>
    <row r="155" spans="1:24" x14ac:dyDescent="0.3">
      <c r="A155" s="6" t="s">
        <v>6</v>
      </c>
      <c r="B155" s="6" t="s">
        <v>203</v>
      </c>
      <c r="C155" s="6" t="s">
        <v>162</v>
      </c>
      <c r="D155" s="6" t="s">
        <v>205</v>
      </c>
      <c r="E155" s="6" t="s">
        <v>204</v>
      </c>
      <c r="F155" s="10" t="e">
        <v>#N/A</v>
      </c>
      <c r="G155" s="10">
        <f>IF(('ssp1-up'!G155-'ssp1-up'!F155)&gt;0,('ssp1-up'!G155-'ssp1-up'!F155),0)</f>
        <v>1.2613474919289924</v>
      </c>
      <c r="H155" s="10">
        <f>IF(('ssp1-up'!H155-'ssp1-up'!G155)&gt;0,('ssp1-up'!H155-'ssp1-up'!G155),0)</f>
        <v>1.2816264469361522</v>
      </c>
      <c r="I155" s="10">
        <f>IF(('ssp1-up'!I155-'ssp1-up'!H155)&gt;0,('ssp1-up'!I155-'ssp1-up'!H155),0)</f>
        <v>1.2861653411336071</v>
      </c>
      <c r="J155" s="10">
        <f>IF(('ssp1-up'!J155-'ssp1-up'!I155)&gt;0,('ssp1-up'!J155-'ssp1-up'!I155),0)</f>
        <v>1.2539515198734303</v>
      </c>
      <c r="K155" s="10">
        <f>IF(('ssp1-up'!K155-'ssp1-up'!J155)&gt;0,('ssp1-up'!K155-'ssp1-up'!J155),0)</f>
        <v>1.2194963606573932</v>
      </c>
      <c r="L155" s="10">
        <f>IF(('ssp1-up'!L155-'ssp1-up'!K155)&gt;0,('ssp1-up'!L155-'ssp1-up'!K155),0)</f>
        <v>1.124454381804215</v>
      </c>
      <c r="M155" s="10">
        <f>IF(('ssp1-up'!M155-'ssp1-up'!L155)&gt;0,('ssp1-up'!M155-'ssp1-up'!L155),0)</f>
        <v>0.9761843077914012</v>
      </c>
      <c r="N155" s="10">
        <f>IF(('ssp1-up'!N155-'ssp1-up'!M155)&gt;0,('ssp1-up'!N155-'ssp1-up'!M155),0)</f>
        <v>0.81122424036152729</v>
      </c>
      <c r="O155" s="10">
        <f>IF(('ssp1-up'!O155-'ssp1-up'!N155)&gt;0,('ssp1-up'!O155-'ssp1-up'!N155),0)</f>
        <v>0.67201007794523804</v>
      </c>
      <c r="P155" s="10">
        <f>IF(('ssp1-up'!P155-'ssp1-up'!O155)&gt;0,('ssp1-up'!P155-'ssp1-up'!O155),0)</f>
        <v>0.55044025926961382</v>
      </c>
      <c r="Q155" s="10">
        <f>IF(('ssp1-up'!Q155-'ssp1-up'!P155)&gt;0,('ssp1-up'!Q155-'ssp1-up'!P155),0)</f>
        <v>0.46132113452546442</v>
      </c>
      <c r="R155" s="10">
        <f>IF(('ssp1-up'!R155-'ssp1-up'!Q155)&gt;0,('ssp1-up'!R155-'ssp1-up'!Q155),0)</f>
        <v>0.35711881517055488</v>
      </c>
      <c r="S155" s="10">
        <f>IF(('ssp1-up'!S155-'ssp1-up'!R155)&gt;0,('ssp1-up'!S155-'ssp1-up'!R155),0)</f>
        <v>0.24837535287971946</v>
      </c>
      <c r="T155" s="10">
        <f>IF(('ssp1-up'!T155-'ssp1-up'!S155)&gt;0,('ssp1-up'!T155-'ssp1-up'!S155),0)</f>
        <v>0.14197368257602605</v>
      </c>
      <c r="U155" s="10">
        <f>IF(('ssp1-up'!U155-'ssp1-up'!T155)&gt;0,('ssp1-up'!U155-'ssp1-up'!T155),0)</f>
        <v>4.5842262602327821E-2</v>
      </c>
      <c r="V155" s="10">
        <f>IF(('ssp1-up'!V155-'ssp1-up'!U155)&gt;0,('ssp1-up'!V155-'ssp1-up'!U155),0)</f>
        <v>0</v>
      </c>
      <c r="W155" s="10">
        <f>IF(('ssp1-up'!W155-'ssp1-up'!V155)&gt;0,('ssp1-up'!W155-'ssp1-up'!V155),0)</f>
        <v>0</v>
      </c>
      <c r="X155" s="10">
        <f>IF(('ssp1-up'!X155-'ssp1-up'!W155)&gt;0,('ssp1-up'!X155-'ssp1-up'!W155),0)</f>
        <v>0</v>
      </c>
    </row>
    <row r="156" spans="1:24" x14ac:dyDescent="0.3">
      <c r="A156" s="6" t="s">
        <v>6</v>
      </c>
      <c r="B156" s="6" t="s">
        <v>203</v>
      </c>
      <c r="C156" s="6" t="s">
        <v>163</v>
      </c>
      <c r="D156" s="6" t="s">
        <v>205</v>
      </c>
      <c r="E156" s="6" t="s">
        <v>204</v>
      </c>
      <c r="F156" s="10" t="e">
        <v>#N/A</v>
      </c>
      <c r="G156" s="10">
        <f>IF(('ssp1-up'!G156-'ssp1-up'!F156)&gt;0,('ssp1-up'!G156-'ssp1-up'!F156),0)</f>
        <v>0.43144623741051991</v>
      </c>
      <c r="H156" s="10">
        <f>IF(('ssp1-up'!H156-'ssp1-up'!G156)&gt;0,('ssp1-up'!H156-'ssp1-up'!G156),0)</f>
        <v>0.18848104616039763</v>
      </c>
      <c r="I156" s="10">
        <f>IF(('ssp1-up'!I156-'ssp1-up'!H156)&gt;0,('ssp1-up'!I156-'ssp1-up'!H156),0)</f>
        <v>0.16924688808765698</v>
      </c>
      <c r="J156" s="10">
        <f>IF(('ssp1-up'!J156-'ssp1-up'!I156)&gt;0,('ssp1-up'!J156-'ssp1-up'!I156),0)</f>
        <v>0.15164453109338005</v>
      </c>
      <c r="K156" s="10">
        <f>IF(('ssp1-up'!K156-'ssp1-up'!J156)&gt;0,('ssp1-up'!K156-'ssp1-up'!J156),0)</f>
        <v>0.13562983382848603</v>
      </c>
      <c r="L156" s="10">
        <f>IF(('ssp1-up'!L156-'ssp1-up'!K156)&gt;0,('ssp1-up'!L156-'ssp1-up'!K156),0)</f>
        <v>0.10972461896422203</v>
      </c>
      <c r="M156" s="10">
        <f>IF(('ssp1-up'!M156-'ssp1-up'!L156)&gt;0,('ssp1-up'!M156-'ssp1-up'!L156),0)</f>
        <v>7.359380563673934E-2</v>
      </c>
      <c r="N156" s="10">
        <f>IF(('ssp1-up'!N156-'ssp1-up'!M156)&gt;0,('ssp1-up'!N156-'ssp1-up'!M156),0)</f>
        <v>3.1742714681677775E-2</v>
      </c>
      <c r="O156" s="10">
        <f>IF(('ssp1-up'!O156-'ssp1-up'!N156)&gt;0,('ssp1-up'!O156-'ssp1-up'!N156),0)</f>
        <v>0</v>
      </c>
      <c r="P156" s="10">
        <f>IF(('ssp1-up'!P156-'ssp1-up'!O156)&gt;0,('ssp1-up'!P156-'ssp1-up'!O156),0)</f>
        <v>0</v>
      </c>
      <c r="Q156" s="10">
        <f>IF(('ssp1-up'!Q156-'ssp1-up'!P156)&gt;0,('ssp1-up'!Q156-'ssp1-up'!P156),0)</f>
        <v>0</v>
      </c>
      <c r="R156" s="10">
        <f>IF(('ssp1-up'!R156-'ssp1-up'!Q156)&gt;0,('ssp1-up'!R156-'ssp1-up'!Q156),0)</f>
        <v>0</v>
      </c>
      <c r="S156" s="10">
        <f>IF(('ssp1-up'!S156-'ssp1-up'!R156)&gt;0,('ssp1-up'!S156-'ssp1-up'!R156),0)</f>
        <v>0</v>
      </c>
      <c r="T156" s="10">
        <f>IF(('ssp1-up'!T156-'ssp1-up'!S156)&gt;0,('ssp1-up'!T156-'ssp1-up'!S156),0)</f>
        <v>0</v>
      </c>
      <c r="U156" s="10">
        <f>IF(('ssp1-up'!U156-'ssp1-up'!T156)&gt;0,('ssp1-up'!U156-'ssp1-up'!T156),0)</f>
        <v>0</v>
      </c>
      <c r="V156" s="10">
        <f>IF(('ssp1-up'!V156-'ssp1-up'!U156)&gt;0,('ssp1-up'!V156-'ssp1-up'!U156),0)</f>
        <v>0</v>
      </c>
      <c r="W156" s="10">
        <f>IF(('ssp1-up'!W156-'ssp1-up'!V156)&gt;0,('ssp1-up'!W156-'ssp1-up'!V156),0)</f>
        <v>0</v>
      </c>
      <c r="X156" s="10">
        <f>IF(('ssp1-up'!X156-'ssp1-up'!W156)&gt;0,('ssp1-up'!X156-'ssp1-up'!W156),0)</f>
        <v>0</v>
      </c>
    </row>
    <row r="157" spans="1:24" x14ac:dyDescent="0.3">
      <c r="A157" s="6" t="s">
        <v>6</v>
      </c>
      <c r="B157" s="6" t="s">
        <v>203</v>
      </c>
      <c r="C157" s="6" t="s">
        <v>164</v>
      </c>
      <c r="D157" s="6" t="s">
        <v>205</v>
      </c>
      <c r="E157" s="6" t="s">
        <v>204</v>
      </c>
      <c r="F157" s="10" t="e">
        <v>#N/A</v>
      </c>
      <c r="G157" s="10">
        <f>IF(('ssp1-up'!G157-'ssp1-up'!F157)&gt;0,('ssp1-up'!G157-'ssp1-up'!F157),0)</f>
        <v>3.7457186212518867E-2</v>
      </c>
      <c r="H157" s="10">
        <f>IF(('ssp1-up'!H157-'ssp1-up'!G157)&gt;0,('ssp1-up'!H157-'ssp1-up'!G157),0)</f>
        <v>4.4223730389674087E-2</v>
      </c>
      <c r="I157" s="10">
        <f>IF(('ssp1-up'!I157-'ssp1-up'!H157)&gt;0,('ssp1-up'!I157-'ssp1-up'!H157),0)</f>
        <v>5.0021635537677245E-2</v>
      </c>
      <c r="J157" s="10">
        <f>IF(('ssp1-up'!J157-'ssp1-up'!I157)&gt;0,('ssp1-up'!J157-'ssp1-up'!I157),0)</f>
        <v>5.4347175451047502E-2</v>
      </c>
      <c r="K157" s="10">
        <f>IF(('ssp1-up'!K157-'ssp1-up'!J157)&gt;0,('ssp1-up'!K157-'ssp1-up'!J157),0)</f>
        <v>5.7140923090363394E-2</v>
      </c>
      <c r="L157" s="10">
        <f>IF(('ssp1-up'!L157-'ssp1-up'!K157)&gt;0,('ssp1-up'!L157-'ssp1-up'!K157),0)</f>
        <v>5.6915389455597598E-2</v>
      </c>
      <c r="M157" s="10">
        <f>IF(('ssp1-up'!M157-'ssp1-up'!L157)&gt;0,('ssp1-up'!M157-'ssp1-up'!L157),0)</f>
        <v>5.3851117327214038E-2</v>
      </c>
      <c r="N157" s="10">
        <f>IF(('ssp1-up'!N157-'ssp1-up'!M157)&gt;0,('ssp1-up'!N157-'ssp1-up'!M157),0)</f>
        <v>4.9000102760021313E-2</v>
      </c>
      <c r="O157" s="10">
        <f>IF(('ssp1-up'!O157-'ssp1-up'!N157)&gt;0,('ssp1-up'!O157-'ssp1-up'!N157),0)</f>
        <v>4.3343242898878032E-2</v>
      </c>
      <c r="P157" s="10">
        <f>IF(('ssp1-up'!P157-'ssp1-up'!O157)&gt;0,('ssp1-up'!P157-'ssp1-up'!O157),0)</f>
        <v>3.7066989972700415E-2</v>
      </c>
      <c r="Q157" s="10">
        <f>IF(('ssp1-up'!Q157-'ssp1-up'!P157)&gt;0,('ssp1-up'!Q157-'ssp1-up'!P157),0)</f>
        <v>3.0441780876830582E-2</v>
      </c>
      <c r="R157" s="10">
        <f>IF(('ssp1-up'!R157-'ssp1-up'!Q157)&gt;0,('ssp1-up'!R157-'ssp1-up'!Q157),0)</f>
        <v>2.3488317642882062E-2</v>
      </c>
      <c r="S157" s="10">
        <f>IF(('ssp1-up'!S157-'ssp1-up'!R157)&gt;0,('ssp1-up'!S157-'ssp1-up'!R157),0)</f>
        <v>1.6318149805010673E-2</v>
      </c>
      <c r="T157" s="10">
        <f>IF(('ssp1-up'!T157-'ssp1-up'!S157)&gt;0,('ssp1-up'!T157-'ssp1-up'!S157),0)</f>
        <v>9.2353169252891165E-3</v>
      </c>
      <c r="U157" s="10">
        <f>IF(('ssp1-up'!U157-'ssp1-up'!T157)&gt;0,('ssp1-up'!U157-'ssp1-up'!T157),0)</f>
        <v>2.4946983877562889E-3</v>
      </c>
      <c r="V157" s="10">
        <f>IF(('ssp1-up'!V157-'ssp1-up'!U157)&gt;0,('ssp1-up'!V157-'ssp1-up'!U157),0)</f>
        <v>0</v>
      </c>
      <c r="W157" s="10">
        <f>IF(('ssp1-up'!W157-'ssp1-up'!V157)&gt;0,('ssp1-up'!W157-'ssp1-up'!V157),0)</f>
        <v>0</v>
      </c>
      <c r="X157" s="10">
        <f>IF(('ssp1-up'!X157-'ssp1-up'!W157)&gt;0,('ssp1-up'!X157-'ssp1-up'!W157),0)</f>
        <v>0</v>
      </c>
    </row>
    <row r="158" spans="1:24" x14ac:dyDescent="0.3">
      <c r="A158" s="6" t="s">
        <v>6</v>
      </c>
      <c r="B158" s="6" t="s">
        <v>203</v>
      </c>
      <c r="C158" s="6" t="s">
        <v>165</v>
      </c>
      <c r="D158" s="6" t="s">
        <v>205</v>
      </c>
      <c r="E158" s="6" t="s">
        <v>204</v>
      </c>
      <c r="F158" s="10" t="e">
        <v>#N/A</v>
      </c>
      <c r="G158" s="10">
        <f>IF(('ssp1-up'!G158-'ssp1-up'!F158)&gt;0,('ssp1-up'!G158-'ssp1-up'!F158),0)</f>
        <v>0.5447625602673396</v>
      </c>
      <c r="H158" s="10">
        <f>IF(('ssp1-up'!H158-'ssp1-up'!G158)&gt;0,('ssp1-up'!H158-'ssp1-up'!G158),0)</f>
        <v>0.59847377181410888</v>
      </c>
      <c r="I158" s="10">
        <f>IF(('ssp1-up'!I158-'ssp1-up'!H158)&gt;0,('ssp1-up'!I158-'ssp1-up'!H158),0)</f>
        <v>0.63622274501003773</v>
      </c>
      <c r="J158" s="10">
        <f>IF(('ssp1-up'!J158-'ssp1-up'!I158)&gt;0,('ssp1-up'!J158-'ssp1-up'!I158),0)</f>
        <v>0.64911888489158986</v>
      </c>
      <c r="K158" s="10">
        <f>IF(('ssp1-up'!K158-'ssp1-up'!J158)&gt;0,('ssp1-up'!K158-'ssp1-up'!J158),0)</f>
        <v>0.66107855131819981</v>
      </c>
      <c r="L158" s="10">
        <f>IF(('ssp1-up'!L158-'ssp1-up'!K158)&gt;0,('ssp1-up'!L158-'ssp1-up'!K158),0)</f>
        <v>0.64524990317978759</v>
      </c>
      <c r="M158" s="10">
        <f>IF(('ssp1-up'!M158-'ssp1-up'!L158)&gt;0,('ssp1-up'!M158-'ssp1-up'!L158),0)</f>
        <v>0.60549916495135658</v>
      </c>
      <c r="N158" s="10">
        <f>IF(('ssp1-up'!N158-'ssp1-up'!M158)&gt;0,('ssp1-up'!N158-'ssp1-up'!M158),0)</f>
        <v>0.55561223399555004</v>
      </c>
      <c r="O158" s="10">
        <f>IF(('ssp1-up'!O158-'ssp1-up'!N158)&gt;0,('ssp1-up'!O158-'ssp1-up'!N158),0)</f>
        <v>0.4994075384195904</v>
      </c>
      <c r="P158" s="10">
        <f>IF(('ssp1-up'!P158-'ssp1-up'!O158)&gt;0,('ssp1-up'!P158-'ssp1-up'!O158),0)</f>
        <v>0.44089052068834711</v>
      </c>
      <c r="Q158" s="10">
        <f>IF(('ssp1-up'!Q158-'ssp1-up'!P158)&gt;0,('ssp1-up'!Q158-'ssp1-up'!P158),0)</f>
        <v>0.37223625880916344</v>
      </c>
      <c r="R158" s="10">
        <f>IF(('ssp1-up'!R158-'ssp1-up'!Q158)&gt;0,('ssp1-up'!R158-'ssp1-up'!Q158),0)</f>
        <v>0.29474488857880132</v>
      </c>
      <c r="S158" s="10">
        <f>IF(('ssp1-up'!S158-'ssp1-up'!R158)&gt;0,('ssp1-up'!S158-'ssp1-up'!R158),0)</f>
        <v>0.21327800379516049</v>
      </c>
      <c r="T158" s="10">
        <f>IF(('ssp1-up'!T158-'ssp1-up'!S158)&gt;0,('ssp1-up'!T158-'ssp1-up'!S158),0)</f>
        <v>0.13229096510189464</v>
      </c>
      <c r="U158" s="10">
        <f>IF(('ssp1-up'!U158-'ssp1-up'!T158)&gt;0,('ssp1-up'!U158-'ssp1-up'!T158),0)</f>
        <v>5.6445206717677721E-2</v>
      </c>
      <c r="V158" s="10">
        <f>IF(('ssp1-up'!V158-'ssp1-up'!U158)&gt;0,('ssp1-up'!V158-'ssp1-up'!U158),0)</f>
        <v>0</v>
      </c>
      <c r="W158" s="10">
        <f>IF(('ssp1-up'!W158-'ssp1-up'!V158)&gt;0,('ssp1-up'!W158-'ssp1-up'!V158),0)</f>
        <v>0</v>
      </c>
      <c r="X158" s="10">
        <f>IF(('ssp1-up'!X158-'ssp1-up'!W158)&gt;0,('ssp1-up'!X158-'ssp1-up'!W158),0)</f>
        <v>0</v>
      </c>
    </row>
    <row r="159" spans="1:24" x14ac:dyDescent="0.3">
      <c r="A159" s="6" t="s">
        <v>6</v>
      </c>
      <c r="B159" s="6" t="s">
        <v>203</v>
      </c>
      <c r="C159" s="6" t="s">
        <v>166</v>
      </c>
      <c r="D159" s="6" t="s">
        <v>205</v>
      </c>
      <c r="E159" s="6" t="s">
        <v>204</v>
      </c>
      <c r="F159" s="10" t="e">
        <v>#N/A</v>
      </c>
      <c r="G159" s="10">
        <f>IF(('ssp1-up'!G159-'ssp1-up'!F159)&gt;0,('ssp1-up'!G159-'ssp1-up'!F159),0)</f>
        <v>0.32731971388870562</v>
      </c>
      <c r="H159" s="10">
        <f>IF(('ssp1-up'!H159-'ssp1-up'!G159)&gt;0,('ssp1-up'!H159-'ssp1-up'!G159),0)</f>
        <v>0.24415205701155251</v>
      </c>
      <c r="I159" s="10">
        <f>IF(('ssp1-up'!I159-'ssp1-up'!H159)&gt;0,('ssp1-up'!I159-'ssp1-up'!H159),0)</f>
        <v>0.15515740519931054</v>
      </c>
      <c r="J159" s="10">
        <f>IF(('ssp1-up'!J159-'ssp1-up'!I159)&gt;0,('ssp1-up'!J159-'ssp1-up'!I159),0)</f>
        <v>7.8231767874770597E-2</v>
      </c>
      <c r="K159" s="10">
        <f>IF(('ssp1-up'!K159-'ssp1-up'!J159)&gt;0,('ssp1-up'!K159-'ssp1-up'!J159),0)</f>
        <v>2.6120924534775547E-2</v>
      </c>
      <c r="L159" s="10">
        <f>IF(('ssp1-up'!L159-'ssp1-up'!K159)&gt;0,('ssp1-up'!L159-'ssp1-up'!K159),0)</f>
        <v>0</v>
      </c>
      <c r="M159" s="10">
        <f>IF(('ssp1-up'!M159-'ssp1-up'!L159)&gt;0,('ssp1-up'!M159-'ssp1-up'!L159),0)</f>
        <v>0</v>
      </c>
      <c r="N159" s="10">
        <f>IF(('ssp1-up'!N159-'ssp1-up'!M159)&gt;0,('ssp1-up'!N159-'ssp1-up'!M159),0)</f>
        <v>0</v>
      </c>
      <c r="O159" s="10">
        <f>IF(('ssp1-up'!O159-'ssp1-up'!N159)&gt;0,('ssp1-up'!O159-'ssp1-up'!N159),0)</f>
        <v>0</v>
      </c>
      <c r="P159" s="10">
        <f>IF(('ssp1-up'!P159-'ssp1-up'!O159)&gt;0,('ssp1-up'!P159-'ssp1-up'!O159),0)</f>
        <v>0</v>
      </c>
      <c r="Q159" s="10">
        <f>IF(('ssp1-up'!Q159-'ssp1-up'!P159)&gt;0,('ssp1-up'!Q159-'ssp1-up'!P159),0)</f>
        <v>0</v>
      </c>
      <c r="R159" s="10">
        <f>IF(('ssp1-up'!R159-'ssp1-up'!Q159)&gt;0,('ssp1-up'!R159-'ssp1-up'!Q159),0)</f>
        <v>0</v>
      </c>
      <c r="S159" s="10">
        <f>IF(('ssp1-up'!S159-'ssp1-up'!R159)&gt;0,('ssp1-up'!S159-'ssp1-up'!R159),0)</f>
        <v>0</v>
      </c>
      <c r="T159" s="10">
        <f>IF(('ssp1-up'!T159-'ssp1-up'!S159)&gt;0,('ssp1-up'!T159-'ssp1-up'!S159),0)</f>
        <v>0</v>
      </c>
      <c r="U159" s="10">
        <f>IF(('ssp1-up'!U159-'ssp1-up'!T159)&gt;0,('ssp1-up'!U159-'ssp1-up'!T159),0)</f>
        <v>0</v>
      </c>
      <c r="V159" s="10">
        <f>IF(('ssp1-up'!V159-'ssp1-up'!U159)&gt;0,('ssp1-up'!V159-'ssp1-up'!U159),0)</f>
        <v>0</v>
      </c>
      <c r="W159" s="10">
        <f>IF(('ssp1-up'!W159-'ssp1-up'!V159)&gt;0,('ssp1-up'!W159-'ssp1-up'!V159),0)</f>
        <v>0</v>
      </c>
      <c r="X159" s="10">
        <f>IF(('ssp1-up'!X159-'ssp1-up'!W159)&gt;0,('ssp1-up'!X159-'ssp1-up'!W159),0)</f>
        <v>0</v>
      </c>
    </row>
    <row r="160" spans="1:24" x14ac:dyDescent="0.3">
      <c r="A160" s="6" t="s">
        <v>6</v>
      </c>
      <c r="B160" s="6" t="s">
        <v>203</v>
      </c>
      <c r="C160" s="6" t="s">
        <v>167</v>
      </c>
      <c r="D160" s="6" t="s">
        <v>205</v>
      </c>
      <c r="E160" s="6" t="s">
        <v>204</v>
      </c>
      <c r="F160" s="10" t="e">
        <v>#N/A</v>
      </c>
      <c r="G160" s="10">
        <f>IF(('ssp1-up'!G160-'ssp1-up'!F160)&gt;0,('ssp1-up'!G160-'ssp1-up'!F160),0)</f>
        <v>0.76330336152829181</v>
      </c>
      <c r="H160" s="10">
        <f>IF(('ssp1-up'!H160-'ssp1-up'!G160)&gt;0,('ssp1-up'!H160-'ssp1-up'!G160),0)</f>
        <v>0.77320371730286741</v>
      </c>
      <c r="I160" s="10">
        <f>IF(('ssp1-up'!I160-'ssp1-up'!H160)&gt;0,('ssp1-up'!I160-'ssp1-up'!H160),0)</f>
        <v>0.78426950559203235</v>
      </c>
      <c r="J160" s="10">
        <f>IF(('ssp1-up'!J160-'ssp1-up'!I160)&gt;0,('ssp1-up'!J160-'ssp1-up'!I160),0)</f>
        <v>0.77795634548536086</v>
      </c>
      <c r="K160" s="10">
        <f>IF(('ssp1-up'!K160-'ssp1-up'!J160)&gt;0,('ssp1-up'!K160-'ssp1-up'!J160),0)</f>
        <v>0.75425138022747085</v>
      </c>
      <c r="L160" s="10">
        <f>IF(('ssp1-up'!L160-'ssp1-up'!K160)&gt;0,('ssp1-up'!L160-'ssp1-up'!K160),0)</f>
        <v>0.67934820183860101</v>
      </c>
      <c r="M160" s="10">
        <f>IF(('ssp1-up'!M160-'ssp1-up'!L160)&gt;0,('ssp1-up'!M160-'ssp1-up'!L160),0)</f>
        <v>0.56515844560936834</v>
      </c>
      <c r="N160" s="10">
        <f>IF(('ssp1-up'!N160-'ssp1-up'!M160)&gt;0,('ssp1-up'!N160-'ssp1-up'!M160),0)</f>
        <v>0.45249145149355563</v>
      </c>
      <c r="O160" s="10">
        <f>IF(('ssp1-up'!O160-'ssp1-up'!N160)&gt;0,('ssp1-up'!O160-'ssp1-up'!N160),0)</f>
        <v>0.34239658882054869</v>
      </c>
      <c r="P160" s="10">
        <f>IF(('ssp1-up'!P160-'ssp1-up'!O160)&gt;0,('ssp1-up'!P160-'ssp1-up'!O160),0)</f>
        <v>0.26136018161866836</v>
      </c>
      <c r="Q160" s="10">
        <f>IF(('ssp1-up'!Q160-'ssp1-up'!P160)&gt;0,('ssp1-up'!Q160-'ssp1-up'!P160),0)</f>
        <v>0.21150264836641774</v>
      </c>
      <c r="R160" s="10">
        <f>IF(('ssp1-up'!R160-'ssp1-up'!Q160)&gt;0,('ssp1-up'!R160-'ssp1-up'!Q160),0)</f>
        <v>0.17287762233296355</v>
      </c>
      <c r="S160" s="10">
        <f>IF(('ssp1-up'!S160-'ssp1-up'!R160)&gt;0,('ssp1-up'!S160-'ssp1-up'!R160),0)</f>
        <v>0.11759432829848748</v>
      </c>
      <c r="T160" s="10">
        <f>IF(('ssp1-up'!T160-'ssp1-up'!S160)&gt;0,('ssp1-up'!T160-'ssp1-up'!S160),0)</f>
        <v>7.2378491334617934E-2</v>
      </c>
      <c r="U160" s="10">
        <f>IF(('ssp1-up'!U160-'ssp1-up'!T160)&gt;0,('ssp1-up'!U160-'ssp1-up'!T160),0)</f>
        <v>3.3244574855805453E-2</v>
      </c>
      <c r="V160" s="10">
        <f>IF(('ssp1-up'!V160-'ssp1-up'!U160)&gt;0,('ssp1-up'!V160-'ssp1-up'!U160),0)</f>
        <v>0</v>
      </c>
      <c r="W160" s="10">
        <f>IF(('ssp1-up'!W160-'ssp1-up'!V160)&gt;0,('ssp1-up'!W160-'ssp1-up'!V160),0)</f>
        <v>0</v>
      </c>
      <c r="X160" s="10">
        <f>IF(('ssp1-up'!X160-'ssp1-up'!W160)&gt;0,('ssp1-up'!X160-'ssp1-up'!W160),0)</f>
        <v>0</v>
      </c>
    </row>
    <row r="161" spans="1:24" x14ac:dyDescent="0.3">
      <c r="A161" s="6" t="s">
        <v>6</v>
      </c>
      <c r="B161" s="6" t="s">
        <v>203</v>
      </c>
      <c r="C161" s="6" t="s">
        <v>168</v>
      </c>
      <c r="D161" s="6" t="s">
        <v>205</v>
      </c>
      <c r="E161" s="6" t="s">
        <v>204</v>
      </c>
      <c r="F161" s="10" t="e">
        <v>#N/A</v>
      </c>
      <c r="G161" s="10">
        <f>IF(('ssp1-up'!G161-'ssp1-up'!F161)&gt;0,('ssp1-up'!G161-'ssp1-up'!F161),0)</f>
        <v>0.32987596951634757</v>
      </c>
      <c r="H161" s="10">
        <f>IF(('ssp1-up'!H161-'ssp1-up'!G161)&gt;0,('ssp1-up'!H161-'ssp1-up'!G161),0)</f>
        <v>0.32077768145737018</v>
      </c>
      <c r="I161" s="10">
        <f>IF(('ssp1-up'!I161-'ssp1-up'!H161)&gt;0,('ssp1-up'!I161-'ssp1-up'!H161),0)</f>
        <v>0.31321394405246927</v>
      </c>
      <c r="J161" s="10">
        <f>IF(('ssp1-up'!J161-'ssp1-up'!I161)&gt;0,('ssp1-up'!J161-'ssp1-up'!I161),0)</f>
        <v>0.29263614893188983</v>
      </c>
      <c r="K161" s="10">
        <f>IF(('ssp1-up'!K161-'ssp1-up'!J161)&gt;0,('ssp1-up'!K161-'ssp1-up'!J161),0)</f>
        <v>0.26801241801345554</v>
      </c>
      <c r="L161" s="10">
        <f>IF(('ssp1-up'!L161-'ssp1-up'!K161)&gt;0,('ssp1-up'!L161-'ssp1-up'!K161),0)</f>
        <v>0.23809639815637151</v>
      </c>
      <c r="M161" s="10">
        <f>IF(('ssp1-up'!M161-'ssp1-up'!L161)&gt;0,('ssp1-up'!M161-'ssp1-up'!L161),0)</f>
        <v>0.19304303628851827</v>
      </c>
      <c r="N161" s="10">
        <f>IF(('ssp1-up'!N161-'ssp1-up'!M161)&gt;0,('ssp1-up'!N161-'ssp1-up'!M161),0)</f>
        <v>0.14253777485377306</v>
      </c>
      <c r="O161" s="10">
        <f>IF(('ssp1-up'!O161-'ssp1-up'!N161)&gt;0,('ssp1-up'!O161-'ssp1-up'!N161),0)</f>
        <v>9.3587394112366162E-2</v>
      </c>
      <c r="P161" s="10">
        <f>IF(('ssp1-up'!P161-'ssp1-up'!O161)&gt;0,('ssp1-up'!P161-'ssp1-up'!O161),0)</f>
        <v>4.202789049769784E-2</v>
      </c>
      <c r="Q161" s="10">
        <f>IF(('ssp1-up'!Q161-'ssp1-up'!P161)&gt;0,('ssp1-up'!Q161-'ssp1-up'!P161),0)</f>
        <v>0</v>
      </c>
      <c r="R161" s="10">
        <f>IF(('ssp1-up'!R161-'ssp1-up'!Q161)&gt;0,('ssp1-up'!R161-'ssp1-up'!Q161),0)</f>
        <v>0</v>
      </c>
      <c r="S161" s="10">
        <f>IF(('ssp1-up'!S161-'ssp1-up'!R161)&gt;0,('ssp1-up'!S161-'ssp1-up'!R161),0)</f>
        <v>0</v>
      </c>
      <c r="T161" s="10">
        <f>IF(('ssp1-up'!T161-'ssp1-up'!S161)&gt;0,('ssp1-up'!T161-'ssp1-up'!S161),0)</f>
        <v>0</v>
      </c>
      <c r="U161" s="10">
        <f>IF(('ssp1-up'!U161-'ssp1-up'!T161)&gt;0,('ssp1-up'!U161-'ssp1-up'!T161),0)</f>
        <v>0</v>
      </c>
      <c r="V161" s="10">
        <f>IF(('ssp1-up'!V161-'ssp1-up'!U161)&gt;0,('ssp1-up'!V161-'ssp1-up'!U161),0)</f>
        <v>0</v>
      </c>
      <c r="W161" s="10">
        <f>IF(('ssp1-up'!W161-'ssp1-up'!V161)&gt;0,('ssp1-up'!W161-'ssp1-up'!V161),0)</f>
        <v>0</v>
      </c>
      <c r="X161" s="10">
        <f>IF(('ssp1-up'!X161-'ssp1-up'!W161)&gt;0,('ssp1-up'!X161-'ssp1-up'!W161),0)</f>
        <v>0</v>
      </c>
    </row>
    <row r="162" spans="1:24" x14ac:dyDescent="0.3">
      <c r="A162" s="6" t="s">
        <v>6</v>
      </c>
      <c r="B162" s="6" t="s">
        <v>203</v>
      </c>
      <c r="C162" s="6" t="s">
        <v>169</v>
      </c>
      <c r="D162" s="6" t="s">
        <v>205</v>
      </c>
      <c r="E162" s="6" t="s">
        <v>204</v>
      </c>
      <c r="F162" s="10" t="e">
        <v>#N/A</v>
      </c>
      <c r="G162" s="10">
        <f>IF(('ssp1-up'!G162-'ssp1-up'!F162)&gt;0,('ssp1-up'!G162-'ssp1-up'!F162),0)</f>
        <v>1.2555638809067959E-2</v>
      </c>
      <c r="H162" s="10">
        <f>IF(('ssp1-up'!H162-'ssp1-up'!G162)&gt;0,('ssp1-up'!H162-'ssp1-up'!G162),0)</f>
        <v>1.075038675748427E-2</v>
      </c>
      <c r="I162" s="10">
        <f>IF(('ssp1-up'!I162-'ssp1-up'!H162)&gt;0,('ssp1-up'!I162-'ssp1-up'!H162),0)</f>
        <v>8.8876498067478882E-3</v>
      </c>
      <c r="J162" s="10">
        <f>IF(('ssp1-up'!J162-'ssp1-up'!I162)&gt;0,('ssp1-up'!J162-'ssp1-up'!I162),0)</f>
        <v>6.842825290411636E-3</v>
      </c>
      <c r="K162" s="10">
        <f>IF(('ssp1-up'!K162-'ssp1-up'!J162)&gt;0,('ssp1-up'!K162-'ssp1-up'!J162),0)</f>
        <v>5.0386995964085968E-3</v>
      </c>
      <c r="L162" s="10">
        <f>IF(('ssp1-up'!L162-'ssp1-up'!K162)&gt;0,('ssp1-up'!L162-'ssp1-up'!K162),0)</f>
        <v>3.0453837051296617E-3</v>
      </c>
      <c r="M162" s="10">
        <f>IF(('ssp1-up'!M162-'ssp1-up'!L162)&gt;0,('ssp1-up'!M162-'ssp1-up'!L162),0)</f>
        <v>1.1091958292186177E-3</v>
      </c>
      <c r="N162" s="10">
        <f>IF(('ssp1-up'!N162-'ssp1-up'!M162)&gt;0,('ssp1-up'!N162-'ssp1-up'!M162),0)</f>
        <v>0</v>
      </c>
      <c r="O162" s="10">
        <f>IF(('ssp1-up'!O162-'ssp1-up'!N162)&gt;0,('ssp1-up'!O162-'ssp1-up'!N162),0)</f>
        <v>0</v>
      </c>
      <c r="P162" s="10">
        <f>IF(('ssp1-up'!P162-'ssp1-up'!O162)&gt;0,('ssp1-up'!P162-'ssp1-up'!O162),0)</f>
        <v>0</v>
      </c>
      <c r="Q162" s="10">
        <f>IF(('ssp1-up'!Q162-'ssp1-up'!P162)&gt;0,('ssp1-up'!Q162-'ssp1-up'!P162),0)</f>
        <v>0</v>
      </c>
      <c r="R162" s="10">
        <f>IF(('ssp1-up'!R162-'ssp1-up'!Q162)&gt;0,('ssp1-up'!R162-'ssp1-up'!Q162),0)</f>
        <v>0</v>
      </c>
      <c r="S162" s="10">
        <f>IF(('ssp1-up'!S162-'ssp1-up'!R162)&gt;0,('ssp1-up'!S162-'ssp1-up'!R162),0)</f>
        <v>0</v>
      </c>
      <c r="T162" s="10">
        <f>IF(('ssp1-up'!T162-'ssp1-up'!S162)&gt;0,('ssp1-up'!T162-'ssp1-up'!S162),0)</f>
        <v>0</v>
      </c>
      <c r="U162" s="10">
        <f>IF(('ssp1-up'!U162-'ssp1-up'!T162)&gt;0,('ssp1-up'!U162-'ssp1-up'!T162),0)</f>
        <v>0</v>
      </c>
      <c r="V162" s="10">
        <f>IF(('ssp1-up'!V162-'ssp1-up'!U162)&gt;0,('ssp1-up'!V162-'ssp1-up'!U162),0)</f>
        <v>0</v>
      </c>
      <c r="W162" s="10">
        <f>IF(('ssp1-up'!W162-'ssp1-up'!V162)&gt;0,('ssp1-up'!W162-'ssp1-up'!V162),0)</f>
        <v>0</v>
      </c>
      <c r="X162" s="10">
        <f>IF(('ssp1-up'!X162-'ssp1-up'!W162)&gt;0,('ssp1-up'!X162-'ssp1-up'!W162),0)</f>
        <v>0</v>
      </c>
    </row>
    <row r="163" spans="1:24" x14ac:dyDescent="0.3">
      <c r="A163" s="6" t="s">
        <v>6</v>
      </c>
      <c r="B163" s="6" t="s">
        <v>203</v>
      </c>
      <c r="C163" s="6" t="s">
        <v>170</v>
      </c>
      <c r="D163" s="6" t="s">
        <v>205</v>
      </c>
      <c r="E163" s="6" t="s">
        <v>204</v>
      </c>
      <c r="F163" s="10" t="e">
        <v>#N/A</v>
      </c>
      <c r="G163" s="10">
        <f>IF(('ssp1-up'!G163-'ssp1-up'!F163)&gt;0,('ssp1-up'!G163-'ssp1-up'!F163),0)</f>
        <v>3.1273086561883101E-2</v>
      </c>
      <c r="H163" s="10">
        <f>IF(('ssp1-up'!H163-'ssp1-up'!G163)&gt;0,('ssp1-up'!H163-'ssp1-up'!G163),0)</f>
        <v>2.8469075957682666E-2</v>
      </c>
      <c r="I163" s="10">
        <f>IF(('ssp1-up'!I163-'ssp1-up'!H163)&gt;0,('ssp1-up'!I163-'ssp1-up'!H163),0)</f>
        <v>2.5151324096560346E-2</v>
      </c>
      <c r="J163" s="10">
        <f>IF(('ssp1-up'!J163-'ssp1-up'!I163)&gt;0,('ssp1-up'!J163-'ssp1-up'!I163),0)</f>
        <v>2.10349300104134E-2</v>
      </c>
      <c r="K163" s="10">
        <f>IF(('ssp1-up'!K163-'ssp1-up'!J163)&gt;0,('ssp1-up'!K163-'ssp1-up'!J163),0)</f>
        <v>1.762061490001976E-2</v>
      </c>
      <c r="L163" s="10">
        <f>IF(('ssp1-up'!L163-'ssp1-up'!K163)&gt;0,('ssp1-up'!L163-'ssp1-up'!K163),0)</f>
        <v>1.3628146361428062E-2</v>
      </c>
      <c r="M163" s="10">
        <f>IF(('ssp1-up'!M163-'ssp1-up'!L163)&gt;0,('ssp1-up'!M163-'ssp1-up'!L163),0)</f>
        <v>9.4149236630292066E-3</v>
      </c>
      <c r="N163" s="10">
        <f>IF(('ssp1-up'!N163-'ssp1-up'!M163)&gt;0,('ssp1-up'!N163-'ssp1-up'!M163),0)</f>
        <v>5.3320299457233489E-3</v>
      </c>
      <c r="O163" s="10">
        <f>IF(('ssp1-up'!O163-'ssp1-up'!N163)&gt;0,('ssp1-up'!O163-'ssp1-up'!N163),0)</f>
        <v>1.7887146409363286E-3</v>
      </c>
      <c r="P163" s="10">
        <f>IF(('ssp1-up'!P163-'ssp1-up'!O163)&gt;0,('ssp1-up'!P163-'ssp1-up'!O163),0)</f>
        <v>0</v>
      </c>
      <c r="Q163" s="10">
        <f>IF(('ssp1-up'!Q163-'ssp1-up'!P163)&gt;0,('ssp1-up'!Q163-'ssp1-up'!P163),0)</f>
        <v>0</v>
      </c>
      <c r="R163" s="10">
        <f>IF(('ssp1-up'!R163-'ssp1-up'!Q163)&gt;0,('ssp1-up'!R163-'ssp1-up'!Q163),0)</f>
        <v>0</v>
      </c>
      <c r="S163" s="10">
        <f>IF(('ssp1-up'!S163-'ssp1-up'!R163)&gt;0,('ssp1-up'!S163-'ssp1-up'!R163),0)</f>
        <v>0</v>
      </c>
      <c r="T163" s="10">
        <f>IF(('ssp1-up'!T163-'ssp1-up'!S163)&gt;0,('ssp1-up'!T163-'ssp1-up'!S163),0)</f>
        <v>0</v>
      </c>
      <c r="U163" s="10">
        <f>IF(('ssp1-up'!U163-'ssp1-up'!T163)&gt;0,('ssp1-up'!U163-'ssp1-up'!T163),0)</f>
        <v>0</v>
      </c>
      <c r="V163" s="10">
        <f>IF(('ssp1-up'!V163-'ssp1-up'!U163)&gt;0,('ssp1-up'!V163-'ssp1-up'!U163),0)</f>
        <v>0</v>
      </c>
      <c r="W163" s="10">
        <f>IF(('ssp1-up'!W163-'ssp1-up'!V163)&gt;0,('ssp1-up'!W163-'ssp1-up'!V163),0)</f>
        <v>0</v>
      </c>
      <c r="X163" s="10">
        <f>IF(('ssp1-up'!X163-'ssp1-up'!W163)&gt;0,('ssp1-up'!X163-'ssp1-up'!W163),0)</f>
        <v>0</v>
      </c>
    </row>
    <row r="164" spans="1:24" x14ac:dyDescent="0.3">
      <c r="A164" s="6" t="s">
        <v>6</v>
      </c>
      <c r="B164" s="6" t="s">
        <v>203</v>
      </c>
      <c r="C164" s="6" t="s">
        <v>171</v>
      </c>
      <c r="D164" s="6" t="s">
        <v>205</v>
      </c>
      <c r="E164" s="6" t="s">
        <v>204</v>
      </c>
      <c r="F164" s="10" t="e">
        <v>#N/A</v>
      </c>
      <c r="G164" s="10">
        <f>IF(('ssp1-up'!G164-'ssp1-up'!F164)&gt;0,('ssp1-up'!G164-'ssp1-up'!F164),0)</f>
        <v>0.27770945443370776</v>
      </c>
      <c r="H164" s="10">
        <f>IF(('ssp1-up'!H164-'ssp1-up'!G164)&gt;0,('ssp1-up'!H164-'ssp1-up'!G164),0)</f>
        <v>0.2732313385024141</v>
      </c>
      <c r="I164" s="10">
        <f>IF(('ssp1-up'!I164-'ssp1-up'!H164)&gt;0,('ssp1-up'!I164-'ssp1-up'!H164),0)</f>
        <v>0.25755305981662868</v>
      </c>
      <c r="J164" s="10">
        <f>IF(('ssp1-up'!J164-'ssp1-up'!I164)&gt;0,('ssp1-up'!J164-'ssp1-up'!I164),0)</f>
        <v>0.23028744257929379</v>
      </c>
      <c r="K164" s="10">
        <f>IF(('ssp1-up'!K164-'ssp1-up'!J164)&gt;0,('ssp1-up'!K164-'ssp1-up'!J164),0)</f>
        <v>0.19757750410062958</v>
      </c>
      <c r="L164" s="10">
        <f>IF(('ssp1-up'!L164-'ssp1-up'!K164)&gt;0,('ssp1-up'!L164-'ssp1-up'!K164),0)</f>
        <v>0.17307378032535503</v>
      </c>
      <c r="M164" s="10">
        <f>IF(('ssp1-up'!M164-'ssp1-up'!L164)&gt;0,('ssp1-up'!M164-'ssp1-up'!L164),0)</f>
        <v>0.15371156724507529</v>
      </c>
      <c r="N164" s="10">
        <f>IF(('ssp1-up'!N164-'ssp1-up'!M164)&gt;0,('ssp1-up'!N164-'ssp1-up'!M164),0)</f>
        <v>0.13305480900675626</v>
      </c>
      <c r="O164" s="10">
        <f>IF(('ssp1-up'!O164-'ssp1-up'!N164)&gt;0,('ssp1-up'!O164-'ssp1-up'!N164),0)</f>
        <v>0.10725316527369522</v>
      </c>
      <c r="P164" s="10">
        <f>IF(('ssp1-up'!P164-'ssp1-up'!O164)&gt;0,('ssp1-up'!P164-'ssp1-up'!O164),0)</f>
        <v>7.7867761196283247E-2</v>
      </c>
      <c r="Q164" s="10">
        <f>IF(('ssp1-up'!Q164-'ssp1-up'!P164)&gt;0,('ssp1-up'!Q164-'ssp1-up'!P164),0)</f>
        <v>3.9114025226630211E-2</v>
      </c>
      <c r="R164" s="10">
        <f>IF(('ssp1-up'!R164-'ssp1-up'!Q164)&gt;0,('ssp1-up'!R164-'ssp1-up'!Q164),0)</f>
        <v>4.1011235058405759E-3</v>
      </c>
      <c r="S164" s="10">
        <f>IF(('ssp1-up'!S164-'ssp1-up'!R164)&gt;0,('ssp1-up'!S164-'ssp1-up'!R164),0)</f>
        <v>0</v>
      </c>
      <c r="T164" s="10">
        <f>IF(('ssp1-up'!T164-'ssp1-up'!S164)&gt;0,('ssp1-up'!T164-'ssp1-up'!S164),0)</f>
        <v>0</v>
      </c>
      <c r="U164" s="10">
        <f>IF(('ssp1-up'!U164-'ssp1-up'!T164)&gt;0,('ssp1-up'!U164-'ssp1-up'!T164),0)</f>
        <v>0</v>
      </c>
      <c r="V164" s="10">
        <f>IF(('ssp1-up'!V164-'ssp1-up'!U164)&gt;0,('ssp1-up'!V164-'ssp1-up'!U164),0)</f>
        <v>0</v>
      </c>
      <c r="W164" s="10">
        <f>IF(('ssp1-up'!W164-'ssp1-up'!V164)&gt;0,('ssp1-up'!W164-'ssp1-up'!V164),0)</f>
        <v>0</v>
      </c>
      <c r="X164" s="10">
        <f>IF(('ssp1-up'!X164-'ssp1-up'!W164)&gt;0,('ssp1-up'!X164-'ssp1-up'!W164),0)</f>
        <v>0</v>
      </c>
    </row>
    <row r="165" spans="1:24" x14ac:dyDescent="0.3">
      <c r="A165" s="6" t="s">
        <v>6</v>
      </c>
      <c r="B165" s="6" t="s">
        <v>203</v>
      </c>
      <c r="C165" s="6" t="s">
        <v>172</v>
      </c>
      <c r="D165" s="6" t="s">
        <v>205</v>
      </c>
      <c r="E165" s="6" t="s">
        <v>204</v>
      </c>
      <c r="F165" s="10" t="e">
        <v>#N/A</v>
      </c>
      <c r="G165" s="10">
        <f>IF(('ssp1-up'!G165-'ssp1-up'!F165)&gt;0,('ssp1-up'!G165-'ssp1-up'!F165),0)</f>
        <v>0.10823566879859925</v>
      </c>
      <c r="H165" s="10">
        <f>IF(('ssp1-up'!H165-'ssp1-up'!G165)&gt;0,('ssp1-up'!H165-'ssp1-up'!G165),0)</f>
        <v>0.10641620024190024</v>
      </c>
      <c r="I165" s="10">
        <f>IF(('ssp1-up'!I165-'ssp1-up'!H165)&gt;0,('ssp1-up'!I165-'ssp1-up'!H165),0)</f>
        <v>0.10281309404874683</v>
      </c>
      <c r="J165" s="10">
        <f>IF(('ssp1-up'!J165-'ssp1-up'!I165)&gt;0,('ssp1-up'!J165-'ssp1-up'!I165),0)</f>
        <v>9.8533095456813324E-2</v>
      </c>
      <c r="K165" s="10">
        <f>IF(('ssp1-up'!K165-'ssp1-up'!J165)&gt;0,('ssp1-up'!K165-'ssp1-up'!J165),0)</f>
        <v>9.5106240632777395E-2</v>
      </c>
      <c r="L165" s="10">
        <f>IF(('ssp1-up'!L165-'ssp1-up'!K165)&gt;0,('ssp1-up'!L165-'ssp1-up'!K165),0)</f>
        <v>9.272661623309375E-2</v>
      </c>
      <c r="M165" s="10">
        <f>IF(('ssp1-up'!M165-'ssp1-up'!L165)&gt;0,('ssp1-up'!M165-'ssp1-up'!L165),0)</f>
        <v>8.8592698440383089E-2</v>
      </c>
      <c r="N165" s="10">
        <f>IF(('ssp1-up'!N165-'ssp1-up'!M165)&gt;0,('ssp1-up'!N165-'ssp1-up'!M165),0)</f>
        <v>8.1627353460081542E-2</v>
      </c>
      <c r="O165" s="10">
        <f>IF(('ssp1-up'!O165-'ssp1-up'!N165)&gt;0,('ssp1-up'!O165-'ssp1-up'!N165),0)</f>
        <v>7.3046553715330864E-2</v>
      </c>
      <c r="P165" s="10">
        <f>IF(('ssp1-up'!P165-'ssp1-up'!O165)&gt;0,('ssp1-up'!P165-'ssp1-up'!O165),0)</f>
        <v>6.4954165344583537E-2</v>
      </c>
      <c r="Q165" s="10">
        <f>IF(('ssp1-up'!Q165-'ssp1-up'!P165)&gt;0,('ssp1-up'!Q165-'ssp1-up'!P165),0)</f>
        <v>5.4776450919309605E-2</v>
      </c>
      <c r="R165" s="10">
        <f>IF(('ssp1-up'!R165-'ssp1-up'!Q165)&gt;0,('ssp1-up'!R165-'ssp1-up'!Q165),0)</f>
        <v>4.6207417641570103E-2</v>
      </c>
      <c r="S165" s="10">
        <f>IF(('ssp1-up'!S165-'ssp1-up'!R165)&gt;0,('ssp1-up'!S165-'ssp1-up'!R165),0)</f>
        <v>3.2332508484962386E-2</v>
      </c>
      <c r="T165" s="10">
        <f>IF(('ssp1-up'!T165-'ssp1-up'!S165)&gt;0,('ssp1-up'!T165-'ssp1-up'!S165),0)</f>
        <v>1.8074388092520266E-2</v>
      </c>
      <c r="U165" s="10">
        <f>IF(('ssp1-up'!U165-'ssp1-up'!T165)&gt;0,('ssp1-up'!U165-'ssp1-up'!T165),0)</f>
        <v>5.0575248580688736E-3</v>
      </c>
      <c r="V165" s="10">
        <f>IF(('ssp1-up'!V165-'ssp1-up'!U165)&gt;0,('ssp1-up'!V165-'ssp1-up'!U165),0)</f>
        <v>0</v>
      </c>
      <c r="W165" s="10">
        <f>IF(('ssp1-up'!W165-'ssp1-up'!V165)&gt;0,('ssp1-up'!W165-'ssp1-up'!V165),0)</f>
        <v>0</v>
      </c>
      <c r="X165" s="10">
        <f>IF(('ssp1-up'!X165-'ssp1-up'!W165)&gt;0,('ssp1-up'!X165-'ssp1-up'!W165),0)</f>
        <v>0</v>
      </c>
    </row>
    <row r="166" spans="1:24" x14ac:dyDescent="0.3">
      <c r="A166" s="6" t="s">
        <v>6</v>
      </c>
      <c r="B166" s="6" t="s">
        <v>203</v>
      </c>
      <c r="C166" s="6" t="s">
        <v>173</v>
      </c>
      <c r="D166" s="6" t="s">
        <v>205</v>
      </c>
      <c r="E166" s="6" t="s">
        <v>204</v>
      </c>
      <c r="F166" s="10" t="e">
        <v>#N/A</v>
      </c>
      <c r="G166" s="10">
        <f>IF(('ssp1-up'!G166-'ssp1-up'!F166)&gt;0,('ssp1-up'!G166-'ssp1-up'!F166),0)</f>
        <v>0.47141679678373638</v>
      </c>
      <c r="H166" s="10">
        <f>IF(('ssp1-up'!H166-'ssp1-up'!G166)&gt;0,('ssp1-up'!H166-'ssp1-up'!G166),0)</f>
        <v>0.49352670153966294</v>
      </c>
      <c r="I166" s="10">
        <f>IF(('ssp1-up'!I166-'ssp1-up'!H166)&gt;0,('ssp1-up'!I166-'ssp1-up'!H166),0)</f>
        <v>0.50564913613624363</v>
      </c>
      <c r="J166" s="10">
        <f>IF(('ssp1-up'!J166-'ssp1-up'!I166)&gt;0,('ssp1-up'!J166-'ssp1-up'!I166),0)</f>
        <v>0.48062909474862714</v>
      </c>
      <c r="K166" s="10">
        <f>IF(('ssp1-up'!K166-'ssp1-up'!J166)&gt;0,('ssp1-up'!K166-'ssp1-up'!J166),0)</f>
        <v>0.46161301113119357</v>
      </c>
      <c r="L166" s="10">
        <f>IF(('ssp1-up'!L166-'ssp1-up'!K166)&gt;0,('ssp1-up'!L166-'ssp1-up'!K166),0)</f>
        <v>0.47015199641012551</v>
      </c>
      <c r="M166" s="10">
        <f>IF(('ssp1-up'!M166-'ssp1-up'!L166)&gt;0,('ssp1-up'!M166-'ssp1-up'!L166),0)</f>
        <v>0.49126212377974632</v>
      </c>
      <c r="N166" s="10">
        <f>IF(('ssp1-up'!N166-'ssp1-up'!M166)&gt;0,('ssp1-up'!N166-'ssp1-up'!M166),0)</f>
        <v>0.50449986569852356</v>
      </c>
      <c r="O166" s="10">
        <f>IF(('ssp1-up'!O166-'ssp1-up'!N166)&gt;0,('ssp1-up'!O166-'ssp1-up'!N166),0)</f>
        <v>0.50189267029981366</v>
      </c>
      <c r="P166" s="10">
        <f>IF(('ssp1-up'!P166-'ssp1-up'!O166)&gt;0,('ssp1-up'!P166-'ssp1-up'!O166),0)</f>
        <v>0.48546677865718202</v>
      </c>
      <c r="Q166" s="10">
        <f>IF(('ssp1-up'!Q166-'ssp1-up'!P166)&gt;0,('ssp1-up'!Q166-'ssp1-up'!P166),0)</f>
        <v>0.44472084913134857</v>
      </c>
      <c r="R166" s="10">
        <f>IF(('ssp1-up'!R166-'ssp1-up'!Q166)&gt;0,('ssp1-up'!R166-'ssp1-up'!Q166),0)</f>
        <v>0.39786172861465019</v>
      </c>
      <c r="S166" s="10">
        <f>IF(('ssp1-up'!S166-'ssp1-up'!R166)&gt;0,('ssp1-up'!S166-'ssp1-up'!R166),0)</f>
        <v>0.34635928854285325</v>
      </c>
      <c r="T166" s="10">
        <f>IF(('ssp1-up'!T166-'ssp1-up'!S166)&gt;0,('ssp1-up'!T166-'ssp1-up'!S166),0)</f>
        <v>0.29282534104794244</v>
      </c>
      <c r="U166" s="10">
        <f>IF(('ssp1-up'!U166-'ssp1-up'!T166)&gt;0,('ssp1-up'!U166-'ssp1-up'!T166),0)</f>
        <v>0.19881345989928612</v>
      </c>
      <c r="V166" s="10">
        <f>IF(('ssp1-up'!V166-'ssp1-up'!U166)&gt;0,('ssp1-up'!V166-'ssp1-up'!U166),0)</f>
        <v>0.10726958034488732</v>
      </c>
      <c r="W166" s="10">
        <f>IF(('ssp1-up'!W166-'ssp1-up'!V166)&gt;0,('ssp1-up'!W166-'ssp1-up'!V166),0)</f>
        <v>3.2770718933754495E-2</v>
      </c>
      <c r="X166" s="10">
        <f>IF(('ssp1-up'!X166-'ssp1-up'!W166)&gt;0,('ssp1-up'!X166-'ssp1-up'!W166),0)</f>
        <v>0</v>
      </c>
    </row>
    <row r="167" spans="1:24" x14ac:dyDescent="0.3">
      <c r="A167" s="6" t="s">
        <v>6</v>
      </c>
      <c r="B167" s="6" t="s">
        <v>203</v>
      </c>
      <c r="C167" s="6" t="s">
        <v>174</v>
      </c>
      <c r="D167" s="6" t="s">
        <v>205</v>
      </c>
      <c r="E167" s="6" t="s">
        <v>204</v>
      </c>
      <c r="F167" s="10" t="e">
        <v>#N/A</v>
      </c>
      <c r="G167" s="10">
        <f>IF(('ssp1-up'!G167-'ssp1-up'!F167)&gt;0,('ssp1-up'!G167-'ssp1-up'!F167),0)</f>
        <v>6.8304967190224553E-2</v>
      </c>
      <c r="H167" s="10">
        <f>IF(('ssp1-up'!H167-'ssp1-up'!G167)&gt;0,('ssp1-up'!H167-'ssp1-up'!G167),0)</f>
        <v>7.7946162345311376E-2</v>
      </c>
      <c r="I167" s="10">
        <f>IF(('ssp1-up'!I167-'ssp1-up'!H167)&gt;0,('ssp1-up'!I167-'ssp1-up'!H167),0)</f>
        <v>8.3005573858036863E-2</v>
      </c>
      <c r="J167" s="10">
        <f>IF(('ssp1-up'!J167-'ssp1-up'!I167)&gt;0,('ssp1-up'!J167-'ssp1-up'!I167),0)</f>
        <v>8.4344915247091479E-2</v>
      </c>
      <c r="K167" s="10">
        <f>IF(('ssp1-up'!K167-'ssp1-up'!J167)&gt;0,('ssp1-up'!K167-'ssp1-up'!J167),0)</f>
        <v>8.4652523832581483E-2</v>
      </c>
      <c r="L167" s="10">
        <f>IF(('ssp1-up'!L167-'ssp1-up'!K167)&gt;0,('ssp1-up'!L167-'ssp1-up'!K167),0)</f>
        <v>8.2514069106676136E-2</v>
      </c>
      <c r="M167" s="10">
        <f>IF(('ssp1-up'!M167-'ssp1-up'!L167)&gt;0,('ssp1-up'!M167-'ssp1-up'!L167),0)</f>
        <v>7.7980949534205202E-2</v>
      </c>
      <c r="N167" s="10">
        <f>IF(('ssp1-up'!N167-'ssp1-up'!M167)&gt;0,('ssp1-up'!N167-'ssp1-up'!M167),0)</f>
        <v>7.1200614735969614E-2</v>
      </c>
      <c r="O167" s="10">
        <f>IF(('ssp1-up'!O167-'ssp1-up'!N167)&gt;0,('ssp1-up'!O167-'ssp1-up'!N167),0)</f>
        <v>6.275168433350975E-2</v>
      </c>
      <c r="P167" s="10">
        <f>IF(('ssp1-up'!P167-'ssp1-up'!O167)&gt;0,('ssp1-up'!P167-'ssp1-up'!O167),0)</f>
        <v>5.2651487320265034E-2</v>
      </c>
      <c r="Q167" s="10">
        <f>IF(('ssp1-up'!Q167-'ssp1-up'!P167)&gt;0,('ssp1-up'!Q167-'ssp1-up'!P167),0)</f>
        <v>4.1572324963826679E-2</v>
      </c>
      <c r="R167" s="10">
        <f>IF(('ssp1-up'!R167-'ssp1-up'!Q167)&gt;0,('ssp1-up'!R167-'ssp1-up'!Q167),0)</f>
        <v>3.009154173181483E-2</v>
      </c>
      <c r="S167" s="10">
        <f>IF(('ssp1-up'!S167-'ssp1-up'!R167)&gt;0,('ssp1-up'!S167-'ssp1-up'!R167),0)</f>
        <v>1.9611014146389216E-2</v>
      </c>
      <c r="T167" s="10">
        <f>IF(('ssp1-up'!T167-'ssp1-up'!S167)&gt;0,('ssp1-up'!T167-'ssp1-up'!S167),0)</f>
        <v>9.93535939519119E-3</v>
      </c>
      <c r="U167" s="10">
        <f>IF(('ssp1-up'!U167-'ssp1-up'!T167)&gt;0,('ssp1-up'!U167-'ssp1-up'!T167),0)</f>
        <v>1.4176754864569929E-3</v>
      </c>
      <c r="V167" s="10">
        <f>IF(('ssp1-up'!V167-'ssp1-up'!U167)&gt;0,('ssp1-up'!V167-'ssp1-up'!U167),0)</f>
        <v>0</v>
      </c>
      <c r="W167" s="10">
        <f>IF(('ssp1-up'!W167-'ssp1-up'!V167)&gt;0,('ssp1-up'!W167-'ssp1-up'!V167),0)</f>
        <v>0</v>
      </c>
      <c r="X167" s="10">
        <f>IF(('ssp1-up'!X167-'ssp1-up'!W167)&gt;0,('ssp1-up'!X167-'ssp1-up'!W167),0)</f>
        <v>0</v>
      </c>
    </row>
    <row r="168" spans="1:24" x14ac:dyDescent="0.3">
      <c r="A168" s="6" t="s">
        <v>6</v>
      </c>
      <c r="B168" s="6" t="s">
        <v>203</v>
      </c>
      <c r="C168" s="6" t="s">
        <v>175</v>
      </c>
      <c r="D168" s="6" t="s">
        <v>205</v>
      </c>
      <c r="E168" s="6" t="s">
        <v>204</v>
      </c>
      <c r="F168" s="10" t="e">
        <v>#N/A</v>
      </c>
      <c r="G168" s="10">
        <f>IF(('ssp1-up'!G168-'ssp1-up'!F168)&gt;0,('ssp1-up'!G168-'ssp1-up'!F168),0)</f>
        <v>1.8560152360631879</v>
      </c>
      <c r="H168" s="10">
        <f>IF(('ssp1-up'!H168-'ssp1-up'!G168)&gt;0,('ssp1-up'!H168-'ssp1-up'!G168),0)</f>
        <v>1.8944844038943156</v>
      </c>
      <c r="I168" s="10">
        <f>IF(('ssp1-up'!I168-'ssp1-up'!H168)&gt;0,('ssp1-up'!I168-'ssp1-up'!H168),0)</f>
        <v>1.8929466437419986</v>
      </c>
      <c r="J168" s="10">
        <f>IF(('ssp1-up'!J168-'ssp1-up'!I168)&gt;0,('ssp1-up'!J168-'ssp1-up'!I168),0)</f>
        <v>1.8161240631289139</v>
      </c>
      <c r="K168" s="10">
        <f>IF(('ssp1-up'!K168-'ssp1-up'!J168)&gt;0,('ssp1-up'!K168-'ssp1-up'!J168),0)</f>
        <v>1.7101918388705322</v>
      </c>
      <c r="L168" s="10">
        <f>IF(('ssp1-up'!L168-'ssp1-up'!K168)&gt;0,('ssp1-up'!L168-'ssp1-up'!K168),0)</f>
        <v>1.5274270626174946</v>
      </c>
      <c r="M168" s="10">
        <f>IF(('ssp1-up'!M168-'ssp1-up'!L168)&gt;0,('ssp1-up'!M168-'ssp1-up'!L168),0)</f>
        <v>1.3098172141955935</v>
      </c>
      <c r="N168" s="10">
        <f>IF(('ssp1-up'!N168-'ssp1-up'!M168)&gt;0,('ssp1-up'!N168-'ssp1-up'!M168),0)</f>
        <v>1.0968713807381185</v>
      </c>
      <c r="O168" s="10">
        <f>IF(('ssp1-up'!O168-'ssp1-up'!N168)&gt;0,('ssp1-up'!O168-'ssp1-up'!N168),0)</f>
        <v>0.91104956676256066</v>
      </c>
      <c r="P168" s="10">
        <f>IF(('ssp1-up'!P168-'ssp1-up'!O168)&gt;0,('ssp1-up'!P168-'ssp1-up'!O168),0)</f>
        <v>0.72037716424804188</v>
      </c>
      <c r="Q168" s="10">
        <f>IF(('ssp1-up'!Q168-'ssp1-up'!P168)&gt;0,('ssp1-up'!Q168-'ssp1-up'!P168),0)</f>
        <v>0.53378535491078694</v>
      </c>
      <c r="R168" s="10">
        <f>IF(('ssp1-up'!R168-'ssp1-up'!Q168)&gt;0,('ssp1-up'!R168-'ssp1-up'!Q168),0)</f>
        <v>0.33668107536691139</v>
      </c>
      <c r="S168" s="10">
        <f>IF(('ssp1-up'!S168-'ssp1-up'!R168)&gt;0,('ssp1-up'!S168-'ssp1-up'!R168),0)</f>
        <v>0.14057444230121519</v>
      </c>
      <c r="T168" s="10">
        <f>IF(('ssp1-up'!T168-'ssp1-up'!S168)&gt;0,('ssp1-up'!T168-'ssp1-up'!S168),0)</f>
        <v>0</v>
      </c>
      <c r="U168" s="10">
        <f>IF(('ssp1-up'!U168-'ssp1-up'!T168)&gt;0,('ssp1-up'!U168-'ssp1-up'!T168),0)</f>
        <v>0</v>
      </c>
      <c r="V168" s="10">
        <f>IF(('ssp1-up'!V168-'ssp1-up'!U168)&gt;0,('ssp1-up'!V168-'ssp1-up'!U168),0)</f>
        <v>0</v>
      </c>
      <c r="W168" s="10">
        <f>IF(('ssp1-up'!W168-'ssp1-up'!V168)&gt;0,('ssp1-up'!W168-'ssp1-up'!V168),0)</f>
        <v>0</v>
      </c>
      <c r="X168" s="10">
        <f>IF(('ssp1-up'!X168-'ssp1-up'!W168)&gt;0,('ssp1-up'!X168-'ssp1-up'!W168),0)</f>
        <v>0</v>
      </c>
    </row>
    <row r="169" spans="1:24" x14ac:dyDescent="0.3">
      <c r="A169" s="6" t="s">
        <v>6</v>
      </c>
      <c r="B169" s="6" t="s">
        <v>203</v>
      </c>
      <c r="C169" s="6" t="s">
        <v>176</v>
      </c>
      <c r="D169" s="6" t="s">
        <v>205</v>
      </c>
      <c r="E169" s="6" t="s">
        <v>204</v>
      </c>
      <c r="F169" s="10" t="e">
        <v>#N/A</v>
      </c>
      <c r="G169" s="10">
        <f>IF(('ssp1-up'!G169-'ssp1-up'!F169)&gt;0,('ssp1-up'!G169-'ssp1-up'!F169),0)</f>
        <v>1.0246462256791187</v>
      </c>
      <c r="H169" s="10">
        <f>IF(('ssp1-up'!H169-'ssp1-up'!G169)&gt;0,('ssp1-up'!H169-'ssp1-up'!G169),0)</f>
        <v>1.2236646439970329</v>
      </c>
      <c r="I169" s="10">
        <f>IF(('ssp1-up'!I169-'ssp1-up'!H169)&gt;0,('ssp1-up'!I169-'ssp1-up'!H169),0)</f>
        <v>1.4005773736747207</v>
      </c>
      <c r="J169" s="10">
        <f>IF(('ssp1-up'!J169-'ssp1-up'!I169)&gt;0,('ssp1-up'!J169-'ssp1-up'!I169),0)</f>
        <v>1.5072428609777466</v>
      </c>
      <c r="K169" s="10">
        <f>IF(('ssp1-up'!K169-'ssp1-up'!J169)&gt;0,('ssp1-up'!K169-'ssp1-up'!J169),0)</f>
        <v>1.5969963939272098</v>
      </c>
      <c r="L169" s="10">
        <f>IF(('ssp1-up'!L169-'ssp1-up'!K169)&gt;0,('ssp1-up'!L169-'ssp1-up'!K169),0)</f>
        <v>1.610223531977816</v>
      </c>
      <c r="M169" s="10">
        <f>IF(('ssp1-up'!M169-'ssp1-up'!L169)&gt;0,('ssp1-up'!M169-'ssp1-up'!L169),0)</f>
        <v>1.5680258899172621</v>
      </c>
      <c r="N169" s="10">
        <f>IF(('ssp1-up'!N169-'ssp1-up'!M169)&gt;0,('ssp1-up'!N169-'ssp1-up'!M169),0)</f>
        <v>1.4816568126593719</v>
      </c>
      <c r="O169" s="10">
        <f>IF(('ssp1-up'!O169-'ssp1-up'!N169)&gt;0,('ssp1-up'!O169-'ssp1-up'!N169),0)</f>
        <v>1.3712800218655694</v>
      </c>
      <c r="P169" s="10">
        <f>IF(('ssp1-up'!P169-'ssp1-up'!O169)&gt;0,('ssp1-up'!P169-'ssp1-up'!O169),0)</f>
        <v>1.2414177839684495</v>
      </c>
      <c r="Q169" s="10">
        <f>IF(('ssp1-up'!Q169-'ssp1-up'!P169)&gt;0,('ssp1-up'!Q169-'ssp1-up'!P169),0)</f>
        <v>1.1117399264935344</v>
      </c>
      <c r="R169" s="10">
        <f>IF(('ssp1-up'!R169-'ssp1-up'!Q169)&gt;0,('ssp1-up'!R169-'ssp1-up'!Q169),0)</f>
        <v>0.96794609571160706</v>
      </c>
      <c r="S169" s="10">
        <f>IF(('ssp1-up'!S169-'ssp1-up'!R169)&gt;0,('ssp1-up'!S169-'ssp1-up'!R169),0)</f>
        <v>0.81703585280828506</v>
      </c>
      <c r="T169" s="10">
        <f>IF(('ssp1-up'!T169-'ssp1-up'!S169)&gt;0,('ssp1-up'!T169-'ssp1-up'!S169),0)</f>
        <v>0.66454933382292936</v>
      </c>
      <c r="U169" s="10">
        <f>IF(('ssp1-up'!U169-'ssp1-up'!T169)&gt;0,('ssp1-up'!U169-'ssp1-up'!T169),0)</f>
        <v>0.51198974583628498</v>
      </c>
      <c r="V169" s="10">
        <f>IF(('ssp1-up'!V169-'ssp1-up'!U169)&gt;0,('ssp1-up'!V169-'ssp1-up'!U169),0)</f>
        <v>0.36050324435826298</v>
      </c>
      <c r="W169" s="10">
        <f>IF(('ssp1-up'!W169-'ssp1-up'!V169)&gt;0,('ssp1-up'!W169-'ssp1-up'!V169),0)</f>
        <v>0.21069549925099196</v>
      </c>
      <c r="X169" s="10">
        <f>IF(('ssp1-up'!X169-'ssp1-up'!W169)&gt;0,('ssp1-up'!X169-'ssp1-up'!W169),0)</f>
        <v>6.9285924042752356E-2</v>
      </c>
    </row>
    <row r="170" spans="1:24" x14ac:dyDescent="0.3">
      <c r="A170" s="6" t="s">
        <v>6</v>
      </c>
      <c r="B170" s="6" t="s">
        <v>203</v>
      </c>
      <c r="C170" s="6" t="s">
        <v>177</v>
      </c>
      <c r="D170" s="6" t="s">
        <v>205</v>
      </c>
      <c r="E170" s="6" t="s">
        <v>204</v>
      </c>
      <c r="F170" s="10" t="e">
        <v>#N/A</v>
      </c>
      <c r="G170" s="10">
        <f>IF(('ssp1-up'!G170-'ssp1-up'!F170)&gt;0,('ssp1-up'!G170-'ssp1-up'!F170),0)</f>
        <v>0.59263214114317231</v>
      </c>
      <c r="H170" s="10">
        <f>IF(('ssp1-up'!H170-'ssp1-up'!G170)&gt;0,('ssp1-up'!H170-'ssp1-up'!G170),0)</f>
        <v>0.64493287365637775</v>
      </c>
      <c r="I170" s="10">
        <f>IF(('ssp1-up'!I170-'ssp1-up'!H170)&gt;0,('ssp1-up'!I170-'ssp1-up'!H170),0)</f>
        <v>0.66363759957215507</v>
      </c>
      <c r="J170" s="10">
        <f>IF(('ssp1-up'!J170-'ssp1-up'!I170)&gt;0,('ssp1-up'!J170-'ssp1-up'!I170),0)</f>
        <v>0.64921897329321876</v>
      </c>
      <c r="K170" s="10">
        <f>IF(('ssp1-up'!K170-'ssp1-up'!J170)&gt;0,('ssp1-up'!K170-'ssp1-up'!J170),0)</f>
        <v>0.63139798358709065</v>
      </c>
      <c r="L170" s="10">
        <f>IF(('ssp1-up'!L170-'ssp1-up'!K170)&gt;0,('ssp1-up'!L170-'ssp1-up'!K170),0)</f>
        <v>0.59326497847629689</v>
      </c>
      <c r="M170" s="10">
        <f>IF(('ssp1-up'!M170-'ssp1-up'!L170)&gt;0,('ssp1-up'!M170-'ssp1-up'!L170),0)</f>
        <v>0.54008330478182298</v>
      </c>
      <c r="N170" s="10">
        <f>IF(('ssp1-up'!N170-'ssp1-up'!M170)&gt;0,('ssp1-up'!N170-'ssp1-up'!M170),0)</f>
        <v>0.47881615185995496</v>
      </c>
      <c r="O170" s="10">
        <f>IF(('ssp1-up'!O170-'ssp1-up'!N170)&gt;0,('ssp1-up'!O170-'ssp1-up'!N170),0)</f>
        <v>0.41083741753419378</v>
      </c>
      <c r="P170" s="10">
        <f>IF(('ssp1-up'!P170-'ssp1-up'!O170)&gt;0,('ssp1-up'!P170-'ssp1-up'!O170),0)</f>
        <v>0.33945688959239373</v>
      </c>
      <c r="Q170" s="10">
        <f>IF(('ssp1-up'!Q170-'ssp1-up'!P170)&gt;0,('ssp1-up'!Q170-'ssp1-up'!P170),0)</f>
        <v>0.26788350589900745</v>
      </c>
      <c r="R170" s="10">
        <f>IF(('ssp1-up'!R170-'ssp1-up'!Q170)&gt;0,('ssp1-up'!R170-'ssp1-up'!Q170),0)</f>
        <v>0.19470202369658374</v>
      </c>
      <c r="S170" s="10">
        <f>IF(('ssp1-up'!S170-'ssp1-up'!R170)&gt;0,('ssp1-up'!S170-'ssp1-up'!R170),0)</f>
        <v>0.12282219186590204</v>
      </c>
      <c r="T170" s="10">
        <f>IF(('ssp1-up'!T170-'ssp1-up'!S170)&gt;0,('ssp1-up'!T170-'ssp1-up'!S170),0)</f>
        <v>5.3601454756984523E-2</v>
      </c>
      <c r="U170" s="10">
        <f>IF(('ssp1-up'!U170-'ssp1-up'!T170)&gt;0,('ssp1-up'!U170-'ssp1-up'!T170),0)</f>
        <v>0</v>
      </c>
      <c r="V170" s="10">
        <f>IF(('ssp1-up'!V170-'ssp1-up'!U170)&gt;0,('ssp1-up'!V170-'ssp1-up'!U170),0)</f>
        <v>0</v>
      </c>
      <c r="W170" s="10">
        <f>IF(('ssp1-up'!W170-'ssp1-up'!V170)&gt;0,('ssp1-up'!W170-'ssp1-up'!V170),0)</f>
        <v>0</v>
      </c>
      <c r="X170" s="10">
        <f>IF(('ssp1-up'!X170-'ssp1-up'!W170)&gt;0,('ssp1-up'!X170-'ssp1-up'!W170),0)</f>
        <v>0</v>
      </c>
    </row>
    <row r="171" spans="1:24" x14ac:dyDescent="0.3">
      <c r="A171" s="6" t="s">
        <v>6</v>
      </c>
      <c r="B171" s="6" t="s">
        <v>203</v>
      </c>
      <c r="C171" s="6" t="s">
        <v>178</v>
      </c>
      <c r="D171" s="6" t="s">
        <v>205</v>
      </c>
      <c r="E171" s="6" t="s">
        <v>204</v>
      </c>
      <c r="F171" s="10" t="e">
        <v>#N/A</v>
      </c>
      <c r="G171" s="10">
        <f>IF(('ssp1-up'!G171-'ssp1-up'!F171)&gt;0,('ssp1-up'!G171-'ssp1-up'!F171),0)</f>
        <v>4.0493321816948011</v>
      </c>
      <c r="H171" s="10">
        <f>IF(('ssp1-up'!H171-'ssp1-up'!G171)&gt;0,('ssp1-up'!H171-'ssp1-up'!G171),0)</f>
        <v>4.0297129070780748</v>
      </c>
      <c r="I171" s="10">
        <f>IF(('ssp1-up'!I171-'ssp1-up'!H171)&gt;0,('ssp1-up'!I171-'ssp1-up'!H171),0)</f>
        <v>3.8616053740265315</v>
      </c>
      <c r="J171" s="10">
        <f>IF(('ssp1-up'!J171-'ssp1-up'!I171)&gt;0,('ssp1-up'!J171-'ssp1-up'!I171),0)</f>
        <v>3.529926297193704</v>
      </c>
      <c r="K171" s="10">
        <f>IF(('ssp1-up'!K171-'ssp1-up'!J171)&gt;0,('ssp1-up'!K171-'ssp1-up'!J171),0)</f>
        <v>3.1248550454439297</v>
      </c>
      <c r="L171" s="10">
        <f>IF(('ssp1-up'!L171-'ssp1-up'!K171)&gt;0,('ssp1-up'!L171-'ssp1-up'!K171),0)</f>
        <v>2.5864783227737504</v>
      </c>
      <c r="M171" s="10">
        <f>IF(('ssp1-up'!M171-'ssp1-up'!L171)&gt;0,('ssp1-up'!M171-'ssp1-up'!L171),0)</f>
        <v>1.9652544074754204</v>
      </c>
      <c r="N171" s="10">
        <f>IF(('ssp1-up'!N171-'ssp1-up'!M171)&gt;0,('ssp1-up'!N171-'ssp1-up'!M171),0)</f>
        <v>1.3340080437801447</v>
      </c>
      <c r="O171" s="10">
        <f>IF(('ssp1-up'!O171-'ssp1-up'!N171)&gt;0,('ssp1-up'!O171-'ssp1-up'!N171),0)</f>
        <v>0.77481491826216597</v>
      </c>
      <c r="P171" s="10">
        <f>IF(('ssp1-up'!P171-'ssp1-up'!O171)&gt;0,('ssp1-up'!P171-'ssp1-up'!O171),0)</f>
        <v>0.28030584661551927</v>
      </c>
      <c r="Q171" s="10">
        <f>IF(('ssp1-up'!Q171-'ssp1-up'!P171)&gt;0,('ssp1-up'!Q171-'ssp1-up'!P171),0)</f>
        <v>0</v>
      </c>
      <c r="R171" s="10">
        <f>IF(('ssp1-up'!R171-'ssp1-up'!Q171)&gt;0,('ssp1-up'!R171-'ssp1-up'!Q171),0)</f>
        <v>0</v>
      </c>
      <c r="S171" s="10">
        <f>IF(('ssp1-up'!S171-'ssp1-up'!R171)&gt;0,('ssp1-up'!S171-'ssp1-up'!R171),0)</f>
        <v>0</v>
      </c>
      <c r="T171" s="10">
        <f>IF(('ssp1-up'!T171-'ssp1-up'!S171)&gt;0,('ssp1-up'!T171-'ssp1-up'!S171),0)</f>
        <v>0</v>
      </c>
      <c r="U171" s="10">
        <f>IF(('ssp1-up'!U171-'ssp1-up'!T171)&gt;0,('ssp1-up'!U171-'ssp1-up'!T171),0)</f>
        <v>0</v>
      </c>
      <c r="V171" s="10">
        <f>IF(('ssp1-up'!V171-'ssp1-up'!U171)&gt;0,('ssp1-up'!V171-'ssp1-up'!U171),0)</f>
        <v>0</v>
      </c>
      <c r="W171" s="10">
        <f>IF(('ssp1-up'!W171-'ssp1-up'!V171)&gt;0,('ssp1-up'!W171-'ssp1-up'!V171),0)</f>
        <v>0</v>
      </c>
      <c r="X171" s="10">
        <f>IF(('ssp1-up'!X171-'ssp1-up'!W171)&gt;0,('ssp1-up'!X171-'ssp1-up'!W171),0)</f>
        <v>0</v>
      </c>
    </row>
    <row r="172" spans="1:24" x14ac:dyDescent="0.3">
      <c r="A172" s="6" t="s">
        <v>6</v>
      </c>
      <c r="B172" s="6" t="s">
        <v>203</v>
      </c>
      <c r="C172" s="6" t="s">
        <v>179</v>
      </c>
      <c r="D172" s="6" t="s">
        <v>205</v>
      </c>
      <c r="E172" s="6" t="s">
        <v>204</v>
      </c>
      <c r="F172" s="10" t="e">
        <v>#N/A</v>
      </c>
      <c r="G172" s="10">
        <f>IF(('ssp1-up'!G172-'ssp1-up'!F172)&gt;0,('ssp1-up'!G172-'ssp1-up'!F172),0)</f>
        <v>0.39461842492647725</v>
      </c>
      <c r="H172" s="10">
        <f>IF(('ssp1-up'!H172-'ssp1-up'!G172)&gt;0,('ssp1-up'!H172-'ssp1-up'!G172),0)</f>
        <v>0.41585688156269152</v>
      </c>
      <c r="I172" s="10">
        <f>IF(('ssp1-up'!I172-'ssp1-up'!H172)&gt;0,('ssp1-up'!I172-'ssp1-up'!H172),0)</f>
        <v>0.41267352980081151</v>
      </c>
      <c r="J172" s="10">
        <f>IF(('ssp1-up'!J172-'ssp1-up'!I172)&gt;0,('ssp1-up'!J172-'ssp1-up'!I172),0)</f>
        <v>0.38623193104393216</v>
      </c>
      <c r="K172" s="10">
        <f>IF(('ssp1-up'!K172-'ssp1-up'!J172)&gt;0,('ssp1-up'!K172-'ssp1-up'!J172),0)</f>
        <v>0.35493798581586056</v>
      </c>
      <c r="L172" s="10">
        <f>IF(('ssp1-up'!L172-'ssp1-up'!K172)&gt;0,('ssp1-up'!L172-'ssp1-up'!K172),0)</f>
        <v>0.31057614023239921</v>
      </c>
      <c r="M172" s="10">
        <f>IF(('ssp1-up'!M172-'ssp1-up'!L172)&gt;0,('ssp1-up'!M172-'ssp1-up'!L172),0)</f>
        <v>0.25344109502930756</v>
      </c>
      <c r="N172" s="10">
        <f>IF(('ssp1-up'!N172-'ssp1-up'!M172)&gt;0,('ssp1-up'!N172-'ssp1-up'!M172),0)</f>
        <v>0.18969870154011392</v>
      </c>
      <c r="O172" s="10">
        <f>IF(('ssp1-up'!O172-'ssp1-up'!N172)&gt;0,('ssp1-up'!O172-'ssp1-up'!N172),0)</f>
        <v>0.12953545686547674</v>
      </c>
      <c r="P172" s="10">
        <f>IF(('ssp1-up'!P172-'ssp1-up'!O172)&gt;0,('ssp1-up'!P172-'ssp1-up'!O172),0)</f>
        <v>7.1666088810324879E-2</v>
      </c>
      <c r="Q172" s="10">
        <f>IF(('ssp1-up'!Q172-'ssp1-up'!P172)&gt;0,('ssp1-up'!Q172-'ssp1-up'!P172),0)</f>
        <v>4.274707658479926E-2</v>
      </c>
      <c r="R172" s="10">
        <f>IF(('ssp1-up'!R172-'ssp1-up'!Q172)&gt;0,('ssp1-up'!R172-'ssp1-up'!Q172),0)</f>
        <v>1.4346039305072722E-2</v>
      </c>
      <c r="S172" s="10">
        <f>IF(('ssp1-up'!S172-'ssp1-up'!R172)&gt;0,('ssp1-up'!S172-'ssp1-up'!R172),0)</f>
        <v>0</v>
      </c>
      <c r="T172" s="10">
        <f>IF(('ssp1-up'!T172-'ssp1-up'!S172)&gt;0,('ssp1-up'!T172-'ssp1-up'!S172),0)</f>
        <v>0</v>
      </c>
      <c r="U172" s="10">
        <f>IF(('ssp1-up'!U172-'ssp1-up'!T172)&gt;0,('ssp1-up'!U172-'ssp1-up'!T172),0)</f>
        <v>0</v>
      </c>
      <c r="V172" s="10">
        <f>IF(('ssp1-up'!V172-'ssp1-up'!U172)&gt;0,('ssp1-up'!V172-'ssp1-up'!U172),0)</f>
        <v>0</v>
      </c>
      <c r="W172" s="10">
        <f>IF(('ssp1-up'!W172-'ssp1-up'!V172)&gt;0,('ssp1-up'!W172-'ssp1-up'!V172),0)</f>
        <v>0</v>
      </c>
      <c r="X172" s="10">
        <f>IF(('ssp1-up'!X172-'ssp1-up'!W172)&gt;0,('ssp1-up'!X172-'ssp1-up'!W172),0)</f>
        <v>0</v>
      </c>
    </row>
    <row r="173" spans="1:24" x14ac:dyDescent="0.3">
      <c r="A173" s="6" t="s">
        <v>6</v>
      </c>
      <c r="B173" s="6" t="s">
        <v>203</v>
      </c>
      <c r="C173" s="6" t="s">
        <v>180</v>
      </c>
      <c r="D173" s="6" t="s">
        <v>205</v>
      </c>
      <c r="E173" s="6" t="s">
        <v>204</v>
      </c>
      <c r="F173" s="10" t="e">
        <v>#N/A</v>
      </c>
      <c r="G173" s="10">
        <f>IF(('ssp1-up'!G173-'ssp1-up'!F173)&gt;0,('ssp1-up'!G173-'ssp1-up'!F173),0)</f>
        <v>0.35433401126936204</v>
      </c>
      <c r="H173" s="10">
        <f>IF(('ssp1-up'!H173-'ssp1-up'!G173)&gt;0,('ssp1-up'!H173-'ssp1-up'!G173),0)</f>
        <v>0.34616224183862876</v>
      </c>
      <c r="I173" s="10">
        <f>IF(('ssp1-up'!I173-'ssp1-up'!H173)&gt;0,('ssp1-up'!I173-'ssp1-up'!H173),0)</f>
        <v>0.32080332450853799</v>
      </c>
      <c r="J173" s="10">
        <f>IF(('ssp1-up'!J173-'ssp1-up'!I173)&gt;0,('ssp1-up'!J173-'ssp1-up'!I173),0)</f>
        <v>0.28298253021516961</v>
      </c>
      <c r="K173" s="10">
        <f>IF(('ssp1-up'!K173-'ssp1-up'!J173)&gt;0,('ssp1-up'!K173-'ssp1-up'!J173),0)</f>
        <v>0.25014986314385945</v>
      </c>
      <c r="L173" s="10">
        <f>IF(('ssp1-up'!L173-'ssp1-up'!K173)&gt;0,('ssp1-up'!L173-'ssp1-up'!K173),0)</f>
        <v>0.21298478477419813</v>
      </c>
      <c r="M173" s="10">
        <f>IF(('ssp1-up'!M173-'ssp1-up'!L173)&gt;0,('ssp1-up'!M173-'ssp1-up'!L173),0)</f>
        <v>0.1685491484142041</v>
      </c>
      <c r="N173" s="10">
        <f>IF(('ssp1-up'!N173-'ssp1-up'!M173)&gt;0,('ssp1-up'!N173-'ssp1-up'!M173),0)</f>
        <v>0.1197527683484676</v>
      </c>
      <c r="O173" s="10">
        <f>IF(('ssp1-up'!O173-'ssp1-up'!N173)&gt;0,('ssp1-up'!O173-'ssp1-up'!N173),0)</f>
        <v>7.2797991769534498E-2</v>
      </c>
      <c r="P173" s="10">
        <f>IF(('ssp1-up'!P173-'ssp1-up'!O173)&gt;0,('ssp1-up'!P173-'ssp1-up'!O173),0)</f>
        <v>2.881926483160413E-2</v>
      </c>
      <c r="Q173" s="10">
        <f>IF(('ssp1-up'!Q173-'ssp1-up'!P173)&gt;0,('ssp1-up'!Q173-'ssp1-up'!P173),0)</f>
        <v>0</v>
      </c>
      <c r="R173" s="10">
        <f>IF(('ssp1-up'!R173-'ssp1-up'!Q173)&gt;0,('ssp1-up'!R173-'ssp1-up'!Q173),0)</f>
        <v>0</v>
      </c>
      <c r="S173" s="10">
        <f>IF(('ssp1-up'!S173-'ssp1-up'!R173)&gt;0,('ssp1-up'!S173-'ssp1-up'!R173),0)</f>
        <v>0</v>
      </c>
      <c r="T173" s="10">
        <f>IF(('ssp1-up'!T173-'ssp1-up'!S173)&gt;0,('ssp1-up'!T173-'ssp1-up'!S173),0)</f>
        <v>0</v>
      </c>
      <c r="U173" s="10">
        <f>IF(('ssp1-up'!U173-'ssp1-up'!T173)&gt;0,('ssp1-up'!U173-'ssp1-up'!T173),0)</f>
        <v>0</v>
      </c>
      <c r="V173" s="10">
        <f>IF(('ssp1-up'!V173-'ssp1-up'!U173)&gt;0,('ssp1-up'!V173-'ssp1-up'!U173),0)</f>
        <v>0</v>
      </c>
      <c r="W173" s="10">
        <f>IF(('ssp1-up'!W173-'ssp1-up'!V173)&gt;0,('ssp1-up'!W173-'ssp1-up'!V173),0)</f>
        <v>0</v>
      </c>
      <c r="X173" s="10">
        <f>IF(('ssp1-up'!X173-'ssp1-up'!W173)&gt;0,('ssp1-up'!X173-'ssp1-up'!W173),0)</f>
        <v>0</v>
      </c>
    </row>
    <row r="174" spans="1:24" x14ac:dyDescent="0.3">
      <c r="A174" s="6" t="s">
        <v>6</v>
      </c>
      <c r="B174" s="6" t="s">
        <v>203</v>
      </c>
      <c r="C174" s="6" t="s">
        <v>181</v>
      </c>
      <c r="D174" s="6" t="s">
        <v>205</v>
      </c>
      <c r="E174" s="6" t="s">
        <v>204</v>
      </c>
      <c r="F174" s="10" t="e">
        <v>#N/A</v>
      </c>
      <c r="G174" s="10">
        <f>IF(('ssp1-up'!G174-'ssp1-up'!F174)&gt;0,('ssp1-up'!G174-'ssp1-up'!F174),0)</f>
        <v>9.2060635610075492E-2</v>
      </c>
      <c r="H174" s="10">
        <f>IF(('ssp1-up'!H174-'ssp1-up'!G174)&gt;0,('ssp1-up'!H174-'ssp1-up'!G174),0)</f>
        <v>0.10461462269767813</v>
      </c>
      <c r="I174" s="10">
        <f>IF(('ssp1-up'!I174-'ssp1-up'!H174)&gt;0,('ssp1-up'!I174-'ssp1-up'!H174),0)</f>
        <v>0.11309678676131396</v>
      </c>
      <c r="J174" s="10">
        <f>IF(('ssp1-up'!J174-'ssp1-up'!I174)&gt;0,('ssp1-up'!J174-'ssp1-up'!I174),0)</f>
        <v>0.11463080627141586</v>
      </c>
      <c r="K174" s="10">
        <f>IF(('ssp1-up'!K174-'ssp1-up'!J174)&gt;0,('ssp1-up'!K174-'ssp1-up'!J174),0)</f>
        <v>0.11291595650201114</v>
      </c>
      <c r="L174" s="10">
        <f>IF(('ssp1-up'!L174-'ssp1-up'!K174)&gt;0,('ssp1-up'!L174-'ssp1-up'!K174),0)</f>
        <v>0.10506807047757705</v>
      </c>
      <c r="M174" s="10">
        <f>IF(('ssp1-up'!M174-'ssp1-up'!L174)&gt;0,('ssp1-up'!M174-'ssp1-up'!L174),0)</f>
        <v>9.2766033881486631E-2</v>
      </c>
      <c r="N174" s="10">
        <f>IF(('ssp1-up'!N174-'ssp1-up'!M174)&gt;0,('ssp1-up'!N174-'ssp1-up'!M174),0)</f>
        <v>7.7158598323098904E-2</v>
      </c>
      <c r="O174" s="10">
        <f>IF(('ssp1-up'!O174-'ssp1-up'!N174)&gt;0,('ssp1-up'!O174-'ssp1-up'!N174),0)</f>
        <v>6.1455409051917487E-2</v>
      </c>
      <c r="P174" s="10">
        <f>IF(('ssp1-up'!P174-'ssp1-up'!O174)&gt;0,('ssp1-up'!P174-'ssp1-up'!O174),0)</f>
        <v>4.5268763382752431E-2</v>
      </c>
      <c r="Q174" s="10">
        <f>IF(('ssp1-up'!Q174-'ssp1-up'!P174)&gt;0,('ssp1-up'!Q174-'ssp1-up'!P174),0)</f>
        <v>3.8776990810019951E-2</v>
      </c>
      <c r="R174" s="10">
        <f>IF(('ssp1-up'!R174-'ssp1-up'!Q174)&gt;0,('ssp1-up'!R174-'ssp1-up'!Q174),0)</f>
        <v>3.3022309330507094E-2</v>
      </c>
      <c r="S174" s="10">
        <f>IF(('ssp1-up'!S174-'ssp1-up'!R174)&gt;0,('ssp1-up'!S174-'ssp1-up'!R174),0)</f>
        <v>2.7529838353946401E-2</v>
      </c>
      <c r="T174" s="10">
        <f>IF(('ssp1-up'!T174-'ssp1-up'!S174)&gt;0,('ssp1-up'!T174-'ssp1-up'!S174),0)</f>
        <v>2.2506143609273277E-2</v>
      </c>
      <c r="U174" s="10">
        <f>IF(('ssp1-up'!U174-'ssp1-up'!T174)&gt;0,('ssp1-up'!U174-'ssp1-up'!T174),0)</f>
        <v>1.8211607387214279E-2</v>
      </c>
      <c r="V174" s="10">
        <f>IF(('ssp1-up'!V174-'ssp1-up'!U174)&gt;0,('ssp1-up'!V174-'ssp1-up'!U174),0)</f>
        <v>1.4894584167182146E-2</v>
      </c>
      <c r="W174" s="10">
        <f>IF(('ssp1-up'!W174-'ssp1-up'!V174)&gt;0,('ssp1-up'!W174-'ssp1-up'!V174),0)</f>
        <v>1.26136169507165E-2</v>
      </c>
      <c r="X174" s="10">
        <f>IF(('ssp1-up'!X174-'ssp1-up'!W174)&gt;0,('ssp1-up'!X174-'ssp1-up'!W174),0)</f>
        <v>1.1238098337086999E-2</v>
      </c>
    </row>
    <row r="175" spans="1:24" x14ac:dyDescent="0.3">
      <c r="A175" s="6" t="s">
        <v>6</v>
      </c>
      <c r="B175" s="6" t="s">
        <v>203</v>
      </c>
      <c r="C175" s="6" t="s">
        <v>182</v>
      </c>
      <c r="D175" s="6" t="s">
        <v>205</v>
      </c>
      <c r="E175" s="6" t="s">
        <v>204</v>
      </c>
      <c r="F175" s="10" t="e">
        <v>#N/A</v>
      </c>
      <c r="G175" s="10">
        <f>IF(('ssp1-up'!G175-'ssp1-up'!F175)&gt;0,('ssp1-up'!G175-'ssp1-up'!F175),0)</f>
        <v>6.1645517274413197E-3</v>
      </c>
      <c r="H175" s="10">
        <f>IF(('ssp1-up'!H175-'ssp1-up'!G175)&gt;0,('ssp1-up'!H175-'ssp1-up'!G175),0)</f>
        <v>6.5672733154851295E-3</v>
      </c>
      <c r="I175" s="10">
        <f>IF(('ssp1-up'!I175-'ssp1-up'!H175)&gt;0,('ssp1-up'!I175-'ssp1-up'!H175),0)</f>
        <v>6.3861284247763161E-3</v>
      </c>
      <c r="J175" s="10">
        <f>IF(('ssp1-up'!J175-'ssp1-up'!I175)&gt;0,('ssp1-up'!J175-'ssp1-up'!I175),0)</f>
        <v>5.8425570419403591E-3</v>
      </c>
      <c r="K175" s="10">
        <f>IF(('ssp1-up'!K175-'ssp1-up'!J175)&gt;0,('ssp1-up'!K175-'ssp1-up'!J175),0)</f>
        <v>5.0814227018611477E-3</v>
      </c>
      <c r="L175" s="10">
        <f>IF(('ssp1-up'!L175-'ssp1-up'!K175)&gt;0,('ssp1-up'!L175-'ssp1-up'!K175),0)</f>
        <v>4.0992559085738789E-3</v>
      </c>
      <c r="M175" s="10">
        <f>IF(('ssp1-up'!M175-'ssp1-up'!L175)&gt;0,('ssp1-up'!M175-'ssp1-up'!L175),0)</f>
        <v>2.9359028025714579E-3</v>
      </c>
      <c r="N175" s="10">
        <f>IF(('ssp1-up'!N175-'ssp1-up'!M175)&gt;0,('ssp1-up'!N175-'ssp1-up'!M175),0)</f>
        <v>1.723494069401664E-3</v>
      </c>
      <c r="O175" s="10">
        <f>IF(('ssp1-up'!O175-'ssp1-up'!N175)&gt;0,('ssp1-up'!O175-'ssp1-up'!N175),0)</f>
        <v>6.8092266282646086E-4</v>
      </c>
      <c r="P175" s="10">
        <f>IF(('ssp1-up'!P175-'ssp1-up'!O175)&gt;0,('ssp1-up'!P175-'ssp1-up'!O175),0)</f>
        <v>0</v>
      </c>
      <c r="Q175" s="10">
        <f>IF(('ssp1-up'!Q175-'ssp1-up'!P175)&gt;0,('ssp1-up'!Q175-'ssp1-up'!P175),0)</f>
        <v>0</v>
      </c>
      <c r="R175" s="10">
        <f>IF(('ssp1-up'!R175-'ssp1-up'!Q175)&gt;0,('ssp1-up'!R175-'ssp1-up'!Q175),0)</f>
        <v>0</v>
      </c>
      <c r="S175" s="10">
        <f>IF(('ssp1-up'!S175-'ssp1-up'!R175)&gt;0,('ssp1-up'!S175-'ssp1-up'!R175),0)</f>
        <v>0</v>
      </c>
      <c r="T175" s="10">
        <f>IF(('ssp1-up'!T175-'ssp1-up'!S175)&gt;0,('ssp1-up'!T175-'ssp1-up'!S175),0)</f>
        <v>0</v>
      </c>
      <c r="U175" s="10">
        <f>IF(('ssp1-up'!U175-'ssp1-up'!T175)&gt;0,('ssp1-up'!U175-'ssp1-up'!T175),0)</f>
        <v>0</v>
      </c>
      <c r="V175" s="10">
        <f>IF(('ssp1-up'!V175-'ssp1-up'!U175)&gt;0,('ssp1-up'!V175-'ssp1-up'!U175),0)</f>
        <v>0</v>
      </c>
      <c r="W175" s="10">
        <f>IF(('ssp1-up'!W175-'ssp1-up'!V175)&gt;0,('ssp1-up'!W175-'ssp1-up'!V175),0)</f>
        <v>0</v>
      </c>
      <c r="X175" s="10">
        <f>IF(('ssp1-up'!X175-'ssp1-up'!W175)&gt;0,('ssp1-up'!X175-'ssp1-up'!W175),0)</f>
        <v>0</v>
      </c>
    </row>
    <row r="176" spans="1:24" x14ac:dyDescent="0.3">
      <c r="A176" s="6" t="s">
        <v>6</v>
      </c>
      <c r="B176" s="6" t="s">
        <v>203</v>
      </c>
      <c r="C176" s="6" t="s">
        <v>183</v>
      </c>
      <c r="D176" s="6" t="s">
        <v>205</v>
      </c>
      <c r="E176" s="6" t="s">
        <v>204</v>
      </c>
      <c r="F176" s="10" t="e">
        <v>#N/A</v>
      </c>
      <c r="G176" s="10">
        <f>IF(('ssp1-up'!G176-'ssp1-up'!F176)&gt;0,('ssp1-up'!G176-'ssp1-up'!F176),0)</f>
        <v>4.4199376078667418E-2</v>
      </c>
      <c r="H176" s="10">
        <f>IF(('ssp1-up'!H176-'ssp1-up'!G176)&gt;0,('ssp1-up'!H176-'ssp1-up'!G176),0)</f>
        <v>4.8857677203670236E-2</v>
      </c>
      <c r="I176" s="10">
        <f>IF(('ssp1-up'!I176-'ssp1-up'!H176)&gt;0,('ssp1-up'!I176-'ssp1-up'!H176),0)</f>
        <v>5.2058953655494178E-2</v>
      </c>
      <c r="J176" s="10">
        <f>IF(('ssp1-up'!J176-'ssp1-up'!I176)&gt;0,('ssp1-up'!J176-'ssp1-up'!I176),0)</f>
        <v>5.3595519425800431E-2</v>
      </c>
      <c r="K176" s="10">
        <f>IF(('ssp1-up'!K176-'ssp1-up'!J176)&gt;0,('ssp1-up'!K176-'ssp1-up'!J176),0)</f>
        <v>5.3880674342154988E-2</v>
      </c>
      <c r="L176" s="10">
        <f>IF(('ssp1-up'!L176-'ssp1-up'!K176)&gt;0,('ssp1-up'!L176-'ssp1-up'!K176),0)</f>
        <v>5.1337626315084317E-2</v>
      </c>
      <c r="M176" s="10">
        <f>IF(('ssp1-up'!M176-'ssp1-up'!L176)&gt;0,('ssp1-up'!M176-'ssp1-up'!L176),0)</f>
        <v>4.5801219790088776E-2</v>
      </c>
      <c r="N176" s="10">
        <f>IF(('ssp1-up'!N176-'ssp1-up'!M176)&gt;0,('ssp1-up'!N176-'ssp1-up'!M176),0)</f>
        <v>3.7867255781958709E-2</v>
      </c>
      <c r="O176" s="10">
        <f>IF(('ssp1-up'!O176-'ssp1-up'!N176)&gt;0,('ssp1-up'!O176-'ssp1-up'!N176),0)</f>
        <v>2.8856591364816442E-2</v>
      </c>
      <c r="P176" s="10">
        <f>IF(('ssp1-up'!P176-'ssp1-up'!O176)&gt;0,('ssp1-up'!P176-'ssp1-up'!O176),0)</f>
        <v>1.9488592174499719E-2</v>
      </c>
      <c r="Q176" s="10">
        <f>IF(('ssp1-up'!Q176-'ssp1-up'!P176)&gt;0,('ssp1-up'!Q176-'ssp1-up'!P176),0)</f>
        <v>1.0632412657352153E-2</v>
      </c>
      <c r="R176" s="10">
        <f>IF(('ssp1-up'!R176-'ssp1-up'!Q176)&gt;0,('ssp1-up'!R176-'ssp1-up'!Q176),0)</f>
        <v>1.8875230746018268E-3</v>
      </c>
      <c r="S176" s="10">
        <f>IF(('ssp1-up'!S176-'ssp1-up'!R176)&gt;0,('ssp1-up'!S176-'ssp1-up'!R176),0)</f>
        <v>0</v>
      </c>
      <c r="T176" s="10">
        <f>IF(('ssp1-up'!T176-'ssp1-up'!S176)&gt;0,('ssp1-up'!T176-'ssp1-up'!S176),0)</f>
        <v>0</v>
      </c>
      <c r="U176" s="10">
        <f>IF(('ssp1-up'!U176-'ssp1-up'!T176)&gt;0,('ssp1-up'!U176-'ssp1-up'!T176),0)</f>
        <v>0</v>
      </c>
      <c r="V176" s="10">
        <f>IF(('ssp1-up'!V176-'ssp1-up'!U176)&gt;0,('ssp1-up'!V176-'ssp1-up'!U176),0)</f>
        <v>0</v>
      </c>
      <c r="W176" s="10">
        <f>IF(('ssp1-up'!W176-'ssp1-up'!V176)&gt;0,('ssp1-up'!W176-'ssp1-up'!V176),0)</f>
        <v>0</v>
      </c>
      <c r="X176" s="10">
        <f>IF(('ssp1-up'!X176-'ssp1-up'!W176)&gt;0,('ssp1-up'!X176-'ssp1-up'!W176),0)</f>
        <v>0</v>
      </c>
    </row>
    <row r="177" spans="1:24" x14ac:dyDescent="0.3">
      <c r="A177" s="6" t="s">
        <v>6</v>
      </c>
      <c r="B177" s="6" t="s">
        <v>203</v>
      </c>
      <c r="C177" s="6" t="s">
        <v>184</v>
      </c>
      <c r="D177" s="6" t="s">
        <v>205</v>
      </c>
      <c r="E177" s="6" t="s">
        <v>204</v>
      </c>
      <c r="F177" s="10" t="e">
        <v>#N/A</v>
      </c>
      <c r="G177" s="10">
        <f>IF(('ssp1-up'!G177-'ssp1-up'!F177)&gt;0,('ssp1-up'!G177-'ssp1-up'!F177),0)</f>
        <v>0.68023557806113555</v>
      </c>
      <c r="H177" s="10">
        <f>IF(('ssp1-up'!H177-'ssp1-up'!G177)&gt;0,('ssp1-up'!H177-'ssp1-up'!G177),0)</f>
        <v>0.61660687541209924</v>
      </c>
      <c r="I177" s="10">
        <f>IF(('ssp1-up'!I177-'ssp1-up'!H177)&gt;0,('ssp1-up'!I177-'ssp1-up'!H177),0)</f>
        <v>0.52925829569669958</v>
      </c>
      <c r="J177" s="10">
        <f>IF(('ssp1-up'!J177-'ssp1-up'!I177)&gt;0,('ssp1-up'!J177-'ssp1-up'!I177),0)</f>
        <v>0.42592560395051215</v>
      </c>
      <c r="K177" s="10">
        <f>IF(('ssp1-up'!K177-'ssp1-up'!J177)&gt;0,('ssp1-up'!K177-'ssp1-up'!J177),0)</f>
        <v>0.34456526300852808</v>
      </c>
      <c r="L177" s="10">
        <f>IF(('ssp1-up'!L177-'ssp1-up'!K177)&gt;0,('ssp1-up'!L177-'ssp1-up'!K177),0)</f>
        <v>0.27477318365546743</v>
      </c>
      <c r="M177" s="10">
        <f>IF(('ssp1-up'!M177-'ssp1-up'!L177)&gt;0,('ssp1-up'!M177-'ssp1-up'!L177),0)</f>
        <v>0.20281919660545711</v>
      </c>
      <c r="N177" s="10">
        <f>IF(('ssp1-up'!N177-'ssp1-up'!M177)&gt;0,('ssp1-up'!N177-'ssp1-up'!M177),0)</f>
        <v>0.12001799458778883</v>
      </c>
      <c r="O177" s="10">
        <f>IF(('ssp1-up'!O177-'ssp1-up'!N177)&gt;0,('ssp1-up'!O177-'ssp1-up'!N177),0)</f>
        <v>3.5463237942206405E-2</v>
      </c>
      <c r="P177" s="10">
        <f>IF(('ssp1-up'!P177-'ssp1-up'!O177)&gt;0,('ssp1-up'!P177-'ssp1-up'!O177),0)</f>
        <v>0</v>
      </c>
      <c r="Q177" s="10">
        <f>IF(('ssp1-up'!Q177-'ssp1-up'!P177)&gt;0,('ssp1-up'!Q177-'ssp1-up'!P177),0)</f>
        <v>0</v>
      </c>
      <c r="R177" s="10">
        <f>IF(('ssp1-up'!R177-'ssp1-up'!Q177)&gt;0,('ssp1-up'!R177-'ssp1-up'!Q177),0)</f>
        <v>0</v>
      </c>
      <c r="S177" s="10">
        <f>IF(('ssp1-up'!S177-'ssp1-up'!R177)&gt;0,('ssp1-up'!S177-'ssp1-up'!R177),0)</f>
        <v>0</v>
      </c>
      <c r="T177" s="10">
        <f>IF(('ssp1-up'!T177-'ssp1-up'!S177)&gt;0,('ssp1-up'!T177-'ssp1-up'!S177),0)</f>
        <v>0</v>
      </c>
      <c r="U177" s="10">
        <f>IF(('ssp1-up'!U177-'ssp1-up'!T177)&gt;0,('ssp1-up'!U177-'ssp1-up'!T177),0)</f>
        <v>0</v>
      </c>
      <c r="V177" s="10">
        <f>IF(('ssp1-up'!V177-'ssp1-up'!U177)&gt;0,('ssp1-up'!V177-'ssp1-up'!U177),0)</f>
        <v>0</v>
      </c>
      <c r="W177" s="10">
        <f>IF(('ssp1-up'!W177-'ssp1-up'!V177)&gt;0,('ssp1-up'!W177-'ssp1-up'!V177),0)</f>
        <v>0</v>
      </c>
      <c r="X177" s="10">
        <f>IF(('ssp1-up'!X177-'ssp1-up'!W177)&gt;0,('ssp1-up'!X177-'ssp1-up'!W177),0)</f>
        <v>0</v>
      </c>
    </row>
    <row r="178" spans="1:24" x14ac:dyDescent="0.3">
      <c r="A178" s="6" t="s">
        <v>6</v>
      </c>
      <c r="B178" s="6" t="s">
        <v>203</v>
      </c>
      <c r="C178" s="6" t="s">
        <v>185</v>
      </c>
      <c r="D178" s="6" t="s">
        <v>205</v>
      </c>
      <c r="E178" s="6" t="s">
        <v>204</v>
      </c>
      <c r="F178" s="10" t="e">
        <v>#N/A</v>
      </c>
      <c r="G178" s="10">
        <f>IF(('ssp1-up'!G178-'ssp1-up'!F178)&gt;0,('ssp1-up'!G178-'ssp1-up'!F178),0)</f>
        <v>5.0859100905057986</v>
      </c>
      <c r="H178" s="10">
        <f>IF(('ssp1-up'!H178-'ssp1-up'!G178)&gt;0,('ssp1-up'!H178-'ssp1-up'!G178),0)</f>
        <v>4.4990553829902424</v>
      </c>
      <c r="I178" s="10">
        <f>IF(('ssp1-up'!I178-'ssp1-up'!H178)&gt;0,('ssp1-up'!I178-'ssp1-up'!H178),0)</f>
        <v>3.9393587912867787</v>
      </c>
      <c r="J178" s="10">
        <f>IF(('ssp1-up'!J178-'ssp1-up'!I178)&gt;0,('ssp1-up'!J178-'ssp1-up'!I178),0)</f>
        <v>3.3466884579377165</v>
      </c>
      <c r="K178" s="10">
        <f>IF(('ssp1-up'!K178-'ssp1-up'!J178)&gt;0,('ssp1-up'!K178-'ssp1-up'!J178),0)</f>
        <v>2.8838428683378226</v>
      </c>
      <c r="L178" s="10">
        <f>IF(('ssp1-up'!L178-'ssp1-up'!K178)&gt;0,('ssp1-up'!L178-'ssp1-up'!K178),0)</f>
        <v>2.3460344388398795</v>
      </c>
      <c r="M178" s="10">
        <f>IF(('ssp1-up'!M178-'ssp1-up'!L178)&gt;0,('ssp1-up'!M178-'ssp1-up'!L178),0)</f>
        <v>1.7197090491064841</v>
      </c>
      <c r="N178" s="10">
        <f>IF(('ssp1-up'!N178-'ssp1-up'!M178)&gt;0,('ssp1-up'!N178-'ssp1-up'!M178),0)</f>
        <v>1.0596141248797721</v>
      </c>
      <c r="O178" s="10">
        <f>IF(('ssp1-up'!O178-'ssp1-up'!N178)&gt;0,('ssp1-up'!O178-'ssp1-up'!N178),0)</f>
        <v>0.47167854710768609</v>
      </c>
      <c r="P178" s="10">
        <f>IF(('ssp1-up'!P178-'ssp1-up'!O178)&gt;0,('ssp1-up'!P178-'ssp1-up'!O178),0)</f>
        <v>0</v>
      </c>
      <c r="Q178" s="10">
        <f>IF(('ssp1-up'!Q178-'ssp1-up'!P178)&gt;0,('ssp1-up'!Q178-'ssp1-up'!P178),0)</f>
        <v>0</v>
      </c>
      <c r="R178" s="10">
        <f>IF(('ssp1-up'!R178-'ssp1-up'!Q178)&gt;0,('ssp1-up'!R178-'ssp1-up'!Q178),0)</f>
        <v>0</v>
      </c>
      <c r="S178" s="10">
        <f>IF(('ssp1-up'!S178-'ssp1-up'!R178)&gt;0,('ssp1-up'!S178-'ssp1-up'!R178),0)</f>
        <v>0</v>
      </c>
      <c r="T178" s="10">
        <f>IF(('ssp1-up'!T178-'ssp1-up'!S178)&gt;0,('ssp1-up'!T178-'ssp1-up'!S178),0)</f>
        <v>0</v>
      </c>
      <c r="U178" s="10">
        <f>IF(('ssp1-up'!U178-'ssp1-up'!T178)&gt;0,('ssp1-up'!U178-'ssp1-up'!T178),0)</f>
        <v>0</v>
      </c>
      <c r="V178" s="10">
        <f>IF(('ssp1-up'!V178-'ssp1-up'!U178)&gt;0,('ssp1-up'!V178-'ssp1-up'!U178),0)</f>
        <v>0</v>
      </c>
      <c r="W178" s="10">
        <f>IF(('ssp1-up'!W178-'ssp1-up'!V178)&gt;0,('ssp1-up'!W178-'ssp1-up'!V178),0)</f>
        <v>0</v>
      </c>
      <c r="X178" s="10">
        <f>IF(('ssp1-up'!X178-'ssp1-up'!W178)&gt;0,('ssp1-up'!X178-'ssp1-up'!W178),0)</f>
        <v>0</v>
      </c>
    </row>
    <row r="179" spans="1:24" x14ac:dyDescent="0.3">
      <c r="A179" s="6" t="s">
        <v>6</v>
      </c>
      <c r="B179" s="6" t="s">
        <v>203</v>
      </c>
      <c r="C179" s="6" t="s">
        <v>186</v>
      </c>
      <c r="D179" s="6" t="s">
        <v>205</v>
      </c>
      <c r="E179" s="6" t="s">
        <v>204</v>
      </c>
      <c r="F179" s="10" t="e">
        <v>#N/A</v>
      </c>
      <c r="G179" s="10">
        <f>IF(('ssp1-up'!G179-'ssp1-up'!F179)&gt;0,('ssp1-up'!G179-'ssp1-up'!F179),0)</f>
        <v>3.8069578982701717</v>
      </c>
      <c r="H179" s="10">
        <f>IF(('ssp1-up'!H179-'ssp1-up'!G179)&gt;0,('ssp1-up'!H179-'ssp1-up'!G179),0)</f>
        <v>4.439224644985531</v>
      </c>
      <c r="I179" s="10">
        <f>IF(('ssp1-up'!I179-'ssp1-up'!H179)&gt;0,('ssp1-up'!I179-'ssp1-up'!H179),0)</f>
        <v>5.0513975723245501</v>
      </c>
      <c r="J179" s="10">
        <f>IF(('ssp1-up'!J179-'ssp1-up'!I179)&gt;0,('ssp1-up'!J179-'ssp1-up'!I179),0)</f>
        <v>5.4837690832589914</v>
      </c>
      <c r="K179" s="10">
        <f>IF(('ssp1-up'!K179-'ssp1-up'!J179)&gt;0,('ssp1-up'!K179-'ssp1-up'!J179),0)</f>
        <v>5.864075247083484</v>
      </c>
      <c r="L179" s="10">
        <f>IF(('ssp1-up'!L179-'ssp1-up'!K179)&gt;0,('ssp1-up'!L179-'ssp1-up'!K179),0)</f>
        <v>5.9853435221358708</v>
      </c>
      <c r="M179" s="10">
        <f>IF(('ssp1-up'!M179-'ssp1-up'!L179)&gt;0,('ssp1-up'!M179-'ssp1-up'!L179),0)</f>
        <v>5.8539611579932043</v>
      </c>
      <c r="N179" s="10">
        <f>IF(('ssp1-up'!N179-'ssp1-up'!M179)&gt;0,('ssp1-up'!N179-'ssp1-up'!M179),0)</f>
        <v>5.5459256977865863</v>
      </c>
      <c r="O179" s="10">
        <f>IF(('ssp1-up'!O179-'ssp1-up'!N179)&gt;0,('ssp1-up'!O179-'ssp1-up'!N179),0)</f>
        <v>5.1631364533847091</v>
      </c>
      <c r="P179" s="10">
        <f>IF(('ssp1-up'!P179-'ssp1-up'!O179)&gt;0,('ssp1-up'!P179-'ssp1-up'!O179),0)</f>
        <v>4.7007722053078922</v>
      </c>
      <c r="Q179" s="10">
        <f>IF(('ssp1-up'!Q179-'ssp1-up'!P179)&gt;0,('ssp1-up'!Q179-'ssp1-up'!P179),0)</f>
        <v>4.2204746591060598</v>
      </c>
      <c r="R179" s="10">
        <f>IF(('ssp1-up'!R179-'ssp1-up'!Q179)&gt;0,('ssp1-up'!R179-'ssp1-up'!Q179),0)</f>
        <v>3.6719399032848798</v>
      </c>
      <c r="S179" s="10">
        <f>IF(('ssp1-up'!S179-'ssp1-up'!R179)&gt;0,('ssp1-up'!S179-'ssp1-up'!R179),0)</f>
        <v>3.0897224578264115</v>
      </c>
      <c r="T179" s="10">
        <f>IF(('ssp1-up'!T179-'ssp1-up'!S179)&gt;0,('ssp1-up'!T179-'ssp1-up'!S179),0)</f>
        <v>2.5033242959140978</v>
      </c>
      <c r="U179" s="10">
        <f>IF(('ssp1-up'!U179-'ssp1-up'!T179)&gt;0,('ssp1-up'!U179-'ssp1-up'!T179),0)</f>
        <v>1.9192823178864415</v>
      </c>
      <c r="V179" s="10">
        <f>IF(('ssp1-up'!V179-'ssp1-up'!U179)&gt;0,('ssp1-up'!V179-'ssp1-up'!U179),0)</f>
        <v>1.3258778105629858</v>
      </c>
      <c r="W179" s="10">
        <f>IF(('ssp1-up'!W179-'ssp1-up'!V179)&gt;0,('ssp1-up'!W179-'ssp1-up'!V179),0)</f>
        <v>0.71931632132678658</v>
      </c>
      <c r="X179" s="10">
        <f>IF(('ssp1-up'!X179-'ssp1-up'!W179)&gt;0,('ssp1-up'!X179-'ssp1-up'!W179),0)</f>
        <v>0.11635428865285746</v>
      </c>
    </row>
    <row r="180" spans="1:24" x14ac:dyDescent="0.3">
      <c r="A180" s="6" t="s">
        <v>6</v>
      </c>
      <c r="B180" s="6" t="s">
        <v>203</v>
      </c>
      <c r="C180" s="6" t="s">
        <v>187</v>
      </c>
      <c r="D180" s="6" t="s">
        <v>205</v>
      </c>
      <c r="E180" s="6" t="s">
        <v>204</v>
      </c>
      <c r="F180" s="10" t="e">
        <v>#N/A</v>
      </c>
      <c r="G180" s="10">
        <f>IF(('ssp1-up'!G180-'ssp1-up'!F180)&gt;0,('ssp1-up'!G180-'ssp1-up'!F180),0)</f>
        <v>1.7613838143841187</v>
      </c>
      <c r="H180" s="10">
        <f>IF(('ssp1-up'!H180-'ssp1-up'!G180)&gt;0,('ssp1-up'!H180-'ssp1-up'!G180),0)</f>
        <v>2.2843560297597971</v>
      </c>
      <c r="I180" s="10">
        <f>IF(('ssp1-up'!I180-'ssp1-up'!H180)&gt;0,('ssp1-up'!I180-'ssp1-up'!H180),0)</f>
        <v>2.9019238106310628</v>
      </c>
      <c r="J180" s="10">
        <f>IF(('ssp1-up'!J180-'ssp1-up'!I180)&gt;0,('ssp1-up'!J180-'ssp1-up'!I180),0)</f>
        <v>3.573306907452837</v>
      </c>
      <c r="K180" s="10">
        <f>IF(('ssp1-up'!K180-'ssp1-up'!J180)&gt;0,('ssp1-up'!K180-'ssp1-up'!J180),0)</f>
        <v>4.3284007650117697</v>
      </c>
      <c r="L180" s="10">
        <f>IF(('ssp1-up'!L180-'ssp1-up'!K180)&gt;0,('ssp1-up'!L180-'ssp1-up'!K180),0)</f>
        <v>5.0169606714110948</v>
      </c>
      <c r="M180" s="10">
        <f>IF(('ssp1-up'!M180-'ssp1-up'!L180)&gt;0,('ssp1-up'!M180-'ssp1-up'!L180),0)</f>
        <v>5.5793981112046893</v>
      </c>
      <c r="N180" s="10">
        <f>IF(('ssp1-up'!N180-'ssp1-up'!M180)&gt;0,('ssp1-up'!N180-'ssp1-up'!M180),0)</f>
        <v>5.9931292574753634</v>
      </c>
      <c r="O180" s="10">
        <f>IF(('ssp1-up'!O180-'ssp1-up'!N180)&gt;0,('ssp1-up'!O180-'ssp1-up'!N180),0)</f>
        <v>6.2853971803982986</v>
      </c>
      <c r="P180" s="10">
        <f>IF(('ssp1-up'!P180-'ssp1-up'!O180)&gt;0,('ssp1-up'!P180-'ssp1-up'!O180),0)</f>
        <v>6.3963086009479539</v>
      </c>
      <c r="Q180" s="10">
        <f>IF(('ssp1-up'!Q180-'ssp1-up'!P180)&gt;0,('ssp1-up'!Q180-'ssp1-up'!P180),0)</f>
        <v>6.3307800029016192</v>
      </c>
      <c r="R180" s="10">
        <f>IF(('ssp1-up'!R180-'ssp1-up'!Q180)&gt;0,('ssp1-up'!R180-'ssp1-up'!Q180),0)</f>
        <v>6.0522394077122641</v>
      </c>
      <c r="S180" s="10">
        <f>IF(('ssp1-up'!S180-'ssp1-up'!R180)&gt;0,('ssp1-up'!S180-'ssp1-up'!R180),0)</f>
        <v>5.6095994553439397</v>
      </c>
      <c r="T180" s="10">
        <f>IF(('ssp1-up'!T180-'ssp1-up'!S180)&gt;0,('ssp1-up'!T180-'ssp1-up'!S180),0)</f>
        <v>5.0544101567785589</v>
      </c>
      <c r="U180" s="10">
        <f>IF(('ssp1-up'!U180-'ssp1-up'!T180)&gt;0,('ssp1-up'!U180-'ssp1-up'!T180),0)</f>
        <v>4.4221116029518868</v>
      </c>
      <c r="V180" s="10">
        <f>IF(('ssp1-up'!V180-'ssp1-up'!U180)&gt;0,('ssp1-up'!V180-'ssp1-up'!U180),0)</f>
        <v>3.7192003046555726</v>
      </c>
      <c r="W180" s="10">
        <f>IF(('ssp1-up'!W180-'ssp1-up'!V180)&gt;0,('ssp1-up'!W180-'ssp1-up'!V180),0)</f>
        <v>2.9655762790223008</v>
      </c>
      <c r="X180" s="10">
        <f>IF(('ssp1-up'!X180-'ssp1-up'!W180)&gt;0,('ssp1-up'!X180-'ssp1-up'!W180),0)</f>
        <v>2.1979137213827329</v>
      </c>
    </row>
    <row r="181" spans="1:24" x14ac:dyDescent="0.3">
      <c r="A181" s="6" t="s">
        <v>6</v>
      </c>
      <c r="B181" s="6" t="s">
        <v>203</v>
      </c>
      <c r="C181" s="6" t="s">
        <v>188</v>
      </c>
      <c r="D181" s="6" t="s">
        <v>205</v>
      </c>
      <c r="E181" s="6" t="s">
        <v>204</v>
      </c>
      <c r="F181" s="10" t="e">
        <v>#N/A</v>
      </c>
      <c r="G181" s="10">
        <f>IF(('ssp1-up'!G181-'ssp1-up'!F181)&gt;0,('ssp1-up'!G181-'ssp1-up'!F181),0)</f>
        <v>0.44202882265692978</v>
      </c>
      <c r="H181" s="10">
        <f>IF(('ssp1-up'!H181-'ssp1-up'!G181)&gt;0,('ssp1-up'!H181-'ssp1-up'!G181),0)</f>
        <v>0.26075491910717119</v>
      </c>
      <c r="I181" s="10">
        <f>IF(('ssp1-up'!I181-'ssp1-up'!H181)&gt;0,('ssp1-up'!I181-'ssp1-up'!H181),0)</f>
        <v>0.17824410923549294</v>
      </c>
      <c r="J181" s="10">
        <f>IF(('ssp1-up'!J181-'ssp1-up'!I181)&gt;0,('ssp1-up'!J181-'ssp1-up'!I181),0)</f>
        <v>0.12525577036524993</v>
      </c>
      <c r="K181" s="10">
        <f>IF(('ssp1-up'!K181-'ssp1-up'!J181)&gt;0,('ssp1-up'!K181-'ssp1-up'!J181),0)</f>
        <v>9.4493024042293428E-2</v>
      </c>
      <c r="L181" s="10">
        <f>IF(('ssp1-up'!L181-'ssp1-up'!K181)&gt;0,('ssp1-up'!L181-'ssp1-up'!K181),0)</f>
        <v>5.091307028033043E-2</v>
      </c>
      <c r="M181" s="10">
        <f>IF(('ssp1-up'!M181-'ssp1-up'!L181)&gt;0,('ssp1-up'!M181-'ssp1-up'!L181),0)</f>
        <v>0</v>
      </c>
      <c r="N181" s="10">
        <f>IF(('ssp1-up'!N181-'ssp1-up'!M181)&gt;0,('ssp1-up'!N181-'ssp1-up'!M181),0)</f>
        <v>0</v>
      </c>
      <c r="O181" s="10">
        <f>IF(('ssp1-up'!O181-'ssp1-up'!N181)&gt;0,('ssp1-up'!O181-'ssp1-up'!N181),0)</f>
        <v>0</v>
      </c>
      <c r="P181" s="10">
        <f>IF(('ssp1-up'!P181-'ssp1-up'!O181)&gt;0,('ssp1-up'!P181-'ssp1-up'!O181),0)</f>
        <v>0</v>
      </c>
      <c r="Q181" s="10">
        <f>IF(('ssp1-up'!Q181-'ssp1-up'!P181)&gt;0,('ssp1-up'!Q181-'ssp1-up'!P181),0)</f>
        <v>0</v>
      </c>
      <c r="R181" s="10">
        <f>IF(('ssp1-up'!R181-'ssp1-up'!Q181)&gt;0,('ssp1-up'!R181-'ssp1-up'!Q181),0)</f>
        <v>0</v>
      </c>
      <c r="S181" s="10">
        <f>IF(('ssp1-up'!S181-'ssp1-up'!R181)&gt;0,('ssp1-up'!S181-'ssp1-up'!R181),0)</f>
        <v>0</v>
      </c>
      <c r="T181" s="10">
        <f>IF(('ssp1-up'!T181-'ssp1-up'!S181)&gt;0,('ssp1-up'!T181-'ssp1-up'!S181),0)</f>
        <v>0</v>
      </c>
      <c r="U181" s="10">
        <f>IF(('ssp1-up'!U181-'ssp1-up'!T181)&gt;0,('ssp1-up'!U181-'ssp1-up'!T181),0)</f>
        <v>0</v>
      </c>
      <c r="V181" s="10">
        <f>IF(('ssp1-up'!V181-'ssp1-up'!U181)&gt;0,('ssp1-up'!V181-'ssp1-up'!U181),0)</f>
        <v>0</v>
      </c>
      <c r="W181" s="10">
        <f>IF(('ssp1-up'!W181-'ssp1-up'!V181)&gt;0,('ssp1-up'!W181-'ssp1-up'!V181),0)</f>
        <v>0</v>
      </c>
      <c r="X181" s="10">
        <f>IF(('ssp1-up'!X181-'ssp1-up'!W181)&gt;0,('ssp1-up'!X181-'ssp1-up'!W181),0)</f>
        <v>0</v>
      </c>
    </row>
    <row r="182" spans="1:24" x14ac:dyDescent="0.3">
      <c r="A182" s="6" t="s">
        <v>6</v>
      </c>
      <c r="B182" s="6" t="s">
        <v>203</v>
      </c>
      <c r="C182" s="6" t="s">
        <v>189</v>
      </c>
      <c r="D182" s="6" t="s">
        <v>205</v>
      </c>
      <c r="E182" s="6" t="s">
        <v>204</v>
      </c>
      <c r="F182" s="10" t="e">
        <v>#N/A</v>
      </c>
      <c r="G182" s="10">
        <f>IF(('ssp1-up'!G182-'ssp1-up'!F182)&gt;0,('ssp1-up'!G182-'ssp1-up'!F182),0)</f>
        <v>3.6044722644811067E-2</v>
      </c>
      <c r="H182" s="10">
        <f>IF(('ssp1-up'!H182-'ssp1-up'!G182)&gt;0,('ssp1-up'!H182-'ssp1-up'!G182),0)</f>
        <v>1.770762783004276E-2</v>
      </c>
      <c r="I182" s="10">
        <f>IF(('ssp1-up'!I182-'ssp1-up'!H182)&gt;0,('ssp1-up'!I182-'ssp1-up'!H182),0)</f>
        <v>1.7704257595925199E-3</v>
      </c>
      <c r="J182" s="10">
        <f>IF(('ssp1-up'!J182-'ssp1-up'!I182)&gt;0,('ssp1-up'!J182-'ssp1-up'!I182),0)</f>
        <v>0</v>
      </c>
      <c r="K182" s="10">
        <f>IF(('ssp1-up'!K182-'ssp1-up'!J182)&gt;0,('ssp1-up'!K182-'ssp1-up'!J182),0)</f>
        <v>0</v>
      </c>
      <c r="L182" s="10">
        <f>IF(('ssp1-up'!L182-'ssp1-up'!K182)&gt;0,('ssp1-up'!L182-'ssp1-up'!K182),0)</f>
        <v>0</v>
      </c>
      <c r="M182" s="10">
        <f>IF(('ssp1-up'!M182-'ssp1-up'!L182)&gt;0,('ssp1-up'!M182-'ssp1-up'!L182),0)</f>
        <v>0</v>
      </c>
      <c r="N182" s="10">
        <f>IF(('ssp1-up'!N182-'ssp1-up'!M182)&gt;0,('ssp1-up'!N182-'ssp1-up'!M182),0)</f>
        <v>0</v>
      </c>
      <c r="O182" s="10">
        <f>IF(('ssp1-up'!O182-'ssp1-up'!N182)&gt;0,('ssp1-up'!O182-'ssp1-up'!N182),0)</f>
        <v>0</v>
      </c>
      <c r="P182" s="10">
        <f>IF(('ssp1-up'!P182-'ssp1-up'!O182)&gt;0,('ssp1-up'!P182-'ssp1-up'!O182),0)</f>
        <v>0</v>
      </c>
      <c r="Q182" s="10">
        <f>IF(('ssp1-up'!Q182-'ssp1-up'!P182)&gt;0,('ssp1-up'!Q182-'ssp1-up'!P182),0)</f>
        <v>0</v>
      </c>
      <c r="R182" s="10">
        <f>IF(('ssp1-up'!R182-'ssp1-up'!Q182)&gt;0,('ssp1-up'!R182-'ssp1-up'!Q182),0)</f>
        <v>0</v>
      </c>
      <c r="S182" s="10">
        <f>IF(('ssp1-up'!S182-'ssp1-up'!R182)&gt;0,('ssp1-up'!S182-'ssp1-up'!R182),0)</f>
        <v>0</v>
      </c>
      <c r="T182" s="10">
        <f>IF(('ssp1-up'!T182-'ssp1-up'!S182)&gt;0,('ssp1-up'!T182-'ssp1-up'!S182),0)</f>
        <v>0</v>
      </c>
      <c r="U182" s="10">
        <f>IF(('ssp1-up'!U182-'ssp1-up'!T182)&gt;0,('ssp1-up'!U182-'ssp1-up'!T182),0)</f>
        <v>0</v>
      </c>
      <c r="V182" s="10">
        <f>IF(('ssp1-up'!V182-'ssp1-up'!U182)&gt;0,('ssp1-up'!V182-'ssp1-up'!U182),0)</f>
        <v>0</v>
      </c>
      <c r="W182" s="10">
        <f>IF(('ssp1-up'!W182-'ssp1-up'!V182)&gt;0,('ssp1-up'!W182-'ssp1-up'!V182),0)</f>
        <v>0</v>
      </c>
      <c r="X182" s="10">
        <f>IF(('ssp1-up'!X182-'ssp1-up'!W182)&gt;0,('ssp1-up'!X182-'ssp1-up'!W182),0)</f>
        <v>0</v>
      </c>
    </row>
    <row r="183" spans="1:24" x14ac:dyDescent="0.3">
      <c r="A183" s="6" t="s">
        <v>6</v>
      </c>
      <c r="B183" s="6" t="s">
        <v>203</v>
      </c>
      <c r="C183" s="6" t="s">
        <v>190</v>
      </c>
      <c r="D183" s="6" t="s">
        <v>205</v>
      </c>
      <c r="E183" s="6" t="s">
        <v>204</v>
      </c>
      <c r="F183" s="10" t="e">
        <v>#N/A</v>
      </c>
      <c r="G183" s="10">
        <f>IF(('ssp1-up'!G183-'ssp1-up'!F183)&gt;0,('ssp1-up'!G183-'ssp1-up'!F183),0)</f>
        <v>15.192388628859646</v>
      </c>
      <c r="H183" s="10">
        <f>IF(('ssp1-up'!H183-'ssp1-up'!G183)&gt;0,('ssp1-up'!H183-'ssp1-up'!G183),0)</f>
        <v>15.822738031197673</v>
      </c>
      <c r="I183" s="10">
        <f>IF(('ssp1-up'!I183-'ssp1-up'!H183)&gt;0,('ssp1-up'!I183-'ssp1-up'!H183),0)</f>
        <v>16.033259041990163</v>
      </c>
      <c r="J183" s="10">
        <f>IF(('ssp1-up'!J183-'ssp1-up'!I183)&gt;0,('ssp1-up'!J183-'ssp1-up'!I183),0)</f>
        <v>15.686247134347525</v>
      </c>
      <c r="K183" s="10">
        <f>IF(('ssp1-up'!K183-'ssp1-up'!J183)&gt;0,('ssp1-up'!K183-'ssp1-up'!J183),0)</f>
        <v>15.288539217252037</v>
      </c>
      <c r="L183" s="10">
        <f>IF(('ssp1-up'!L183-'ssp1-up'!K183)&gt;0,('ssp1-up'!L183-'ssp1-up'!K183),0)</f>
        <v>14.765724462900948</v>
      </c>
      <c r="M183" s="10">
        <f>IF(('ssp1-up'!M183-'ssp1-up'!L183)&gt;0,('ssp1-up'!M183-'ssp1-up'!L183),0)</f>
        <v>13.94352095509629</v>
      </c>
      <c r="N183" s="10">
        <f>IF(('ssp1-up'!N183-'ssp1-up'!M183)&gt;0,('ssp1-up'!N183-'ssp1-up'!M183),0)</f>
        <v>13.278532991992165</v>
      </c>
      <c r="O183" s="10">
        <f>IF(('ssp1-up'!O183-'ssp1-up'!N183)&gt;0,('ssp1-up'!O183-'ssp1-up'!N183),0)</f>
        <v>12.877398938102203</v>
      </c>
      <c r="P183" s="10">
        <f>IF(('ssp1-up'!P183-'ssp1-up'!O183)&gt;0,('ssp1-up'!P183-'ssp1-up'!O183),0)</f>
        <v>12.686639493443806</v>
      </c>
      <c r="Q183" s="10">
        <f>IF(('ssp1-up'!Q183-'ssp1-up'!P183)&gt;0,('ssp1-up'!Q183-'ssp1-up'!P183),0)</f>
        <v>12.069341651707362</v>
      </c>
      <c r="R183" s="10">
        <f>IF(('ssp1-up'!R183-'ssp1-up'!Q183)&gt;0,('ssp1-up'!R183-'ssp1-up'!Q183),0)</f>
        <v>11.25557787542067</v>
      </c>
      <c r="S183" s="10">
        <f>IF(('ssp1-up'!S183-'ssp1-up'!R183)&gt;0,('ssp1-up'!S183-'ssp1-up'!R183),0)</f>
        <v>10.216792653861887</v>
      </c>
      <c r="T183" s="10">
        <f>IF(('ssp1-up'!T183-'ssp1-up'!S183)&gt;0,('ssp1-up'!T183-'ssp1-up'!S183),0)</f>
        <v>8.1252239954085326</v>
      </c>
      <c r="U183" s="10">
        <f>IF(('ssp1-up'!U183-'ssp1-up'!T183)&gt;0,('ssp1-up'!U183-'ssp1-up'!T183),0)</f>
        <v>5.6716333723608727</v>
      </c>
      <c r="V183" s="10">
        <f>IF(('ssp1-up'!V183-'ssp1-up'!U183)&gt;0,('ssp1-up'!V183-'ssp1-up'!U183),0)</f>
        <v>3.5260947466140351</v>
      </c>
      <c r="W183" s="10">
        <f>IF(('ssp1-up'!W183-'ssp1-up'!V183)&gt;0,('ssp1-up'!W183-'ssp1-up'!V183),0)</f>
        <v>1.0194368375516092</v>
      </c>
      <c r="X183" s="10">
        <f>IF(('ssp1-up'!X183-'ssp1-up'!W183)&gt;0,('ssp1-up'!X183-'ssp1-up'!W183),0)</f>
        <v>0</v>
      </c>
    </row>
    <row r="184" spans="1:24" x14ac:dyDescent="0.3">
      <c r="A184" s="6" t="s">
        <v>6</v>
      </c>
      <c r="B184" s="6" t="s">
        <v>203</v>
      </c>
      <c r="C184" s="6" t="s">
        <v>191</v>
      </c>
      <c r="D184" s="6" t="s">
        <v>205</v>
      </c>
      <c r="E184" s="6" t="s">
        <v>204</v>
      </c>
      <c r="F184" s="10" t="e">
        <v>#N/A</v>
      </c>
      <c r="G184" s="10">
        <f>IF(('ssp1-up'!G184-'ssp1-up'!F184)&gt;0,('ssp1-up'!G184-'ssp1-up'!F184),0)</f>
        <v>1.7997166459491538</v>
      </c>
      <c r="H184" s="10">
        <f>IF(('ssp1-up'!H184-'ssp1-up'!G184)&gt;0,('ssp1-up'!H184-'ssp1-up'!G184),0)</f>
        <v>1.8239745218434873</v>
      </c>
      <c r="I184" s="10">
        <f>IF(('ssp1-up'!I184-'ssp1-up'!H184)&gt;0,('ssp1-up'!I184-'ssp1-up'!H184),0)</f>
        <v>1.7508067754404522</v>
      </c>
      <c r="J184" s="10">
        <f>IF(('ssp1-up'!J184-'ssp1-up'!I184)&gt;0,('ssp1-up'!J184-'ssp1-up'!I184),0)</f>
        <v>1.5993612284130219</v>
      </c>
      <c r="K184" s="10">
        <f>IF(('ssp1-up'!K184-'ssp1-up'!J184)&gt;0,('ssp1-up'!K184-'ssp1-up'!J184),0)</f>
        <v>1.4492072763722277</v>
      </c>
      <c r="L184" s="10">
        <f>IF(('ssp1-up'!L184-'ssp1-up'!K184)&gt;0,('ssp1-up'!L184-'ssp1-up'!K184),0)</f>
        <v>1.2715989231005054</v>
      </c>
      <c r="M184" s="10">
        <f>IF(('ssp1-up'!M184-'ssp1-up'!L184)&gt;0,('ssp1-up'!M184-'ssp1-up'!L184),0)</f>
        <v>1.0545170297106026</v>
      </c>
      <c r="N184" s="10">
        <f>IF(('ssp1-up'!N184-'ssp1-up'!M184)&gt;0,('ssp1-up'!N184-'ssp1-up'!M184),0)</f>
        <v>0.7997740314682602</v>
      </c>
      <c r="O184" s="10">
        <f>IF(('ssp1-up'!O184-'ssp1-up'!N184)&gt;0,('ssp1-up'!O184-'ssp1-up'!N184),0)</f>
        <v>0.54512780605883648</v>
      </c>
      <c r="P184" s="10">
        <f>IF(('ssp1-up'!P184-'ssp1-up'!O184)&gt;0,('ssp1-up'!P184-'ssp1-up'!O184),0)</f>
        <v>0.30150036493058607</v>
      </c>
      <c r="Q184" s="10">
        <f>IF(('ssp1-up'!Q184-'ssp1-up'!P184)&gt;0,('ssp1-up'!Q184-'ssp1-up'!P184),0)</f>
        <v>0.11274770163051073</v>
      </c>
      <c r="R184" s="10">
        <f>IF(('ssp1-up'!R184-'ssp1-up'!Q184)&gt;0,('ssp1-up'!R184-'ssp1-up'!Q184),0)</f>
        <v>0</v>
      </c>
      <c r="S184" s="10">
        <f>IF(('ssp1-up'!S184-'ssp1-up'!R184)&gt;0,('ssp1-up'!S184-'ssp1-up'!R184),0)</f>
        <v>0</v>
      </c>
      <c r="T184" s="10">
        <f>IF(('ssp1-up'!T184-'ssp1-up'!S184)&gt;0,('ssp1-up'!T184-'ssp1-up'!S184),0)</f>
        <v>0</v>
      </c>
      <c r="U184" s="10">
        <f>IF(('ssp1-up'!U184-'ssp1-up'!T184)&gt;0,('ssp1-up'!U184-'ssp1-up'!T184),0)</f>
        <v>0</v>
      </c>
      <c r="V184" s="10">
        <f>IF(('ssp1-up'!V184-'ssp1-up'!U184)&gt;0,('ssp1-up'!V184-'ssp1-up'!U184),0)</f>
        <v>0</v>
      </c>
      <c r="W184" s="10">
        <f>IF(('ssp1-up'!W184-'ssp1-up'!V184)&gt;0,('ssp1-up'!W184-'ssp1-up'!V184),0)</f>
        <v>0</v>
      </c>
      <c r="X184" s="10">
        <f>IF(('ssp1-up'!X184-'ssp1-up'!W184)&gt;0,('ssp1-up'!X184-'ssp1-up'!W184),0)</f>
        <v>0</v>
      </c>
    </row>
    <row r="185" spans="1:24" x14ac:dyDescent="0.3">
      <c r="A185" s="6" t="s">
        <v>6</v>
      </c>
      <c r="B185" s="6" t="s">
        <v>203</v>
      </c>
      <c r="C185" s="6" t="s">
        <v>192</v>
      </c>
      <c r="D185" s="6" t="s">
        <v>205</v>
      </c>
      <c r="E185" s="6" t="s">
        <v>204</v>
      </c>
      <c r="F185" s="10" t="e">
        <v>#N/A</v>
      </c>
      <c r="G185" s="10">
        <f>IF(('ssp1-up'!G185-'ssp1-up'!F185)&gt;0,('ssp1-up'!G185-'ssp1-up'!F185),0)</f>
        <v>5.3046450911234805E-3</v>
      </c>
      <c r="H185" s="10">
        <f>IF(('ssp1-up'!H185-'ssp1-up'!G185)&gt;0,('ssp1-up'!H185-'ssp1-up'!G185),0)</f>
        <v>4.545327284479303E-3</v>
      </c>
      <c r="I185" s="10">
        <f>IF(('ssp1-up'!I185-'ssp1-up'!H185)&gt;0,('ssp1-up'!I185-'ssp1-up'!H185),0)</f>
        <v>3.6643905948931244E-3</v>
      </c>
      <c r="J185" s="10">
        <f>IF(('ssp1-up'!J185-'ssp1-up'!I185)&gt;0,('ssp1-up'!J185-'ssp1-up'!I185),0)</f>
        <v>2.7716248395506654E-3</v>
      </c>
      <c r="K185" s="10">
        <f>IF(('ssp1-up'!K185-'ssp1-up'!J185)&gt;0,('ssp1-up'!K185-'ssp1-up'!J185),0)</f>
        <v>2.0168167368602996E-3</v>
      </c>
      <c r="L185" s="10">
        <f>IF(('ssp1-up'!L185-'ssp1-up'!K185)&gt;0,('ssp1-up'!L185-'ssp1-up'!K185),0)</f>
        <v>1.2539170267935745E-3</v>
      </c>
      <c r="M185" s="10">
        <f>IF(('ssp1-up'!M185-'ssp1-up'!L185)&gt;0,('ssp1-up'!M185-'ssp1-up'!L185),0)</f>
        <v>4.7405250017645839E-4</v>
      </c>
      <c r="N185" s="10">
        <f>IF(('ssp1-up'!N185-'ssp1-up'!M185)&gt;0,('ssp1-up'!N185-'ssp1-up'!M185),0)</f>
        <v>0</v>
      </c>
      <c r="O185" s="10">
        <f>IF(('ssp1-up'!O185-'ssp1-up'!N185)&gt;0,('ssp1-up'!O185-'ssp1-up'!N185),0)</f>
        <v>0</v>
      </c>
      <c r="P185" s="10">
        <f>IF(('ssp1-up'!P185-'ssp1-up'!O185)&gt;0,('ssp1-up'!P185-'ssp1-up'!O185),0)</f>
        <v>0</v>
      </c>
      <c r="Q185" s="10">
        <f>IF(('ssp1-up'!Q185-'ssp1-up'!P185)&gt;0,('ssp1-up'!Q185-'ssp1-up'!P185),0)</f>
        <v>0</v>
      </c>
      <c r="R185" s="10">
        <f>IF(('ssp1-up'!R185-'ssp1-up'!Q185)&gt;0,('ssp1-up'!R185-'ssp1-up'!Q185),0)</f>
        <v>0</v>
      </c>
      <c r="S185" s="10">
        <f>IF(('ssp1-up'!S185-'ssp1-up'!R185)&gt;0,('ssp1-up'!S185-'ssp1-up'!R185),0)</f>
        <v>0</v>
      </c>
      <c r="T185" s="10">
        <f>IF(('ssp1-up'!T185-'ssp1-up'!S185)&gt;0,('ssp1-up'!T185-'ssp1-up'!S185),0)</f>
        <v>0</v>
      </c>
      <c r="U185" s="10">
        <f>IF(('ssp1-up'!U185-'ssp1-up'!T185)&gt;0,('ssp1-up'!U185-'ssp1-up'!T185),0)</f>
        <v>0</v>
      </c>
      <c r="V185" s="10">
        <f>IF(('ssp1-up'!V185-'ssp1-up'!U185)&gt;0,('ssp1-up'!V185-'ssp1-up'!U185),0)</f>
        <v>0</v>
      </c>
      <c r="W185" s="10">
        <f>IF(('ssp1-up'!W185-'ssp1-up'!V185)&gt;0,('ssp1-up'!W185-'ssp1-up'!V185),0)</f>
        <v>0</v>
      </c>
      <c r="X185" s="10">
        <f>IF(('ssp1-up'!X185-'ssp1-up'!W185)&gt;0,('ssp1-up'!X185-'ssp1-up'!W185),0)</f>
        <v>0</v>
      </c>
    </row>
    <row r="186" spans="1:24" x14ac:dyDescent="0.3">
      <c r="A186" s="6" t="s">
        <v>6</v>
      </c>
      <c r="B186" s="6" t="s">
        <v>203</v>
      </c>
      <c r="C186" s="6" t="s">
        <v>193</v>
      </c>
      <c r="D186" s="6" t="s">
        <v>205</v>
      </c>
      <c r="E186" s="6" t="s">
        <v>204</v>
      </c>
      <c r="F186" s="10" t="e">
        <v>#N/A</v>
      </c>
      <c r="G186" s="10">
        <f>IF(('ssp1-up'!G186-'ssp1-up'!F186)&gt;0,('ssp1-up'!G186-'ssp1-up'!F186),0)</f>
        <v>2.2242088195937235</v>
      </c>
      <c r="H186" s="10">
        <f>IF(('ssp1-up'!H186-'ssp1-up'!G186)&gt;0,('ssp1-up'!H186-'ssp1-up'!G186),0)</f>
        <v>1.9475747737648952</v>
      </c>
      <c r="I186" s="10">
        <f>IF(('ssp1-up'!I186-'ssp1-up'!H186)&gt;0,('ssp1-up'!I186-'ssp1-up'!H186),0)</f>
        <v>1.6901443826345037</v>
      </c>
      <c r="J186" s="10">
        <f>IF(('ssp1-up'!J186-'ssp1-up'!I186)&gt;0,('ssp1-up'!J186-'ssp1-up'!I186),0)</f>
        <v>1.4105923245399481</v>
      </c>
      <c r="K186" s="10">
        <f>IF(('ssp1-up'!K186-'ssp1-up'!J186)&gt;0,('ssp1-up'!K186-'ssp1-up'!J186),0)</f>
        <v>1.1720853454797293</v>
      </c>
      <c r="L186" s="10">
        <f>IF(('ssp1-up'!L186-'ssp1-up'!K186)&gt;0,('ssp1-up'!L186-'ssp1-up'!K186),0)</f>
        <v>0.89389157027150645</v>
      </c>
      <c r="M186" s="10">
        <f>IF(('ssp1-up'!M186-'ssp1-up'!L186)&gt;0,('ssp1-up'!M186-'ssp1-up'!L186),0)</f>
        <v>0.60999828848934357</v>
      </c>
      <c r="N186" s="10">
        <f>IF(('ssp1-up'!N186-'ssp1-up'!M186)&gt;0,('ssp1-up'!N186-'ssp1-up'!M186),0)</f>
        <v>0.33427143826587979</v>
      </c>
      <c r="O186" s="10">
        <f>IF(('ssp1-up'!O186-'ssp1-up'!N186)&gt;0,('ssp1-up'!O186-'ssp1-up'!N186),0)</f>
        <v>9.8276037860117071E-2</v>
      </c>
      <c r="P186" s="10">
        <f>IF(('ssp1-up'!P186-'ssp1-up'!O186)&gt;0,('ssp1-up'!P186-'ssp1-up'!O186),0)</f>
        <v>0</v>
      </c>
      <c r="Q186" s="10">
        <f>IF(('ssp1-up'!Q186-'ssp1-up'!P186)&gt;0,('ssp1-up'!Q186-'ssp1-up'!P186),0)</f>
        <v>0</v>
      </c>
      <c r="R186" s="10">
        <f>IF(('ssp1-up'!R186-'ssp1-up'!Q186)&gt;0,('ssp1-up'!R186-'ssp1-up'!Q186),0)</f>
        <v>0</v>
      </c>
      <c r="S186" s="10">
        <f>IF(('ssp1-up'!S186-'ssp1-up'!R186)&gt;0,('ssp1-up'!S186-'ssp1-up'!R186),0)</f>
        <v>0</v>
      </c>
      <c r="T186" s="10">
        <f>IF(('ssp1-up'!T186-'ssp1-up'!S186)&gt;0,('ssp1-up'!T186-'ssp1-up'!S186),0)</f>
        <v>0</v>
      </c>
      <c r="U186" s="10">
        <f>IF(('ssp1-up'!U186-'ssp1-up'!T186)&gt;0,('ssp1-up'!U186-'ssp1-up'!T186),0)</f>
        <v>0</v>
      </c>
      <c r="V186" s="10">
        <f>IF(('ssp1-up'!V186-'ssp1-up'!U186)&gt;0,('ssp1-up'!V186-'ssp1-up'!U186),0)</f>
        <v>0</v>
      </c>
      <c r="W186" s="10">
        <f>IF(('ssp1-up'!W186-'ssp1-up'!V186)&gt;0,('ssp1-up'!W186-'ssp1-up'!V186),0)</f>
        <v>0</v>
      </c>
      <c r="X186" s="10">
        <f>IF(('ssp1-up'!X186-'ssp1-up'!W186)&gt;0,('ssp1-up'!X186-'ssp1-up'!W186),0)</f>
        <v>0</v>
      </c>
    </row>
    <row r="187" spans="1:24" x14ac:dyDescent="0.3">
      <c r="A187" s="6" t="s">
        <v>6</v>
      </c>
      <c r="B187" s="6" t="s">
        <v>203</v>
      </c>
      <c r="C187" s="6" t="s">
        <v>194</v>
      </c>
      <c r="D187" s="6" t="s">
        <v>205</v>
      </c>
      <c r="E187" s="6" t="s">
        <v>204</v>
      </c>
      <c r="F187" s="10" t="e">
        <v>#N/A</v>
      </c>
      <c r="G187" s="10">
        <f>IF(('ssp1-up'!G187-'ssp1-up'!F187)&gt;0,('ssp1-up'!G187-'ssp1-up'!F187),0)</f>
        <v>3.63155189208271E-3</v>
      </c>
      <c r="H187" s="10">
        <f>IF(('ssp1-up'!H187-'ssp1-up'!G187)&gt;0,('ssp1-up'!H187-'ssp1-up'!G187),0)</f>
        <v>3.1354721784128126E-3</v>
      </c>
      <c r="I187" s="10">
        <f>IF(('ssp1-up'!I187-'ssp1-up'!H187)&gt;0,('ssp1-up'!I187-'ssp1-up'!H187),0)</f>
        <v>2.3516342140602331E-3</v>
      </c>
      <c r="J187" s="10">
        <f>IF(('ssp1-up'!J187-'ssp1-up'!I187)&gt;0,('ssp1-up'!J187-'ssp1-up'!I187),0)</f>
        <v>1.2525563985050225E-3</v>
      </c>
      <c r="K187" s="10">
        <f>IF(('ssp1-up'!K187-'ssp1-up'!J187)&gt;0,('ssp1-up'!K187-'ssp1-up'!J187),0)</f>
        <v>2.4721285456193176E-4</v>
      </c>
      <c r="L187" s="10">
        <f>IF(('ssp1-up'!L187-'ssp1-up'!K187)&gt;0,('ssp1-up'!L187-'ssp1-up'!K187),0)</f>
        <v>0</v>
      </c>
      <c r="M187" s="10">
        <f>IF(('ssp1-up'!M187-'ssp1-up'!L187)&gt;0,('ssp1-up'!M187-'ssp1-up'!L187),0)</f>
        <v>0</v>
      </c>
      <c r="N187" s="10">
        <f>IF(('ssp1-up'!N187-'ssp1-up'!M187)&gt;0,('ssp1-up'!N187-'ssp1-up'!M187),0)</f>
        <v>0</v>
      </c>
      <c r="O187" s="10">
        <f>IF(('ssp1-up'!O187-'ssp1-up'!N187)&gt;0,('ssp1-up'!O187-'ssp1-up'!N187),0)</f>
        <v>0</v>
      </c>
      <c r="P187" s="10">
        <f>IF(('ssp1-up'!P187-'ssp1-up'!O187)&gt;0,('ssp1-up'!P187-'ssp1-up'!O187),0)</f>
        <v>0</v>
      </c>
      <c r="Q187" s="10">
        <f>IF(('ssp1-up'!Q187-'ssp1-up'!P187)&gt;0,('ssp1-up'!Q187-'ssp1-up'!P187),0)</f>
        <v>0</v>
      </c>
      <c r="R187" s="10">
        <f>IF(('ssp1-up'!R187-'ssp1-up'!Q187)&gt;0,('ssp1-up'!R187-'ssp1-up'!Q187),0)</f>
        <v>0</v>
      </c>
      <c r="S187" s="10">
        <f>IF(('ssp1-up'!S187-'ssp1-up'!R187)&gt;0,('ssp1-up'!S187-'ssp1-up'!R187),0)</f>
        <v>0</v>
      </c>
      <c r="T187" s="10">
        <f>IF(('ssp1-up'!T187-'ssp1-up'!S187)&gt;0,('ssp1-up'!T187-'ssp1-up'!S187),0)</f>
        <v>0</v>
      </c>
      <c r="U187" s="10">
        <f>IF(('ssp1-up'!U187-'ssp1-up'!T187)&gt;0,('ssp1-up'!U187-'ssp1-up'!T187),0)</f>
        <v>0</v>
      </c>
      <c r="V187" s="10">
        <f>IF(('ssp1-up'!V187-'ssp1-up'!U187)&gt;0,('ssp1-up'!V187-'ssp1-up'!U187),0)</f>
        <v>0</v>
      </c>
      <c r="W187" s="10">
        <f>IF(('ssp1-up'!W187-'ssp1-up'!V187)&gt;0,('ssp1-up'!W187-'ssp1-up'!V187),0)</f>
        <v>0</v>
      </c>
      <c r="X187" s="10">
        <f>IF(('ssp1-up'!X187-'ssp1-up'!W187)&gt;0,('ssp1-up'!X187-'ssp1-up'!W187),0)</f>
        <v>0</v>
      </c>
    </row>
    <row r="188" spans="1:24" x14ac:dyDescent="0.3">
      <c r="A188" s="6" t="s">
        <v>6</v>
      </c>
      <c r="B188" s="6" t="s">
        <v>203</v>
      </c>
      <c r="C188" s="6" t="s">
        <v>195</v>
      </c>
      <c r="D188" s="6" t="s">
        <v>205</v>
      </c>
      <c r="E188" s="6" t="s">
        <v>204</v>
      </c>
      <c r="F188" s="10" t="e">
        <v>#N/A</v>
      </c>
      <c r="G188" s="10">
        <f>IF(('ssp1-up'!G188-'ssp1-up'!F188)&gt;0,('ssp1-up'!G188-'ssp1-up'!F188),0)</f>
        <v>5.7161167171484415</v>
      </c>
      <c r="H188" s="10">
        <f>IF(('ssp1-up'!H188-'ssp1-up'!G188)&gt;0,('ssp1-up'!H188-'ssp1-up'!G188),0)</f>
        <v>6.001252968883982</v>
      </c>
      <c r="I188" s="10">
        <f>IF(('ssp1-up'!I188-'ssp1-up'!H188)&gt;0,('ssp1-up'!I188-'ssp1-up'!H188),0)</f>
        <v>5.9345590489303817</v>
      </c>
      <c r="J188" s="10">
        <f>IF(('ssp1-up'!J188-'ssp1-up'!I188)&gt;0,('ssp1-up'!J188-'ssp1-up'!I188),0)</f>
        <v>5.6390475598453023</v>
      </c>
      <c r="K188" s="10">
        <f>IF(('ssp1-up'!K188-'ssp1-up'!J188)&gt;0,('ssp1-up'!K188-'ssp1-up'!J188),0)</f>
        <v>5.2786072675912763</v>
      </c>
      <c r="L188" s="10">
        <f>IF(('ssp1-up'!L188-'ssp1-up'!K188)&gt;0,('ssp1-up'!L188-'ssp1-up'!K188),0)</f>
        <v>4.7286218262121835</v>
      </c>
      <c r="M188" s="10">
        <f>IF(('ssp1-up'!M188-'ssp1-up'!L188)&gt;0,('ssp1-up'!M188-'ssp1-up'!L188),0)</f>
        <v>3.9603534974040144</v>
      </c>
      <c r="N188" s="10">
        <f>IF(('ssp1-up'!N188-'ssp1-up'!M188)&gt;0,('ssp1-up'!N188-'ssp1-up'!M188),0)</f>
        <v>3.0411216015156057</v>
      </c>
      <c r="O188" s="10">
        <f>IF(('ssp1-up'!O188-'ssp1-up'!N188)&gt;0,('ssp1-up'!O188-'ssp1-up'!N188),0)</f>
        <v>2.1057810840157885</v>
      </c>
      <c r="P188" s="10">
        <f>IF(('ssp1-up'!P188-'ssp1-up'!O188)&gt;0,('ssp1-up'!P188-'ssp1-up'!O188),0)</f>
        <v>1.2319112001628554</v>
      </c>
      <c r="Q188" s="10">
        <f>IF(('ssp1-up'!Q188-'ssp1-up'!P188)&gt;0,('ssp1-up'!Q188-'ssp1-up'!P188),0)</f>
        <v>0.46015689485599864</v>
      </c>
      <c r="R188" s="10">
        <f>IF(('ssp1-up'!R188-'ssp1-up'!Q188)&gt;0,('ssp1-up'!R188-'ssp1-up'!Q188),0)</f>
        <v>0</v>
      </c>
      <c r="S188" s="10">
        <f>IF(('ssp1-up'!S188-'ssp1-up'!R188)&gt;0,('ssp1-up'!S188-'ssp1-up'!R188),0)</f>
        <v>0</v>
      </c>
      <c r="T188" s="10">
        <f>IF(('ssp1-up'!T188-'ssp1-up'!S188)&gt;0,('ssp1-up'!T188-'ssp1-up'!S188),0)</f>
        <v>0</v>
      </c>
      <c r="U188" s="10">
        <f>IF(('ssp1-up'!U188-'ssp1-up'!T188)&gt;0,('ssp1-up'!U188-'ssp1-up'!T188),0)</f>
        <v>0</v>
      </c>
      <c r="V188" s="10">
        <f>IF(('ssp1-up'!V188-'ssp1-up'!U188)&gt;0,('ssp1-up'!V188-'ssp1-up'!U188),0)</f>
        <v>0</v>
      </c>
      <c r="W188" s="10">
        <f>IF(('ssp1-up'!W188-'ssp1-up'!V188)&gt;0,('ssp1-up'!W188-'ssp1-up'!V188),0)</f>
        <v>0</v>
      </c>
      <c r="X188" s="10">
        <f>IF(('ssp1-up'!X188-'ssp1-up'!W188)&gt;0,('ssp1-up'!X188-'ssp1-up'!W188),0)</f>
        <v>0</v>
      </c>
    </row>
    <row r="189" spans="1:24" x14ac:dyDescent="0.3">
      <c r="A189" s="6" t="s">
        <v>6</v>
      </c>
      <c r="B189" s="6" t="s">
        <v>203</v>
      </c>
      <c r="C189" s="6" t="s">
        <v>196</v>
      </c>
      <c r="D189" s="6" t="s">
        <v>205</v>
      </c>
      <c r="E189" s="6" t="s">
        <v>204</v>
      </c>
      <c r="F189" s="10" t="e">
        <v>#N/A</v>
      </c>
      <c r="G189" s="10">
        <f>IF(('ssp1-up'!G189-'ssp1-up'!F189)&gt;0,('ssp1-up'!G189-'ssp1-up'!F189),0)</f>
        <v>2.1010041206183654E-2</v>
      </c>
      <c r="H189" s="10">
        <f>IF(('ssp1-up'!H189-'ssp1-up'!G189)&gt;0,('ssp1-up'!H189-'ssp1-up'!G189),0)</f>
        <v>2.4017567102076851E-2</v>
      </c>
      <c r="I189" s="10">
        <f>IF(('ssp1-up'!I189-'ssp1-up'!H189)&gt;0,('ssp1-up'!I189-'ssp1-up'!H189),0)</f>
        <v>2.6197032058233649E-2</v>
      </c>
      <c r="J189" s="10">
        <f>IF(('ssp1-up'!J189-'ssp1-up'!I189)&gt;0,('ssp1-up'!J189-'ssp1-up'!I189),0)</f>
        <v>2.7282347220829006E-2</v>
      </c>
      <c r="K189" s="10">
        <f>IF(('ssp1-up'!K189-'ssp1-up'!J189)&gt;0,('ssp1-up'!K189-'ssp1-up'!J189),0)</f>
        <v>2.7605316208457936E-2</v>
      </c>
      <c r="L189" s="10">
        <f>IF(('ssp1-up'!L189-'ssp1-up'!K189)&gt;0,('ssp1-up'!L189-'ssp1-up'!K189),0)</f>
        <v>2.6607521745887097E-2</v>
      </c>
      <c r="M189" s="10">
        <f>IF(('ssp1-up'!M189-'ssp1-up'!L189)&gt;0,('ssp1-up'!M189-'ssp1-up'!L189),0)</f>
        <v>2.4603867704731136E-2</v>
      </c>
      <c r="N189" s="10">
        <f>IF(('ssp1-up'!N189-'ssp1-up'!M189)&gt;0,('ssp1-up'!N189-'ssp1-up'!M189),0)</f>
        <v>2.1929006934183704E-2</v>
      </c>
      <c r="O189" s="10">
        <f>IF(('ssp1-up'!O189-'ssp1-up'!N189)&gt;0,('ssp1-up'!O189-'ssp1-up'!N189),0)</f>
        <v>1.9123430237926675E-2</v>
      </c>
      <c r="P189" s="10">
        <f>IF(('ssp1-up'!P189-'ssp1-up'!O189)&gt;0,('ssp1-up'!P189-'ssp1-up'!O189),0)</f>
        <v>1.6093928496426713E-2</v>
      </c>
      <c r="Q189" s="10">
        <f>IF(('ssp1-up'!Q189-'ssp1-up'!P189)&gt;0,('ssp1-up'!Q189-'ssp1-up'!P189),0)</f>
        <v>1.293175882781139E-2</v>
      </c>
      <c r="R189" s="10">
        <f>IF(('ssp1-up'!R189-'ssp1-up'!Q189)&gt;0,('ssp1-up'!R189-'ssp1-up'!Q189),0)</f>
        <v>9.6543659102730772E-3</v>
      </c>
      <c r="S189" s="10">
        <f>IF(('ssp1-up'!S189-'ssp1-up'!R189)&gt;0,('ssp1-up'!S189-'ssp1-up'!R189),0)</f>
        <v>6.3421622258104104E-3</v>
      </c>
      <c r="T189" s="10">
        <f>IF(('ssp1-up'!T189-'ssp1-up'!S189)&gt;0,('ssp1-up'!T189-'ssp1-up'!S189),0)</f>
        <v>3.1428582329757204E-3</v>
      </c>
      <c r="U189" s="10">
        <f>IF(('ssp1-up'!U189-'ssp1-up'!T189)&gt;0,('ssp1-up'!U189-'ssp1-up'!T189),0)</f>
        <v>6.3075085900421435E-5</v>
      </c>
      <c r="V189" s="10">
        <f>IF(('ssp1-up'!V189-'ssp1-up'!U189)&gt;0,('ssp1-up'!V189-'ssp1-up'!U189),0)</f>
        <v>0</v>
      </c>
      <c r="W189" s="10">
        <f>IF(('ssp1-up'!W189-'ssp1-up'!V189)&gt;0,('ssp1-up'!W189-'ssp1-up'!V189),0)</f>
        <v>0</v>
      </c>
      <c r="X189" s="10">
        <f>IF(('ssp1-up'!X189-'ssp1-up'!W189)&gt;0,('ssp1-up'!X189-'ssp1-up'!W189),0)</f>
        <v>0</v>
      </c>
    </row>
    <row r="190" spans="1:24" x14ac:dyDescent="0.3">
      <c r="A190" s="6" t="s">
        <v>6</v>
      </c>
      <c r="B190" s="6" t="s">
        <v>203</v>
      </c>
      <c r="C190" s="6" t="s">
        <v>197</v>
      </c>
      <c r="D190" s="6" t="s">
        <v>205</v>
      </c>
      <c r="E190" s="6" t="s">
        <v>204</v>
      </c>
      <c r="F190" s="10" t="e">
        <v>#N/A</v>
      </c>
      <c r="G190" s="10">
        <f>IF(('ssp1-up'!G190-'ssp1-up'!F190)&gt;0,('ssp1-up'!G190-'ssp1-up'!F190),0)</f>
        <v>8.5507305940231426E-3</v>
      </c>
      <c r="H190" s="10">
        <f>IF(('ssp1-up'!H190-'ssp1-up'!G190)&gt;0,('ssp1-up'!H190-'ssp1-up'!G190),0)</f>
        <v>9.1559431396107394E-3</v>
      </c>
      <c r="I190" s="10">
        <f>IF(('ssp1-up'!I190-'ssp1-up'!H190)&gt;0,('ssp1-up'!I190-'ssp1-up'!H190),0)</f>
        <v>8.8540869106007031E-3</v>
      </c>
      <c r="J190" s="10">
        <f>IF(('ssp1-up'!J190-'ssp1-up'!I190)&gt;0,('ssp1-up'!J190-'ssp1-up'!I190),0)</f>
        <v>7.9295584070079167E-3</v>
      </c>
      <c r="K190" s="10">
        <f>IF(('ssp1-up'!K190-'ssp1-up'!J190)&gt;0,('ssp1-up'!K190-'ssp1-up'!J190),0)</f>
        <v>6.735047682884715E-3</v>
      </c>
      <c r="L190" s="10">
        <f>IF(('ssp1-up'!L190-'ssp1-up'!K190)&gt;0,('ssp1-up'!L190-'ssp1-up'!K190),0)</f>
        <v>5.2466604211200973E-3</v>
      </c>
      <c r="M190" s="10">
        <f>IF(('ssp1-up'!M190-'ssp1-up'!L190)&gt;0,('ssp1-up'!M190-'ssp1-up'!L190),0)</f>
        <v>3.5977686177586093E-3</v>
      </c>
      <c r="N190" s="10">
        <f>IF(('ssp1-up'!N190-'ssp1-up'!M190)&gt;0,('ssp1-up'!N190-'ssp1-up'!M190),0)</f>
        <v>1.9373431027924076E-3</v>
      </c>
      <c r="O190" s="10">
        <f>IF(('ssp1-up'!O190-'ssp1-up'!N190)&gt;0,('ssp1-up'!O190-'ssp1-up'!N190),0)</f>
        <v>4.8624517662321232E-4</v>
      </c>
      <c r="P190" s="10">
        <f>IF(('ssp1-up'!P190-'ssp1-up'!O190)&gt;0,('ssp1-up'!P190-'ssp1-up'!O190),0)</f>
        <v>0</v>
      </c>
      <c r="Q190" s="10">
        <f>IF(('ssp1-up'!Q190-'ssp1-up'!P190)&gt;0,('ssp1-up'!Q190-'ssp1-up'!P190),0)</f>
        <v>0</v>
      </c>
      <c r="R190" s="10">
        <f>IF(('ssp1-up'!R190-'ssp1-up'!Q190)&gt;0,('ssp1-up'!R190-'ssp1-up'!Q190),0)</f>
        <v>0</v>
      </c>
      <c r="S190" s="10">
        <f>IF(('ssp1-up'!S190-'ssp1-up'!R190)&gt;0,('ssp1-up'!S190-'ssp1-up'!R190),0)</f>
        <v>0</v>
      </c>
      <c r="T190" s="10">
        <f>IF(('ssp1-up'!T190-'ssp1-up'!S190)&gt;0,('ssp1-up'!T190-'ssp1-up'!S190),0)</f>
        <v>0</v>
      </c>
      <c r="U190" s="10">
        <f>IF(('ssp1-up'!U190-'ssp1-up'!T190)&gt;0,('ssp1-up'!U190-'ssp1-up'!T190),0)</f>
        <v>0</v>
      </c>
      <c r="V190" s="10">
        <f>IF(('ssp1-up'!V190-'ssp1-up'!U190)&gt;0,('ssp1-up'!V190-'ssp1-up'!U190),0)</f>
        <v>0</v>
      </c>
      <c r="W190" s="10">
        <f>IF(('ssp1-up'!W190-'ssp1-up'!V190)&gt;0,('ssp1-up'!W190-'ssp1-up'!V190),0)</f>
        <v>0</v>
      </c>
      <c r="X190" s="10">
        <f>IF(('ssp1-up'!X190-'ssp1-up'!W190)&gt;0,('ssp1-up'!X190-'ssp1-up'!W190),0)</f>
        <v>0</v>
      </c>
    </row>
    <row r="191" spans="1:24" x14ac:dyDescent="0.3">
      <c r="A191" s="6" t="s">
        <v>6</v>
      </c>
      <c r="B191" s="6" t="s">
        <v>203</v>
      </c>
      <c r="C191" s="6" t="s">
        <v>198</v>
      </c>
      <c r="D191" s="6" t="s">
        <v>205</v>
      </c>
      <c r="E191" s="6" t="s">
        <v>204</v>
      </c>
      <c r="F191" s="10" t="e">
        <v>#N/A</v>
      </c>
      <c r="G191" s="10">
        <f>IF(('ssp1-up'!G191-'ssp1-up'!F191)&gt;0,('ssp1-up'!G191-'ssp1-up'!F191),0)</f>
        <v>2.5586357389377952</v>
      </c>
      <c r="H191" s="10">
        <f>IF(('ssp1-up'!H191-'ssp1-up'!G191)&gt;0,('ssp1-up'!H191-'ssp1-up'!G191),0)</f>
        <v>2.9200994944798335</v>
      </c>
      <c r="I191" s="10">
        <f>IF(('ssp1-up'!I191-'ssp1-up'!H191)&gt;0,('ssp1-up'!I191-'ssp1-up'!H191),0)</f>
        <v>3.1492136208792711</v>
      </c>
      <c r="J191" s="10">
        <f>IF(('ssp1-up'!J191-'ssp1-up'!I191)&gt;0,('ssp1-up'!J191-'ssp1-up'!I191),0)</f>
        <v>3.2844666177098354</v>
      </c>
      <c r="K191" s="10">
        <f>IF(('ssp1-up'!K191-'ssp1-up'!J191)&gt;0,('ssp1-up'!K191-'ssp1-up'!J191),0)</f>
        <v>3.4216328778455285</v>
      </c>
      <c r="L191" s="10">
        <f>IF(('ssp1-up'!L191-'ssp1-up'!K191)&gt;0,('ssp1-up'!L191-'ssp1-up'!K191),0)</f>
        <v>3.4587518298488398</v>
      </c>
      <c r="M191" s="10">
        <f>IF(('ssp1-up'!M191-'ssp1-up'!L191)&gt;0,('ssp1-up'!M191-'ssp1-up'!L191),0)</f>
        <v>3.3504024106548229</v>
      </c>
      <c r="N191" s="10">
        <f>IF(('ssp1-up'!N191-'ssp1-up'!M191)&gt;0,('ssp1-up'!N191-'ssp1-up'!M191),0)</f>
        <v>3.0955143808129826</v>
      </c>
      <c r="O191" s="10">
        <f>IF(('ssp1-up'!O191-'ssp1-up'!N191)&gt;0,('ssp1-up'!O191-'ssp1-up'!N191),0)</f>
        <v>2.7873604405465215</v>
      </c>
      <c r="P191" s="10">
        <f>IF(('ssp1-up'!P191-'ssp1-up'!O191)&gt;0,('ssp1-up'!P191-'ssp1-up'!O191),0)</f>
        <v>2.4394657916825224</v>
      </c>
      <c r="Q191" s="10">
        <f>IF(('ssp1-up'!Q191-'ssp1-up'!P191)&gt;0,('ssp1-up'!Q191-'ssp1-up'!P191),0)</f>
        <v>2.108203207560976</v>
      </c>
      <c r="R191" s="10">
        <f>IF(('ssp1-up'!R191-'ssp1-up'!Q191)&gt;0,('ssp1-up'!R191-'ssp1-up'!Q191),0)</f>
        <v>1.7608629698447515</v>
      </c>
      <c r="S191" s="10">
        <f>IF(('ssp1-up'!S191-'ssp1-up'!R191)&gt;0,('ssp1-up'!S191-'ssp1-up'!R191),0)</f>
        <v>1.389144076019349</v>
      </c>
      <c r="T191" s="10">
        <f>IF(('ssp1-up'!T191-'ssp1-up'!S191)&gt;0,('ssp1-up'!T191-'ssp1-up'!S191),0)</f>
        <v>1.0115268423932591</v>
      </c>
      <c r="U191" s="10">
        <f>IF(('ssp1-up'!U191-'ssp1-up'!T191)&gt;0,('ssp1-up'!U191-'ssp1-up'!T191),0)</f>
        <v>0.64886482830864622</v>
      </c>
      <c r="V191" s="10">
        <f>IF(('ssp1-up'!V191-'ssp1-up'!U191)&gt;0,('ssp1-up'!V191-'ssp1-up'!U191),0)</f>
        <v>0.31061112924900414</v>
      </c>
      <c r="W191" s="10">
        <f>IF(('ssp1-up'!W191-'ssp1-up'!V191)&gt;0,('ssp1-up'!W191-'ssp1-up'!V191),0)</f>
        <v>0</v>
      </c>
      <c r="X191" s="10">
        <f>IF(('ssp1-up'!X191-'ssp1-up'!W191)&gt;0,('ssp1-up'!X191-'ssp1-up'!W191),0)</f>
        <v>0</v>
      </c>
    </row>
    <row r="192" spans="1:24" x14ac:dyDescent="0.3">
      <c r="A192" s="6" t="s">
        <v>6</v>
      </c>
      <c r="B192" s="6" t="s">
        <v>203</v>
      </c>
      <c r="C192" s="6" t="s">
        <v>199</v>
      </c>
      <c r="D192" s="6" t="s">
        <v>205</v>
      </c>
      <c r="E192" s="6" t="s">
        <v>204</v>
      </c>
      <c r="F192" s="10" t="e">
        <v>#N/A</v>
      </c>
      <c r="G192" s="10">
        <f>IF(('ssp1-up'!G192-'ssp1-up'!F192)&gt;0,('ssp1-up'!G192-'ssp1-up'!F192),0)</f>
        <v>3.3083188360812272</v>
      </c>
      <c r="H192" s="10">
        <f>IF(('ssp1-up'!H192-'ssp1-up'!G192)&gt;0,('ssp1-up'!H192-'ssp1-up'!G192),0)</f>
        <v>3.4142368019197349</v>
      </c>
      <c r="I192" s="10">
        <f>IF(('ssp1-up'!I192-'ssp1-up'!H192)&gt;0,('ssp1-up'!I192-'ssp1-up'!H192),0)</f>
        <v>3.2892891026869151</v>
      </c>
      <c r="J192" s="10">
        <f>IF(('ssp1-up'!J192-'ssp1-up'!I192)&gt;0,('ssp1-up'!J192-'ssp1-up'!I192),0)</f>
        <v>3.0014100826310894</v>
      </c>
      <c r="K192" s="10">
        <f>IF(('ssp1-up'!K192-'ssp1-up'!J192)&gt;0,('ssp1-up'!K192-'ssp1-up'!J192),0)</f>
        <v>2.7620285922121255</v>
      </c>
      <c r="L192" s="10">
        <f>IF(('ssp1-up'!L192-'ssp1-up'!K192)&gt;0,('ssp1-up'!L192-'ssp1-up'!K192),0)</f>
        <v>2.4688705979794321</v>
      </c>
      <c r="M192" s="10">
        <f>IF(('ssp1-up'!M192-'ssp1-up'!L192)&gt;0,('ssp1-up'!M192-'ssp1-up'!L192),0)</f>
        <v>2.1133323726049369</v>
      </c>
      <c r="N192" s="10">
        <f>IF(('ssp1-up'!N192-'ssp1-up'!M192)&gt;0,('ssp1-up'!N192-'ssp1-up'!M192),0)</f>
        <v>1.7255784974879234</v>
      </c>
      <c r="O192" s="10">
        <f>IF(('ssp1-up'!O192-'ssp1-up'!N192)&gt;0,('ssp1-up'!O192-'ssp1-up'!N192),0)</f>
        <v>1.2929603498572604</v>
      </c>
      <c r="P192" s="10">
        <f>IF(('ssp1-up'!P192-'ssp1-up'!O192)&gt;0,('ssp1-up'!P192-'ssp1-up'!O192),0)</f>
        <v>0.82695973368642228</v>
      </c>
      <c r="Q192" s="10">
        <f>IF(('ssp1-up'!Q192-'ssp1-up'!P192)&gt;0,('ssp1-up'!Q192-'ssp1-up'!P192),0)</f>
        <v>0.36453700381184007</v>
      </c>
      <c r="R192" s="10">
        <f>IF(('ssp1-up'!R192-'ssp1-up'!Q192)&gt;0,('ssp1-up'!R192-'ssp1-up'!Q192),0)</f>
        <v>0</v>
      </c>
      <c r="S192" s="10">
        <f>IF(('ssp1-up'!S192-'ssp1-up'!R192)&gt;0,('ssp1-up'!S192-'ssp1-up'!R192),0)</f>
        <v>0</v>
      </c>
      <c r="T192" s="10">
        <f>IF(('ssp1-up'!T192-'ssp1-up'!S192)&gt;0,('ssp1-up'!T192-'ssp1-up'!S192),0)</f>
        <v>0</v>
      </c>
      <c r="U192" s="10">
        <f>IF(('ssp1-up'!U192-'ssp1-up'!T192)&gt;0,('ssp1-up'!U192-'ssp1-up'!T192),0)</f>
        <v>0</v>
      </c>
      <c r="V192" s="10">
        <f>IF(('ssp1-up'!V192-'ssp1-up'!U192)&gt;0,('ssp1-up'!V192-'ssp1-up'!U192),0)</f>
        <v>0</v>
      </c>
      <c r="W192" s="10">
        <f>IF(('ssp1-up'!W192-'ssp1-up'!V192)&gt;0,('ssp1-up'!W192-'ssp1-up'!V192),0)</f>
        <v>0</v>
      </c>
      <c r="X192" s="10">
        <f>IF(('ssp1-up'!X192-'ssp1-up'!W192)&gt;0,('ssp1-up'!X192-'ssp1-up'!W192),0)</f>
        <v>0</v>
      </c>
    </row>
    <row r="193" spans="1:24" x14ac:dyDescent="0.3">
      <c r="A193" s="6" t="s">
        <v>6</v>
      </c>
      <c r="B193" s="6" t="s">
        <v>203</v>
      </c>
      <c r="C193" s="6" t="s">
        <v>200</v>
      </c>
      <c r="D193" s="6" t="s">
        <v>205</v>
      </c>
      <c r="E193" s="6" t="s">
        <v>204</v>
      </c>
      <c r="F193" s="10" t="e">
        <v>#N/A</v>
      </c>
      <c r="G193" s="10">
        <f>IF(('ssp1-up'!G193-'ssp1-up'!F193)&gt;0,('ssp1-up'!G193-'ssp1-up'!F193),0)</f>
        <v>1.3213929950524612</v>
      </c>
      <c r="H193" s="10">
        <f>IF(('ssp1-up'!H193-'ssp1-up'!G193)&gt;0,('ssp1-up'!H193-'ssp1-up'!G193),0)</f>
        <v>1.5046057287450205</v>
      </c>
      <c r="I193" s="10">
        <f>IF(('ssp1-up'!I193-'ssp1-up'!H193)&gt;0,('ssp1-up'!I193-'ssp1-up'!H193),0)</f>
        <v>1.6535828670420969</v>
      </c>
      <c r="J193" s="10">
        <f>IF(('ssp1-up'!J193-'ssp1-up'!I193)&gt;0,('ssp1-up'!J193-'ssp1-up'!I193),0)</f>
        <v>1.7551368991543743</v>
      </c>
      <c r="K193" s="10">
        <f>IF(('ssp1-up'!K193-'ssp1-up'!J193)&gt;0,('ssp1-up'!K193-'ssp1-up'!J193),0)</f>
        <v>1.8534452911848494</v>
      </c>
      <c r="L193" s="10">
        <f>IF(('ssp1-up'!L193-'ssp1-up'!K193)&gt;0,('ssp1-up'!L193-'ssp1-up'!K193),0)</f>
        <v>1.8642985678998851</v>
      </c>
      <c r="M193" s="10">
        <f>IF(('ssp1-up'!M193-'ssp1-up'!L193)&gt;0,('ssp1-up'!M193-'ssp1-up'!L193),0)</f>
        <v>1.7897285030487264</v>
      </c>
      <c r="N193" s="10">
        <f>IF(('ssp1-up'!N193-'ssp1-up'!M193)&gt;0,('ssp1-up'!N193-'ssp1-up'!M193),0)</f>
        <v>1.6695491209881688</v>
      </c>
      <c r="O193" s="10">
        <f>IF(('ssp1-up'!O193-'ssp1-up'!N193)&gt;0,('ssp1-up'!O193-'ssp1-up'!N193),0)</f>
        <v>1.5510566804184904</v>
      </c>
      <c r="P193" s="10">
        <f>IF(('ssp1-up'!P193-'ssp1-up'!O193)&gt;0,('ssp1-up'!P193-'ssp1-up'!O193),0)</f>
        <v>1.4258086411524289</v>
      </c>
      <c r="Q193" s="10">
        <f>IF(('ssp1-up'!Q193-'ssp1-up'!P193)&gt;0,('ssp1-up'!Q193-'ssp1-up'!P193),0)</f>
        <v>1.300901793785485</v>
      </c>
      <c r="R193" s="10">
        <f>IF(('ssp1-up'!R193-'ssp1-up'!Q193)&gt;0,('ssp1-up'!R193-'ssp1-up'!Q193),0)</f>
        <v>1.1467341989455235</v>
      </c>
      <c r="S193" s="10">
        <f>IF(('ssp1-up'!S193-'ssp1-up'!R193)&gt;0,('ssp1-up'!S193-'ssp1-up'!R193),0)</f>
        <v>0.98006503930694322</v>
      </c>
      <c r="T193" s="10">
        <f>IF(('ssp1-up'!T193-'ssp1-up'!S193)&gt;0,('ssp1-up'!T193-'ssp1-up'!S193),0)</f>
        <v>0.81320827761155456</v>
      </c>
      <c r="U193" s="10">
        <f>IF(('ssp1-up'!U193-'ssp1-up'!T193)&gt;0,('ssp1-up'!U193-'ssp1-up'!T193),0)</f>
        <v>0.65034265978763628</v>
      </c>
      <c r="V193" s="10">
        <f>IF(('ssp1-up'!V193-'ssp1-up'!U193)&gt;0,('ssp1-up'!V193-'ssp1-up'!U193),0)</f>
        <v>0.48508501954482597</v>
      </c>
      <c r="W193" s="10">
        <f>IF(('ssp1-up'!W193-'ssp1-up'!V193)&gt;0,('ssp1-up'!W193-'ssp1-up'!V193),0)</f>
        <v>0.31619565513855719</v>
      </c>
      <c r="X193" s="10">
        <f>IF(('ssp1-up'!X193-'ssp1-up'!W193)&gt;0,('ssp1-up'!X193-'ssp1-up'!W193),0)</f>
        <v>0.14767901573673115</v>
      </c>
    </row>
    <row r="194" spans="1:24" x14ac:dyDescent="0.3">
      <c r="A194" s="6" t="s">
        <v>6</v>
      </c>
      <c r="B194" s="6" t="s">
        <v>203</v>
      </c>
      <c r="C194" s="6" t="s">
        <v>201</v>
      </c>
      <c r="D194" s="6" t="s">
        <v>205</v>
      </c>
      <c r="E194" s="6" t="s">
        <v>204</v>
      </c>
      <c r="F194" s="10" t="e">
        <v>#N/A</v>
      </c>
      <c r="G194" s="10">
        <f>IF(('ssp1-up'!G194-'ssp1-up'!F194)&gt;0,('ssp1-up'!G194-'ssp1-up'!F194),0)</f>
        <v>0.62453320273789359</v>
      </c>
      <c r="H194" s="10">
        <f>IF(('ssp1-up'!H194-'ssp1-up'!G194)&gt;0,('ssp1-up'!H194-'ssp1-up'!G194),0)</f>
        <v>0.67196926107534694</v>
      </c>
      <c r="I194" s="10">
        <f>IF(('ssp1-up'!I194-'ssp1-up'!H194)&gt;0,('ssp1-up'!I194-'ssp1-up'!H194),0)</f>
        <v>0.61567049865474655</v>
      </c>
      <c r="J194" s="10">
        <f>IF(('ssp1-up'!J194-'ssp1-up'!I194)&gt;0,('ssp1-up'!J194-'ssp1-up'!I194),0)</f>
        <v>0.52097936056911465</v>
      </c>
      <c r="K194" s="10">
        <f>IF(('ssp1-up'!K194-'ssp1-up'!J194)&gt;0,('ssp1-up'!K194-'ssp1-up'!J194),0)</f>
        <v>0.44687607028721121</v>
      </c>
      <c r="L194" s="10">
        <f>IF(('ssp1-up'!L194-'ssp1-up'!K194)&gt;0,('ssp1-up'!L194-'ssp1-up'!K194),0)</f>
        <v>0.371867715734437</v>
      </c>
      <c r="M194" s="10">
        <f>IF(('ssp1-up'!M194-'ssp1-up'!L194)&gt;0,('ssp1-up'!M194-'ssp1-up'!L194),0)</f>
        <v>0.29294442300961521</v>
      </c>
      <c r="N194" s="10">
        <f>IF(('ssp1-up'!N194-'ssp1-up'!M194)&gt;0,('ssp1-up'!N194-'ssp1-up'!M194),0)</f>
        <v>0.21608490367012578</v>
      </c>
      <c r="O194" s="10">
        <f>IF(('ssp1-up'!O194-'ssp1-up'!N194)&gt;0,('ssp1-up'!O194-'ssp1-up'!N194),0)</f>
        <v>0.14483507125022754</v>
      </c>
      <c r="P194" s="10">
        <f>IF(('ssp1-up'!P194-'ssp1-up'!O194)&gt;0,('ssp1-up'!P194-'ssp1-up'!O194),0)</f>
        <v>7.4085946438435357E-2</v>
      </c>
      <c r="Q194" s="10">
        <f>IF(('ssp1-up'!Q194-'ssp1-up'!P194)&gt;0,('ssp1-up'!Q194-'ssp1-up'!P194),0)</f>
        <v>3.7280857529271572E-2</v>
      </c>
      <c r="R194" s="10">
        <f>IF(('ssp1-up'!R194-'ssp1-up'!Q194)&gt;0,('ssp1-up'!R194-'ssp1-up'!Q194),0)</f>
        <v>0</v>
      </c>
      <c r="S194" s="10">
        <f>IF(('ssp1-up'!S194-'ssp1-up'!R194)&gt;0,('ssp1-up'!S194-'ssp1-up'!R194),0)</f>
        <v>0</v>
      </c>
      <c r="T194" s="10">
        <f>IF(('ssp1-up'!T194-'ssp1-up'!S194)&gt;0,('ssp1-up'!T194-'ssp1-up'!S194),0)</f>
        <v>0</v>
      </c>
      <c r="U194" s="10">
        <f>IF(('ssp1-up'!U194-'ssp1-up'!T194)&gt;0,('ssp1-up'!U194-'ssp1-up'!T194),0)</f>
        <v>0</v>
      </c>
      <c r="V194" s="10">
        <f>IF(('ssp1-up'!V194-'ssp1-up'!U194)&gt;0,('ssp1-up'!V194-'ssp1-up'!U194),0)</f>
        <v>0</v>
      </c>
      <c r="W194" s="10">
        <f>IF(('ssp1-up'!W194-'ssp1-up'!V194)&gt;0,('ssp1-up'!W194-'ssp1-up'!V194),0)</f>
        <v>0</v>
      </c>
      <c r="X194" s="10">
        <f>IF(('ssp1-up'!X194-'ssp1-up'!W194)&gt;0,('ssp1-up'!X194-'ssp1-up'!W194),0)</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3D8DB-A101-4736-99E0-0DC3B5EF791B}">
  <dimension ref="A1:X194"/>
  <sheetViews>
    <sheetView workbookViewId="0">
      <selection activeCell="G1" sqref="G1"/>
    </sheetView>
  </sheetViews>
  <sheetFormatPr defaultColWidth="8.88671875" defaultRowHeight="14.4" x14ac:dyDescent="0.3"/>
  <cols>
    <col min="1" max="5" width="18.6640625" style="9" customWidth="1"/>
    <col min="6" max="16384" width="8.88671875" style="9"/>
  </cols>
  <sheetData>
    <row r="1" spans="1:24" x14ac:dyDescent="0.3">
      <c r="A1" s="6" t="s">
        <v>0</v>
      </c>
      <c r="B1" s="6" t="s">
        <v>1</v>
      </c>
      <c r="C1" s="6" t="s">
        <v>2</v>
      </c>
      <c r="D1" s="6" t="s">
        <v>3</v>
      </c>
      <c r="E1" s="6" t="s">
        <v>4</v>
      </c>
      <c r="F1" s="6">
        <v>2010</v>
      </c>
      <c r="G1" s="6">
        <v>2015</v>
      </c>
      <c r="H1" s="6">
        <v>2020</v>
      </c>
      <c r="I1" s="6">
        <v>2025</v>
      </c>
      <c r="J1" s="6">
        <v>2030</v>
      </c>
      <c r="K1" s="6">
        <v>2035</v>
      </c>
      <c r="L1" s="6">
        <v>2040</v>
      </c>
      <c r="M1" s="6">
        <v>2045</v>
      </c>
      <c r="N1" s="6">
        <v>2050</v>
      </c>
      <c r="O1" s="6">
        <v>2055</v>
      </c>
      <c r="P1" s="6">
        <v>2060</v>
      </c>
      <c r="Q1" s="6">
        <v>2065</v>
      </c>
      <c r="R1" s="6">
        <v>2070</v>
      </c>
      <c r="S1" s="6">
        <v>2075</v>
      </c>
      <c r="T1" s="6">
        <v>2080</v>
      </c>
      <c r="U1" s="6">
        <v>2085</v>
      </c>
      <c r="V1" s="6">
        <v>2090</v>
      </c>
      <c r="W1" s="6">
        <v>2095</v>
      </c>
      <c r="X1" s="6">
        <v>2100</v>
      </c>
    </row>
    <row r="2" spans="1:24" x14ac:dyDescent="0.3">
      <c r="A2" s="6" t="s">
        <v>6</v>
      </c>
      <c r="B2" s="11" t="s">
        <v>202</v>
      </c>
      <c r="C2" s="6" t="s">
        <v>7</v>
      </c>
      <c r="D2" s="6" t="s">
        <v>205</v>
      </c>
      <c r="E2" s="6" t="s">
        <v>204</v>
      </c>
      <c r="F2" s="10" t="e">
        <v>#N/A</v>
      </c>
      <c r="G2" s="10">
        <f>IF(('ssp2-up'!G2-'ssp2-up'!F2)&gt;0,('ssp2-up'!G2-'ssp2-up'!F2),0)</f>
        <v>8.9050642031474961E-3</v>
      </c>
      <c r="H2" s="10">
        <f>IF(('ssp2-up'!H2-'ssp2-up'!G2)&gt;0,('ssp2-up'!H2-'ssp2-up'!G2),0)</f>
        <v>7.6640814143555322E-3</v>
      </c>
      <c r="I2" s="10">
        <f>IF(('ssp2-up'!I2-'ssp2-up'!H2)&gt;0,('ssp2-up'!I2-'ssp2-up'!H2),0)</f>
        <v>7.4484577357590287E-3</v>
      </c>
      <c r="J2" s="10">
        <f>IF(('ssp2-up'!J2-'ssp2-up'!I2)&gt;0,('ssp2-up'!J2-'ssp2-up'!I2),0)</f>
        <v>7.1097192902424E-3</v>
      </c>
      <c r="K2" s="10">
        <f>IF(('ssp2-up'!K2-'ssp2-up'!J2)&gt;0,('ssp2-up'!K2-'ssp2-up'!J2),0)</f>
        <v>6.6319596808712133E-3</v>
      </c>
      <c r="L2" s="10">
        <f>IF(('ssp2-up'!L2-'ssp2-up'!K2)&gt;0,('ssp2-up'!L2-'ssp2-up'!K2),0)</f>
        <v>6.2234346931056839E-3</v>
      </c>
      <c r="M2" s="10">
        <f>IF(('ssp2-up'!M2-'ssp2-up'!L2)&gt;0,('ssp2-up'!M2-'ssp2-up'!L2),0)</f>
        <v>5.7313817510855902E-3</v>
      </c>
      <c r="N2" s="10">
        <f>IF(('ssp2-up'!N2-'ssp2-up'!M2)&gt;0,('ssp2-up'!N2-'ssp2-up'!M2),0)</f>
        <v>5.2493340306180719E-3</v>
      </c>
      <c r="O2" s="10">
        <f>IF(('ssp2-up'!O2-'ssp2-up'!N2)&gt;0,('ssp2-up'!O2-'ssp2-up'!N2),0)</f>
        <v>4.854701148872792E-3</v>
      </c>
      <c r="P2" s="10">
        <f>IF(('ssp2-up'!P2-'ssp2-up'!O2)&gt;0,('ssp2-up'!P2-'ssp2-up'!O2),0)</f>
        <v>4.5250446325449251E-3</v>
      </c>
      <c r="Q2" s="10">
        <f>IF(('ssp2-up'!Q2-'ssp2-up'!P2)&gt;0,('ssp2-up'!Q2-'ssp2-up'!P2),0)</f>
        <v>3.7643120542950742E-3</v>
      </c>
      <c r="R2" s="10">
        <f>IF(('ssp2-up'!R2-'ssp2-up'!Q2)&gt;0,('ssp2-up'!R2-'ssp2-up'!Q2),0)</f>
        <v>2.8864464210875962E-3</v>
      </c>
      <c r="S2" s="10">
        <f>IF(('ssp2-up'!S2-'ssp2-up'!R2)&gt;0,('ssp2-up'!S2-'ssp2-up'!R2),0)</f>
        <v>1.9421459107782924E-3</v>
      </c>
      <c r="T2" s="10">
        <f>IF(('ssp2-up'!T2-'ssp2-up'!S2)&gt;0,('ssp2-up'!T2-'ssp2-up'!S2),0)</f>
        <v>9.5727199295335408E-4</v>
      </c>
      <c r="U2" s="10">
        <f>IF(('ssp2-up'!U2-'ssp2-up'!T2)&gt;0,('ssp2-up'!U2-'ssp2-up'!T2),0)</f>
        <v>2.6451210248912282E-5</v>
      </c>
      <c r="V2" s="10">
        <f>IF(('ssp2-up'!V2-'ssp2-up'!U2)&gt;0,('ssp2-up'!V2-'ssp2-up'!U2),0)</f>
        <v>0</v>
      </c>
      <c r="W2" s="10">
        <f>IF(('ssp2-up'!W2-'ssp2-up'!V2)&gt;0,('ssp2-up'!W2-'ssp2-up'!V2),0)</f>
        <v>0</v>
      </c>
      <c r="X2" s="10">
        <f>IF(('ssp2-up'!X2-'ssp2-up'!W2)&gt;0,('ssp2-up'!X2-'ssp2-up'!W2),0)</f>
        <v>0</v>
      </c>
    </row>
    <row r="3" spans="1:24" x14ac:dyDescent="0.3">
      <c r="A3" s="6" t="s">
        <v>6</v>
      </c>
      <c r="B3" s="11" t="s">
        <v>202</v>
      </c>
      <c r="C3" s="6" t="s">
        <v>10</v>
      </c>
      <c r="D3" s="6" t="s">
        <v>205</v>
      </c>
      <c r="E3" s="6" t="s">
        <v>204</v>
      </c>
      <c r="F3" s="10" t="e">
        <v>#N/A</v>
      </c>
      <c r="G3" s="10">
        <f>IF(('ssp2-up'!G3-'ssp2-up'!F3)&gt;0,('ssp2-up'!G3-'ssp2-up'!F3),0)</f>
        <v>1.8543808172727099</v>
      </c>
      <c r="H3" s="10">
        <f>IF(('ssp2-up'!H3-'ssp2-up'!G3)&gt;0,('ssp2-up'!H3-'ssp2-up'!G3),0)</f>
        <v>2.242762242184428</v>
      </c>
      <c r="I3" s="10">
        <f>IF(('ssp2-up'!I3-'ssp2-up'!H3)&gt;0,('ssp2-up'!I3-'ssp2-up'!H3),0)</f>
        <v>2.6678162050085401</v>
      </c>
      <c r="J3" s="10">
        <f>IF(('ssp2-up'!J3-'ssp2-up'!I3)&gt;0,('ssp2-up'!J3-'ssp2-up'!I3),0)</f>
        <v>3.1010380566365665</v>
      </c>
      <c r="K3" s="10">
        <f>IF(('ssp2-up'!K3-'ssp2-up'!J3)&gt;0,('ssp2-up'!K3-'ssp2-up'!J3),0)</f>
        <v>3.4869700934946941</v>
      </c>
      <c r="L3" s="10">
        <f>IF(('ssp2-up'!L3-'ssp2-up'!K3)&gt;0,('ssp2-up'!L3-'ssp2-up'!K3),0)</f>
        <v>3.8028429070840843</v>
      </c>
      <c r="M3" s="10">
        <f>IF(('ssp2-up'!M3-'ssp2-up'!L3)&gt;0,('ssp2-up'!M3-'ssp2-up'!L3),0)</f>
        <v>4.0627346017971426</v>
      </c>
      <c r="N3" s="10">
        <f>IF(('ssp2-up'!N3-'ssp2-up'!M3)&gt;0,('ssp2-up'!N3-'ssp2-up'!M3),0)</f>
        <v>4.2572576586383697</v>
      </c>
      <c r="O3" s="10">
        <f>IF(('ssp2-up'!O3-'ssp2-up'!N3)&gt;0,('ssp2-up'!O3-'ssp2-up'!N3),0)</f>
        <v>4.4008042844035558</v>
      </c>
      <c r="P3" s="10">
        <f>IF(('ssp2-up'!P3-'ssp2-up'!O3)&gt;0,('ssp2-up'!P3-'ssp2-up'!O3),0)</f>
        <v>4.4625720834319154</v>
      </c>
      <c r="Q3" s="10">
        <f>IF(('ssp2-up'!Q3-'ssp2-up'!P3)&gt;0,('ssp2-up'!Q3-'ssp2-up'!P3),0)</f>
        <v>4.4761002591943182</v>
      </c>
      <c r="R3" s="10">
        <f>IF(('ssp2-up'!R3-'ssp2-up'!Q3)&gt;0,('ssp2-up'!R3-'ssp2-up'!Q3),0)</f>
        <v>4.3832584511214066</v>
      </c>
      <c r="S3" s="10">
        <f>IF(('ssp2-up'!S3-'ssp2-up'!R3)&gt;0,('ssp2-up'!S3-'ssp2-up'!R3),0)</f>
        <v>4.2846031093377519</v>
      </c>
      <c r="T3" s="10">
        <f>IF(('ssp2-up'!T3-'ssp2-up'!S3)&gt;0,('ssp2-up'!T3-'ssp2-up'!S3),0)</f>
        <v>4.1455272080532666</v>
      </c>
      <c r="U3" s="10">
        <f>IF(('ssp2-up'!U3-'ssp2-up'!T3)&gt;0,('ssp2-up'!U3-'ssp2-up'!T3),0)</f>
        <v>3.9339947599872147</v>
      </c>
      <c r="V3" s="10">
        <f>IF(('ssp2-up'!V3-'ssp2-up'!U3)&gt;0,('ssp2-up'!V3-'ssp2-up'!U3),0)</f>
        <v>3.6631089179732541</v>
      </c>
      <c r="W3" s="10">
        <f>IF(('ssp2-up'!W3-'ssp2-up'!V3)&gt;0,('ssp2-up'!W3-'ssp2-up'!V3),0)</f>
        <v>3.3290954763873799</v>
      </c>
      <c r="X3" s="10">
        <f>IF(('ssp2-up'!X3-'ssp2-up'!W3)&gt;0,('ssp2-up'!X3-'ssp2-up'!W3),0)</f>
        <v>3.0047408794607833</v>
      </c>
    </row>
    <row r="4" spans="1:24" x14ac:dyDescent="0.3">
      <c r="A4" s="6" t="s">
        <v>6</v>
      </c>
      <c r="B4" s="11" t="s">
        <v>202</v>
      </c>
      <c r="C4" s="6" t="s">
        <v>11</v>
      </c>
      <c r="D4" s="6" t="s">
        <v>205</v>
      </c>
      <c r="E4" s="6" t="s">
        <v>204</v>
      </c>
      <c r="F4" s="10" t="e">
        <v>#N/A</v>
      </c>
      <c r="G4" s="10">
        <f>IF(('ssp2-up'!G4-'ssp2-up'!F4)&gt;0,('ssp2-up'!G4-'ssp2-up'!F4),0)</f>
        <v>2.5450142574037198</v>
      </c>
      <c r="H4" s="10">
        <f>IF(('ssp2-up'!H4-'ssp2-up'!G4)&gt;0,('ssp2-up'!H4-'ssp2-up'!G4),0)</f>
        <v>2.8115791276327169</v>
      </c>
      <c r="I4" s="10">
        <f>IF(('ssp2-up'!I4-'ssp2-up'!H4)&gt;0,('ssp2-up'!I4-'ssp2-up'!H4),0)</f>
        <v>2.940377409065384</v>
      </c>
      <c r="J4" s="10">
        <f>IF(('ssp2-up'!J4-'ssp2-up'!I4)&gt;0,('ssp2-up'!J4-'ssp2-up'!I4),0)</f>
        <v>2.967923449566765</v>
      </c>
      <c r="K4" s="10">
        <f>IF(('ssp2-up'!K4-'ssp2-up'!J4)&gt;0,('ssp2-up'!K4-'ssp2-up'!J4),0)</f>
        <v>2.9236698111154666</v>
      </c>
      <c r="L4" s="10">
        <f>IF(('ssp2-up'!L4-'ssp2-up'!K4)&gt;0,('ssp2-up'!L4-'ssp2-up'!K4),0)</f>
        <v>2.8889678876766887</v>
      </c>
      <c r="M4" s="10">
        <f>IF(('ssp2-up'!M4-'ssp2-up'!L4)&gt;0,('ssp2-up'!M4-'ssp2-up'!L4),0)</f>
        <v>2.7942045875323913</v>
      </c>
      <c r="N4" s="10">
        <f>IF(('ssp2-up'!N4-'ssp2-up'!M4)&gt;0,('ssp2-up'!N4-'ssp2-up'!M4),0)</f>
        <v>2.6808628924888787</v>
      </c>
      <c r="O4" s="10">
        <f>IF(('ssp2-up'!O4-'ssp2-up'!N4)&gt;0,('ssp2-up'!O4-'ssp2-up'!N4),0)</f>
        <v>2.4740932193259155</v>
      </c>
      <c r="P4" s="10">
        <f>IF(('ssp2-up'!P4-'ssp2-up'!O4)&gt;0,('ssp2-up'!P4-'ssp2-up'!O4),0)</f>
        <v>2.2601751311932077</v>
      </c>
      <c r="Q4" s="10">
        <f>IF(('ssp2-up'!Q4-'ssp2-up'!P4)&gt;0,('ssp2-up'!Q4-'ssp2-up'!P4),0)</f>
        <v>2.0094977216080778</v>
      </c>
      <c r="R4" s="10">
        <f>IF(('ssp2-up'!R4-'ssp2-up'!Q4)&gt;0,('ssp2-up'!R4-'ssp2-up'!Q4),0)</f>
        <v>1.7674217206867198</v>
      </c>
      <c r="S4" s="10">
        <f>IF(('ssp2-up'!S4-'ssp2-up'!R4)&gt;0,('ssp2-up'!S4-'ssp2-up'!R4),0)</f>
        <v>1.4805478576158606</v>
      </c>
      <c r="T4" s="10">
        <f>IF(('ssp2-up'!T4-'ssp2-up'!S4)&gt;0,('ssp2-up'!T4-'ssp2-up'!S4),0)</f>
        <v>1.2534947074558858</v>
      </c>
      <c r="U4" s="10">
        <f>IF(('ssp2-up'!U4-'ssp2-up'!T4)&gt;0,('ssp2-up'!U4-'ssp2-up'!T4),0)</f>
        <v>1.0218728692643495</v>
      </c>
      <c r="V4" s="10">
        <f>IF(('ssp2-up'!V4-'ssp2-up'!U4)&gt;0,('ssp2-up'!V4-'ssp2-up'!U4),0)</f>
        <v>0.73782981164660555</v>
      </c>
      <c r="W4" s="10">
        <f>IF(('ssp2-up'!W4-'ssp2-up'!V4)&gt;0,('ssp2-up'!W4-'ssp2-up'!V4),0)</f>
        <v>0.47967315801084709</v>
      </c>
      <c r="X4" s="10">
        <f>IF(('ssp2-up'!X4-'ssp2-up'!W4)&gt;0,('ssp2-up'!X4-'ssp2-up'!W4),0)</f>
        <v>0.23264020924212758</v>
      </c>
    </row>
    <row r="5" spans="1:24" x14ac:dyDescent="0.3">
      <c r="A5" s="6" t="s">
        <v>6</v>
      </c>
      <c r="B5" s="11" t="s">
        <v>202</v>
      </c>
      <c r="C5" s="6" t="s">
        <v>12</v>
      </c>
      <c r="D5" s="6" t="s">
        <v>205</v>
      </c>
      <c r="E5" s="6" t="s">
        <v>204</v>
      </c>
      <c r="F5" s="10" t="e">
        <v>#N/A</v>
      </c>
      <c r="G5" s="10">
        <f>IF(('ssp2-up'!G5-'ssp2-up'!F5)&gt;0,('ssp2-up'!G5-'ssp2-up'!F5),0)</f>
        <v>0.15186007903996024</v>
      </c>
      <c r="H5" s="10">
        <f>IF(('ssp2-up'!H5-'ssp2-up'!G5)&gt;0,('ssp2-up'!H5-'ssp2-up'!G5),0)</f>
        <v>0.13314231551924127</v>
      </c>
      <c r="I5" s="10">
        <f>IF(('ssp2-up'!I5-'ssp2-up'!H5)&gt;0,('ssp2-up'!I5-'ssp2-up'!H5),0)</f>
        <v>0.112681719121692</v>
      </c>
      <c r="J5" s="10">
        <f>IF(('ssp2-up'!J5-'ssp2-up'!I5)&gt;0,('ssp2-up'!J5-'ssp2-up'!I5),0)</f>
        <v>9.0713325278686696E-2</v>
      </c>
      <c r="K5" s="10">
        <f>IF(('ssp2-up'!K5-'ssp2-up'!J5)&gt;0,('ssp2-up'!K5-'ssp2-up'!J5),0)</f>
        <v>6.9047486432884053E-2</v>
      </c>
      <c r="L5" s="10">
        <f>IF(('ssp2-up'!L5-'ssp2-up'!K5)&gt;0,('ssp2-up'!L5-'ssp2-up'!K5),0)</f>
        <v>4.922060754562807E-2</v>
      </c>
      <c r="M5" s="10">
        <f>IF(('ssp2-up'!M5-'ssp2-up'!L5)&gt;0,('ssp2-up'!M5-'ssp2-up'!L5),0)</f>
        <v>3.1715574165996241E-2</v>
      </c>
      <c r="N5" s="10">
        <f>IF(('ssp2-up'!N5-'ssp2-up'!M5)&gt;0,('ssp2-up'!N5-'ssp2-up'!M5),0)</f>
        <v>1.6431270839625256E-2</v>
      </c>
      <c r="O5" s="10">
        <f>IF(('ssp2-up'!O5-'ssp2-up'!N5)&gt;0,('ssp2-up'!O5-'ssp2-up'!N5),0)</f>
        <v>3.3971111151811506E-3</v>
      </c>
      <c r="P5" s="10">
        <f>IF(('ssp2-up'!P5-'ssp2-up'!O5)&gt;0,('ssp2-up'!P5-'ssp2-up'!O5),0)</f>
        <v>0</v>
      </c>
      <c r="Q5" s="10">
        <f>IF(('ssp2-up'!Q5-'ssp2-up'!P5)&gt;0,('ssp2-up'!Q5-'ssp2-up'!P5),0)</f>
        <v>0</v>
      </c>
      <c r="R5" s="10">
        <f>IF(('ssp2-up'!R5-'ssp2-up'!Q5)&gt;0,('ssp2-up'!R5-'ssp2-up'!Q5),0)</f>
        <v>0</v>
      </c>
      <c r="S5" s="10">
        <f>IF(('ssp2-up'!S5-'ssp2-up'!R5)&gt;0,('ssp2-up'!S5-'ssp2-up'!R5),0)</f>
        <v>0</v>
      </c>
      <c r="T5" s="10">
        <f>IF(('ssp2-up'!T5-'ssp2-up'!S5)&gt;0,('ssp2-up'!T5-'ssp2-up'!S5),0)</f>
        <v>0</v>
      </c>
      <c r="U5" s="10">
        <f>IF(('ssp2-up'!U5-'ssp2-up'!T5)&gt;0,('ssp2-up'!U5-'ssp2-up'!T5),0)</f>
        <v>0</v>
      </c>
      <c r="V5" s="10">
        <f>IF(('ssp2-up'!V5-'ssp2-up'!U5)&gt;0,('ssp2-up'!V5-'ssp2-up'!U5),0)</f>
        <v>0</v>
      </c>
      <c r="W5" s="10">
        <f>IF(('ssp2-up'!W5-'ssp2-up'!V5)&gt;0,('ssp2-up'!W5-'ssp2-up'!V5),0)</f>
        <v>0</v>
      </c>
      <c r="X5" s="10">
        <f>IF(('ssp2-up'!X5-'ssp2-up'!W5)&gt;0,('ssp2-up'!X5-'ssp2-up'!W5),0)</f>
        <v>0</v>
      </c>
    </row>
    <row r="6" spans="1:24" x14ac:dyDescent="0.3">
      <c r="A6" s="6" t="s">
        <v>6</v>
      </c>
      <c r="B6" s="11" t="s">
        <v>202</v>
      </c>
      <c r="C6" s="6" t="s">
        <v>13</v>
      </c>
      <c r="D6" s="6" t="s">
        <v>205</v>
      </c>
      <c r="E6" s="6" t="s">
        <v>204</v>
      </c>
      <c r="F6" s="10" t="e">
        <v>#N/A</v>
      </c>
      <c r="G6" s="10">
        <f>IF(('ssp2-up'!G6-'ssp2-up'!F6)&gt;0,('ssp2-up'!G6-'ssp2-up'!F6),0)</f>
        <v>2.0020598384834525</v>
      </c>
      <c r="H6" s="10">
        <f>IF(('ssp2-up'!H6-'ssp2-up'!G6)&gt;0,('ssp2-up'!H6-'ssp2-up'!G6),0)</f>
        <v>1.2432307813980934</v>
      </c>
      <c r="I6" s="10">
        <f>IF(('ssp2-up'!I6-'ssp2-up'!H6)&gt;0,('ssp2-up'!I6-'ssp2-up'!H6),0)</f>
        <v>1.1772656491988602</v>
      </c>
      <c r="J6" s="10">
        <f>IF(('ssp2-up'!J6-'ssp2-up'!I6)&gt;0,('ssp2-up'!J6-'ssp2-up'!I6),0)</f>
        <v>1.1155704112477132</v>
      </c>
      <c r="K6" s="10">
        <f>IF(('ssp2-up'!K6-'ssp2-up'!J6)&gt;0,('ssp2-up'!K6-'ssp2-up'!J6),0)</f>
        <v>1.0612438745979969</v>
      </c>
      <c r="L6" s="10">
        <f>IF(('ssp2-up'!L6-'ssp2-up'!K6)&gt;0,('ssp2-up'!L6-'ssp2-up'!K6),0)</f>
        <v>0.994697649188657</v>
      </c>
      <c r="M6" s="10">
        <f>IF(('ssp2-up'!M6-'ssp2-up'!L6)&gt;0,('ssp2-up'!M6-'ssp2-up'!L6),0)</f>
        <v>0.8949318185454409</v>
      </c>
      <c r="N6" s="10">
        <f>IF(('ssp2-up'!N6-'ssp2-up'!M6)&gt;0,('ssp2-up'!N6-'ssp2-up'!M6),0)</f>
        <v>0.7804636662466411</v>
      </c>
      <c r="O6" s="10">
        <f>IF(('ssp2-up'!O6-'ssp2-up'!N6)&gt;0,('ssp2-up'!O6-'ssp2-up'!N6),0)</f>
        <v>0.66000096539227293</v>
      </c>
      <c r="P6" s="10">
        <f>IF(('ssp2-up'!P6-'ssp2-up'!O6)&gt;0,('ssp2-up'!P6-'ssp2-up'!O6),0)</f>
        <v>0.54226540102999365</v>
      </c>
      <c r="Q6" s="10">
        <f>IF(('ssp2-up'!Q6-'ssp2-up'!P6)&gt;0,('ssp2-up'!Q6-'ssp2-up'!P6),0)</f>
        <v>0.35468717369996128</v>
      </c>
      <c r="R6" s="10">
        <f>IF(('ssp2-up'!R6-'ssp2-up'!Q6)&gt;0,('ssp2-up'!R6-'ssp2-up'!Q6),0)</f>
        <v>0.16187427430985935</v>
      </c>
      <c r="S6" s="10">
        <f>IF(('ssp2-up'!S6-'ssp2-up'!R6)&gt;0,('ssp2-up'!S6-'ssp2-up'!R6),0)</f>
        <v>0</v>
      </c>
      <c r="T6" s="10">
        <f>IF(('ssp2-up'!T6-'ssp2-up'!S6)&gt;0,('ssp2-up'!T6-'ssp2-up'!S6),0)</f>
        <v>0</v>
      </c>
      <c r="U6" s="10">
        <f>IF(('ssp2-up'!U6-'ssp2-up'!T6)&gt;0,('ssp2-up'!U6-'ssp2-up'!T6),0)</f>
        <v>0</v>
      </c>
      <c r="V6" s="10">
        <f>IF(('ssp2-up'!V6-'ssp2-up'!U6)&gt;0,('ssp2-up'!V6-'ssp2-up'!U6),0)</f>
        <v>0</v>
      </c>
      <c r="W6" s="10">
        <f>IF(('ssp2-up'!W6-'ssp2-up'!V6)&gt;0,('ssp2-up'!W6-'ssp2-up'!V6),0)</f>
        <v>0</v>
      </c>
      <c r="X6" s="10">
        <f>IF(('ssp2-up'!X6-'ssp2-up'!W6)&gt;0,('ssp2-up'!X6-'ssp2-up'!W6),0)</f>
        <v>0</v>
      </c>
    </row>
    <row r="7" spans="1:24" x14ac:dyDescent="0.3">
      <c r="A7" s="6" t="s">
        <v>6</v>
      </c>
      <c r="B7" s="11" t="s">
        <v>202</v>
      </c>
      <c r="C7" s="6" t="s">
        <v>14</v>
      </c>
      <c r="D7" s="6" t="s">
        <v>205</v>
      </c>
      <c r="E7" s="6" t="s">
        <v>204</v>
      </c>
      <c r="F7" s="10" t="e">
        <v>#N/A</v>
      </c>
      <c r="G7" s="10">
        <f>IF(('ssp2-up'!G7-'ssp2-up'!F7)&gt;0,('ssp2-up'!G7-'ssp2-up'!F7),0)</f>
        <v>1.8847117931877193</v>
      </c>
      <c r="H7" s="10">
        <f>IF(('ssp2-up'!H7-'ssp2-up'!G7)&gt;0,('ssp2-up'!H7-'ssp2-up'!G7),0)</f>
        <v>1.7690336415292123</v>
      </c>
      <c r="I7" s="10">
        <f>IF(('ssp2-up'!I7-'ssp2-up'!H7)&gt;0,('ssp2-up'!I7-'ssp2-up'!H7),0)</f>
        <v>1.6060828717267555</v>
      </c>
      <c r="J7" s="10">
        <f>IF(('ssp2-up'!J7-'ssp2-up'!I7)&gt;0,('ssp2-up'!J7-'ssp2-up'!I7),0)</f>
        <v>1.4423317731425769</v>
      </c>
      <c r="K7" s="10">
        <f>IF(('ssp2-up'!K7-'ssp2-up'!J7)&gt;0,('ssp2-up'!K7-'ssp2-up'!J7),0)</f>
        <v>1.2764286196245322</v>
      </c>
      <c r="L7" s="10">
        <f>IF(('ssp2-up'!L7-'ssp2-up'!K7)&gt;0,('ssp2-up'!L7-'ssp2-up'!K7),0)</f>
        <v>1.1215145062825087</v>
      </c>
      <c r="M7" s="10">
        <f>IF(('ssp2-up'!M7-'ssp2-up'!L7)&gt;0,('ssp2-up'!M7-'ssp2-up'!L7),0)</f>
        <v>0.89885706589610237</v>
      </c>
      <c r="N7" s="10">
        <f>IF(('ssp2-up'!N7-'ssp2-up'!M7)&gt;0,('ssp2-up'!N7-'ssp2-up'!M7),0)</f>
        <v>0.69441885483257693</v>
      </c>
      <c r="O7" s="10">
        <f>IF(('ssp2-up'!O7-'ssp2-up'!N7)&gt;0,('ssp2-up'!O7-'ssp2-up'!N7),0)</f>
        <v>0.48325283812157949</v>
      </c>
      <c r="P7" s="10">
        <f>IF(('ssp2-up'!P7-'ssp2-up'!O7)&gt;0,('ssp2-up'!P7-'ssp2-up'!O7),0)</f>
        <v>0.27545729367999883</v>
      </c>
      <c r="Q7" s="10">
        <f>IF(('ssp2-up'!Q7-'ssp2-up'!P7)&gt;0,('ssp2-up'!Q7-'ssp2-up'!P7),0)</f>
        <v>0.12519775080549067</v>
      </c>
      <c r="R7" s="10">
        <f>IF(('ssp2-up'!R7-'ssp2-up'!Q7)&gt;0,('ssp2-up'!R7-'ssp2-up'!Q7),0)</f>
        <v>0</v>
      </c>
      <c r="S7" s="10">
        <f>IF(('ssp2-up'!S7-'ssp2-up'!R7)&gt;0,('ssp2-up'!S7-'ssp2-up'!R7),0)</f>
        <v>0</v>
      </c>
      <c r="T7" s="10">
        <f>IF(('ssp2-up'!T7-'ssp2-up'!S7)&gt;0,('ssp2-up'!T7-'ssp2-up'!S7),0)</f>
        <v>0</v>
      </c>
      <c r="U7" s="10">
        <f>IF(('ssp2-up'!U7-'ssp2-up'!T7)&gt;0,('ssp2-up'!U7-'ssp2-up'!T7),0)</f>
        <v>0</v>
      </c>
      <c r="V7" s="10">
        <f>IF(('ssp2-up'!V7-'ssp2-up'!U7)&gt;0,('ssp2-up'!V7-'ssp2-up'!U7),0)</f>
        <v>0</v>
      </c>
      <c r="W7" s="10">
        <f>IF(('ssp2-up'!W7-'ssp2-up'!V7)&gt;0,('ssp2-up'!W7-'ssp2-up'!V7),0)</f>
        <v>0</v>
      </c>
      <c r="X7" s="10">
        <f>IF(('ssp2-up'!X7-'ssp2-up'!W7)&gt;0,('ssp2-up'!X7-'ssp2-up'!W7),0)</f>
        <v>0</v>
      </c>
    </row>
    <row r="8" spans="1:24" x14ac:dyDescent="0.3">
      <c r="A8" s="6" t="s">
        <v>6</v>
      </c>
      <c r="B8" s="11" t="s">
        <v>202</v>
      </c>
      <c r="C8" s="6" t="s">
        <v>15</v>
      </c>
      <c r="D8" s="6" t="s">
        <v>205</v>
      </c>
      <c r="E8" s="6" t="s">
        <v>204</v>
      </c>
      <c r="F8" s="10" t="e">
        <v>#N/A</v>
      </c>
      <c r="G8" s="10">
        <f>IF(('ssp2-up'!G8-'ssp2-up'!F8)&gt;0,('ssp2-up'!G8-'ssp2-up'!F8),0)</f>
        <v>6.5846904604840439E-2</v>
      </c>
      <c r="H8" s="10">
        <f>IF(('ssp2-up'!H8-'ssp2-up'!G8)&gt;0,('ssp2-up'!H8-'ssp2-up'!G8),0)</f>
        <v>4.2319401800168244E-2</v>
      </c>
      <c r="I8" s="10">
        <f>IF(('ssp2-up'!I8-'ssp2-up'!H8)&gt;0,('ssp2-up'!I8-'ssp2-up'!H8),0)</f>
        <v>2.4289694584280763E-2</v>
      </c>
      <c r="J8" s="10">
        <f>IF(('ssp2-up'!J8-'ssp2-up'!I8)&gt;0,('ssp2-up'!J8-'ssp2-up'!I8),0)</f>
        <v>1.4046451820453942E-2</v>
      </c>
      <c r="K8" s="10">
        <f>IF(('ssp2-up'!K8-'ssp2-up'!J8)&gt;0,('ssp2-up'!K8-'ssp2-up'!J8),0)</f>
        <v>3.3405348205963747E-3</v>
      </c>
      <c r="L8" s="10">
        <f>IF(('ssp2-up'!L8-'ssp2-up'!K8)&gt;0,('ssp2-up'!L8-'ssp2-up'!K8),0)</f>
        <v>0</v>
      </c>
      <c r="M8" s="10">
        <f>IF(('ssp2-up'!M8-'ssp2-up'!L8)&gt;0,('ssp2-up'!M8-'ssp2-up'!L8),0)</f>
        <v>0</v>
      </c>
      <c r="N8" s="10">
        <f>IF(('ssp2-up'!N8-'ssp2-up'!M8)&gt;0,('ssp2-up'!N8-'ssp2-up'!M8),0)</f>
        <v>0</v>
      </c>
      <c r="O8" s="10">
        <f>IF(('ssp2-up'!O8-'ssp2-up'!N8)&gt;0,('ssp2-up'!O8-'ssp2-up'!N8),0)</f>
        <v>0</v>
      </c>
      <c r="P8" s="10">
        <f>IF(('ssp2-up'!P8-'ssp2-up'!O8)&gt;0,('ssp2-up'!P8-'ssp2-up'!O8),0)</f>
        <v>0</v>
      </c>
      <c r="Q8" s="10">
        <f>IF(('ssp2-up'!Q8-'ssp2-up'!P8)&gt;0,('ssp2-up'!Q8-'ssp2-up'!P8),0)</f>
        <v>0</v>
      </c>
      <c r="R8" s="10">
        <f>IF(('ssp2-up'!R8-'ssp2-up'!Q8)&gt;0,('ssp2-up'!R8-'ssp2-up'!Q8),0)</f>
        <v>0</v>
      </c>
      <c r="S8" s="10">
        <f>IF(('ssp2-up'!S8-'ssp2-up'!R8)&gt;0,('ssp2-up'!S8-'ssp2-up'!R8),0)</f>
        <v>0</v>
      </c>
      <c r="T8" s="10">
        <f>IF(('ssp2-up'!T8-'ssp2-up'!S8)&gt;0,('ssp2-up'!T8-'ssp2-up'!S8),0)</f>
        <v>0</v>
      </c>
      <c r="U8" s="10">
        <f>IF(('ssp2-up'!U8-'ssp2-up'!T8)&gt;0,('ssp2-up'!U8-'ssp2-up'!T8),0)</f>
        <v>0</v>
      </c>
      <c r="V8" s="10">
        <f>IF(('ssp2-up'!V8-'ssp2-up'!U8)&gt;0,('ssp2-up'!V8-'ssp2-up'!U8),0)</f>
        <v>0</v>
      </c>
      <c r="W8" s="10">
        <f>IF(('ssp2-up'!W8-'ssp2-up'!V8)&gt;0,('ssp2-up'!W8-'ssp2-up'!V8),0)</f>
        <v>0</v>
      </c>
      <c r="X8" s="10">
        <f>IF(('ssp2-up'!X8-'ssp2-up'!W8)&gt;0,('ssp2-up'!X8-'ssp2-up'!W8),0)</f>
        <v>0</v>
      </c>
    </row>
    <row r="9" spans="1:24" x14ac:dyDescent="0.3">
      <c r="A9" s="6" t="s">
        <v>6</v>
      </c>
      <c r="B9" s="11" t="s">
        <v>202</v>
      </c>
      <c r="C9" s="6" t="s">
        <v>16</v>
      </c>
      <c r="D9" s="6" t="s">
        <v>205</v>
      </c>
      <c r="E9" s="6" t="s">
        <v>204</v>
      </c>
      <c r="F9" s="10" t="e">
        <v>#N/A</v>
      </c>
      <c r="G9" s="10">
        <f>IF(('ssp2-up'!G9-'ssp2-up'!F9)&gt;0,('ssp2-up'!G9-'ssp2-up'!F9),0)</f>
        <v>1.8733515646157635</v>
      </c>
      <c r="H9" s="10">
        <f>IF(('ssp2-up'!H9-'ssp2-up'!G9)&gt;0,('ssp2-up'!H9-'ssp2-up'!G9),0)</f>
        <v>1.8678791790169491</v>
      </c>
      <c r="I9" s="10">
        <f>IF(('ssp2-up'!I9-'ssp2-up'!H9)&gt;0,('ssp2-up'!I9-'ssp2-up'!H9),0)</f>
        <v>1.8683906550316394</v>
      </c>
      <c r="J9" s="10">
        <f>IF(('ssp2-up'!J9-'ssp2-up'!I9)&gt;0,('ssp2-up'!J9-'ssp2-up'!I9),0)</f>
        <v>1.7949994728399865</v>
      </c>
      <c r="K9" s="10">
        <f>IF(('ssp2-up'!K9-'ssp2-up'!J9)&gt;0,('ssp2-up'!K9-'ssp2-up'!J9),0)</f>
        <v>1.7315864237261955</v>
      </c>
      <c r="L9" s="10">
        <f>IF(('ssp2-up'!L9-'ssp2-up'!K9)&gt;0,('ssp2-up'!L9-'ssp2-up'!K9),0)</f>
        <v>1.7057256265685581</v>
      </c>
      <c r="M9" s="10">
        <f>IF(('ssp2-up'!M9-'ssp2-up'!L9)&gt;0,('ssp2-up'!M9-'ssp2-up'!L9),0)</f>
        <v>1.6882481762788224</v>
      </c>
      <c r="N9" s="10">
        <f>IF(('ssp2-up'!N9-'ssp2-up'!M9)&gt;0,('ssp2-up'!N9-'ssp2-up'!M9),0)</f>
        <v>1.6513559498556063</v>
      </c>
      <c r="O9" s="10">
        <f>IF(('ssp2-up'!O9-'ssp2-up'!N9)&gt;0,('ssp2-up'!O9-'ssp2-up'!N9),0)</f>
        <v>1.5852498183939758</v>
      </c>
      <c r="P9" s="10">
        <f>IF(('ssp2-up'!P9-'ssp2-up'!O9)&gt;0,('ssp2-up'!P9-'ssp2-up'!O9),0)</f>
        <v>1.4932395175149438</v>
      </c>
      <c r="Q9" s="10">
        <f>IF(('ssp2-up'!Q9-'ssp2-up'!P9)&gt;0,('ssp2-up'!Q9-'ssp2-up'!P9),0)</f>
        <v>1.296658866534834</v>
      </c>
      <c r="R9" s="10">
        <f>IF(('ssp2-up'!R9-'ssp2-up'!Q9)&gt;0,('ssp2-up'!R9-'ssp2-up'!Q9),0)</f>
        <v>1.1040950435526184</v>
      </c>
      <c r="S9" s="10">
        <f>IF(('ssp2-up'!S9-'ssp2-up'!R9)&gt;0,('ssp2-up'!S9-'ssp2-up'!R9),0)</f>
        <v>0.91333644256891944</v>
      </c>
      <c r="T9" s="10">
        <f>IF(('ssp2-up'!T9-'ssp2-up'!S9)&gt;0,('ssp2-up'!T9-'ssp2-up'!S9),0)</f>
        <v>0.70791244881522886</v>
      </c>
      <c r="U9" s="10">
        <f>IF(('ssp2-up'!U9-'ssp2-up'!T9)&gt;0,('ssp2-up'!U9-'ssp2-up'!T9),0)</f>
        <v>0.49067923296983196</v>
      </c>
      <c r="V9" s="10">
        <f>IF(('ssp2-up'!V9-'ssp2-up'!U9)&gt;0,('ssp2-up'!V9-'ssp2-up'!U9),0)</f>
        <v>0.24592910054459338</v>
      </c>
      <c r="W9" s="10">
        <f>IF(('ssp2-up'!W9-'ssp2-up'!V9)&gt;0,('ssp2-up'!W9-'ssp2-up'!V9),0)</f>
        <v>0</v>
      </c>
      <c r="X9" s="10">
        <f>IF(('ssp2-up'!X9-'ssp2-up'!W9)&gt;0,('ssp2-up'!X9-'ssp2-up'!W9),0)</f>
        <v>0</v>
      </c>
    </row>
    <row r="10" spans="1:24" x14ac:dyDescent="0.3">
      <c r="A10" s="6" t="s">
        <v>6</v>
      </c>
      <c r="B10" s="11" t="s">
        <v>202</v>
      </c>
      <c r="C10" s="6" t="s">
        <v>17</v>
      </c>
      <c r="D10" s="6" t="s">
        <v>205</v>
      </c>
      <c r="E10" s="6" t="s">
        <v>204</v>
      </c>
      <c r="F10" s="10" t="e">
        <v>#N/A</v>
      </c>
      <c r="G10" s="10">
        <f>IF(('ssp2-up'!G10-'ssp2-up'!F10)&gt;0,('ssp2-up'!G10-'ssp2-up'!F10),0)</f>
        <v>0.25683412346984191</v>
      </c>
      <c r="H10" s="10">
        <f>IF(('ssp2-up'!H10-'ssp2-up'!G10)&gt;0,('ssp2-up'!H10-'ssp2-up'!G10),0)</f>
        <v>0.24044657654982338</v>
      </c>
      <c r="I10" s="10">
        <f>IF(('ssp2-up'!I10-'ssp2-up'!H10)&gt;0,('ssp2-up'!I10-'ssp2-up'!H10),0)</f>
        <v>0.23421747734768683</v>
      </c>
      <c r="J10" s="10">
        <f>IF(('ssp2-up'!J10-'ssp2-up'!I10)&gt;0,('ssp2-up'!J10-'ssp2-up'!I10),0)</f>
        <v>0.21715431075606251</v>
      </c>
      <c r="K10" s="10">
        <f>IF(('ssp2-up'!K10-'ssp2-up'!J10)&gt;0,('ssp2-up'!K10-'ssp2-up'!J10),0)</f>
        <v>0.1954834405340824</v>
      </c>
      <c r="L10" s="10">
        <f>IF(('ssp2-up'!L10-'ssp2-up'!K10)&gt;0,('ssp2-up'!L10-'ssp2-up'!K10),0)</f>
        <v>0.17811554602167412</v>
      </c>
      <c r="M10" s="10">
        <f>IF(('ssp2-up'!M10-'ssp2-up'!L10)&gt;0,('ssp2-up'!M10-'ssp2-up'!L10),0)</f>
        <v>0.16493654330374063</v>
      </c>
      <c r="N10" s="10">
        <f>IF(('ssp2-up'!N10-'ssp2-up'!M10)&gt;0,('ssp2-up'!N10-'ssp2-up'!M10),0)</f>
        <v>0.14522612762681497</v>
      </c>
      <c r="O10" s="10">
        <f>IF(('ssp2-up'!O10-'ssp2-up'!N10)&gt;0,('ssp2-up'!O10-'ssp2-up'!N10),0)</f>
        <v>0.11776693261098892</v>
      </c>
      <c r="P10" s="10">
        <f>IF(('ssp2-up'!P10-'ssp2-up'!O10)&gt;0,('ssp2-up'!P10-'ssp2-up'!O10),0)</f>
        <v>8.8655399795140255E-2</v>
      </c>
      <c r="Q10" s="10">
        <f>IF(('ssp2-up'!Q10-'ssp2-up'!P10)&gt;0,('ssp2-up'!Q10-'ssp2-up'!P10),0)</f>
        <v>4.9406286678527422E-2</v>
      </c>
      <c r="R10" s="10">
        <f>IF(('ssp2-up'!R10-'ssp2-up'!Q10)&gt;0,('ssp2-up'!R10-'ssp2-up'!Q10),0)</f>
        <v>2.1487240247973105E-2</v>
      </c>
      <c r="S10" s="10">
        <f>IF(('ssp2-up'!S10-'ssp2-up'!R10)&gt;0,('ssp2-up'!S10-'ssp2-up'!R10),0)</f>
        <v>0</v>
      </c>
      <c r="T10" s="10">
        <f>IF(('ssp2-up'!T10-'ssp2-up'!S10)&gt;0,('ssp2-up'!T10-'ssp2-up'!S10),0)</f>
        <v>0</v>
      </c>
      <c r="U10" s="10">
        <f>IF(('ssp2-up'!U10-'ssp2-up'!T10)&gt;0,('ssp2-up'!U10-'ssp2-up'!T10),0)</f>
        <v>0</v>
      </c>
      <c r="V10" s="10">
        <f>IF(('ssp2-up'!V10-'ssp2-up'!U10)&gt;0,('ssp2-up'!V10-'ssp2-up'!U10),0)</f>
        <v>0</v>
      </c>
      <c r="W10" s="10">
        <f>IF(('ssp2-up'!W10-'ssp2-up'!V10)&gt;0,('ssp2-up'!W10-'ssp2-up'!V10),0)</f>
        <v>0</v>
      </c>
      <c r="X10" s="10">
        <f>IF(('ssp2-up'!X10-'ssp2-up'!W10)&gt;0,('ssp2-up'!X10-'ssp2-up'!W10),0)</f>
        <v>0</v>
      </c>
    </row>
    <row r="11" spans="1:24" x14ac:dyDescent="0.3">
      <c r="A11" s="6" t="s">
        <v>6</v>
      </c>
      <c r="B11" s="11" t="s">
        <v>202</v>
      </c>
      <c r="C11" s="6" t="s">
        <v>18</v>
      </c>
      <c r="D11" s="6" t="s">
        <v>205</v>
      </c>
      <c r="E11" s="6" t="s">
        <v>204</v>
      </c>
      <c r="F11" s="10" t="e">
        <v>#N/A</v>
      </c>
      <c r="G11" s="10">
        <f>IF(('ssp2-up'!G11-'ssp2-up'!F11)&gt;0,('ssp2-up'!G11-'ssp2-up'!F11),0)</f>
        <v>0.61722426757876292</v>
      </c>
      <c r="H11" s="10">
        <f>IF(('ssp2-up'!H11-'ssp2-up'!G11)&gt;0,('ssp2-up'!H11-'ssp2-up'!G11),0)</f>
        <v>0.55555844450548442</v>
      </c>
      <c r="I11" s="10">
        <f>IF(('ssp2-up'!I11-'ssp2-up'!H11)&gt;0,('ssp2-up'!I11-'ssp2-up'!H11),0)</f>
        <v>0.45621371483648065</v>
      </c>
      <c r="J11" s="10">
        <f>IF(('ssp2-up'!J11-'ssp2-up'!I11)&gt;0,('ssp2-up'!J11-'ssp2-up'!I11),0)</f>
        <v>0.37846812768219085</v>
      </c>
      <c r="K11" s="10">
        <f>IF(('ssp2-up'!K11-'ssp2-up'!J11)&gt;0,('ssp2-up'!K11-'ssp2-up'!J11),0)</f>
        <v>0.33127154783286983</v>
      </c>
      <c r="L11" s="10">
        <f>IF(('ssp2-up'!L11-'ssp2-up'!K11)&gt;0,('ssp2-up'!L11-'ssp2-up'!K11),0)</f>
        <v>0.28639061093159945</v>
      </c>
      <c r="M11" s="10">
        <f>IF(('ssp2-up'!M11-'ssp2-up'!L11)&gt;0,('ssp2-up'!M11-'ssp2-up'!L11),0)</f>
        <v>0.22051787931677236</v>
      </c>
      <c r="N11" s="10">
        <f>IF(('ssp2-up'!N11-'ssp2-up'!M11)&gt;0,('ssp2-up'!N11-'ssp2-up'!M11),0)</f>
        <v>0.14965797776092149</v>
      </c>
      <c r="O11" s="10">
        <f>IF(('ssp2-up'!O11-'ssp2-up'!N11)&gt;0,('ssp2-up'!O11-'ssp2-up'!N11),0)</f>
        <v>9.014625468135673E-2</v>
      </c>
      <c r="P11" s="10">
        <f>IF(('ssp2-up'!P11-'ssp2-up'!O11)&gt;0,('ssp2-up'!P11-'ssp2-up'!O11),0)</f>
        <v>5.3226188667169438E-2</v>
      </c>
      <c r="Q11" s="10">
        <f>IF(('ssp2-up'!Q11-'ssp2-up'!P11)&gt;0,('ssp2-up'!Q11-'ssp2-up'!P11),0)</f>
        <v>1.8192713159360885E-2</v>
      </c>
      <c r="R11" s="10">
        <f>IF(('ssp2-up'!R11-'ssp2-up'!Q11)&gt;0,('ssp2-up'!R11-'ssp2-up'!Q11),0)</f>
        <v>0</v>
      </c>
      <c r="S11" s="10">
        <f>IF(('ssp2-up'!S11-'ssp2-up'!R11)&gt;0,('ssp2-up'!S11-'ssp2-up'!R11),0)</f>
        <v>0</v>
      </c>
      <c r="T11" s="10">
        <f>IF(('ssp2-up'!T11-'ssp2-up'!S11)&gt;0,('ssp2-up'!T11-'ssp2-up'!S11),0)</f>
        <v>0</v>
      </c>
      <c r="U11" s="10">
        <f>IF(('ssp2-up'!U11-'ssp2-up'!T11)&gt;0,('ssp2-up'!U11-'ssp2-up'!T11),0)</f>
        <v>0</v>
      </c>
      <c r="V11" s="10">
        <f>IF(('ssp2-up'!V11-'ssp2-up'!U11)&gt;0,('ssp2-up'!V11-'ssp2-up'!U11),0)</f>
        <v>0</v>
      </c>
      <c r="W11" s="10">
        <f>IF(('ssp2-up'!W11-'ssp2-up'!V11)&gt;0,('ssp2-up'!W11-'ssp2-up'!V11),0)</f>
        <v>0</v>
      </c>
      <c r="X11" s="10">
        <f>IF(('ssp2-up'!X11-'ssp2-up'!W11)&gt;0,('ssp2-up'!X11-'ssp2-up'!W11),0)</f>
        <v>0</v>
      </c>
    </row>
    <row r="12" spans="1:24" x14ac:dyDescent="0.3">
      <c r="A12" s="6" t="s">
        <v>6</v>
      </c>
      <c r="B12" s="11" t="s">
        <v>202</v>
      </c>
      <c r="C12" s="6" t="s">
        <v>19</v>
      </c>
      <c r="D12" s="6" t="s">
        <v>205</v>
      </c>
      <c r="E12" s="6" t="s">
        <v>204</v>
      </c>
      <c r="F12" s="10" t="e">
        <v>#N/A</v>
      </c>
      <c r="G12" s="10">
        <f>IF(('ssp2-up'!G12-'ssp2-up'!F12)&gt;0,('ssp2-up'!G12-'ssp2-up'!F12),0)</f>
        <v>0.31588048796322088</v>
      </c>
      <c r="H12" s="10">
        <f>IF(('ssp2-up'!H12-'ssp2-up'!G12)&gt;0,('ssp2-up'!H12-'ssp2-up'!G12),0)</f>
        <v>0.38254061381401172</v>
      </c>
      <c r="I12" s="10">
        <f>IF(('ssp2-up'!I12-'ssp2-up'!H12)&gt;0,('ssp2-up'!I12-'ssp2-up'!H12),0)</f>
        <v>0.43867673420480058</v>
      </c>
      <c r="J12" s="10">
        <f>IF(('ssp2-up'!J12-'ssp2-up'!I12)&gt;0,('ssp2-up'!J12-'ssp2-up'!I12),0)</f>
        <v>0.49362788107184574</v>
      </c>
      <c r="K12" s="10">
        <f>IF(('ssp2-up'!K12-'ssp2-up'!J12)&gt;0,('ssp2-up'!K12-'ssp2-up'!J12),0)</f>
        <v>0.55408204419188545</v>
      </c>
      <c r="L12" s="10">
        <f>IF(('ssp2-up'!L12-'ssp2-up'!K12)&gt;0,('ssp2-up'!L12-'ssp2-up'!K12),0)</f>
        <v>0.6153399710257057</v>
      </c>
      <c r="M12" s="10">
        <f>IF(('ssp2-up'!M12-'ssp2-up'!L12)&gt;0,('ssp2-up'!M12-'ssp2-up'!L12),0)</f>
        <v>0.66531019042958306</v>
      </c>
      <c r="N12" s="10">
        <f>IF(('ssp2-up'!N12-'ssp2-up'!M12)&gt;0,('ssp2-up'!N12-'ssp2-up'!M12),0)</f>
        <v>0.69813446267743196</v>
      </c>
      <c r="O12" s="10">
        <f>IF(('ssp2-up'!O12-'ssp2-up'!N12)&gt;0,('ssp2-up'!O12-'ssp2-up'!N12),0)</f>
        <v>0.70753461596874523</v>
      </c>
      <c r="P12" s="10">
        <f>IF(('ssp2-up'!P12-'ssp2-up'!O12)&gt;0,('ssp2-up'!P12-'ssp2-up'!O12),0)</f>
        <v>0.69702627661344252</v>
      </c>
      <c r="Q12" s="10">
        <f>IF(('ssp2-up'!Q12-'ssp2-up'!P12)&gt;0,('ssp2-up'!Q12-'ssp2-up'!P12),0)</f>
        <v>0.6641209115457487</v>
      </c>
      <c r="R12" s="10">
        <f>IF(('ssp2-up'!R12-'ssp2-up'!Q12)&gt;0,('ssp2-up'!R12-'ssp2-up'!Q12),0)</f>
        <v>0.63372044727889953</v>
      </c>
      <c r="S12" s="10">
        <f>IF(('ssp2-up'!S12-'ssp2-up'!R12)&gt;0,('ssp2-up'!S12-'ssp2-up'!R12),0)</f>
        <v>0.58505352775291453</v>
      </c>
      <c r="T12" s="10">
        <f>IF(('ssp2-up'!T12-'ssp2-up'!S12)&gt;0,('ssp2-up'!T12-'ssp2-up'!S12),0)</f>
        <v>0.52207654181612995</v>
      </c>
      <c r="U12" s="10">
        <f>IF(('ssp2-up'!U12-'ssp2-up'!T12)&gt;0,('ssp2-up'!U12-'ssp2-up'!T12),0)</f>
        <v>0.45251749831582977</v>
      </c>
      <c r="V12" s="10">
        <f>IF(('ssp2-up'!V12-'ssp2-up'!U12)&gt;0,('ssp2-up'!V12-'ssp2-up'!U12),0)</f>
        <v>0.382091752351295</v>
      </c>
      <c r="W12" s="10">
        <f>IF(('ssp2-up'!W12-'ssp2-up'!V12)&gt;0,('ssp2-up'!W12-'ssp2-up'!V12),0)</f>
        <v>0.31414648919460042</v>
      </c>
      <c r="X12" s="10">
        <f>IF(('ssp2-up'!X12-'ssp2-up'!W12)&gt;0,('ssp2-up'!X12-'ssp2-up'!W12),0)</f>
        <v>0.2348651181185506</v>
      </c>
    </row>
    <row r="13" spans="1:24" x14ac:dyDescent="0.3">
      <c r="A13" s="6" t="s">
        <v>6</v>
      </c>
      <c r="B13" s="11" t="s">
        <v>202</v>
      </c>
      <c r="C13" s="6" t="s">
        <v>20</v>
      </c>
      <c r="D13" s="6" t="s">
        <v>205</v>
      </c>
      <c r="E13" s="6" t="s">
        <v>204</v>
      </c>
      <c r="F13" s="10" t="e">
        <v>#N/A</v>
      </c>
      <c r="G13" s="10">
        <f>IF(('ssp2-up'!G13-'ssp2-up'!F13)&gt;0,('ssp2-up'!G13-'ssp2-up'!F13),0)</f>
        <v>0.30012893869470858</v>
      </c>
      <c r="H13" s="10">
        <f>IF(('ssp2-up'!H13-'ssp2-up'!G13)&gt;0,('ssp2-up'!H13-'ssp2-up'!G13),0)</f>
        <v>0.27357496151499028</v>
      </c>
      <c r="I13" s="10">
        <f>IF(('ssp2-up'!I13-'ssp2-up'!H13)&gt;0,('ssp2-up'!I13-'ssp2-up'!H13),0)</f>
        <v>0.26749729188099103</v>
      </c>
      <c r="J13" s="10">
        <f>IF(('ssp2-up'!J13-'ssp2-up'!I13)&gt;0,('ssp2-up'!J13-'ssp2-up'!I13),0)</f>
        <v>0.25396124595713765</v>
      </c>
      <c r="K13" s="10">
        <f>IF(('ssp2-up'!K13-'ssp2-up'!J13)&gt;0,('ssp2-up'!K13-'ssp2-up'!J13),0)</f>
        <v>0.23850229721760741</v>
      </c>
      <c r="L13" s="10">
        <f>IF(('ssp2-up'!L13-'ssp2-up'!K13)&gt;0,('ssp2-up'!L13-'ssp2-up'!K13),0)</f>
        <v>0.22570078418211992</v>
      </c>
      <c r="M13" s="10">
        <f>IF(('ssp2-up'!M13-'ssp2-up'!L13)&gt;0,('ssp2-up'!M13-'ssp2-up'!L13),0)</f>
        <v>0.20592029080666663</v>
      </c>
      <c r="N13" s="10">
        <f>IF(('ssp2-up'!N13-'ssp2-up'!M13)&gt;0,('ssp2-up'!N13-'ssp2-up'!M13),0)</f>
        <v>0.18460640247424642</v>
      </c>
      <c r="O13" s="10">
        <f>IF(('ssp2-up'!O13-'ssp2-up'!N13)&gt;0,('ssp2-up'!O13-'ssp2-up'!N13),0)</f>
        <v>0.16247271173159206</v>
      </c>
      <c r="P13" s="10">
        <f>IF(('ssp2-up'!P13-'ssp2-up'!O13)&gt;0,('ssp2-up'!P13-'ssp2-up'!O13),0)</f>
        <v>0.14475847150327326</v>
      </c>
      <c r="Q13" s="10">
        <f>IF(('ssp2-up'!Q13-'ssp2-up'!P13)&gt;0,('ssp2-up'!Q13-'ssp2-up'!P13),0)</f>
        <v>0.11251065251955339</v>
      </c>
      <c r="R13" s="10">
        <f>IF(('ssp2-up'!R13-'ssp2-up'!Q13)&gt;0,('ssp2-up'!R13-'ssp2-up'!Q13),0)</f>
        <v>8.8317938305747745E-2</v>
      </c>
      <c r="S13" s="10">
        <f>IF(('ssp2-up'!S13-'ssp2-up'!R13)&gt;0,('ssp2-up'!S13-'ssp2-up'!R13),0)</f>
        <v>6.5881890818234368E-2</v>
      </c>
      <c r="T13" s="10">
        <f>IF(('ssp2-up'!T13-'ssp2-up'!S13)&gt;0,('ssp2-up'!T13-'ssp2-up'!S13),0)</f>
        <v>3.9214867872937376E-2</v>
      </c>
      <c r="U13" s="10">
        <f>IF(('ssp2-up'!U13-'ssp2-up'!T13)&gt;0,('ssp2-up'!U13-'ssp2-up'!T13),0)</f>
        <v>8.3286657667276387E-3</v>
      </c>
      <c r="V13" s="10">
        <f>IF(('ssp2-up'!V13-'ssp2-up'!U13)&gt;0,('ssp2-up'!V13-'ssp2-up'!U13),0)</f>
        <v>0</v>
      </c>
      <c r="W13" s="10">
        <f>IF(('ssp2-up'!W13-'ssp2-up'!V13)&gt;0,('ssp2-up'!W13-'ssp2-up'!V13),0)</f>
        <v>0</v>
      </c>
      <c r="X13" s="10">
        <f>IF(('ssp2-up'!X13-'ssp2-up'!W13)&gt;0,('ssp2-up'!X13-'ssp2-up'!W13),0)</f>
        <v>0</v>
      </c>
    </row>
    <row r="14" spans="1:24" x14ac:dyDescent="0.3">
      <c r="A14" s="6" t="s">
        <v>6</v>
      </c>
      <c r="B14" s="11" t="s">
        <v>202</v>
      </c>
      <c r="C14" s="6" t="s">
        <v>21</v>
      </c>
      <c r="D14" s="6" t="s">
        <v>205</v>
      </c>
      <c r="E14" s="6" t="s">
        <v>204</v>
      </c>
      <c r="F14" s="10" t="e">
        <v>#N/A</v>
      </c>
      <c r="G14" s="10">
        <f>IF(('ssp2-up'!G14-'ssp2-up'!F14)&gt;0,('ssp2-up'!G14-'ssp2-up'!F14),0)</f>
        <v>0.87830172428513364</v>
      </c>
      <c r="H14" s="10">
        <f>IF(('ssp2-up'!H14-'ssp2-up'!G14)&gt;0,('ssp2-up'!H14-'ssp2-up'!G14),0)</f>
        <v>0.9808114500058327</v>
      </c>
      <c r="I14" s="10">
        <f>IF(('ssp2-up'!I14-'ssp2-up'!H14)&gt;0,('ssp2-up'!I14-'ssp2-up'!H14),0)</f>
        <v>1.0512911612042579</v>
      </c>
      <c r="J14" s="10">
        <f>IF(('ssp2-up'!J14-'ssp2-up'!I14)&gt;0,('ssp2-up'!J14-'ssp2-up'!I14),0)</f>
        <v>1.087946267007907</v>
      </c>
      <c r="K14" s="10">
        <f>IF(('ssp2-up'!K14-'ssp2-up'!J14)&gt;0,('ssp2-up'!K14-'ssp2-up'!J14),0)</f>
        <v>1.1112737995001893</v>
      </c>
      <c r="L14" s="10">
        <f>IF(('ssp2-up'!L14-'ssp2-up'!K14)&gt;0,('ssp2-up'!L14-'ssp2-up'!K14),0)</f>
        <v>1.1241533211308212</v>
      </c>
      <c r="M14" s="10">
        <f>IF(('ssp2-up'!M14-'ssp2-up'!L14)&gt;0,('ssp2-up'!M14-'ssp2-up'!L14),0)</f>
        <v>1.1187527888871251</v>
      </c>
      <c r="N14" s="10">
        <f>IF(('ssp2-up'!N14-'ssp2-up'!M14)&gt;0,('ssp2-up'!N14-'ssp2-up'!M14),0)</f>
        <v>1.0835874489551784</v>
      </c>
      <c r="O14" s="10">
        <f>IF(('ssp2-up'!O14-'ssp2-up'!N14)&gt;0,('ssp2-up'!O14-'ssp2-up'!N14),0)</f>
        <v>1.0193571279514195</v>
      </c>
      <c r="P14" s="10">
        <f>IF(('ssp2-up'!P14-'ssp2-up'!O14)&gt;0,('ssp2-up'!P14-'ssp2-up'!O14),0)</f>
        <v>0.9578685803837228</v>
      </c>
      <c r="Q14" s="10">
        <f>IF(('ssp2-up'!Q14-'ssp2-up'!P14)&gt;0,('ssp2-up'!Q14-'ssp2-up'!P14),0)</f>
        <v>0.89091211437130902</v>
      </c>
      <c r="R14" s="10">
        <f>IF(('ssp2-up'!R14-'ssp2-up'!Q14)&gt;0,('ssp2-up'!R14-'ssp2-up'!Q14),0)</f>
        <v>0.80835510233753993</v>
      </c>
      <c r="S14" s="10">
        <f>IF(('ssp2-up'!S14-'ssp2-up'!R14)&gt;0,('ssp2-up'!S14-'ssp2-up'!R14),0)</f>
        <v>0.72985249685802422</v>
      </c>
      <c r="T14" s="10">
        <f>IF(('ssp2-up'!T14-'ssp2-up'!S14)&gt;0,('ssp2-up'!T14-'ssp2-up'!S14),0)</f>
        <v>0.62301937466829926</v>
      </c>
      <c r="U14" s="10">
        <f>IF(('ssp2-up'!U14-'ssp2-up'!T14)&gt;0,('ssp2-up'!U14-'ssp2-up'!T14),0)</f>
        <v>0.51092188675779227</v>
      </c>
      <c r="V14" s="10">
        <f>IF(('ssp2-up'!V14-'ssp2-up'!U14)&gt;0,('ssp2-up'!V14-'ssp2-up'!U14),0)</f>
        <v>0.40892961215699941</v>
      </c>
      <c r="W14" s="10">
        <f>IF(('ssp2-up'!W14-'ssp2-up'!V14)&gt;0,('ssp2-up'!W14-'ssp2-up'!V14),0)</f>
        <v>0.31029972655211324</v>
      </c>
      <c r="X14" s="10">
        <f>IF(('ssp2-up'!X14-'ssp2-up'!W14)&gt;0,('ssp2-up'!X14-'ssp2-up'!W14),0)</f>
        <v>0.23280147905509452</v>
      </c>
    </row>
    <row r="15" spans="1:24" x14ac:dyDescent="0.3">
      <c r="A15" s="6" t="s">
        <v>6</v>
      </c>
      <c r="B15" s="11" t="s">
        <v>202</v>
      </c>
      <c r="C15" s="6" t="s">
        <v>22</v>
      </c>
      <c r="D15" s="6" t="s">
        <v>205</v>
      </c>
      <c r="E15" s="6" t="s">
        <v>204</v>
      </c>
      <c r="F15" s="10" t="e">
        <v>#N/A</v>
      </c>
      <c r="G15" s="10">
        <f>IF(('ssp2-up'!G15-'ssp2-up'!F15)&gt;0,('ssp2-up'!G15-'ssp2-up'!F15),0)</f>
        <v>1.3267920087585532</v>
      </c>
      <c r="H15" s="10">
        <f>IF(('ssp2-up'!H15-'ssp2-up'!G15)&gt;0,('ssp2-up'!H15-'ssp2-up'!G15),0)</f>
        <v>1.5817448543307817</v>
      </c>
      <c r="I15" s="10">
        <f>IF(('ssp2-up'!I15-'ssp2-up'!H15)&gt;0,('ssp2-up'!I15-'ssp2-up'!H15),0)</f>
        <v>1.8353111236604738</v>
      </c>
      <c r="J15" s="10">
        <f>IF(('ssp2-up'!J15-'ssp2-up'!I15)&gt;0,('ssp2-up'!J15-'ssp2-up'!I15),0)</f>
        <v>2.0624755289557317</v>
      </c>
      <c r="K15" s="10">
        <f>IF(('ssp2-up'!K15-'ssp2-up'!J15)&gt;0,('ssp2-up'!K15-'ssp2-up'!J15),0)</f>
        <v>2.2399349049530777</v>
      </c>
      <c r="L15" s="10">
        <f>IF(('ssp2-up'!L15-'ssp2-up'!K15)&gt;0,('ssp2-up'!L15-'ssp2-up'!K15),0)</f>
        <v>2.3665289208675961</v>
      </c>
      <c r="M15" s="10">
        <f>IF(('ssp2-up'!M15-'ssp2-up'!L15)&gt;0,('ssp2-up'!M15-'ssp2-up'!L15),0)</f>
        <v>2.4247601118362834</v>
      </c>
      <c r="N15" s="10">
        <f>IF(('ssp2-up'!N15-'ssp2-up'!M15)&gt;0,('ssp2-up'!N15-'ssp2-up'!M15),0)</f>
        <v>2.4515237799650755</v>
      </c>
      <c r="O15" s="10">
        <f>IF(('ssp2-up'!O15-'ssp2-up'!N15)&gt;0,('ssp2-up'!O15-'ssp2-up'!N15),0)</f>
        <v>2.421893146874023</v>
      </c>
      <c r="P15" s="10">
        <f>IF(('ssp2-up'!P15-'ssp2-up'!O15)&gt;0,('ssp2-up'!P15-'ssp2-up'!O15),0)</f>
        <v>2.339932737439522</v>
      </c>
      <c r="Q15" s="10">
        <f>IF(('ssp2-up'!Q15-'ssp2-up'!P15)&gt;0,('ssp2-up'!Q15-'ssp2-up'!P15),0)</f>
        <v>2.2343430465193812</v>
      </c>
      <c r="R15" s="10">
        <f>IF(('ssp2-up'!R15-'ssp2-up'!Q15)&gt;0,('ssp2-up'!R15-'ssp2-up'!Q15),0)</f>
        <v>2.1426891995170685</v>
      </c>
      <c r="S15" s="10">
        <f>IF(('ssp2-up'!S15-'ssp2-up'!R15)&gt;0,('ssp2-up'!S15-'ssp2-up'!R15),0)</f>
        <v>2.009357668299554</v>
      </c>
      <c r="T15" s="10">
        <f>IF(('ssp2-up'!T15-'ssp2-up'!S15)&gt;0,('ssp2-up'!T15-'ssp2-up'!S15),0)</f>
        <v>1.8831810466153378</v>
      </c>
      <c r="U15" s="10">
        <f>IF(('ssp2-up'!U15-'ssp2-up'!T15)&gt;0,('ssp2-up'!U15-'ssp2-up'!T15),0)</f>
        <v>1.7393825051382592</v>
      </c>
      <c r="V15" s="10">
        <f>IF(('ssp2-up'!V15-'ssp2-up'!U15)&gt;0,('ssp2-up'!V15-'ssp2-up'!U15),0)</f>
        <v>1.5808286124549724</v>
      </c>
      <c r="W15" s="10">
        <f>IF(('ssp2-up'!W15-'ssp2-up'!V15)&gt;0,('ssp2-up'!W15-'ssp2-up'!V15),0)</f>
        <v>1.4252003186209805</v>
      </c>
      <c r="X15" s="10">
        <f>IF(('ssp2-up'!X15-'ssp2-up'!W15)&gt;0,('ssp2-up'!X15-'ssp2-up'!W15),0)</f>
        <v>1.2608409196316259</v>
      </c>
    </row>
    <row r="16" spans="1:24" x14ac:dyDescent="0.3">
      <c r="A16" s="6" t="s">
        <v>6</v>
      </c>
      <c r="B16" s="11" t="s">
        <v>202</v>
      </c>
      <c r="C16" s="6" t="s">
        <v>23</v>
      </c>
      <c r="D16" s="6" t="s">
        <v>205</v>
      </c>
      <c r="E16" s="6" t="s">
        <v>204</v>
      </c>
      <c r="F16" s="10" t="e">
        <v>#N/A</v>
      </c>
      <c r="G16" s="10">
        <f>IF(('ssp2-up'!G16-'ssp2-up'!F16)&gt;0,('ssp2-up'!G16-'ssp2-up'!F16),0)</f>
        <v>7.2815034340696769</v>
      </c>
      <c r="H16" s="10">
        <f>IF(('ssp2-up'!H16-'ssp2-up'!G16)&gt;0,('ssp2-up'!H16-'ssp2-up'!G16),0)</f>
        <v>7.9500348388443456</v>
      </c>
      <c r="I16" s="10">
        <f>IF(('ssp2-up'!I16-'ssp2-up'!H16)&gt;0,('ssp2-up'!I16-'ssp2-up'!H16),0)</f>
        <v>8.185901637836615</v>
      </c>
      <c r="J16" s="10">
        <f>IF(('ssp2-up'!J16-'ssp2-up'!I16)&gt;0,('ssp2-up'!J16-'ssp2-up'!I16),0)</f>
        <v>8.1174420127877767</v>
      </c>
      <c r="K16" s="10">
        <f>IF(('ssp2-up'!K16-'ssp2-up'!J16)&gt;0,('ssp2-up'!K16-'ssp2-up'!J16),0)</f>
        <v>7.8417592784254992</v>
      </c>
      <c r="L16" s="10">
        <f>IF(('ssp2-up'!L16-'ssp2-up'!K16)&gt;0,('ssp2-up'!L16-'ssp2-up'!K16),0)</f>
        <v>7.4053581557701023</v>
      </c>
      <c r="M16" s="10">
        <f>IF(('ssp2-up'!M16-'ssp2-up'!L16)&gt;0,('ssp2-up'!M16-'ssp2-up'!L16),0)</f>
        <v>6.7580620585241604</v>
      </c>
      <c r="N16" s="10">
        <f>IF(('ssp2-up'!N16-'ssp2-up'!M16)&gt;0,('ssp2-up'!N16-'ssp2-up'!M16),0)</f>
        <v>5.9637312251362999</v>
      </c>
      <c r="O16" s="10">
        <f>IF(('ssp2-up'!O16-'ssp2-up'!N16)&gt;0,('ssp2-up'!O16-'ssp2-up'!N16),0)</f>
        <v>5.0421658707367669</v>
      </c>
      <c r="P16" s="10">
        <f>IF(('ssp2-up'!P16-'ssp2-up'!O16)&gt;0,('ssp2-up'!P16-'ssp2-up'!O16),0)</f>
        <v>4.0468504580003497</v>
      </c>
      <c r="Q16" s="10">
        <f>IF(('ssp2-up'!Q16-'ssp2-up'!P16)&gt;0,('ssp2-up'!Q16-'ssp2-up'!P16),0)</f>
        <v>3.1609680782519405</v>
      </c>
      <c r="R16" s="10">
        <f>IF(('ssp2-up'!R16-'ssp2-up'!Q16)&gt;0,('ssp2-up'!R16-'ssp2-up'!Q16),0)</f>
        <v>2.3938598842148053</v>
      </c>
      <c r="S16" s="10">
        <f>IF(('ssp2-up'!S16-'ssp2-up'!R16)&gt;0,('ssp2-up'!S16-'ssp2-up'!R16),0)</f>
        <v>1.6724418503524987</v>
      </c>
      <c r="T16" s="10">
        <f>IF(('ssp2-up'!T16-'ssp2-up'!S16)&gt;0,('ssp2-up'!T16-'ssp2-up'!S16),0)</f>
        <v>1.0157465640407821</v>
      </c>
      <c r="U16" s="10">
        <f>IF(('ssp2-up'!U16-'ssp2-up'!T16)&gt;0,('ssp2-up'!U16-'ssp2-up'!T16),0)</f>
        <v>0.44495942429347224</v>
      </c>
      <c r="V16" s="10">
        <f>IF(('ssp2-up'!V16-'ssp2-up'!U16)&gt;0,('ssp2-up'!V16-'ssp2-up'!U16),0)</f>
        <v>0</v>
      </c>
      <c r="W16" s="10">
        <f>IF(('ssp2-up'!W16-'ssp2-up'!V16)&gt;0,('ssp2-up'!W16-'ssp2-up'!V16),0)</f>
        <v>0</v>
      </c>
      <c r="X16" s="10">
        <f>IF(('ssp2-up'!X16-'ssp2-up'!W16)&gt;0,('ssp2-up'!X16-'ssp2-up'!W16),0)</f>
        <v>0</v>
      </c>
    </row>
    <row r="17" spans="1:24" x14ac:dyDescent="0.3">
      <c r="A17" s="6" t="s">
        <v>6</v>
      </c>
      <c r="B17" s="11" t="s">
        <v>202</v>
      </c>
      <c r="C17" s="6" t="s">
        <v>24</v>
      </c>
      <c r="D17" s="6" t="s">
        <v>205</v>
      </c>
      <c r="E17" s="6" t="s">
        <v>204</v>
      </c>
      <c r="F17" s="10" t="e">
        <v>#N/A</v>
      </c>
      <c r="G17" s="10">
        <f>IF(('ssp2-up'!G17-'ssp2-up'!F17)&gt;0,('ssp2-up'!G17-'ssp2-up'!F17),0)</f>
        <v>0</v>
      </c>
      <c r="H17" s="10">
        <f>IF(('ssp2-up'!H17-'ssp2-up'!G17)&gt;0,('ssp2-up'!H17-'ssp2-up'!G17),0)</f>
        <v>0</v>
      </c>
      <c r="I17" s="10">
        <f>IF(('ssp2-up'!I17-'ssp2-up'!H17)&gt;0,('ssp2-up'!I17-'ssp2-up'!H17),0)</f>
        <v>0</v>
      </c>
      <c r="J17" s="10">
        <f>IF(('ssp2-up'!J17-'ssp2-up'!I17)&gt;0,('ssp2-up'!J17-'ssp2-up'!I17),0)</f>
        <v>0</v>
      </c>
      <c r="K17" s="10">
        <f>IF(('ssp2-up'!K17-'ssp2-up'!J17)&gt;0,('ssp2-up'!K17-'ssp2-up'!J17),0)</f>
        <v>0</v>
      </c>
      <c r="L17" s="10">
        <f>IF(('ssp2-up'!L17-'ssp2-up'!K17)&gt;0,('ssp2-up'!L17-'ssp2-up'!K17),0)</f>
        <v>0</v>
      </c>
      <c r="M17" s="10">
        <f>IF(('ssp2-up'!M17-'ssp2-up'!L17)&gt;0,('ssp2-up'!M17-'ssp2-up'!L17),0)</f>
        <v>0</v>
      </c>
      <c r="N17" s="10">
        <f>IF(('ssp2-up'!N17-'ssp2-up'!M17)&gt;0,('ssp2-up'!N17-'ssp2-up'!M17),0)</f>
        <v>0</v>
      </c>
      <c r="O17" s="10">
        <f>IF(('ssp2-up'!O17-'ssp2-up'!N17)&gt;0,('ssp2-up'!O17-'ssp2-up'!N17),0)</f>
        <v>0</v>
      </c>
      <c r="P17" s="10">
        <f>IF(('ssp2-up'!P17-'ssp2-up'!O17)&gt;0,('ssp2-up'!P17-'ssp2-up'!O17),0)</f>
        <v>0</v>
      </c>
      <c r="Q17" s="10">
        <f>IF(('ssp2-up'!Q17-'ssp2-up'!P17)&gt;0,('ssp2-up'!Q17-'ssp2-up'!P17),0)</f>
        <v>0</v>
      </c>
      <c r="R17" s="10">
        <f>IF(('ssp2-up'!R17-'ssp2-up'!Q17)&gt;0,('ssp2-up'!R17-'ssp2-up'!Q17),0)</f>
        <v>0</v>
      </c>
      <c r="S17" s="10">
        <f>IF(('ssp2-up'!S17-'ssp2-up'!R17)&gt;0,('ssp2-up'!S17-'ssp2-up'!R17),0)</f>
        <v>0</v>
      </c>
      <c r="T17" s="10">
        <f>IF(('ssp2-up'!T17-'ssp2-up'!S17)&gt;0,('ssp2-up'!T17-'ssp2-up'!S17),0)</f>
        <v>0</v>
      </c>
      <c r="U17" s="10">
        <f>IF(('ssp2-up'!U17-'ssp2-up'!T17)&gt;0,('ssp2-up'!U17-'ssp2-up'!T17),0)</f>
        <v>0</v>
      </c>
      <c r="V17" s="10">
        <f>IF(('ssp2-up'!V17-'ssp2-up'!U17)&gt;0,('ssp2-up'!V17-'ssp2-up'!U17),0)</f>
        <v>0</v>
      </c>
      <c r="W17" s="10">
        <f>IF(('ssp2-up'!W17-'ssp2-up'!V17)&gt;0,('ssp2-up'!W17-'ssp2-up'!V17),0)</f>
        <v>0</v>
      </c>
      <c r="X17" s="10">
        <f>IF(('ssp2-up'!X17-'ssp2-up'!W17)&gt;0,('ssp2-up'!X17-'ssp2-up'!W17),0)</f>
        <v>0</v>
      </c>
    </row>
    <row r="18" spans="1:24" x14ac:dyDescent="0.3">
      <c r="A18" s="6" t="s">
        <v>6</v>
      </c>
      <c r="B18" s="11" t="s">
        <v>202</v>
      </c>
      <c r="C18" s="6" t="s">
        <v>25</v>
      </c>
      <c r="D18" s="6" t="s">
        <v>205</v>
      </c>
      <c r="E18" s="6" t="s">
        <v>204</v>
      </c>
      <c r="F18" s="10" t="e">
        <v>#N/A</v>
      </c>
      <c r="G18" s="10">
        <f>IF(('ssp2-up'!G18-'ssp2-up'!F18)&gt;0,('ssp2-up'!G18-'ssp2-up'!F18),0)</f>
        <v>0.35891798785334017</v>
      </c>
      <c r="H18" s="10">
        <f>IF(('ssp2-up'!H18-'ssp2-up'!G18)&gt;0,('ssp2-up'!H18-'ssp2-up'!G18),0)</f>
        <v>0.24947438956791146</v>
      </c>
      <c r="I18" s="10">
        <f>IF(('ssp2-up'!I18-'ssp2-up'!H18)&gt;0,('ssp2-up'!I18-'ssp2-up'!H18),0)</f>
        <v>0.24007036130935688</v>
      </c>
      <c r="J18" s="10">
        <f>IF(('ssp2-up'!J18-'ssp2-up'!I18)&gt;0,('ssp2-up'!J18-'ssp2-up'!I18),0)</f>
        <v>0.23165184203710987</v>
      </c>
      <c r="K18" s="10">
        <f>IF(('ssp2-up'!K18-'ssp2-up'!J18)&gt;0,('ssp2-up'!K18-'ssp2-up'!J18),0)</f>
        <v>0.22729352051968688</v>
      </c>
      <c r="L18" s="10">
        <f>IF(('ssp2-up'!L18-'ssp2-up'!K18)&gt;0,('ssp2-up'!L18-'ssp2-up'!K18),0)</f>
        <v>0.22576222211867591</v>
      </c>
      <c r="M18" s="10">
        <f>IF(('ssp2-up'!M18-'ssp2-up'!L18)&gt;0,('ssp2-up'!M18-'ssp2-up'!L18),0)</f>
        <v>0.21792379303873322</v>
      </c>
      <c r="N18" s="10">
        <f>IF(('ssp2-up'!N18-'ssp2-up'!M18)&gt;0,('ssp2-up'!N18-'ssp2-up'!M18),0)</f>
        <v>0.20059560730589299</v>
      </c>
      <c r="O18" s="10">
        <f>IF(('ssp2-up'!O18-'ssp2-up'!N18)&gt;0,('ssp2-up'!O18-'ssp2-up'!N18),0)</f>
        <v>0.17794599095405372</v>
      </c>
      <c r="P18" s="10">
        <f>IF(('ssp2-up'!P18-'ssp2-up'!O18)&gt;0,('ssp2-up'!P18-'ssp2-up'!O18),0)</f>
        <v>0.1542495730241531</v>
      </c>
      <c r="Q18" s="10">
        <f>IF(('ssp2-up'!Q18-'ssp2-up'!P18)&gt;0,('ssp2-up'!Q18-'ssp2-up'!P18),0)</f>
        <v>0.12743165100065168</v>
      </c>
      <c r="R18" s="10">
        <f>IF(('ssp2-up'!R18-'ssp2-up'!Q18)&gt;0,('ssp2-up'!R18-'ssp2-up'!Q18),0)</f>
        <v>0.10428093027756846</v>
      </c>
      <c r="S18" s="10">
        <f>IF(('ssp2-up'!S18-'ssp2-up'!R18)&gt;0,('ssp2-up'!S18-'ssp2-up'!R18),0)</f>
        <v>7.9902483225249732E-2</v>
      </c>
      <c r="T18" s="10">
        <f>IF(('ssp2-up'!T18-'ssp2-up'!S18)&gt;0,('ssp2-up'!T18-'ssp2-up'!S18),0)</f>
        <v>5.4044953977498089E-2</v>
      </c>
      <c r="U18" s="10">
        <f>IF(('ssp2-up'!U18-'ssp2-up'!T18)&gt;0,('ssp2-up'!U18-'ssp2-up'!T18),0)</f>
        <v>3.0089586227109777E-2</v>
      </c>
      <c r="V18" s="10">
        <f>IF(('ssp2-up'!V18-'ssp2-up'!U18)&gt;0,('ssp2-up'!V18-'ssp2-up'!U18),0)</f>
        <v>8.9990207644734532E-3</v>
      </c>
      <c r="W18" s="10">
        <f>IF(('ssp2-up'!W18-'ssp2-up'!V18)&gt;0,('ssp2-up'!W18-'ssp2-up'!V18),0)</f>
        <v>0</v>
      </c>
      <c r="X18" s="10">
        <f>IF(('ssp2-up'!X18-'ssp2-up'!W18)&gt;0,('ssp2-up'!X18-'ssp2-up'!W18),0)</f>
        <v>0</v>
      </c>
    </row>
    <row r="19" spans="1:24" x14ac:dyDescent="0.3">
      <c r="A19" s="6" t="s">
        <v>6</v>
      </c>
      <c r="B19" s="11" t="s">
        <v>202</v>
      </c>
      <c r="C19" s="6" t="s">
        <v>26</v>
      </c>
      <c r="D19" s="6" t="s">
        <v>205</v>
      </c>
      <c r="E19" s="6" t="s">
        <v>204</v>
      </c>
      <c r="F19" s="10" t="e">
        <v>#N/A</v>
      </c>
      <c r="G19" s="10">
        <f>IF(('ssp2-up'!G19-'ssp2-up'!F19)&gt;0,('ssp2-up'!G19-'ssp2-up'!F19),0)</f>
        <v>2.817368987791008E-2</v>
      </c>
      <c r="H19" s="10">
        <f>IF(('ssp2-up'!H19-'ssp2-up'!G19)&gt;0,('ssp2-up'!H19-'ssp2-up'!G19),0)</f>
        <v>2.5509841027690716E-2</v>
      </c>
      <c r="I19" s="10">
        <f>IF(('ssp2-up'!I19-'ssp2-up'!H19)&gt;0,('ssp2-up'!I19-'ssp2-up'!H19),0)</f>
        <v>2.3181342759236834E-2</v>
      </c>
      <c r="J19" s="10">
        <f>IF(('ssp2-up'!J19-'ssp2-up'!I19)&gt;0,('ssp2-up'!J19-'ssp2-up'!I19),0)</f>
        <v>2.0967358247292511E-2</v>
      </c>
      <c r="K19" s="10">
        <f>IF(('ssp2-up'!K19-'ssp2-up'!J19)&gt;0,('ssp2-up'!K19-'ssp2-up'!J19),0)</f>
        <v>1.8589075520098475E-2</v>
      </c>
      <c r="L19" s="10">
        <f>IF(('ssp2-up'!L19-'ssp2-up'!K19)&gt;0,('ssp2-up'!L19-'ssp2-up'!K19),0)</f>
        <v>1.613494311863839E-2</v>
      </c>
      <c r="M19" s="10">
        <f>IF(('ssp2-up'!M19-'ssp2-up'!L19)&gt;0,('ssp2-up'!M19-'ssp2-up'!L19),0)</f>
        <v>1.363162360330572E-2</v>
      </c>
      <c r="N19" s="10">
        <f>IF(('ssp2-up'!N19-'ssp2-up'!M19)&gt;0,('ssp2-up'!N19-'ssp2-up'!M19),0)</f>
        <v>1.1657275041364989E-2</v>
      </c>
      <c r="O19" s="10">
        <f>IF(('ssp2-up'!O19-'ssp2-up'!N19)&gt;0,('ssp2-up'!O19-'ssp2-up'!N19),0)</f>
        <v>9.7101587421573043E-3</v>
      </c>
      <c r="P19" s="10">
        <f>IF(('ssp2-up'!P19-'ssp2-up'!O19)&gt;0,('ssp2-up'!P19-'ssp2-up'!O19),0)</f>
        <v>7.8375435096394996E-3</v>
      </c>
      <c r="Q19" s="10">
        <f>IF(('ssp2-up'!Q19-'ssp2-up'!P19)&gt;0,('ssp2-up'!Q19-'ssp2-up'!P19),0)</f>
        <v>4.7774445503880325E-3</v>
      </c>
      <c r="R19" s="10">
        <f>IF(('ssp2-up'!R19-'ssp2-up'!Q19)&gt;0,('ssp2-up'!R19-'ssp2-up'!Q19),0)</f>
        <v>1.9139275405393175E-3</v>
      </c>
      <c r="S19" s="10">
        <f>IF(('ssp2-up'!S19-'ssp2-up'!R19)&gt;0,('ssp2-up'!S19-'ssp2-up'!R19),0)</f>
        <v>0</v>
      </c>
      <c r="T19" s="10">
        <f>IF(('ssp2-up'!T19-'ssp2-up'!S19)&gt;0,('ssp2-up'!T19-'ssp2-up'!S19),0)</f>
        <v>0</v>
      </c>
      <c r="U19" s="10">
        <f>IF(('ssp2-up'!U19-'ssp2-up'!T19)&gt;0,('ssp2-up'!U19-'ssp2-up'!T19),0)</f>
        <v>0</v>
      </c>
      <c r="V19" s="10">
        <f>IF(('ssp2-up'!V19-'ssp2-up'!U19)&gt;0,('ssp2-up'!V19-'ssp2-up'!U19),0)</f>
        <v>0</v>
      </c>
      <c r="W19" s="10">
        <f>IF(('ssp2-up'!W19-'ssp2-up'!V19)&gt;0,('ssp2-up'!W19-'ssp2-up'!V19),0)</f>
        <v>0</v>
      </c>
      <c r="X19" s="10">
        <f>IF(('ssp2-up'!X19-'ssp2-up'!W19)&gt;0,('ssp2-up'!X19-'ssp2-up'!W19),0)</f>
        <v>0</v>
      </c>
    </row>
    <row r="20" spans="1:24" x14ac:dyDescent="0.3">
      <c r="A20" s="6" t="s">
        <v>6</v>
      </c>
      <c r="B20" s="11" t="s">
        <v>202</v>
      </c>
      <c r="C20" s="6" t="s">
        <v>27</v>
      </c>
      <c r="D20" s="6" t="s">
        <v>205</v>
      </c>
      <c r="E20" s="6" t="s">
        <v>204</v>
      </c>
      <c r="F20" s="10" t="e">
        <v>#N/A</v>
      </c>
      <c r="G20" s="10">
        <f>IF(('ssp2-up'!G20-'ssp2-up'!F20)&gt;0,('ssp2-up'!G20-'ssp2-up'!F20),0)</f>
        <v>0.10780639473039311</v>
      </c>
      <c r="H20" s="10">
        <f>IF(('ssp2-up'!H20-'ssp2-up'!G20)&gt;0,('ssp2-up'!H20-'ssp2-up'!G20),0)</f>
        <v>9.3650558228795866E-2</v>
      </c>
      <c r="I20" s="10">
        <f>IF(('ssp2-up'!I20-'ssp2-up'!H20)&gt;0,('ssp2-up'!I20-'ssp2-up'!H20),0)</f>
        <v>7.9393735466235515E-2</v>
      </c>
      <c r="J20" s="10">
        <f>IF(('ssp2-up'!J20-'ssp2-up'!I20)&gt;0,('ssp2-up'!J20-'ssp2-up'!I20),0)</f>
        <v>6.4031572349925625E-2</v>
      </c>
      <c r="K20" s="10">
        <f>IF(('ssp2-up'!K20-'ssp2-up'!J20)&gt;0,('ssp2-up'!K20-'ssp2-up'!J20),0)</f>
        <v>4.6173106814093146E-2</v>
      </c>
      <c r="L20" s="10">
        <f>IF(('ssp2-up'!L20-'ssp2-up'!K20)&gt;0,('ssp2-up'!L20-'ssp2-up'!K20),0)</f>
        <v>2.6999569132506451E-2</v>
      </c>
      <c r="M20" s="10">
        <f>IF(('ssp2-up'!M20-'ssp2-up'!L20)&gt;0,('ssp2-up'!M20-'ssp2-up'!L20),0)</f>
        <v>1.0066535575862012E-2</v>
      </c>
      <c r="N20" s="10">
        <f>IF(('ssp2-up'!N20-'ssp2-up'!M20)&gt;0,('ssp2-up'!N20-'ssp2-up'!M20),0)</f>
        <v>0</v>
      </c>
      <c r="O20" s="10">
        <f>IF(('ssp2-up'!O20-'ssp2-up'!N20)&gt;0,('ssp2-up'!O20-'ssp2-up'!N20),0)</f>
        <v>0</v>
      </c>
      <c r="P20" s="10">
        <f>IF(('ssp2-up'!P20-'ssp2-up'!O20)&gt;0,('ssp2-up'!P20-'ssp2-up'!O20),0)</f>
        <v>0</v>
      </c>
      <c r="Q20" s="10">
        <f>IF(('ssp2-up'!Q20-'ssp2-up'!P20)&gt;0,('ssp2-up'!Q20-'ssp2-up'!P20),0)</f>
        <v>0</v>
      </c>
      <c r="R20" s="10">
        <f>IF(('ssp2-up'!R20-'ssp2-up'!Q20)&gt;0,('ssp2-up'!R20-'ssp2-up'!Q20),0)</f>
        <v>0</v>
      </c>
      <c r="S20" s="10">
        <f>IF(('ssp2-up'!S20-'ssp2-up'!R20)&gt;0,('ssp2-up'!S20-'ssp2-up'!R20),0)</f>
        <v>0</v>
      </c>
      <c r="T20" s="10">
        <f>IF(('ssp2-up'!T20-'ssp2-up'!S20)&gt;0,('ssp2-up'!T20-'ssp2-up'!S20),0)</f>
        <v>0</v>
      </c>
      <c r="U20" s="10">
        <f>IF(('ssp2-up'!U20-'ssp2-up'!T20)&gt;0,('ssp2-up'!U20-'ssp2-up'!T20),0)</f>
        <v>0</v>
      </c>
      <c r="V20" s="10">
        <f>IF(('ssp2-up'!V20-'ssp2-up'!U20)&gt;0,('ssp2-up'!V20-'ssp2-up'!U20),0)</f>
        <v>0</v>
      </c>
      <c r="W20" s="10">
        <f>IF(('ssp2-up'!W20-'ssp2-up'!V20)&gt;0,('ssp2-up'!W20-'ssp2-up'!V20),0)</f>
        <v>0</v>
      </c>
      <c r="X20" s="10">
        <f>IF(('ssp2-up'!X20-'ssp2-up'!W20)&gt;0,('ssp2-up'!X20-'ssp2-up'!W20),0)</f>
        <v>0</v>
      </c>
    </row>
    <row r="21" spans="1:24" x14ac:dyDescent="0.3">
      <c r="A21" s="6" t="s">
        <v>6</v>
      </c>
      <c r="B21" s="11" t="s">
        <v>202</v>
      </c>
      <c r="C21" s="6" t="s">
        <v>28</v>
      </c>
      <c r="D21" s="6" t="s">
        <v>205</v>
      </c>
      <c r="E21" s="6" t="s">
        <v>204</v>
      </c>
      <c r="F21" s="10" t="e">
        <v>#N/A</v>
      </c>
      <c r="G21" s="10">
        <f>IF(('ssp2-up'!G21-'ssp2-up'!F21)&gt;0,('ssp2-up'!G21-'ssp2-up'!F21),0)</f>
        <v>4.8230444360305214E-2</v>
      </c>
      <c r="H21" s="10">
        <f>IF(('ssp2-up'!H21-'ssp2-up'!G21)&gt;0,('ssp2-up'!H21-'ssp2-up'!G21),0)</f>
        <v>3.4988583542129525E-2</v>
      </c>
      <c r="I21" s="10">
        <f>IF(('ssp2-up'!I21-'ssp2-up'!H21)&gt;0,('ssp2-up'!I21-'ssp2-up'!H21),0)</f>
        <v>1.0529249827121667E-2</v>
      </c>
      <c r="J21" s="10">
        <f>IF(('ssp2-up'!J21-'ssp2-up'!I21)&gt;0,('ssp2-up'!J21-'ssp2-up'!I21),0)</f>
        <v>0</v>
      </c>
      <c r="K21" s="10">
        <f>IF(('ssp2-up'!K21-'ssp2-up'!J21)&gt;0,('ssp2-up'!K21-'ssp2-up'!J21),0)</f>
        <v>0</v>
      </c>
      <c r="L21" s="10">
        <f>IF(('ssp2-up'!L21-'ssp2-up'!K21)&gt;0,('ssp2-up'!L21-'ssp2-up'!K21),0)</f>
        <v>0</v>
      </c>
      <c r="M21" s="10">
        <f>IF(('ssp2-up'!M21-'ssp2-up'!L21)&gt;0,('ssp2-up'!M21-'ssp2-up'!L21),0)</f>
        <v>0</v>
      </c>
      <c r="N21" s="10">
        <f>IF(('ssp2-up'!N21-'ssp2-up'!M21)&gt;0,('ssp2-up'!N21-'ssp2-up'!M21),0)</f>
        <v>0</v>
      </c>
      <c r="O21" s="10">
        <f>IF(('ssp2-up'!O21-'ssp2-up'!N21)&gt;0,('ssp2-up'!O21-'ssp2-up'!N21),0)</f>
        <v>0</v>
      </c>
      <c r="P21" s="10">
        <f>IF(('ssp2-up'!P21-'ssp2-up'!O21)&gt;0,('ssp2-up'!P21-'ssp2-up'!O21),0)</f>
        <v>0</v>
      </c>
      <c r="Q21" s="10">
        <f>IF(('ssp2-up'!Q21-'ssp2-up'!P21)&gt;0,('ssp2-up'!Q21-'ssp2-up'!P21),0)</f>
        <v>0</v>
      </c>
      <c r="R21" s="10">
        <f>IF(('ssp2-up'!R21-'ssp2-up'!Q21)&gt;0,('ssp2-up'!R21-'ssp2-up'!Q21),0)</f>
        <v>0</v>
      </c>
      <c r="S21" s="10">
        <f>IF(('ssp2-up'!S21-'ssp2-up'!R21)&gt;0,('ssp2-up'!S21-'ssp2-up'!R21),0)</f>
        <v>0</v>
      </c>
      <c r="T21" s="10">
        <f>IF(('ssp2-up'!T21-'ssp2-up'!S21)&gt;0,('ssp2-up'!T21-'ssp2-up'!S21),0)</f>
        <v>0</v>
      </c>
      <c r="U21" s="10">
        <f>IF(('ssp2-up'!U21-'ssp2-up'!T21)&gt;0,('ssp2-up'!U21-'ssp2-up'!T21),0)</f>
        <v>0</v>
      </c>
      <c r="V21" s="10">
        <f>IF(('ssp2-up'!V21-'ssp2-up'!U21)&gt;0,('ssp2-up'!V21-'ssp2-up'!U21),0)</f>
        <v>0</v>
      </c>
      <c r="W21" s="10">
        <f>IF(('ssp2-up'!W21-'ssp2-up'!V21)&gt;0,('ssp2-up'!W21-'ssp2-up'!V21),0)</f>
        <v>0</v>
      </c>
      <c r="X21" s="10">
        <f>IF(('ssp2-up'!X21-'ssp2-up'!W21)&gt;0,('ssp2-up'!X21-'ssp2-up'!W21),0)</f>
        <v>0</v>
      </c>
    </row>
    <row r="22" spans="1:24" x14ac:dyDescent="0.3">
      <c r="A22" s="6" t="s">
        <v>6</v>
      </c>
      <c r="B22" s="11" t="s">
        <v>202</v>
      </c>
      <c r="C22" s="6" t="s">
        <v>29</v>
      </c>
      <c r="D22" s="6" t="s">
        <v>205</v>
      </c>
      <c r="E22" s="6" t="s">
        <v>204</v>
      </c>
      <c r="F22" s="10" t="e">
        <v>#N/A</v>
      </c>
      <c r="G22" s="10">
        <f>IF(('ssp2-up'!G22-'ssp2-up'!F22)&gt;0,('ssp2-up'!G22-'ssp2-up'!F22),0)</f>
        <v>2.5938666170590929E-2</v>
      </c>
      <c r="H22" s="10">
        <f>IF(('ssp2-up'!H22-'ssp2-up'!G22)&gt;0,('ssp2-up'!H22-'ssp2-up'!G22),0)</f>
        <v>2.4599590164430335E-2</v>
      </c>
      <c r="I22" s="10">
        <f>IF(('ssp2-up'!I22-'ssp2-up'!H22)&gt;0,('ssp2-up'!I22-'ssp2-up'!H22),0)</f>
        <v>2.2106135966520529E-2</v>
      </c>
      <c r="J22" s="10">
        <f>IF(('ssp2-up'!J22-'ssp2-up'!I22)&gt;0,('ssp2-up'!J22-'ssp2-up'!I22),0)</f>
        <v>1.9961416535318383E-2</v>
      </c>
      <c r="K22" s="10">
        <f>IF(('ssp2-up'!K22-'ssp2-up'!J22)&gt;0,('ssp2-up'!K22-'ssp2-up'!J22),0)</f>
        <v>1.7831733438388009E-2</v>
      </c>
      <c r="L22" s="10">
        <f>IF(('ssp2-up'!L22-'ssp2-up'!K22)&gt;0,('ssp2-up'!L22-'ssp2-up'!K22),0)</f>
        <v>1.5721007759778083E-2</v>
      </c>
      <c r="M22" s="10">
        <f>IF(('ssp2-up'!M22-'ssp2-up'!L22)&gt;0,('ssp2-up'!M22-'ssp2-up'!L22),0)</f>
        <v>1.3467331631614621E-2</v>
      </c>
      <c r="N22" s="10">
        <f>IF(('ssp2-up'!N22-'ssp2-up'!M22)&gt;0,('ssp2-up'!N22-'ssp2-up'!M22),0)</f>
        <v>1.1184248217333825E-2</v>
      </c>
      <c r="O22" s="10">
        <f>IF(('ssp2-up'!O22-'ssp2-up'!N22)&gt;0,('ssp2-up'!O22-'ssp2-up'!N22),0)</f>
        <v>9.140353431804471E-3</v>
      </c>
      <c r="P22" s="10">
        <f>IF(('ssp2-up'!P22-'ssp2-up'!O22)&gt;0,('ssp2-up'!P22-'ssp2-up'!O22),0)</f>
        <v>7.2555637595762001E-3</v>
      </c>
      <c r="Q22" s="10">
        <f>IF(('ssp2-up'!Q22-'ssp2-up'!P22)&gt;0,('ssp2-up'!Q22-'ssp2-up'!P22),0)</f>
        <v>5.6839727074438628E-3</v>
      </c>
      <c r="R22" s="10">
        <f>IF(('ssp2-up'!R22-'ssp2-up'!Q22)&gt;0,('ssp2-up'!R22-'ssp2-up'!Q22),0)</f>
        <v>4.3009550144741948E-3</v>
      </c>
      <c r="S22" s="10">
        <f>IF(('ssp2-up'!S22-'ssp2-up'!R22)&gt;0,('ssp2-up'!S22-'ssp2-up'!R22),0)</f>
        <v>3.3369224970968281E-3</v>
      </c>
      <c r="T22" s="10">
        <f>IF(('ssp2-up'!T22-'ssp2-up'!S22)&gt;0,('ssp2-up'!T22-'ssp2-up'!S22),0)</f>
        <v>2.4062247422382277E-3</v>
      </c>
      <c r="U22" s="10">
        <f>IF(('ssp2-up'!U22-'ssp2-up'!T22)&gt;0,('ssp2-up'!U22-'ssp2-up'!T22),0)</f>
        <v>1.6953322619402411E-3</v>
      </c>
      <c r="V22" s="10">
        <f>IF(('ssp2-up'!V22-'ssp2-up'!U22)&gt;0,('ssp2-up'!V22-'ssp2-up'!U22),0)</f>
        <v>1.042482561767033E-3</v>
      </c>
      <c r="W22" s="10">
        <f>IF(('ssp2-up'!W22-'ssp2-up'!V22)&gt;0,('ssp2-up'!W22-'ssp2-up'!V22),0)</f>
        <v>9.6795706269769966E-4</v>
      </c>
      <c r="X22" s="10">
        <f>IF(('ssp2-up'!X22-'ssp2-up'!W22)&gt;0,('ssp2-up'!X22-'ssp2-up'!W22),0)</f>
        <v>1.063593569681609E-3</v>
      </c>
    </row>
    <row r="23" spans="1:24" x14ac:dyDescent="0.3">
      <c r="A23" s="6" t="s">
        <v>6</v>
      </c>
      <c r="B23" s="11" t="s">
        <v>202</v>
      </c>
      <c r="C23" s="6" t="s">
        <v>30</v>
      </c>
      <c r="D23" s="6" t="s">
        <v>205</v>
      </c>
      <c r="E23" s="6" t="s">
        <v>204</v>
      </c>
      <c r="F23" s="10" t="e">
        <v>#N/A</v>
      </c>
      <c r="G23" s="10">
        <f>IF(('ssp2-up'!G23-'ssp2-up'!F23)&gt;0,('ssp2-up'!G23-'ssp2-up'!F23),0)</f>
        <v>0.68512372225838014</v>
      </c>
      <c r="H23" s="10">
        <f>IF(('ssp2-up'!H23-'ssp2-up'!G23)&gt;0,('ssp2-up'!H23-'ssp2-up'!G23),0)</f>
        <v>0.68459292294609764</v>
      </c>
      <c r="I23" s="10">
        <f>IF(('ssp2-up'!I23-'ssp2-up'!H23)&gt;0,('ssp2-up'!I23-'ssp2-up'!H23),0)</f>
        <v>0.67559200844975198</v>
      </c>
      <c r="J23" s="10">
        <f>IF(('ssp2-up'!J23-'ssp2-up'!I23)&gt;0,('ssp2-up'!J23-'ssp2-up'!I23),0)</f>
        <v>0.64210570516968524</v>
      </c>
      <c r="K23" s="10">
        <f>IF(('ssp2-up'!K23-'ssp2-up'!J23)&gt;0,('ssp2-up'!K23-'ssp2-up'!J23),0)</f>
        <v>0.59354521446446817</v>
      </c>
      <c r="L23" s="10">
        <f>IF(('ssp2-up'!L23-'ssp2-up'!K23)&gt;0,('ssp2-up'!L23-'ssp2-up'!K23),0)</f>
        <v>0.54221217938455091</v>
      </c>
      <c r="M23" s="10">
        <f>IF(('ssp2-up'!M23-'ssp2-up'!L23)&gt;0,('ssp2-up'!M23-'ssp2-up'!L23),0)</f>
        <v>0.48348111884754452</v>
      </c>
      <c r="N23" s="10">
        <f>IF(('ssp2-up'!N23-'ssp2-up'!M23)&gt;0,('ssp2-up'!N23-'ssp2-up'!M23),0)</f>
        <v>0.42611447667259483</v>
      </c>
      <c r="O23" s="10">
        <f>IF(('ssp2-up'!O23-'ssp2-up'!N23)&gt;0,('ssp2-up'!O23-'ssp2-up'!N23),0)</f>
        <v>0.35550501141102053</v>
      </c>
      <c r="P23" s="10">
        <f>IF(('ssp2-up'!P23-'ssp2-up'!O23)&gt;0,('ssp2-up'!P23-'ssp2-up'!O23),0)</f>
        <v>0.28992066394583738</v>
      </c>
      <c r="Q23" s="10">
        <f>IF(('ssp2-up'!Q23-'ssp2-up'!P23)&gt;0,('ssp2-up'!Q23-'ssp2-up'!P23),0)</f>
        <v>0.24079923619103916</v>
      </c>
      <c r="R23" s="10">
        <f>IF(('ssp2-up'!R23-'ssp2-up'!Q23)&gt;0,('ssp2-up'!R23-'ssp2-up'!Q23),0)</f>
        <v>0.19842861120690714</v>
      </c>
      <c r="S23" s="10">
        <f>IF(('ssp2-up'!S23-'ssp2-up'!R23)&gt;0,('ssp2-up'!S23-'ssp2-up'!R23),0)</f>
        <v>0.15419821425778757</v>
      </c>
      <c r="T23" s="10">
        <f>IF(('ssp2-up'!T23-'ssp2-up'!S23)&gt;0,('ssp2-up'!T23-'ssp2-up'!S23),0)</f>
        <v>0.10744683439276947</v>
      </c>
      <c r="U23" s="10">
        <f>IF(('ssp2-up'!U23-'ssp2-up'!T23)&gt;0,('ssp2-up'!U23-'ssp2-up'!T23),0)</f>
        <v>7.3118956140874047E-2</v>
      </c>
      <c r="V23" s="10">
        <f>IF(('ssp2-up'!V23-'ssp2-up'!U23)&gt;0,('ssp2-up'!V23-'ssp2-up'!U23),0)</f>
        <v>4.926945402136873E-2</v>
      </c>
      <c r="W23" s="10">
        <f>IF(('ssp2-up'!W23-'ssp2-up'!V23)&gt;0,('ssp2-up'!W23-'ssp2-up'!V23),0)</f>
        <v>3.2213294343522492E-2</v>
      </c>
      <c r="X23" s="10">
        <f>IF(('ssp2-up'!X23-'ssp2-up'!W23)&gt;0,('ssp2-up'!X23-'ssp2-up'!W23),0)</f>
        <v>1.2991680611207812E-2</v>
      </c>
    </row>
    <row r="24" spans="1:24" x14ac:dyDescent="0.3">
      <c r="A24" s="6" t="s">
        <v>6</v>
      </c>
      <c r="B24" s="11" t="s">
        <v>202</v>
      </c>
      <c r="C24" s="6" t="s">
        <v>31</v>
      </c>
      <c r="D24" s="6" t="s">
        <v>205</v>
      </c>
      <c r="E24" s="6" t="s">
        <v>204</v>
      </c>
      <c r="F24" s="10" t="e">
        <v>#N/A</v>
      </c>
      <c r="G24" s="10">
        <f>IF(('ssp2-up'!G24-'ssp2-up'!F24)&gt;0,('ssp2-up'!G24-'ssp2-up'!F24),0)</f>
        <v>9.5316816359701875</v>
      </c>
      <c r="H24" s="10">
        <f>IF(('ssp2-up'!H24-'ssp2-up'!G24)&gt;0,('ssp2-up'!H24-'ssp2-up'!G24),0)</f>
        <v>8.7301978314620783</v>
      </c>
      <c r="I24" s="10">
        <f>IF(('ssp2-up'!I24-'ssp2-up'!H24)&gt;0,('ssp2-up'!I24-'ssp2-up'!H24),0)</f>
        <v>7.7028125536728851</v>
      </c>
      <c r="J24" s="10">
        <f>IF(('ssp2-up'!J24-'ssp2-up'!I24)&gt;0,('ssp2-up'!J24-'ssp2-up'!I24),0)</f>
        <v>6.3738633946813081</v>
      </c>
      <c r="K24" s="10">
        <f>IF(('ssp2-up'!K24-'ssp2-up'!J24)&gt;0,('ssp2-up'!K24-'ssp2-up'!J24),0)</f>
        <v>5.0603370094556226</v>
      </c>
      <c r="L24" s="10">
        <f>IF(('ssp2-up'!L24-'ssp2-up'!K24)&gt;0,('ssp2-up'!L24-'ssp2-up'!K24),0)</f>
        <v>3.806813590503765</v>
      </c>
      <c r="M24" s="10">
        <f>IF(('ssp2-up'!M24-'ssp2-up'!L24)&gt;0,('ssp2-up'!M24-'ssp2-up'!L24),0)</f>
        <v>2.5749174999780564</v>
      </c>
      <c r="N24" s="10">
        <f>IF(('ssp2-up'!N24-'ssp2-up'!M24)&gt;0,('ssp2-up'!N24-'ssp2-up'!M24),0)</f>
        <v>1.216230661599468</v>
      </c>
      <c r="O24" s="10">
        <f>IF(('ssp2-up'!O24-'ssp2-up'!N24)&gt;0,('ssp2-up'!O24-'ssp2-up'!N24),0)</f>
        <v>0</v>
      </c>
      <c r="P24" s="10">
        <f>IF(('ssp2-up'!P24-'ssp2-up'!O24)&gt;0,('ssp2-up'!P24-'ssp2-up'!O24),0)</f>
        <v>0</v>
      </c>
      <c r="Q24" s="10">
        <f>IF(('ssp2-up'!Q24-'ssp2-up'!P24)&gt;0,('ssp2-up'!Q24-'ssp2-up'!P24),0)</f>
        <v>0</v>
      </c>
      <c r="R24" s="10">
        <f>IF(('ssp2-up'!R24-'ssp2-up'!Q24)&gt;0,('ssp2-up'!R24-'ssp2-up'!Q24),0)</f>
        <v>0</v>
      </c>
      <c r="S24" s="10">
        <f>IF(('ssp2-up'!S24-'ssp2-up'!R24)&gt;0,('ssp2-up'!S24-'ssp2-up'!R24),0)</f>
        <v>0</v>
      </c>
      <c r="T24" s="10">
        <f>IF(('ssp2-up'!T24-'ssp2-up'!S24)&gt;0,('ssp2-up'!T24-'ssp2-up'!S24),0)</f>
        <v>0</v>
      </c>
      <c r="U24" s="10">
        <f>IF(('ssp2-up'!U24-'ssp2-up'!T24)&gt;0,('ssp2-up'!U24-'ssp2-up'!T24),0)</f>
        <v>0</v>
      </c>
      <c r="V24" s="10">
        <f>IF(('ssp2-up'!V24-'ssp2-up'!U24)&gt;0,('ssp2-up'!V24-'ssp2-up'!U24),0)</f>
        <v>0</v>
      </c>
      <c r="W24" s="10">
        <f>IF(('ssp2-up'!W24-'ssp2-up'!V24)&gt;0,('ssp2-up'!W24-'ssp2-up'!V24),0)</f>
        <v>0</v>
      </c>
      <c r="X24" s="10">
        <f>IF(('ssp2-up'!X24-'ssp2-up'!W24)&gt;0,('ssp2-up'!X24-'ssp2-up'!W24),0)</f>
        <v>0</v>
      </c>
    </row>
    <row r="25" spans="1:24" x14ac:dyDescent="0.3">
      <c r="A25" s="6" t="s">
        <v>6</v>
      </c>
      <c r="B25" s="11" t="s">
        <v>202</v>
      </c>
      <c r="C25" s="6" t="s">
        <v>32</v>
      </c>
      <c r="D25" s="6" t="s">
        <v>205</v>
      </c>
      <c r="E25" s="6" t="s">
        <v>204</v>
      </c>
      <c r="F25" s="10" t="e">
        <v>#N/A</v>
      </c>
      <c r="G25" s="10">
        <f>IF(('ssp2-up'!G25-'ssp2-up'!F25)&gt;0,('ssp2-up'!G25-'ssp2-up'!F25),0)</f>
        <v>1.0766021972535733E-2</v>
      </c>
      <c r="H25" s="10">
        <f>IF(('ssp2-up'!H25-'ssp2-up'!G25)&gt;0,('ssp2-up'!H25-'ssp2-up'!G25),0)</f>
        <v>1.0253469718851965E-2</v>
      </c>
      <c r="I25" s="10">
        <f>IF(('ssp2-up'!I25-'ssp2-up'!H25)&gt;0,('ssp2-up'!I25-'ssp2-up'!H25),0)</f>
        <v>9.1931536480246712E-3</v>
      </c>
      <c r="J25" s="10">
        <f>IF(('ssp2-up'!J25-'ssp2-up'!I25)&gt;0,('ssp2-up'!J25-'ssp2-up'!I25),0)</f>
        <v>7.879306868414343E-3</v>
      </c>
      <c r="K25" s="10">
        <f>IF(('ssp2-up'!K25-'ssp2-up'!J25)&gt;0,('ssp2-up'!K25-'ssp2-up'!J25),0)</f>
        <v>6.4357732606232232E-3</v>
      </c>
      <c r="L25" s="10">
        <f>IF(('ssp2-up'!L25-'ssp2-up'!K25)&gt;0,('ssp2-up'!L25-'ssp2-up'!K25),0)</f>
        <v>4.6542089265359798E-3</v>
      </c>
      <c r="M25" s="10">
        <f>IF(('ssp2-up'!M25-'ssp2-up'!L25)&gt;0,('ssp2-up'!M25-'ssp2-up'!L25),0)</f>
        <v>2.9395088407476455E-3</v>
      </c>
      <c r="N25" s="10">
        <f>IF(('ssp2-up'!N25-'ssp2-up'!M25)&gt;0,('ssp2-up'!N25-'ssp2-up'!M25),0)</f>
        <v>1.5862681711210913E-3</v>
      </c>
      <c r="O25" s="10">
        <f>IF(('ssp2-up'!O25-'ssp2-up'!N25)&gt;0,('ssp2-up'!O25-'ssp2-up'!N25),0)</f>
        <v>4.4934621570272282E-4</v>
      </c>
      <c r="P25" s="10">
        <f>IF(('ssp2-up'!P25-'ssp2-up'!O25)&gt;0,('ssp2-up'!P25-'ssp2-up'!O25),0)</f>
        <v>0</v>
      </c>
      <c r="Q25" s="10">
        <f>IF(('ssp2-up'!Q25-'ssp2-up'!P25)&gt;0,('ssp2-up'!Q25-'ssp2-up'!P25),0)</f>
        <v>0</v>
      </c>
      <c r="R25" s="10">
        <f>IF(('ssp2-up'!R25-'ssp2-up'!Q25)&gt;0,('ssp2-up'!R25-'ssp2-up'!Q25),0)</f>
        <v>0</v>
      </c>
      <c r="S25" s="10">
        <f>IF(('ssp2-up'!S25-'ssp2-up'!R25)&gt;0,('ssp2-up'!S25-'ssp2-up'!R25),0)</f>
        <v>0</v>
      </c>
      <c r="T25" s="10">
        <f>IF(('ssp2-up'!T25-'ssp2-up'!S25)&gt;0,('ssp2-up'!T25-'ssp2-up'!S25),0)</f>
        <v>0</v>
      </c>
      <c r="U25" s="10">
        <f>IF(('ssp2-up'!U25-'ssp2-up'!T25)&gt;0,('ssp2-up'!U25-'ssp2-up'!T25),0)</f>
        <v>0</v>
      </c>
      <c r="V25" s="10">
        <f>IF(('ssp2-up'!V25-'ssp2-up'!U25)&gt;0,('ssp2-up'!V25-'ssp2-up'!U25),0)</f>
        <v>0</v>
      </c>
      <c r="W25" s="10">
        <f>IF(('ssp2-up'!W25-'ssp2-up'!V25)&gt;0,('ssp2-up'!W25-'ssp2-up'!V25),0)</f>
        <v>0</v>
      </c>
      <c r="X25" s="10">
        <f>IF(('ssp2-up'!X25-'ssp2-up'!W25)&gt;0,('ssp2-up'!X25-'ssp2-up'!W25),0)</f>
        <v>0</v>
      </c>
    </row>
    <row r="26" spans="1:24" x14ac:dyDescent="0.3">
      <c r="A26" s="6" t="s">
        <v>6</v>
      </c>
      <c r="B26" s="11" t="s">
        <v>202</v>
      </c>
      <c r="C26" s="6" t="s">
        <v>33</v>
      </c>
      <c r="D26" s="6" t="s">
        <v>205</v>
      </c>
      <c r="E26" s="6" t="s">
        <v>204</v>
      </c>
      <c r="F26" s="10" t="e">
        <v>#N/A</v>
      </c>
      <c r="G26" s="10">
        <f>IF(('ssp2-up'!G26-'ssp2-up'!F26)&gt;0,('ssp2-up'!G26-'ssp2-up'!F26),0)</f>
        <v>3.5207072925799388E-2</v>
      </c>
      <c r="H26" s="10">
        <f>IF(('ssp2-up'!H26-'ssp2-up'!G26)&gt;0,('ssp2-up'!H26-'ssp2-up'!G26),0)</f>
        <v>3.4985700532234987E-2</v>
      </c>
      <c r="I26" s="10">
        <f>IF(('ssp2-up'!I26-'ssp2-up'!H26)&gt;0,('ssp2-up'!I26-'ssp2-up'!H26),0)</f>
        <v>3.3890245437750988E-2</v>
      </c>
      <c r="J26" s="10">
        <f>IF(('ssp2-up'!J26-'ssp2-up'!I26)&gt;0,('ssp2-up'!J26-'ssp2-up'!I26),0)</f>
        <v>3.2447980934315612E-2</v>
      </c>
      <c r="K26" s="10">
        <f>IF(('ssp2-up'!K26-'ssp2-up'!J26)&gt;0,('ssp2-up'!K26-'ssp2-up'!J26),0)</f>
        <v>3.0992064227852112E-2</v>
      </c>
      <c r="L26" s="10">
        <f>IF(('ssp2-up'!L26-'ssp2-up'!K26)&gt;0,('ssp2-up'!L26-'ssp2-up'!K26),0)</f>
        <v>2.9497692127105013E-2</v>
      </c>
      <c r="M26" s="10">
        <f>IF(('ssp2-up'!M26-'ssp2-up'!L26)&gt;0,('ssp2-up'!M26-'ssp2-up'!L26),0)</f>
        <v>2.7914127251555343E-2</v>
      </c>
      <c r="N26" s="10">
        <f>IF(('ssp2-up'!N26-'ssp2-up'!M26)&gt;0,('ssp2-up'!N26-'ssp2-up'!M26),0)</f>
        <v>2.6449691369139106E-2</v>
      </c>
      <c r="O26" s="10">
        <f>IF(('ssp2-up'!O26-'ssp2-up'!N26)&gt;0,('ssp2-up'!O26-'ssp2-up'!N26),0)</f>
        <v>2.4181344034176266E-2</v>
      </c>
      <c r="P26" s="10">
        <f>IF(('ssp2-up'!P26-'ssp2-up'!O26)&gt;0,('ssp2-up'!P26-'ssp2-up'!O26),0)</f>
        <v>2.1414950385527542E-2</v>
      </c>
      <c r="Q26" s="10">
        <f>IF(('ssp2-up'!Q26-'ssp2-up'!P26)&gt;0,('ssp2-up'!Q26-'ssp2-up'!P26),0)</f>
        <v>1.6140501346394776E-2</v>
      </c>
      <c r="R26" s="10">
        <f>IF(('ssp2-up'!R26-'ssp2-up'!Q26)&gt;0,('ssp2-up'!R26-'ssp2-up'!Q26),0)</f>
        <v>1.126878993228797E-2</v>
      </c>
      <c r="S26" s="10">
        <f>IF(('ssp2-up'!S26-'ssp2-up'!R26)&gt;0,('ssp2-up'!S26-'ssp2-up'!R26),0)</f>
        <v>6.4896811299578472E-3</v>
      </c>
      <c r="T26" s="10">
        <f>IF(('ssp2-up'!T26-'ssp2-up'!S26)&gt;0,('ssp2-up'!T26-'ssp2-up'!S26),0)</f>
        <v>2.7138005937983323E-3</v>
      </c>
      <c r="U26" s="10">
        <f>IF(('ssp2-up'!U26-'ssp2-up'!T26)&gt;0,('ssp2-up'!U26-'ssp2-up'!T26),0)</f>
        <v>0</v>
      </c>
      <c r="V26" s="10">
        <f>IF(('ssp2-up'!V26-'ssp2-up'!U26)&gt;0,('ssp2-up'!V26-'ssp2-up'!U26),0)</f>
        <v>0</v>
      </c>
      <c r="W26" s="10">
        <f>IF(('ssp2-up'!W26-'ssp2-up'!V26)&gt;0,('ssp2-up'!W26-'ssp2-up'!V26),0)</f>
        <v>0</v>
      </c>
      <c r="X26" s="10">
        <f>IF(('ssp2-up'!X26-'ssp2-up'!W26)&gt;0,('ssp2-up'!X26-'ssp2-up'!W26),0)</f>
        <v>0</v>
      </c>
    </row>
    <row r="27" spans="1:24" x14ac:dyDescent="0.3">
      <c r="A27" s="6" t="s">
        <v>6</v>
      </c>
      <c r="B27" s="11" t="s">
        <v>202</v>
      </c>
      <c r="C27" s="6" t="s">
        <v>34</v>
      </c>
      <c r="D27" s="6" t="s">
        <v>205</v>
      </c>
      <c r="E27" s="6" t="s">
        <v>204</v>
      </c>
      <c r="F27" s="10" t="e">
        <v>#N/A</v>
      </c>
      <c r="G27" s="10">
        <f>IF(('ssp2-up'!G27-'ssp2-up'!F27)&gt;0,('ssp2-up'!G27-'ssp2-up'!F27),0)</f>
        <v>5.5887502866502181E-2</v>
      </c>
      <c r="H27" s="10">
        <f>IF(('ssp2-up'!H27-'ssp2-up'!G27)&gt;0,('ssp2-up'!H27-'ssp2-up'!G27),0)</f>
        <v>6.0319835292015067E-2</v>
      </c>
      <c r="I27" s="10">
        <f>IF(('ssp2-up'!I27-'ssp2-up'!H27)&gt;0,('ssp2-up'!I27-'ssp2-up'!H27),0)</f>
        <v>6.2545724379625633E-2</v>
      </c>
      <c r="J27" s="10">
        <f>IF(('ssp2-up'!J27-'ssp2-up'!I27)&gt;0,('ssp2-up'!J27-'ssp2-up'!I27),0)</f>
        <v>6.3028956747750053E-2</v>
      </c>
      <c r="K27" s="10">
        <f>IF(('ssp2-up'!K27-'ssp2-up'!J27)&gt;0,('ssp2-up'!K27-'ssp2-up'!J27),0)</f>
        <v>6.1996769777119765E-2</v>
      </c>
      <c r="L27" s="10">
        <f>IF(('ssp2-up'!L27-'ssp2-up'!K27)&gt;0,('ssp2-up'!L27-'ssp2-up'!K27),0)</f>
        <v>6.1061787812954238E-2</v>
      </c>
      <c r="M27" s="10">
        <f>IF(('ssp2-up'!M27-'ssp2-up'!L27)&gt;0,('ssp2-up'!M27-'ssp2-up'!L27),0)</f>
        <v>5.9439947070232257E-2</v>
      </c>
      <c r="N27" s="10">
        <f>IF(('ssp2-up'!N27-'ssp2-up'!M27)&gt;0,('ssp2-up'!N27-'ssp2-up'!M27),0)</f>
        <v>5.628708048946196E-2</v>
      </c>
      <c r="O27" s="10">
        <f>IF(('ssp2-up'!O27-'ssp2-up'!N27)&gt;0,('ssp2-up'!O27-'ssp2-up'!N27),0)</f>
        <v>5.141512375479329E-2</v>
      </c>
      <c r="P27" s="10">
        <f>IF(('ssp2-up'!P27-'ssp2-up'!O27)&gt;0,('ssp2-up'!P27-'ssp2-up'!O27),0)</f>
        <v>4.5148943055114299E-2</v>
      </c>
      <c r="Q27" s="10">
        <f>IF(('ssp2-up'!Q27-'ssp2-up'!P27)&gt;0,('ssp2-up'!Q27-'ssp2-up'!P27),0)</f>
        <v>3.7375685761887323E-2</v>
      </c>
      <c r="R27" s="10">
        <f>IF(('ssp2-up'!R27-'ssp2-up'!Q27)&gt;0,('ssp2-up'!R27-'ssp2-up'!Q27),0)</f>
        <v>2.9830586860367658E-2</v>
      </c>
      <c r="S27" s="10">
        <f>IF(('ssp2-up'!S27-'ssp2-up'!R27)&gt;0,('ssp2-up'!S27-'ssp2-up'!R27),0)</f>
        <v>2.2208619072701441E-2</v>
      </c>
      <c r="T27" s="10">
        <f>IF(('ssp2-up'!T27-'ssp2-up'!S27)&gt;0,('ssp2-up'!T27-'ssp2-up'!S27),0)</f>
        <v>1.4533498673604095E-2</v>
      </c>
      <c r="U27" s="10">
        <f>IF(('ssp2-up'!U27-'ssp2-up'!T27)&gt;0,('ssp2-up'!U27-'ssp2-up'!T27),0)</f>
        <v>7.6995554416828815E-3</v>
      </c>
      <c r="V27" s="10">
        <f>IF(('ssp2-up'!V27-'ssp2-up'!U27)&gt;0,('ssp2-up'!V27-'ssp2-up'!U27),0)</f>
        <v>1.9537538091700668E-3</v>
      </c>
      <c r="W27" s="10">
        <f>IF(('ssp2-up'!W27-'ssp2-up'!V27)&gt;0,('ssp2-up'!W27-'ssp2-up'!V27),0)</f>
        <v>0</v>
      </c>
      <c r="X27" s="10">
        <f>IF(('ssp2-up'!X27-'ssp2-up'!W27)&gt;0,('ssp2-up'!X27-'ssp2-up'!W27),0)</f>
        <v>0</v>
      </c>
    </row>
    <row r="28" spans="1:24" x14ac:dyDescent="0.3">
      <c r="A28" s="6" t="s">
        <v>6</v>
      </c>
      <c r="B28" s="11" t="s">
        <v>202</v>
      </c>
      <c r="C28" s="6" t="s">
        <v>35</v>
      </c>
      <c r="D28" s="6" t="s">
        <v>205</v>
      </c>
      <c r="E28" s="6" t="s">
        <v>204</v>
      </c>
      <c r="F28" s="10" t="e">
        <v>#N/A</v>
      </c>
      <c r="G28" s="10">
        <f>IF(('ssp2-up'!G28-'ssp2-up'!F28)&gt;0,('ssp2-up'!G28-'ssp2-up'!F28),0)</f>
        <v>0.14099671574961903</v>
      </c>
      <c r="H28" s="10">
        <f>IF(('ssp2-up'!H28-'ssp2-up'!G28)&gt;0,('ssp2-up'!H28-'ssp2-up'!G28),0)</f>
        <v>0.13342868010873477</v>
      </c>
      <c r="I28" s="10">
        <f>IF(('ssp2-up'!I28-'ssp2-up'!H28)&gt;0,('ssp2-up'!I28-'ssp2-up'!H28),0)</f>
        <v>0.12243475289239192</v>
      </c>
      <c r="J28" s="10">
        <f>IF(('ssp2-up'!J28-'ssp2-up'!I28)&gt;0,('ssp2-up'!J28-'ssp2-up'!I28),0)</f>
        <v>0.11341887613356261</v>
      </c>
      <c r="K28" s="10">
        <f>IF(('ssp2-up'!K28-'ssp2-up'!J28)&gt;0,('ssp2-up'!K28-'ssp2-up'!J28),0)</f>
        <v>0.10697585019343148</v>
      </c>
      <c r="L28" s="10">
        <f>IF(('ssp2-up'!L28-'ssp2-up'!K28)&gt;0,('ssp2-up'!L28-'ssp2-up'!K28),0)</f>
        <v>0.10124845868942645</v>
      </c>
      <c r="M28" s="10">
        <f>IF(('ssp2-up'!M28-'ssp2-up'!L28)&gt;0,('ssp2-up'!M28-'ssp2-up'!L28),0)</f>
        <v>9.6450352923213689E-2</v>
      </c>
      <c r="N28" s="10">
        <f>IF(('ssp2-up'!N28-'ssp2-up'!M28)&gt;0,('ssp2-up'!N28-'ssp2-up'!M28),0)</f>
        <v>9.2911022748399574E-2</v>
      </c>
      <c r="O28" s="10">
        <f>IF(('ssp2-up'!O28-'ssp2-up'!N28)&gt;0,('ssp2-up'!O28-'ssp2-up'!N28),0)</f>
        <v>8.8144928719039672E-2</v>
      </c>
      <c r="P28" s="10">
        <f>IF(('ssp2-up'!P28-'ssp2-up'!O28)&gt;0,('ssp2-up'!P28-'ssp2-up'!O28),0)</f>
        <v>8.4749338973403976E-2</v>
      </c>
      <c r="Q28" s="10">
        <f>IF(('ssp2-up'!Q28-'ssp2-up'!P28)&gt;0,('ssp2-up'!Q28-'ssp2-up'!P28),0)</f>
        <v>7.0329327030781208E-2</v>
      </c>
      <c r="R28" s="10">
        <f>IF(('ssp2-up'!R28-'ssp2-up'!Q28)&gt;0,('ssp2-up'!R28-'ssp2-up'!Q28),0)</f>
        <v>5.2094188116437401E-2</v>
      </c>
      <c r="S28" s="10">
        <f>IF(('ssp2-up'!S28-'ssp2-up'!R28)&gt;0,('ssp2-up'!S28-'ssp2-up'!R28),0)</f>
        <v>3.2806877193404027E-2</v>
      </c>
      <c r="T28" s="10">
        <f>IF(('ssp2-up'!T28-'ssp2-up'!S28)&gt;0,('ssp2-up'!T28-'ssp2-up'!S28),0)</f>
        <v>1.6751588465278466E-2</v>
      </c>
      <c r="U28" s="10">
        <f>IF(('ssp2-up'!U28-'ssp2-up'!T28)&gt;0,('ssp2-up'!U28-'ssp2-up'!T28),0)</f>
        <v>0</v>
      </c>
      <c r="V28" s="10">
        <f>IF(('ssp2-up'!V28-'ssp2-up'!U28)&gt;0,('ssp2-up'!V28-'ssp2-up'!U28),0)</f>
        <v>0</v>
      </c>
      <c r="W28" s="10">
        <f>IF(('ssp2-up'!W28-'ssp2-up'!V28)&gt;0,('ssp2-up'!W28-'ssp2-up'!V28),0)</f>
        <v>0</v>
      </c>
      <c r="X28" s="10">
        <f>IF(('ssp2-up'!X28-'ssp2-up'!W28)&gt;0,('ssp2-up'!X28-'ssp2-up'!W28),0)</f>
        <v>0</v>
      </c>
    </row>
    <row r="29" spans="1:24" x14ac:dyDescent="0.3">
      <c r="A29" s="6" t="s">
        <v>6</v>
      </c>
      <c r="B29" s="11" t="s">
        <v>202</v>
      </c>
      <c r="C29" s="6" t="s">
        <v>36</v>
      </c>
      <c r="D29" s="6" t="s">
        <v>205</v>
      </c>
      <c r="E29" s="6" t="s">
        <v>204</v>
      </c>
      <c r="F29" s="10" t="e">
        <v>#N/A</v>
      </c>
      <c r="G29" s="10">
        <f>IF(('ssp2-up'!G29-'ssp2-up'!F29)&gt;0,('ssp2-up'!G29-'ssp2-up'!F29),0)</f>
        <v>0.30962574777066076</v>
      </c>
      <c r="H29" s="10">
        <f>IF(('ssp2-up'!H29-'ssp2-up'!G29)&gt;0,('ssp2-up'!H29-'ssp2-up'!G29),0)</f>
        <v>0.3403486445351942</v>
      </c>
      <c r="I29" s="10">
        <f>IF(('ssp2-up'!I29-'ssp2-up'!H29)&gt;0,('ssp2-up'!I29-'ssp2-up'!H29),0)</f>
        <v>0.3536290431553053</v>
      </c>
      <c r="J29" s="10">
        <f>IF(('ssp2-up'!J29-'ssp2-up'!I29)&gt;0,('ssp2-up'!J29-'ssp2-up'!I29),0)</f>
        <v>0.36125941035742049</v>
      </c>
      <c r="K29" s="10">
        <f>IF(('ssp2-up'!K29-'ssp2-up'!J29)&gt;0,('ssp2-up'!K29-'ssp2-up'!J29),0)</f>
        <v>0.35878085284058292</v>
      </c>
      <c r="L29" s="10">
        <f>IF(('ssp2-up'!L29-'ssp2-up'!K29)&gt;0,('ssp2-up'!L29-'ssp2-up'!K29),0)</f>
        <v>0.35310382982142396</v>
      </c>
      <c r="M29" s="10">
        <f>IF(('ssp2-up'!M29-'ssp2-up'!L29)&gt;0,('ssp2-up'!M29-'ssp2-up'!L29),0)</f>
        <v>0.3352248922592338</v>
      </c>
      <c r="N29" s="10">
        <f>IF(('ssp2-up'!N29-'ssp2-up'!M29)&gt;0,('ssp2-up'!N29-'ssp2-up'!M29),0)</f>
        <v>0.31082255782917123</v>
      </c>
      <c r="O29" s="10">
        <f>IF(('ssp2-up'!O29-'ssp2-up'!N29)&gt;0,('ssp2-up'!O29-'ssp2-up'!N29),0)</f>
        <v>0.28774650681283287</v>
      </c>
      <c r="P29" s="10">
        <f>IF(('ssp2-up'!P29-'ssp2-up'!O29)&gt;0,('ssp2-up'!P29-'ssp2-up'!O29),0)</f>
        <v>0.25686296244711038</v>
      </c>
      <c r="Q29" s="10">
        <f>IF(('ssp2-up'!Q29-'ssp2-up'!P29)&gt;0,('ssp2-up'!Q29-'ssp2-up'!P29),0)</f>
        <v>0.22241884356723052</v>
      </c>
      <c r="R29" s="10">
        <f>IF(('ssp2-up'!R29-'ssp2-up'!Q29)&gt;0,('ssp2-up'!R29-'ssp2-up'!Q29),0)</f>
        <v>0.18832126814641281</v>
      </c>
      <c r="S29" s="10">
        <f>IF(('ssp2-up'!S29-'ssp2-up'!R29)&gt;0,('ssp2-up'!S29-'ssp2-up'!R29),0)</f>
        <v>0.15207071971406627</v>
      </c>
      <c r="T29" s="10">
        <f>IF(('ssp2-up'!T29-'ssp2-up'!S29)&gt;0,('ssp2-up'!T29-'ssp2-up'!S29),0)</f>
        <v>0.12065432571192058</v>
      </c>
      <c r="U29" s="10">
        <f>IF(('ssp2-up'!U29-'ssp2-up'!T29)&gt;0,('ssp2-up'!U29-'ssp2-up'!T29),0)</f>
        <v>9.0504031253144213E-2</v>
      </c>
      <c r="V29" s="10">
        <f>IF(('ssp2-up'!V29-'ssp2-up'!U29)&gt;0,('ssp2-up'!V29-'ssp2-up'!U29),0)</f>
        <v>6.1504482881471922E-2</v>
      </c>
      <c r="W29" s="10">
        <f>IF(('ssp2-up'!W29-'ssp2-up'!V29)&gt;0,('ssp2-up'!W29-'ssp2-up'!V29),0)</f>
        <v>3.8841523132661315E-2</v>
      </c>
      <c r="X29" s="10">
        <f>IF(('ssp2-up'!X29-'ssp2-up'!W29)&gt;0,('ssp2-up'!X29-'ssp2-up'!W29),0)</f>
        <v>1.8830478896459724E-2</v>
      </c>
    </row>
    <row r="30" spans="1:24" x14ac:dyDescent="0.3">
      <c r="A30" s="6" t="s">
        <v>6</v>
      </c>
      <c r="B30" s="11" t="s">
        <v>202</v>
      </c>
      <c r="C30" s="6" t="s">
        <v>37</v>
      </c>
      <c r="D30" s="6" t="s">
        <v>205</v>
      </c>
      <c r="E30" s="6" t="s">
        <v>204</v>
      </c>
      <c r="F30" s="10" t="e">
        <v>#N/A</v>
      </c>
      <c r="G30" s="10">
        <f>IF(('ssp2-up'!G30-'ssp2-up'!F30)&gt;0,('ssp2-up'!G30-'ssp2-up'!F30),0)</f>
        <v>2.0964388091845905</v>
      </c>
      <c r="H30" s="10">
        <f>IF(('ssp2-up'!H30-'ssp2-up'!G30)&gt;0,('ssp2-up'!H30-'ssp2-up'!G30),0)</f>
        <v>2.1587306579409145</v>
      </c>
      <c r="I30" s="10">
        <f>IF(('ssp2-up'!I30-'ssp2-up'!H30)&gt;0,('ssp2-up'!I30-'ssp2-up'!H30),0)</f>
        <v>2.1403837311965184</v>
      </c>
      <c r="J30" s="10">
        <f>IF(('ssp2-up'!J30-'ssp2-up'!I30)&gt;0,('ssp2-up'!J30-'ssp2-up'!I30),0)</f>
        <v>2.0260381567959556</v>
      </c>
      <c r="K30" s="10">
        <f>IF(('ssp2-up'!K30-'ssp2-up'!J30)&gt;0,('ssp2-up'!K30-'ssp2-up'!J30),0)</f>
        <v>1.9045392450974674</v>
      </c>
      <c r="L30" s="10">
        <f>IF(('ssp2-up'!L30-'ssp2-up'!K30)&gt;0,('ssp2-up'!L30-'ssp2-up'!K30),0)</f>
        <v>1.843095801263523</v>
      </c>
      <c r="M30" s="10">
        <f>IF(('ssp2-up'!M30-'ssp2-up'!L30)&gt;0,('ssp2-up'!M30-'ssp2-up'!L30),0)</f>
        <v>1.8139880252039404</v>
      </c>
      <c r="N30" s="10">
        <f>IF(('ssp2-up'!N30-'ssp2-up'!M30)&gt;0,('ssp2-up'!N30-'ssp2-up'!M30),0)</f>
        <v>1.7923395031614291</v>
      </c>
      <c r="O30" s="10">
        <f>IF(('ssp2-up'!O30-'ssp2-up'!N30)&gt;0,('ssp2-up'!O30-'ssp2-up'!N30),0)</f>
        <v>1.7355652972696802</v>
      </c>
      <c r="P30" s="10">
        <f>IF(('ssp2-up'!P30-'ssp2-up'!O30)&gt;0,('ssp2-up'!P30-'ssp2-up'!O30),0)</f>
        <v>1.6715168605601889</v>
      </c>
      <c r="Q30" s="10">
        <f>IF(('ssp2-up'!Q30-'ssp2-up'!P30)&gt;0,('ssp2-up'!Q30-'ssp2-up'!P30),0)</f>
        <v>1.4931438156685317</v>
      </c>
      <c r="R30" s="10">
        <f>IF(('ssp2-up'!R30-'ssp2-up'!Q30)&gt;0,('ssp2-up'!R30-'ssp2-up'!Q30),0)</f>
        <v>1.3155291063831243</v>
      </c>
      <c r="S30" s="10">
        <f>IF(('ssp2-up'!S30-'ssp2-up'!R30)&gt;0,('ssp2-up'!S30-'ssp2-up'!R30),0)</f>
        <v>1.1324465520465097</v>
      </c>
      <c r="T30" s="10">
        <f>IF(('ssp2-up'!T30-'ssp2-up'!S30)&gt;0,('ssp2-up'!T30-'ssp2-up'!S30),0)</f>
        <v>0.91609443634527565</v>
      </c>
      <c r="U30" s="10">
        <f>IF(('ssp2-up'!U30-'ssp2-up'!T30)&gt;0,('ssp2-up'!U30-'ssp2-up'!T30),0)</f>
        <v>0.6691087679887886</v>
      </c>
      <c r="V30" s="10">
        <f>IF(('ssp2-up'!V30-'ssp2-up'!U30)&gt;0,('ssp2-up'!V30-'ssp2-up'!U30),0)</f>
        <v>0.41442860624096767</v>
      </c>
      <c r="W30" s="10">
        <f>IF(('ssp2-up'!W30-'ssp2-up'!V30)&gt;0,('ssp2-up'!W30-'ssp2-up'!V30),0)</f>
        <v>0.10391740864064047</v>
      </c>
      <c r="X30" s="10">
        <f>IF(('ssp2-up'!X30-'ssp2-up'!W30)&gt;0,('ssp2-up'!X30-'ssp2-up'!W30),0)</f>
        <v>0</v>
      </c>
    </row>
    <row r="31" spans="1:24" x14ac:dyDescent="0.3">
      <c r="A31" s="6" t="s">
        <v>6</v>
      </c>
      <c r="B31" s="11" t="s">
        <v>202</v>
      </c>
      <c r="C31" s="6" t="s">
        <v>38</v>
      </c>
      <c r="D31" s="6" t="s">
        <v>205</v>
      </c>
      <c r="E31" s="6" t="s">
        <v>204</v>
      </c>
      <c r="F31" s="10" t="e">
        <v>#N/A</v>
      </c>
      <c r="G31" s="10">
        <f>IF(('ssp2-up'!G31-'ssp2-up'!F31)&gt;0,('ssp2-up'!G31-'ssp2-up'!F31),0)</f>
        <v>0.32935407824503304</v>
      </c>
      <c r="H31" s="10">
        <f>IF(('ssp2-up'!H31-'ssp2-up'!G31)&gt;0,('ssp2-up'!H31-'ssp2-up'!G31),0)</f>
        <v>0.30047576259242348</v>
      </c>
      <c r="I31" s="10">
        <f>IF(('ssp2-up'!I31-'ssp2-up'!H31)&gt;0,('ssp2-up'!I31-'ssp2-up'!H31),0)</f>
        <v>0.30427881404116874</v>
      </c>
      <c r="J31" s="10">
        <f>IF(('ssp2-up'!J31-'ssp2-up'!I31)&gt;0,('ssp2-up'!J31-'ssp2-up'!I31),0)</f>
        <v>0.29711228737509376</v>
      </c>
      <c r="K31" s="10">
        <f>IF(('ssp2-up'!K31-'ssp2-up'!J31)&gt;0,('ssp2-up'!K31-'ssp2-up'!J31),0)</f>
        <v>0.27909244185161874</v>
      </c>
      <c r="L31" s="10">
        <f>IF(('ssp2-up'!L31-'ssp2-up'!K31)&gt;0,('ssp2-up'!L31-'ssp2-up'!K31),0)</f>
        <v>0.25792497308118367</v>
      </c>
      <c r="M31" s="10">
        <f>IF(('ssp2-up'!M31-'ssp2-up'!L31)&gt;0,('ssp2-up'!M31-'ssp2-up'!L31),0)</f>
        <v>0.23972554210240293</v>
      </c>
      <c r="N31" s="10">
        <f>IF(('ssp2-up'!N31-'ssp2-up'!M31)&gt;0,('ssp2-up'!N31-'ssp2-up'!M31),0)</f>
        <v>0.22134917520102793</v>
      </c>
      <c r="O31" s="10">
        <f>IF(('ssp2-up'!O31-'ssp2-up'!N31)&gt;0,('ssp2-up'!O31-'ssp2-up'!N31),0)</f>
        <v>0.19823611003306674</v>
      </c>
      <c r="P31" s="10">
        <f>IF(('ssp2-up'!P31-'ssp2-up'!O31)&gt;0,('ssp2-up'!P31-'ssp2-up'!O31),0)</f>
        <v>0.17288553906641546</v>
      </c>
      <c r="Q31" s="10">
        <f>IF(('ssp2-up'!Q31-'ssp2-up'!P31)&gt;0,('ssp2-up'!Q31-'ssp2-up'!P31),0)</f>
        <v>0.13396087997622352</v>
      </c>
      <c r="R31" s="10">
        <f>IF(('ssp2-up'!R31-'ssp2-up'!Q31)&gt;0,('ssp2-up'!R31-'ssp2-up'!Q31),0)</f>
        <v>0.1018785157792923</v>
      </c>
      <c r="S31" s="10">
        <f>IF(('ssp2-up'!S31-'ssp2-up'!R31)&gt;0,('ssp2-up'!S31-'ssp2-up'!R31),0)</f>
        <v>7.4540695095238974E-2</v>
      </c>
      <c r="T31" s="10">
        <f>IF(('ssp2-up'!T31-'ssp2-up'!S31)&gt;0,('ssp2-up'!T31-'ssp2-up'!S31),0)</f>
        <v>4.890216287377136E-2</v>
      </c>
      <c r="U31" s="10">
        <f>IF(('ssp2-up'!U31-'ssp2-up'!T31)&gt;0,('ssp2-up'!U31-'ssp2-up'!T31),0)</f>
        <v>2.1540708017683485E-2</v>
      </c>
      <c r="V31" s="10">
        <f>IF(('ssp2-up'!V31-'ssp2-up'!U31)&gt;0,('ssp2-up'!V31-'ssp2-up'!U31),0)</f>
        <v>0</v>
      </c>
      <c r="W31" s="10">
        <f>IF(('ssp2-up'!W31-'ssp2-up'!V31)&gt;0,('ssp2-up'!W31-'ssp2-up'!V31),0)</f>
        <v>0</v>
      </c>
      <c r="X31" s="10">
        <f>IF(('ssp2-up'!X31-'ssp2-up'!W31)&gt;0,('ssp2-up'!X31-'ssp2-up'!W31),0)</f>
        <v>0</v>
      </c>
    </row>
    <row r="32" spans="1:24" x14ac:dyDescent="0.3">
      <c r="A32" s="6" t="s">
        <v>6</v>
      </c>
      <c r="B32" s="11" t="s">
        <v>202</v>
      </c>
      <c r="C32" s="6" t="s">
        <v>39</v>
      </c>
      <c r="D32" s="6" t="s">
        <v>205</v>
      </c>
      <c r="E32" s="6" t="s">
        <v>204</v>
      </c>
      <c r="F32" s="10" t="e">
        <v>#N/A</v>
      </c>
      <c r="G32" s="10">
        <f>IF(('ssp2-up'!G32-'ssp2-up'!F32)&gt;0,('ssp2-up'!G32-'ssp2-up'!F32),0)</f>
        <v>0.89394303380358586</v>
      </c>
      <c r="H32" s="10">
        <f>IF(('ssp2-up'!H32-'ssp2-up'!G32)&gt;0,('ssp2-up'!H32-'ssp2-up'!G32),0)</f>
        <v>0.83485851028119029</v>
      </c>
      <c r="I32" s="10">
        <f>IF(('ssp2-up'!I32-'ssp2-up'!H32)&gt;0,('ssp2-up'!I32-'ssp2-up'!H32),0)</f>
        <v>0.75206011148292262</v>
      </c>
      <c r="J32" s="10">
        <f>IF(('ssp2-up'!J32-'ssp2-up'!I32)&gt;0,('ssp2-up'!J32-'ssp2-up'!I32),0)</f>
        <v>0.6405553371267132</v>
      </c>
      <c r="K32" s="10">
        <f>IF(('ssp2-up'!K32-'ssp2-up'!J32)&gt;0,('ssp2-up'!K32-'ssp2-up'!J32),0)</f>
        <v>0.51838968335732716</v>
      </c>
      <c r="L32" s="10">
        <f>IF(('ssp2-up'!L32-'ssp2-up'!K32)&gt;0,('ssp2-up'!L32-'ssp2-up'!K32),0)</f>
        <v>0.39381454544634309</v>
      </c>
      <c r="M32" s="10">
        <f>IF(('ssp2-up'!M32-'ssp2-up'!L32)&gt;0,('ssp2-up'!M32-'ssp2-up'!L32),0)</f>
        <v>0.27757248608059371</v>
      </c>
      <c r="N32" s="10">
        <f>IF(('ssp2-up'!N32-'ssp2-up'!M32)&gt;0,('ssp2-up'!N32-'ssp2-up'!M32),0)</f>
        <v>0.15118512354218439</v>
      </c>
      <c r="O32" s="10">
        <f>IF(('ssp2-up'!O32-'ssp2-up'!N32)&gt;0,('ssp2-up'!O32-'ssp2-up'!N32),0)</f>
        <v>5.7578777744563325E-2</v>
      </c>
      <c r="P32" s="10">
        <f>IF(('ssp2-up'!P32-'ssp2-up'!O32)&gt;0,('ssp2-up'!P32-'ssp2-up'!O32),0)</f>
        <v>0</v>
      </c>
      <c r="Q32" s="10">
        <f>IF(('ssp2-up'!Q32-'ssp2-up'!P32)&gt;0,('ssp2-up'!Q32-'ssp2-up'!P32),0)</f>
        <v>0</v>
      </c>
      <c r="R32" s="10">
        <f>IF(('ssp2-up'!R32-'ssp2-up'!Q32)&gt;0,('ssp2-up'!R32-'ssp2-up'!Q32),0)</f>
        <v>0</v>
      </c>
      <c r="S32" s="10">
        <f>IF(('ssp2-up'!S32-'ssp2-up'!R32)&gt;0,('ssp2-up'!S32-'ssp2-up'!R32),0)</f>
        <v>0</v>
      </c>
      <c r="T32" s="10">
        <f>IF(('ssp2-up'!T32-'ssp2-up'!S32)&gt;0,('ssp2-up'!T32-'ssp2-up'!S32),0)</f>
        <v>0</v>
      </c>
      <c r="U32" s="10">
        <f>IF(('ssp2-up'!U32-'ssp2-up'!T32)&gt;0,('ssp2-up'!U32-'ssp2-up'!T32),0)</f>
        <v>0</v>
      </c>
      <c r="V32" s="10">
        <f>IF(('ssp2-up'!V32-'ssp2-up'!U32)&gt;0,('ssp2-up'!V32-'ssp2-up'!U32),0)</f>
        <v>0</v>
      </c>
      <c r="W32" s="10">
        <f>IF(('ssp2-up'!W32-'ssp2-up'!V32)&gt;0,('ssp2-up'!W32-'ssp2-up'!V32),0)</f>
        <v>0</v>
      </c>
      <c r="X32" s="10">
        <f>IF(('ssp2-up'!X32-'ssp2-up'!W32)&gt;0,('ssp2-up'!X32-'ssp2-up'!W32),0)</f>
        <v>0</v>
      </c>
    </row>
    <row r="33" spans="1:24" x14ac:dyDescent="0.3">
      <c r="A33" s="6" t="s">
        <v>6</v>
      </c>
      <c r="B33" s="11" t="s">
        <v>202</v>
      </c>
      <c r="C33" s="6" t="s">
        <v>40</v>
      </c>
      <c r="D33" s="6" t="s">
        <v>205</v>
      </c>
      <c r="E33" s="6" t="s">
        <v>204</v>
      </c>
      <c r="F33" s="10" t="e">
        <v>#N/A</v>
      </c>
      <c r="G33" s="10">
        <f>IF(('ssp2-up'!G33-'ssp2-up'!F33)&gt;0,('ssp2-up'!G33-'ssp2-up'!F33),0)</f>
        <v>65.471156111874052</v>
      </c>
      <c r="H33" s="10">
        <f>IF(('ssp2-up'!H33-'ssp2-up'!G33)&gt;0,('ssp2-up'!H33-'ssp2-up'!G33),0)</f>
        <v>58.705260911552045</v>
      </c>
      <c r="I33" s="10">
        <f>IF(('ssp2-up'!I33-'ssp2-up'!H33)&gt;0,('ssp2-up'!I33-'ssp2-up'!H33),0)</f>
        <v>48.990731028829259</v>
      </c>
      <c r="J33" s="10">
        <f>IF(('ssp2-up'!J33-'ssp2-up'!I33)&gt;0,('ssp2-up'!J33-'ssp2-up'!I33),0)</f>
        <v>38.174475008530067</v>
      </c>
      <c r="K33" s="10">
        <f>IF(('ssp2-up'!K33-'ssp2-up'!J33)&gt;0,('ssp2-up'!K33-'ssp2-up'!J33),0)</f>
        <v>26.570471090324645</v>
      </c>
      <c r="L33" s="10">
        <f>IF(('ssp2-up'!L33-'ssp2-up'!K33)&gt;0,('ssp2-up'!L33-'ssp2-up'!K33),0)</f>
        <v>15.062586934632918</v>
      </c>
      <c r="M33" s="10">
        <f>IF(('ssp2-up'!M33-'ssp2-up'!L33)&gt;0,('ssp2-up'!M33-'ssp2-up'!L33),0)</f>
        <v>4.5185179626054151</v>
      </c>
      <c r="N33" s="10">
        <f>IF(('ssp2-up'!N33-'ssp2-up'!M33)&gt;0,('ssp2-up'!N33-'ssp2-up'!M33),0)</f>
        <v>0</v>
      </c>
      <c r="O33" s="10">
        <f>IF(('ssp2-up'!O33-'ssp2-up'!N33)&gt;0,('ssp2-up'!O33-'ssp2-up'!N33),0)</f>
        <v>0</v>
      </c>
      <c r="P33" s="10">
        <f>IF(('ssp2-up'!P33-'ssp2-up'!O33)&gt;0,('ssp2-up'!P33-'ssp2-up'!O33),0)</f>
        <v>0</v>
      </c>
      <c r="Q33" s="10">
        <f>IF(('ssp2-up'!Q33-'ssp2-up'!P33)&gt;0,('ssp2-up'!Q33-'ssp2-up'!P33),0)</f>
        <v>0</v>
      </c>
      <c r="R33" s="10">
        <f>IF(('ssp2-up'!R33-'ssp2-up'!Q33)&gt;0,('ssp2-up'!R33-'ssp2-up'!Q33),0)</f>
        <v>0</v>
      </c>
      <c r="S33" s="10">
        <f>IF(('ssp2-up'!S33-'ssp2-up'!R33)&gt;0,('ssp2-up'!S33-'ssp2-up'!R33),0)</f>
        <v>0</v>
      </c>
      <c r="T33" s="10">
        <f>IF(('ssp2-up'!T33-'ssp2-up'!S33)&gt;0,('ssp2-up'!T33-'ssp2-up'!S33),0)</f>
        <v>0</v>
      </c>
      <c r="U33" s="10">
        <f>IF(('ssp2-up'!U33-'ssp2-up'!T33)&gt;0,('ssp2-up'!U33-'ssp2-up'!T33),0)</f>
        <v>0</v>
      </c>
      <c r="V33" s="10">
        <f>IF(('ssp2-up'!V33-'ssp2-up'!U33)&gt;0,('ssp2-up'!V33-'ssp2-up'!U33),0)</f>
        <v>0</v>
      </c>
      <c r="W33" s="10">
        <f>IF(('ssp2-up'!W33-'ssp2-up'!V33)&gt;0,('ssp2-up'!W33-'ssp2-up'!V33),0)</f>
        <v>0</v>
      </c>
      <c r="X33" s="10">
        <f>IF(('ssp2-up'!X33-'ssp2-up'!W33)&gt;0,('ssp2-up'!X33-'ssp2-up'!W33),0)</f>
        <v>0</v>
      </c>
    </row>
    <row r="34" spans="1:24" x14ac:dyDescent="0.3">
      <c r="A34" s="6" t="s">
        <v>6</v>
      </c>
      <c r="B34" s="11" t="s">
        <v>202</v>
      </c>
      <c r="C34" s="6" t="s">
        <v>41</v>
      </c>
      <c r="D34" s="6" t="s">
        <v>205</v>
      </c>
      <c r="E34" s="6" t="s">
        <v>204</v>
      </c>
      <c r="F34" s="10" t="e">
        <v>#N/A</v>
      </c>
      <c r="G34" s="10">
        <f>IF(('ssp2-up'!G34-'ssp2-up'!F34)&gt;0,('ssp2-up'!G34-'ssp2-up'!F34),0)</f>
        <v>1.6012150886643504</v>
      </c>
      <c r="H34" s="10">
        <f>IF(('ssp2-up'!H34-'ssp2-up'!G34)&gt;0,('ssp2-up'!H34-'ssp2-up'!G34),0)</f>
        <v>1.6258701495355012</v>
      </c>
      <c r="I34" s="10">
        <f>IF(('ssp2-up'!I34-'ssp2-up'!H34)&gt;0,('ssp2-up'!I34-'ssp2-up'!H34),0)</f>
        <v>1.5773539974898654</v>
      </c>
      <c r="J34" s="10">
        <f>IF(('ssp2-up'!J34-'ssp2-up'!I34)&gt;0,('ssp2-up'!J34-'ssp2-up'!I34),0)</f>
        <v>1.535936029469168</v>
      </c>
      <c r="K34" s="10">
        <f>IF(('ssp2-up'!K34-'ssp2-up'!J34)&gt;0,('ssp2-up'!K34-'ssp2-up'!J34),0)</f>
        <v>1.4745724800774767</v>
      </c>
      <c r="L34" s="10">
        <f>IF(('ssp2-up'!L34-'ssp2-up'!K34)&gt;0,('ssp2-up'!L34-'ssp2-up'!K34),0)</f>
        <v>1.3634751401541578</v>
      </c>
      <c r="M34" s="10">
        <f>IF(('ssp2-up'!M34-'ssp2-up'!L34)&gt;0,('ssp2-up'!M34-'ssp2-up'!L34),0)</f>
        <v>1.2188846196784837</v>
      </c>
      <c r="N34" s="10">
        <f>IF(('ssp2-up'!N34-'ssp2-up'!M34)&gt;0,('ssp2-up'!N34-'ssp2-up'!M34),0)</f>
        <v>1.0824041747081949</v>
      </c>
      <c r="O34" s="10">
        <f>IF(('ssp2-up'!O34-'ssp2-up'!N34)&gt;0,('ssp2-up'!O34-'ssp2-up'!N34),0)</f>
        <v>0.92875306307186278</v>
      </c>
      <c r="P34" s="10">
        <f>IF(('ssp2-up'!P34-'ssp2-up'!O34)&gt;0,('ssp2-up'!P34-'ssp2-up'!O34),0)</f>
        <v>0.79627176893774632</v>
      </c>
      <c r="Q34" s="10">
        <f>IF(('ssp2-up'!Q34-'ssp2-up'!P34)&gt;0,('ssp2-up'!Q34-'ssp2-up'!P34),0)</f>
        <v>0.70970508319203418</v>
      </c>
      <c r="R34" s="10">
        <f>IF(('ssp2-up'!R34-'ssp2-up'!Q34)&gt;0,('ssp2-up'!R34-'ssp2-up'!Q34),0)</f>
        <v>0.60088030022357941</v>
      </c>
      <c r="S34" s="10">
        <f>IF(('ssp2-up'!S34-'ssp2-up'!R34)&gt;0,('ssp2-up'!S34-'ssp2-up'!R34),0)</f>
        <v>0.49890394032984275</v>
      </c>
      <c r="T34" s="10">
        <f>IF(('ssp2-up'!T34-'ssp2-up'!S34)&gt;0,('ssp2-up'!T34-'ssp2-up'!S34),0)</f>
        <v>0.39642241903449005</v>
      </c>
      <c r="U34" s="10">
        <f>IF(('ssp2-up'!U34-'ssp2-up'!T34)&gt;0,('ssp2-up'!U34-'ssp2-up'!T34),0)</f>
        <v>0.29509854554087767</v>
      </c>
      <c r="V34" s="10">
        <f>IF(('ssp2-up'!V34-'ssp2-up'!U34)&gt;0,('ssp2-up'!V34-'ssp2-up'!U34),0)</f>
        <v>0.22982474079319459</v>
      </c>
      <c r="W34" s="10">
        <f>IF(('ssp2-up'!W34-'ssp2-up'!V34)&gt;0,('ssp2-up'!W34-'ssp2-up'!V34),0)</f>
        <v>0.14896576992781974</v>
      </c>
      <c r="X34" s="10">
        <f>IF(('ssp2-up'!X34-'ssp2-up'!W34)&gt;0,('ssp2-up'!X34-'ssp2-up'!W34),0)</f>
        <v>0.10111292008738104</v>
      </c>
    </row>
    <row r="35" spans="1:24" x14ac:dyDescent="0.3">
      <c r="A35" s="6" t="s">
        <v>6</v>
      </c>
      <c r="B35" s="11" t="s">
        <v>202</v>
      </c>
      <c r="C35" s="6" t="s">
        <v>42</v>
      </c>
      <c r="D35" s="6" t="s">
        <v>205</v>
      </c>
      <c r="E35" s="6" t="s">
        <v>204</v>
      </c>
      <c r="F35" s="10" t="e">
        <v>#N/A</v>
      </c>
      <c r="G35" s="10">
        <f>IF(('ssp2-up'!G35-'ssp2-up'!F35)&gt;0,('ssp2-up'!G35-'ssp2-up'!F35),0)</f>
        <v>1.9895281668270659</v>
      </c>
      <c r="H35" s="10">
        <f>IF(('ssp2-up'!H35-'ssp2-up'!G35)&gt;0,('ssp2-up'!H35-'ssp2-up'!G35),0)</f>
        <v>1.9626988833946886</v>
      </c>
      <c r="I35" s="10">
        <f>IF(('ssp2-up'!I35-'ssp2-up'!H35)&gt;0,('ssp2-up'!I35-'ssp2-up'!H35),0)</f>
        <v>1.87285579276619</v>
      </c>
      <c r="J35" s="10">
        <f>IF(('ssp2-up'!J35-'ssp2-up'!I35)&gt;0,('ssp2-up'!J35-'ssp2-up'!I35),0)</f>
        <v>1.8189580155515586</v>
      </c>
      <c r="K35" s="10">
        <f>IF(('ssp2-up'!K35-'ssp2-up'!J35)&gt;0,('ssp2-up'!K35-'ssp2-up'!J35),0)</f>
        <v>1.7482266701792213</v>
      </c>
      <c r="L35" s="10">
        <f>IF(('ssp2-up'!L35-'ssp2-up'!K35)&gt;0,('ssp2-up'!L35-'ssp2-up'!K35),0)</f>
        <v>1.6291759279426721</v>
      </c>
      <c r="M35" s="10">
        <f>IF(('ssp2-up'!M35-'ssp2-up'!L35)&gt;0,('ssp2-up'!M35-'ssp2-up'!L35),0)</f>
        <v>1.4407836807448255</v>
      </c>
      <c r="N35" s="10">
        <f>IF(('ssp2-up'!N35-'ssp2-up'!M35)&gt;0,('ssp2-up'!N35-'ssp2-up'!M35),0)</f>
        <v>1.2803104565428995</v>
      </c>
      <c r="O35" s="10">
        <f>IF(('ssp2-up'!O35-'ssp2-up'!N35)&gt;0,('ssp2-up'!O35-'ssp2-up'!N35),0)</f>
        <v>1.1265847832338309</v>
      </c>
      <c r="P35" s="10">
        <f>IF(('ssp2-up'!P35-'ssp2-up'!O35)&gt;0,('ssp2-up'!P35-'ssp2-up'!O35),0)</f>
        <v>0.94473705031553479</v>
      </c>
      <c r="Q35" s="10">
        <f>IF(('ssp2-up'!Q35-'ssp2-up'!P35)&gt;0,('ssp2-up'!Q35-'ssp2-up'!P35),0)</f>
        <v>0.77913217613225783</v>
      </c>
      <c r="R35" s="10">
        <f>IF(('ssp2-up'!R35-'ssp2-up'!Q35)&gt;0,('ssp2-up'!R35-'ssp2-up'!Q35),0)</f>
        <v>0.63302800874399168</v>
      </c>
      <c r="S35" s="10">
        <f>IF(('ssp2-up'!S35-'ssp2-up'!R35)&gt;0,('ssp2-up'!S35-'ssp2-up'!R35),0)</f>
        <v>0.50461693302608523</v>
      </c>
      <c r="T35" s="10">
        <f>IF(('ssp2-up'!T35-'ssp2-up'!S35)&gt;0,('ssp2-up'!T35-'ssp2-up'!S35),0)</f>
        <v>0.35033116530508934</v>
      </c>
      <c r="U35" s="10">
        <f>IF(('ssp2-up'!U35-'ssp2-up'!T35)&gt;0,('ssp2-up'!U35-'ssp2-up'!T35),0)</f>
        <v>0.20474442650373348</v>
      </c>
      <c r="V35" s="10">
        <f>IF(('ssp2-up'!V35-'ssp2-up'!U35)&gt;0,('ssp2-up'!V35-'ssp2-up'!U35),0)</f>
        <v>6.2409943823254821E-2</v>
      </c>
      <c r="W35" s="10">
        <f>IF(('ssp2-up'!W35-'ssp2-up'!V35)&gt;0,('ssp2-up'!W35-'ssp2-up'!V35),0)</f>
        <v>0</v>
      </c>
      <c r="X35" s="10">
        <f>IF(('ssp2-up'!X35-'ssp2-up'!W35)&gt;0,('ssp2-up'!X35-'ssp2-up'!W35),0)</f>
        <v>0</v>
      </c>
    </row>
    <row r="36" spans="1:24" x14ac:dyDescent="0.3">
      <c r="A36" s="6" t="s">
        <v>6</v>
      </c>
      <c r="B36" s="11" t="s">
        <v>202</v>
      </c>
      <c r="C36" s="6" t="s">
        <v>43</v>
      </c>
      <c r="D36" s="6" t="s">
        <v>205</v>
      </c>
      <c r="E36" s="6" t="s">
        <v>204</v>
      </c>
      <c r="F36" s="10" t="e">
        <v>#N/A</v>
      </c>
      <c r="G36" s="10">
        <f>IF(('ssp2-up'!G36-'ssp2-up'!F36)&gt;0,('ssp2-up'!G36-'ssp2-up'!F36),0)</f>
        <v>5.7569277146658884</v>
      </c>
      <c r="H36" s="10">
        <f>IF(('ssp2-up'!H36-'ssp2-up'!G36)&gt;0,('ssp2-up'!H36-'ssp2-up'!G36),0)</f>
        <v>6.6903249377312406</v>
      </c>
      <c r="I36" s="10">
        <f>IF(('ssp2-up'!I36-'ssp2-up'!H36)&gt;0,('ssp2-up'!I36-'ssp2-up'!H36),0)</f>
        <v>7.4669220580540596</v>
      </c>
      <c r="J36" s="10">
        <f>IF(('ssp2-up'!J36-'ssp2-up'!I36)&gt;0,('ssp2-up'!J36-'ssp2-up'!I36),0)</f>
        <v>7.9478415564002773</v>
      </c>
      <c r="K36" s="10">
        <f>IF(('ssp2-up'!K36-'ssp2-up'!J36)&gt;0,('ssp2-up'!K36-'ssp2-up'!J36),0)</f>
        <v>8.2054941485805557</v>
      </c>
      <c r="L36" s="10">
        <f>IF(('ssp2-up'!L36-'ssp2-up'!K36)&gt;0,('ssp2-up'!L36-'ssp2-up'!K36),0)</f>
        <v>8.2813429107205181</v>
      </c>
      <c r="M36" s="10">
        <f>IF(('ssp2-up'!M36-'ssp2-up'!L36)&gt;0,('ssp2-up'!M36-'ssp2-up'!L36),0)</f>
        <v>8.3656421606605278</v>
      </c>
      <c r="N36" s="10">
        <f>IF(('ssp2-up'!N36-'ssp2-up'!M36)&gt;0,('ssp2-up'!N36-'ssp2-up'!M36),0)</f>
        <v>8.3506387239488049</v>
      </c>
      <c r="O36" s="10">
        <f>IF(('ssp2-up'!O36-'ssp2-up'!N36)&gt;0,('ssp2-up'!O36-'ssp2-up'!N36),0)</f>
        <v>8.0563623273074256</v>
      </c>
      <c r="P36" s="10">
        <f>IF(('ssp2-up'!P36-'ssp2-up'!O36)&gt;0,('ssp2-up'!P36-'ssp2-up'!O36),0)</f>
        <v>7.4990061523742497</v>
      </c>
      <c r="Q36" s="10">
        <f>IF(('ssp2-up'!Q36-'ssp2-up'!P36)&gt;0,('ssp2-up'!Q36-'ssp2-up'!P36),0)</f>
        <v>7.0324982137401406</v>
      </c>
      <c r="R36" s="10">
        <f>IF(('ssp2-up'!R36-'ssp2-up'!Q36)&gt;0,('ssp2-up'!R36-'ssp2-up'!Q36),0)</f>
        <v>6.4406451488137577</v>
      </c>
      <c r="S36" s="10">
        <f>IF(('ssp2-up'!S36-'ssp2-up'!R36)&gt;0,('ssp2-up'!S36-'ssp2-up'!R36),0)</f>
        <v>5.8339717061757028</v>
      </c>
      <c r="T36" s="10">
        <f>IF(('ssp2-up'!T36-'ssp2-up'!S36)&gt;0,('ssp2-up'!T36-'ssp2-up'!S36),0)</f>
        <v>5.1993137815181711</v>
      </c>
      <c r="U36" s="10">
        <f>IF(('ssp2-up'!U36-'ssp2-up'!T36)&gt;0,('ssp2-up'!U36-'ssp2-up'!T36),0)</f>
        <v>4.4279743173163411</v>
      </c>
      <c r="V36" s="10">
        <f>IF(('ssp2-up'!V36-'ssp2-up'!U36)&gt;0,('ssp2-up'!V36-'ssp2-up'!U36),0)</f>
        <v>3.8095323719518319</v>
      </c>
      <c r="W36" s="10">
        <f>IF(('ssp2-up'!W36-'ssp2-up'!V36)&gt;0,('ssp2-up'!W36-'ssp2-up'!V36),0)</f>
        <v>3.1361315823153291</v>
      </c>
      <c r="X36" s="10">
        <f>IF(('ssp2-up'!X36-'ssp2-up'!W36)&gt;0,('ssp2-up'!X36-'ssp2-up'!W36),0)</f>
        <v>2.4127903407974713</v>
      </c>
    </row>
    <row r="37" spans="1:24" x14ac:dyDescent="0.3">
      <c r="A37" s="6" t="s">
        <v>6</v>
      </c>
      <c r="B37" s="11" t="s">
        <v>202</v>
      </c>
      <c r="C37" s="6" t="s">
        <v>44</v>
      </c>
      <c r="D37" s="6" t="s">
        <v>205</v>
      </c>
      <c r="E37" s="6" t="s">
        <v>204</v>
      </c>
      <c r="F37" s="10" t="e">
        <v>#N/A</v>
      </c>
      <c r="G37" s="10">
        <f>IF(('ssp2-up'!G37-'ssp2-up'!F37)&gt;0,('ssp2-up'!G37-'ssp2-up'!F37),0)</f>
        <v>0.45035749924825241</v>
      </c>
      <c r="H37" s="10">
        <f>IF(('ssp2-up'!H37-'ssp2-up'!G37)&gt;0,('ssp2-up'!H37-'ssp2-up'!G37),0)</f>
        <v>0.46441596725673984</v>
      </c>
      <c r="I37" s="10">
        <f>IF(('ssp2-up'!I37-'ssp2-up'!H37)&gt;0,('ssp2-up'!I37-'ssp2-up'!H37),0)</f>
        <v>0.46692772736783672</v>
      </c>
      <c r="J37" s="10">
        <f>IF(('ssp2-up'!J37-'ssp2-up'!I37)&gt;0,('ssp2-up'!J37-'ssp2-up'!I37),0)</f>
        <v>0.474471968836923</v>
      </c>
      <c r="K37" s="10">
        <f>IF(('ssp2-up'!K37-'ssp2-up'!J37)&gt;0,('ssp2-up'!K37-'ssp2-up'!J37),0)</f>
        <v>0.4748848709203628</v>
      </c>
      <c r="L37" s="10">
        <f>IF(('ssp2-up'!L37-'ssp2-up'!K37)&gt;0,('ssp2-up'!L37-'ssp2-up'!K37),0)</f>
        <v>0.45873683208128302</v>
      </c>
      <c r="M37" s="10">
        <f>IF(('ssp2-up'!M37-'ssp2-up'!L37)&gt;0,('ssp2-up'!M37-'ssp2-up'!L37),0)</f>
        <v>0.42517512180574357</v>
      </c>
      <c r="N37" s="10">
        <f>IF(('ssp2-up'!N37-'ssp2-up'!M37)&gt;0,('ssp2-up'!N37-'ssp2-up'!M37),0)</f>
        <v>0.39884353957748431</v>
      </c>
      <c r="O37" s="10">
        <f>IF(('ssp2-up'!O37-'ssp2-up'!N37)&gt;0,('ssp2-up'!O37-'ssp2-up'!N37),0)</f>
        <v>0.36758567301381273</v>
      </c>
      <c r="P37" s="10">
        <f>IF(('ssp2-up'!P37-'ssp2-up'!O37)&gt;0,('ssp2-up'!P37-'ssp2-up'!O37),0)</f>
        <v>0.33018946528037496</v>
      </c>
      <c r="Q37" s="10">
        <f>IF(('ssp2-up'!Q37-'ssp2-up'!P37)&gt;0,('ssp2-up'!Q37-'ssp2-up'!P37),0)</f>
        <v>0.28929477643728596</v>
      </c>
      <c r="R37" s="10">
        <f>IF(('ssp2-up'!R37-'ssp2-up'!Q37)&gt;0,('ssp2-up'!R37-'ssp2-up'!Q37),0)</f>
        <v>0.2516210266760126</v>
      </c>
      <c r="S37" s="10">
        <f>IF(('ssp2-up'!S37-'ssp2-up'!R37)&gt;0,('ssp2-up'!S37-'ssp2-up'!R37),0)</f>
        <v>0.21309081161417343</v>
      </c>
      <c r="T37" s="10">
        <f>IF(('ssp2-up'!T37-'ssp2-up'!S37)&gt;0,('ssp2-up'!T37-'ssp2-up'!S37),0)</f>
        <v>0.1654946109791462</v>
      </c>
      <c r="U37" s="10">
        <f>IF(('ssp2-up'!U37-'ssp2-up'!T37)&gt;0,('ssp2-up'!U37-'ssp2-up'!T37),0)</f>
        <v>0.11977232332613941</v>
      </c>
      <c r="V37" s="10">
        <f>IF(('ssp2-up'!V37-'ssp2-up'!U37)&gt;0,('ssp2-up'!V37-'ssp2-up'!U37),0)</f>
        <v>7.3831594550858526E-2</v>
      </c>
      <c r="W37" s="10">
        <f>IF(('ssp2-up'!W37-'ssp2-up'!V37)&gt;0,('ssp2-up'!W37-'ssp2-up'!V37),0)</f>
        <v>3.718482995629202E-2</v>
      </c>
      <c r="X37" s="10">
        <f>IF(('ssp2-up'!X37-'ssp2-up'!W37)&gt;0,('ssp2-up'!X37-'ssp2-up'!W37),0)</f>
        <v>2.2787254182876637E-4</v>
      </c>
    </row>
    <row r="38" spans="1:24" x14ac:dyDescent="0.3">
      <c r="A38" s="6" t="s">
        <v>6</v>
      </c>
      <c r="B38" s="11" t="s">
        <v>202</v>
      </c>
      <c r="C38" s="6" t="s">
        <v>45</v>
      </c>
      <c r="D38" s="6" t="s">
        <v>205</v>
      </c>
      <c r="E38" s="6" t="s">
        <v>204</v>
      </c>
      <c r="F38" s="10" t="e">
        <v>#N/A</v>
      </c>
      <c r="G38" s="10">
        <f>IF(('ssp2-up'!G38-'ssp2-up'!F38)&gt;0,('ssp2-up'!G38-'ssp2-up'!F38),0)</f>
        <v>3.3889407560146978</v>
      </c>
      <c r="H38" s="10">
        <f>IF(('ssp2-up'!H38-'ssp2-up'!G38)&gt;0,('ssp2-up'!H38-'ssp2-up'!G38),0)</f>
        <v>3.2713629058671643</v>
      </c>
      <c r="I38" s="10">
        <f>IF(('ssp2-up'!I38-'ssp2-up'!H38)&gt;0,('ssp2-up'!I38-'ssp2-up'!H38),0)</f>
        <v>3.0779649502509798</v>
      </c>
      <c r="J38" s="10">
        <f>IF(('ssp2-up'!J38-'ssp2-up'!I38)&gt;0,('ssp2-up'!J38-'ssp2-up'!I38),0)</f>
        <v>2.832288740123623</v>
      </c>
      <c r="K38" s="10">
        <f>IF(('ssp2-up'!K38-'ssp2-up'!J38)&gt;0,('ssp2-up'!K38-'ssp2-up'!J38),0)</f>
        <v>2.5361572345377681</v>
      </c>
      <c r="L38" s="10">
        <f>IF(('ssp2-up'!L38-'ssp2-up'!K38)&gt;0,('ssp2-up'!L38-'ssp2-up'!K38),0)</f>
        <v>2.2534373645594812</v>
      </c>
      <c r="M38" s="10">
        <f>IF(('ssp2-up'!M38-'ssp2-up'!L38)&gt;0,('ssp2-up'!M38-'ssp2-up'!L38),0)</f>
        <v>1.9652971457847457</v>
      </c>
      <c r="N38" s="10">
        <f>IF(('ssp2-up'!N38-'ssp2-up'!M38)&gt;0,('ssp2-up'!N38-'ssp2-up'!M38),0)</f>
        <v>1.6262373049395507</v>
      </c>
      <c r="O38" s="10">
        <f>IF(('ssp2-up'!O38-'ssp2-up'!N38)&gt;0,('ssp2-up'!O38-'ssp2-up'!N38),0)</f>
        <v>1.2941526033712591</v>
      </c>
      <c r="P38" s="10">
        <f>IF(('ssp2-up'!P38-'ssp2-up'!O38)&gt;0,('ssp2-up'!P38-'ssp2-up'!O38),0)</f>
        <v>1.015364584750543</v>
      </c>
      <c r="Q38" s="10">
        <f>IF(('ssp2-up'!Q38-'ssp2-up'!P38)&gt;0,('ssp2-up'!Q38-'ssp2-up'!P38),0)</f>
        <v>0.71092780412006817</v>
      </c>
      <c r="R38" s="10">
        <f>IF(('ssp2-up'!R38-'ssp2-up'!Q38)&gt;0,('ssp2-up'!R38-'ssp2-up'!Q38),0)</f>
        <v>0.45165630276120083</v>
      </c>
      <c r="S38" s="10">
        <f>IF(('ssp2-up'!S38-'ssp2-up'!R38)&gt;0,('ssp2-up'!S38-'ssp2-up'!R38),0)</f>
        <v>0.19850764065862592</v>
      </c>
      <c r="T38" s="10">
        <f>IF(('ssp2-up'!T38-'ssp2-up'!S38)&gt;0,('ssp2-up'!T38-'ssp2-up'!S38),0)</f>
        <v>0</v>
      </c>
      <c r="U38" s="10">
        <f>IF(('ssp2-up'!U38-'ssp2-up'!T38)&gt;0,('ssp2-up'!U38-'ssp2-up'!T38),0)</f>
        <v>0</v>
      </c>
      <c r="V38" s="10">
        <f>IF(('ssp2-up'!V38-'ssp2-up'!U38)&gt;0,('ssp2-up'!V38-'ssp2-up'!U38),0)</f>
        <v>0</v>
      </c>
      <c r="W38" s="10">
        <f>IF(('ssp2-up'!W38-'ssp2-up'!V38)&gt;0,('ssp2-up'!W38-'ssp2-up'!V38),0)</f>
        <v>0</v>
      </c>
      <c r="X38" s="10">
        <f>IF(('ssp2-up'!X38-'ssp2-up'!W38)&gt;0,('ssp2-up'!X38-'ssp2-up'!W38),0)</f>
        <v>0</v>
      </c>
    </row>
    <row r="39" spans="1:24" x14ac:dyDescent="0.3">
      <c r="A39" s="6" t="s">
        <v>6</v>
      </c>
      <c r="B39" s="11" t="s">
        <v>202</v>
      </c>
      <c r="C39" s="6" t="s">
        <v>46</v>
      </c>
      <c r="D39" s="6" t="s">
        <v>205</v>
      </c>
      <c r="E39" s="6" t="s">
        <v>204</v>
      </c>
      <c r="F39" s="10" t="e">
        <v>#N/A</v>
      </c>
      <c r="G39" s="10">
        <f>IF(('ssp2-up'!G39-'ssp2-up'!F39)&gt;0,('ssp2-up'!G39-'ssp2-up'!F39),0)</f>
        <v>5.0962305198176572E-2</v>
      </c>
      <c r="H39" s="10">
        <f>IF(('ssp2-up'!H39-'ssp2-up'!G39)&gt;0,('ssp2-up'!H39-'ssp2-up'!G39),0)</f>
        <v>5.3549355392517595E-2</v>
      </c>
      <c r="I39" s="10">
        <f>IF(('ssp2-up'!I39-'ssp2-up'!H39)&gt;0,('ssp2-up'!I39-'ssp2-up'!H39),0)</f>
        <v>5.5825870860554239E-2</v>
      </c>
      <c r="J39" s="10">
        <f>IF(('ssp2-up'!J39-'ssp2-up'!I39)&gt;0,('ssp2-up'!J39-'ssp2-up'!I39),0)</f>
        <v>5.8722848285809814E-2</v>
      </c>
      <c r="K39" s="10">
        <f>IF(('ssp2-up'!K39-'ssp2-up'!J39)&gt;0,('ssp2-up'!K39-'ssp2-up'!J39),0)</f>
        <v>6.0909804628158037E-2</v>
      </c>
      <c r="L39" s="10">
        <f>IF(('ssp2-up'!L39-'ssp2-up'!K39)&gt;0,('ssp2-up'!L39-'ssp2-up'!K39),0)</f>
        <v>6.0368226397920388E-2</v>
      </c>
      <c r="M39" s="10">
        <f>IF(('ssp2-up'!M39-'ssp2-up'!L39)&gt;0,('ssp2-up'!M39-'ssp2-up'!L39),0)</f>
        <v>5.6365046759455972E-2</v>
      </c>
      <c r="N39" s="10">
        <f>IF(('ssp2-up'!N39-'ssp2-up'!M39)&gt;0,('ssp2-up'!N39-'ssp2-up'!M39),0)</f>
        <v>5.0876142867668284E-2</v>
      </c>
      <c r="O39" s="10">
        <f>IF(('ssp2-up'!O39-'ssp2-up'!N39)&gt;0,('ssp2-up'!O39-'ssp2-up'!N39),0)</f>
        <v>4.6131605042707968E-2</v>
      </c>
      <c r="P39" s="10">
        <f>IF(('ssp2-up'!P39-'ssp2-up'!O39)&gt;0,('ssp2-up'!P39-'ssp2-up'!O39),0)</f>
        <v>4.2217020461675414E-2</v>
      </c>
      <c r="Q39" s="10">
        <f>IF(('ssp2-up'!Q39-'ssp2-up'!P39)&gt;0,('ssp2-up'!Q39-'ssp2-up'!P39),0)</f>
        <v>3.887516184371631E-2</v>
      </c>
      <c r="R39" s="10">
        <f>IF(('ssp2-up'!R39-'ssp2-up'!Q39)&gt;0,('ssp2-up'!R39-'ssp2-up'!Q39),0)</f>
        <v>3.4994999483039191E-2</v>
      </c>
      <c r="S39" s="10">
        <f>IF(('ssp2-up'!S39-'ssp2-up'!R39)&gt;0,('ssp2-up'!S39-'ssp2-up'!R39),0)</f>
        <v>2.9780632188746936E-2</v>
      </c>
      <c r="T39" s="10">
        <f>IF(('ssp2-up'!T39-'ssp2-up'!S39)&gt;0,('ssp2-up'!T39-'ssp2-up'!S39),0)</f>
        <v>2.4624923049916037E-2</v>
      </c>
      <c r="U39" s="10">
        <f>IF(('ssp2-up'!U39-'ssp2-up'!T39)&gt;0,('ssp2-up'!U39-'ssp2-up'!T39),0)</f>
        <v>1.9470655251558555E-2</v>
      </c>
      <c r="V39" s="10">
        <f>IF(('ssp2-up'!V39-'ssp2-up'!U39)&gt;0,('ssp2-up'!V39-'ssp2-up'!U39),0)</f>
        <v>1.5164076588766506E-2</v>
      </c>
      <c r="W39" s="10">
        <f>IF(('ssp2-up'!W39-'ssp2-up'!V39)&gt;0,('ssp2-up'!W39-'ssp2-up'!V39),0)</f>
        <v>1.1794639330644952E-2</v>
      </c>
      <c r="X39" s="10">
        <f>IF(('ssp2-up'!X39-'ssp2-up'!W39)&gt;0,('ssp2-up'!X39-'ssp2-up'!W39),0)</f>
        <v>8.8234496729080458E-3</v>
      </c>
    </row>
    <row r="40" spans="1:24" x14ac:dyDescent="0.3">
      <c r="A40" s="6" t="s">
        <v>6</v>
      </c>
      <c r="B40" s="11" t="s">
        <v>202</v>
      </c>
      <c r="C40" s="6" t="s">
        <v>47</v>
      </c>
      <c r="D40" s="6" t="s">
        <v>205</v>
      </c>
      <c r="E40" s="6" t="s">
        <v>204</v>
      </c>
      <c r="F40" s="10" t="e">
        <v>#N/A</v>
      </c>
      <c r="G40" s="10">
        <f>IF(('ssp2-up'!G40-'ssp2-up'!F40)&gt;0,('ssp2-up'!G40-'ssp2-up'!F40),0)</f>
        <v>2.6629136099366624E-2</v>
      </c>
      <c r="H40" s="10">
        <f>IF(('ssp2-up'!H40-'ssp2-up'!G40)&gt;0,('ssp2-up'!H40-'ssp2-up'!G40),0)</f>
        <v>2.4686703912577601E-2</v>
      </c>
      <c r="I40" s="10">
        <f>IF(('ssp2-up'!I40-'ssp2-up'!H40)&gt;0,('ssp2-up'!I40-'ssp2-up'!H40),0)</f>
        <v>2.2283470569803676E-2</v>
      </c>
      <c r="J40" s="10">
        <f>IF(('ssp2-up'!J40-'ssp2-up'!I40)&gt;0,('ssp2-up'!J40-'ssp2-up'!I40),0)</f>
        <v>1.9637455595058917E-2</v>
      </c>
      <c r="K40" s="10">
        <f>IF(('ssp2-up'!K40-'ssp2-up'!J40)&gt;0,('ssp2-up'!K40-'ssp2-up'!J40),0)</f>
        <v>1.6564887087806401E-2</v>
      </c>
      <c r="L40" s="10">
        <f>IF(('ssp2-up'!L40-'ssp2-up'!K40)&gt;0,('ssp2-up'!L40-'ssp2-up'!K40),0)</f>
        <v>1.3703655648497848E-2</v>
      </c>
      <c r="M40" s="10">
        <f>IF(('ssp2-up'!M40-'ssp2-up'!L40)&gt;0,('ssp2-up'!M40-'ssp2-up'!L40),0)</f>
        <v>1.0659181611310964E-2</v>
      </c>
      <c r="N40" s="10">
        <f>IF(('ssp2-up'!N40-'ssp2-up'!M40)&gt;0,('ssp2-up'!N40-'ssp2-up'!M40),0)</f>
        <v>7.3665060273628846E-3</v>
      </c>
      <c r="O40" s="10">
        <f>IF(('ssp2-up'!O40-'ssp2-up'!N40)&gt;0,('ssp2-up'!O40-'ssp2-up'!N40),0)</f>
        <v>4.0726926362179561E-3</v>
      </c>
      <c r="P40" s="10">
        <f>IF(('ssp2-up'!P40-'ssp2-up'!O40)&gt;0,('ssp2-up'!P40-'ssp2-up'!O40),0)</f>
        <v>8.7371453973600355E-4</v>
      </c>
      <c r="Q40" s="10">
        <f>IF(('ssp2-up'!Q40-'ssp2-up'!P40)&gt;0,('ssp2-up'!Q40-'ssp2-up'!P40),0)</f>
        <v>0</v>
      </c>
      <c r="R40" s="10">
        <f>IF(('ssp2-up'!R40-'ssp2-up'!Q40)&gt;0,('ssp2-up'!R40-'ssp2-up'!Q40),0)</f>
        <v>0</v>
      </c>
      <c r="S40" s="10">
        <f>IF(('ssp2-up'!S40-'ssp2-up'!R40)&gt;0,('ssp2-up'!S40-'ssp2-up'!R40),0)</f>
        <v>0</v>
      </c>
      <c r="T40" s="10">
        <f>IF(('ssp2-up'!T40-'ssp2-up'!S40)&gt;0,('ssp2-up'!T40-'ssp2-up'!S40),0)</f>
        <v>0</v>
      </c>
      <c r="U40" s="10">
        <f>IF(('ssp2-up'!U40-'ssp2-up'!T40)&gt;0,('ssp2-up'!U40-'ssp2-up'!T40),0)</f>
        <v>0</v>
      </c>
      <c r="V40" s="10">
        <f>IF(('ssp2-up'!V40-'ssp2-up'!U40)&gt;0,('ssp2-up'!V40-'ssp2-up'!U40),0)</f>
        <v>0</v>
      </c>
      <c r="W40" s="10">
        <f>IF(('ssp2-up'!W40-'ssp2-up'!V40)&gt;0,('ssp2-up'!W40-'ssp2-up'!V40),0)</f>
        <v>0</v>
      </c>
      <c r="X40" s="10">
        <f>IF(('ssp2-up'!X40-'ssp2-up'!W40)&gt;0,('ssp2-up'!X40-'ssp2-up'!W40),0)</f>
        <v>0</v>
      </c>
    </row>
    <row r="41" spans="1:24" x14ac:dyDescent="0.3">
      <c r="A41" s="6" t="s">
        <v>6</v>
      </c>
      <c r="B41" s="11" t="s">
        <v>202</v>
      </c>
      <c r="C41" s="6" t="s">
        <v>48</v>
      </c>
      <c r="D41" s="6" t="s">
        <v>205</v>
      </c>
      <c r="E41" s="6" t="s">
        <v>204</v>
      </c>
      <c r="F41" s="10" t="e">
        <v>#N/A</v>
      </c>
      <c r="G41" s="10">
        <f>IF(('ssp2-up'!G41-'ssp2-up'!F41)&gt;0,('ssp2-up'!G41-'ssp2-up'!F41),0)</f>
        <v>0.34437196991645624</v>
      </c>
      <c r="H41" s="10">
        <f>IF(('ssp2-up'!H41-'ssp2-up'!G41)&gt;0,('ssp2-up'!H41-'ssp2-up'!G41),0)</f>
        <v>0.33904067293941109</v>
      </c>
      <c r="I41" s="10">
        <f>IF(('ssp2-up'!I41-'ssp2-up'!H41)&gt;0,('ssp2-up'!I41-'ssp2-up'!H41),0)</f>
        <v>0.32866626004053145</v>
      </c>
      <c r="J41" s="10">
        <f>IF(('ssp2-up'!J41-'ssp2-up'!I41)&gt;0,('ssp2-up'!J41-'ssp2-up'!I41),0)</f>
        <v>0.31386672639199009</v>
      </c>
      <c r="K41" s="10">
        <f>IF(('ssp2-up'!K41-'ssp2-up'!J41)&gt;0,('ssp2-up'!K41-'ssp2-up'!J41),0)</f>
        <v>0.29357976347382841</v>
      </c>
      <c r="L41" s="10">
        <f>IF(('ssp2-up'!L41-'ssp2-up'!K41)&gt;0,('ssp2-up'!L41-'ssp2-up'!K41),0)</f>
        <v>0.27254942919866121</v>
      </c>
      <c r="M41" s="10">
        <f>IF(('ssp2-up'!M41-'ssp2-up'!L41)&gt;0,('ssp2-up'!M41-'ssp2-up'!L41),0)</f>
        <v>0.24434808699415189</v>
      </c>
      <c r="N41" s="10">
        <f>IF(('ssp2-up'!N41-'ssp2-up'!M41)&gt;0,('ssp2-up'!N41-'ssp2-up'!M41),0)</f>
        <v>0.21752197976765242</v>
      </c>
      <c r="O41" s="10">
        <f>IF(('ssp2-up'!O41-'ssp2-up'!N41)&gt;0,('ssp2-up'!O41-'ssp2-up'!N41),0)</f>
        <v>0.18999681645595512</v>
      </c>
      <c r="P41" s="10">
        <f>IF(('ssp2-up'!P41-'ssp2-up'!O41)&gt;0,('ssp2-up'!P41-'ssp2-up'!O41),0)</f>
        <v>0.1628926261700947</v>
      </c>
      <c r="Q41" s="10">
        <f>IF(('ssp2-up'!Q41-'ssp2-up'!P41)&gt;0,('ssp2-up'!Q41-'ssp2-up'!P41),0)</f>
        <v>0.12345964558001921</v>
      </c>
      <c r="R41" s="10">
        <f>IF(('ssp2-up'!R41-'ssp2-up'!Q41)&gt;0,('ssp2-up'!R41-'ssp2-up'!Q41),0)</f>
        <v>8.2910555361305427E-2</v>
      </c>
      <c r="S41" s="10">
        <f>IF(('ssp2-up'!S41-'ssp2-up'!R41)&gt;0,('ssp2-up'!S41-'ssp2-up'!R41),0)</f>
        <v>4.2351453781781068E-2</v>
      </c>
      <c r="T41" s="10">
        <f>IF(('ssp2-up'!T41-'ssp2-up'!S41)&gt;0,('ssp2-up'!T41-'ssp2-up'!S41),0)</f>
        <v>7.5755437272162496E-3</v>
      </c>
      <c r="U41" s="10">
        <f>IF(('ssp2-up'!U41-'ssp2-up'!T41)&gt;0,('ssp2-up'!U41-'ssp2-up'!T41),0)</f>
        <v>0</v>
      </c>
      <c r="V41" s="10">
        <f>IF(('ssp2-up'!V41-'ssp2-up'!U41)&gt;0,('ssp2-up'!V41-'ssp2-up'!U41),0)</f>
        <v>0</v>
      </c>
      <c r="W41" s="10">
        <f>IF(('ssp2-up'!W41-'ssp2-up'!V41)&gt;0,('ssp2-up'!W41-'ssp2-up'!V41),0)</f>
        <v>0</v>
      </c>
      <c r="X41" s="10">
        <f>IF(('ssp2-up'!X41-'ssp2-up'!W41)&gt;0,('ssp2-up'!X41-'ssp2-up'!W41),0)</f>
        <v>0</v>
      </c>
    </row>
    <row r="42" spans="1:24" x14ac:dyDescent="0.3">
      <c r="A42" s="6" t="s">
        <v>6</v>
      </c>
      <c r="B42" s="11" t="s">
        <v>202</v>
      </c>
      <c r="C42" s="6" t="s">
        <v>49</v>
      </c>
      <c r="D42" s="6" t="s">
        <v>205</v>
      </c>
      <c r="E42" s="6" t="s">
        <v>204</v>
      </c>
      <c r="F42" s="10" t="e">
        <v>#N/A</v>
      </c>
      <c r="G42" s="10">
        <f>IF(('ssp2-up'!G42-'ssp2-up'!F42)&gt;0,('ssp2-up'!G42-'ssp2-up'!F42),0)</f>
        <v>0.17388836361378068</v>
      </c>
      <c r="H42" s="10">
        <f>IF(('ssp2-up'!H42-'ssp2-up'!G42)&gt;0,('ssp2-up'!H42-'ssp2-up'!G42),0)</f>
        <v>0.11854423485598886</v>
      </c>
      <c r="I42" s="10">
        <f>IF(('ssp2-up'!I42-'ssp2-up'!H42)&gt;0,('ssp2-up'!I42-'ssp2-up'!H42),0)</f>
        <v>4.9436761074273861E-2</v>
      </c>
      <c r="J42" s="10">
        <f>IF(('ssp2-up'!J42-'ssp2-up'!I42)&gt;0,('ssp2-up'!J42-'ssp2-up'!I42),0)</f>
        <v>0</v>
      </c>
      <c r="K42" s="10">
        <f>IF(('ssp2-up'!K42-'ssp2-up'!J42)&gt;0,('ssp2-up'!K42-'ssp2-up'!J42),0)</f>
        <v>0</v>
      </c>
      <c r="L42" s="10">
        <f>IF(('ssp2-up'!L42-'ssp2-up'!K42)&gt;0,('ssp2-up'!L42-'ssp2-up'!K42),0)</f>
        <v>0</v>
      </c>
      <c r="M42" s="10">
        <f>IF(('ssp2-up'!M42-'ssp2-up'!L42)&gt;0,('ssp2-up'!M42-'ssp2-up'!L42),0)</f>
        <v>0</v>
      </c>
      <c r="N42" s="10">
        <f>IF(('ssp2-up'!N42-'ssp2-up'!M42)&gt;0,('ssp2-up'!N42-'ssp2-up'!M42),0)</f>
        <v>0</v>
      </c>
      <c r="O42" s="10">
        <f>IF(('ssp2-up'!O42-'ssp2-up'!N42)&gt;0,('ssp2-up'!O42-'ssp2-up'!N42),0)</f>
        <v>0</v>
      </c>
      <c r="P42" s="10">
        <f>IF(('ssp2-up'!P42-'ssp2-up'!O42)&gt;0,('ssp2-up'!P42-'ssp2-up'!O42),0)</f>
        <v>0</v>
      </c>
      <c r="Q42" s="10">
        <f>IF(('ssp2-up'!Q42-'ssp2-up'!P42)&gt;0,('ssp2-up'!Q42-'ssp2-up'!P42),0)</f>
        <v>0</v>
      </c>
      <c r="R42" s="10">
        <f>IF(('ssp2-up'!R42-'ssp2-up'!Q42)&gt;0,('ssp2-up'!R42-'ssp2-up'!Q42),0)</f>
        <v>0</v>
      </c>
      <c r="S42" s="10">
        <f>IF(('ssp2-up'!S42-'ssp2-up'!R42)&gt;0,('ssp2-up'!S42-'ssp2-up'!R42),0)</f>
        <v>0</v>
      </c>
      <c r="T42" s="10">
        <f>IF(('ssp2-up'!T42-'ssp2-up'!S42)&gt;0,('ssp2-up'!T42-'ssp2-up'!S42),0)</f>
        <v>0</v>
      </c>
      <c r="U42" s="10">
        <f>IF(('ssp2-up'!U42-'ssp2-up'!T42)&gt;0,('ssp2-up'!U42-'ssp2-up'!T42),0)</f>
        <v>0</v>
      </c>
      <c r="V42" s="10">
        <f>IF(('ssp2-up'!V42-'ssp2-up'!U42)&gt;0,('ssp2-up'!V42-'ssp2-up'!U42),0)</f>
        <v>0</v>
      </c>
      <c r="W42" s="10">
        <f>IF(('ssp2-up'!W42-'ssp2-up'!V42)&gt;0,('ssp2-up'!W42-'ssp2-up'!V42),0)</f>
        <v>0</v>
      </c>
      <c r="X42" s="10">
        <f>IF(('ssp2-up'!X42-'ssp2-up'!W42)&gt;0,('ssp2-up'!X42-'ssp2-up'!W42),0)</f>
        <v>0</v>
      </c>
    </row>
    <row r="43" spans="1:24" x14ac:dyDescent="0.3">
      <c r="A43" s="6" t="s">
        <v>6</v>
      </c>
      <c r="B43" s="11" t="s">
        <v>202</v>
      </c>
      <c r="C43" s="6" t="s">
        <v>50</v>
      </c>
      <c r="D43" s="6" t="s">
        <v>205</v>
      </c>
      <c r="E43" s="6" t="s">
        <v>204</v>
      </c>
      <c r="F43" s="10" t="e">
        <v>#N/A</v>
      </c>
      <c r="G43" s="10">
        <f>IF(('ssp2-up'!G43-'ssp2-up'!F43)&gt;0,('ssp2-up'!G43-'ssp2-up'!F43),0)</f>
        <v>7.5037417674335138E-2</v>
      </c>
      <c r="H43" s="10">
        <f>IF(('ssp2-up'!H43-'ssp2-up'!G43)&gt;0,('ssp2-up'!H43-'ssp2-up'!G43),0)</f>
        <v>7.4364457690261343E-2</v>
      </c>
      <c r="I43" s="10">
        <f>IF(('ssp2-up'!I43-'ssp2-up'!H43)&gt;0,('ssp2-up'!I43-'ssp2-up'!H43),0)</f>
        <v>7.2276378353459458E-2</v>
      </c>
      <c r="J43" s="10">
        <f>IF(('ssp2-up'!J43-'ssp2-up'!I43)&gt;0,('ssp2-up'!J43-'ssp2-up'!I43),0)</f>
        <v>6.7397044906411852E-2</v>
      </c>
      <c r="K43" s="10">
        <f>IF(('ssp2-up'!K43-'ssp2-up'!J43)&gt;0,('ssp2-up'!K43-'ssp2-up'!J43),0)</f>
        <v>6.2357932380114889E-2</v>
      </c>
      <c r="L43" s="10">
        <f>IF(('ssp2-up'!L43-'ssp2-up'!K43)&gt;0,('ssp2-up'!L43-'ssp2-up'!K43),0)</f>
        <v>5.9105020783961182E-2</v>
      </c>
      <c r="M43" s="10">
        <f>IF(('ssp2-up'!M43-'ssp2-up'!L43)&gt;0,('ssp2-up'!M43-'ssp2-up'!L43),0)</f>
        <v>5.668229976289707E-2</v>
      </c>
      <c r="N43" s="10">
        <f>IF(('ssp2-up'!N43-'ssp2-up'!M43)&gt;0,('ssp2-up'!N43-'ssp2-up'!M43),0)</f>
        <v>5.318004853917091E-2</v>
      </c>
      <c r="O43" s="10">
        <f>IF(('ssp2-up'!O43-'ssp2-up'!N43)&gt;0,('ssp2-up'!O43-'ssp2-up'!N43),0)</f>
        <v>4.7676428309600505E-2</v>
      </c>
      <c r="P43" s="10">
        <f>IF(('ssp2-up'!P43-'ssp2-up'!O43)&gt;0,('ssp2-up'!P43-'ssp2-up'!O43),0)</f>
        <v>4.0922384839090054E-2</v>
      </c>
      <c r="Q43" s="10">
        <f>IF(('ssp2-up'!Q43-'ssp2-up'!P43)&gt;0,('ssp2-up'!Q43-'ssp2-up'!P43),0)</f>
        <v>2.9130483067971058E-2</v>
      </c>
      <c r="R43" s="10">
        <f>IF(('ssp2-up'!R43-'ssp2-up'!Q43)&gt;0,('ssp2-up'!R43-'ssp2-up'!Q43),0)</f>
        <v>1.7463440669152952E-2</v>
      </c>
      <c r="S43" s="10">
        <f>IF(('ssp2-up'!S43-'ssp2-up'!R43)&gt;0,('ssp2-up'!S43-'ssp2-up'!R43),0)</f>
        <v>6.8868096935601475E-3</v>
      </c>
      <c r="T43" s="10">
        <f>IF(('ssp2-up'!T43-'ssp2-up'!S43)&gt;0,('ssp2-up'!T43-'ssp2-up'!S43),0)</f>
        <v>0</v>
      </c>
      <c r="U43" s="10">
        <f>IF(('ssp2-up'!U43-'ssp2-up'!T43)&gt;0,('ssp2-up'!U43-'ssp2-up'!T43),0)</f>
        <v>0</v>
      </c>
      <c r="V43" s="10">
        <f>IF(('ssp2-up'!V43-'ssp2-up'!U43)&gt;0,('ssp2-up'!V43-'ssp2-up'!U43),0)</f>
        <v>0</v>
      </c>
      <c r="W43" s="10">
        <f>IF(('ssp2-up'!W43-'ssp2-up'!V43)&gt;0,('ssp2-up'!W43-'ssp2-up'!V43),0)</f>
        <v>0</v>
      </c>
      <c r="X43" s="10">
        <f>IF(('ssp2-up'!X43-'ssp2-up'!W43)&gt;0,('ssp2-up'!X43-'ssp2-up'!W43),0)</f>
        <v>0</v>
      </c>
    </row>
    <row r="44" spans="1:24" x14ac:dyDescent="0.3">
      <c r="A44" s="6" t="s">
        <v>6</v>
      </c>
      <c r="B44" s="11" t="s">
        <v>202</v>
      </c>
      <c r="C44" s="6" t="s">
        <v>51</v>
      </c>
      <c r="D44" s="6" t="s">
        <v>205</v>
      </c>
      <c r="E44" s="6" t="s">
        <v>204</v>
      </c>
      <c r="F44" s="10" t="e">
        <v>#N/A</v>
      </c>
      <c r="G44" s="10">
        <f>IF(('ssp2-up'!G44-'ssp2-up'!F44)&gt;0,('ssp2-up'!G44-'ssp2-up'!F44),0)</f>
        <v>0.40911399606076237</v>
      </c>
      <c r="H44" s="10">
        <f>IF(('ssp2-up'!H44-'ssp2-up'!G44)&gt;0,('ssp2-up'!H44-'ssp2-up'!G44),0)</f>
        <v>0.3610164713016033</v>
      </c>
      <c r="I44" s="10">
        <f>IF(('ssp2-up'!I44-'ssp2-up'!H44)&gt;0,('ssp2-up'!I44-'ssp2-up'!H44),0)</f>
        <v>0.32926952157352041</v>
      </c>
      <c r="J44" s="10">
        <f>IF(('ssp2-up'!J44-'ssp2-up'!I44)&gt;0,('ssp2-up'!J44-'ssp2-up'!I44),0)</f>
        <v>0.28587387910376449</v>
      </c>
      <c r="K44" s="10">
        <f>IF(('ssp2-up'!K44-'ssp2-up'!J44)&gt;0,('ssp2-up'!K44-'ssp2-up'!J44),0)</f>
        <v>0.2409037245899377</v>
      </c>
      <c r="L44" s="10">
        <f>IF(('ssp2-up'!L44-'ssp2-up'!K44)&gt;0,('ssp2-up'!L44-'ssp2-up'!K44),0)</f>
        <v>0.22761459634596015</v>
      </c>
      <c r="M44" s="10">
        <f>IF(('ssp2-up'!M44-'ssp2-up'!L44)&gt;0,('ssp2-up'!M44-'ssp2-up'!L44),0)</f>
        <v>0.23510606122995092</v>
      </c>
      <c r="N44" s="10">
        <f>IF(('ssp2-up'!N44-'ssp2-up'!M44)&gt;0,('ssp2-up'!N44-'ssp2-up'!M44),0)</f>
        <v>0.23000361532870706</v>
      </c>
      <c r="O44" s="10">
        <f>IF(('ssp2-up'!O44-'ssp2-up'!N44)&gt;0,('ssp2-up'!O44-'ssp2-up'!N44),0)</f>
        <v>0.20105909571030978</v>
      </c>
      <c r="P44" s="10">
        <f>IF(('ssp2-up'!P44-'ssp2-up'!O44)&gt;0,('ssp2-up'!P44-'ssp2-up'!O44),0)</f>
        <v>0.15526616747275135</v>
      </c>
      <c r="Q44" s="10">
        <f>IF(('ssp2-up'!Q44-'ssp2-up'!P44)&gt;0,('ssp2-up'!Q44-'ssp2-up'!P44),0)</f>
        <v>7.8490843510730102E-2</v>
      </c>
      <c r="R44" s="10">
        <f>IF(('ssp2-up'!R44-'ssp2-up'!Q44)&gt;0,('ssp2-up'!R44-'ssp2-up'!Q44),0)</f>
        <v>1.5705503401754584E-2</v>
      </c>
      <c r="S44" s="10">
        <f>IF(('ssp2-up'!S44-'ssp2-up'!R44)&gt;0,('ssp2-up'!S44-'ssp2-up'!R44),0)</f>
        <v>0</v>
      </c>
      <c r="T44" s="10">
        <f>IF(('ssp2-up'!T44-'ssp2-up'!S44)&gt;0,('ssp2-up'!T44-'ssp2-up'!S44),0)</f>
        <v>0</v>
      </c>
      <c r="U44" s="10">
        <f>IF(('ssp2-up'!U44-'ssp2-up'!T44)&gt;0,('ssp2-up'!U44-'ssp2-up'!T44),0)</f>
        <v>0</v>
      </c>
      <c r="V44" s="10">
        <f>IF(('ssp2-up'!V44-'ssp2-up'!U44)&gt;0,('ssp2-up'!V44-'ssp2-up'!U44),0)</f>
        <v>0</v>
      </c>
      <c r="W44" s="10">
        <f>IF(('ssp2-up'!W44-'ssp2-up'!V44)&gt;0,('ssp2-up'!W44-'ssp2-up'!V44),0)</f>
        <v>0</v>
      </c>
      <c r="X44" s="10">
        <f>IF(('ssp2-up'!X44-'ssp2-up'!W44)&gt;0,('ssp2-up'!X44-'ssp2-up'!W44),0)</f>
        <v>0</v>
      </c>
    </row>
    <row r="45" spans="1:24" x14ac:dyDescent="0.3">
      <c r="A45" s="6" t="s">
        <v>6</v>
      </c>
      <c r="B45" s="11" t="s">
        <v>202</v>
      </c>
      <c r="C45" s="6" t="s">
        <v>52</v>
      </c>
      <c r="D45" s="6" t="s">
        <v>205</v>
      </c>
      <c r="E45" s="6" t="s">
        <v>204</v>
      </c>
      <c r="F45" s="10" t="e">
        <v>#N/A</v>
      </c>
      <c r="G45" s="10">
        <f>IF(('ssp2-up'!G45-'ssp2-up'!F45)&gt;0,('ssp2-up'!G45-'ssp2-up'!F45),0)</f>
        <v>1.4869448955867313</v>
      </c>
      <c r="H45" s="10">
        <f>IF(('ssp2-up'!H45-'ssp2-up'!G45)&gt;0,('ssp2-up'!H45-'ssp2-up'!G45),0)</f>
        <v>1.3352989562618021</v>
      </c>
      <c r="I45" s="10">
        <f>IF(('ssp2-up'!I45-'ssp2-up'!H45)&gt;0,('ssp2-up'!I45-'ssp2-up'!H45),0)</f>
        <v>1.2060714057846482</v>
      </c>
      <c r="J45" s="10">
        <f>IF(('ssp2-up'!J45-'ssp2-up'!I45)&gt;0,('ssp2-up'!J45-'ssp2-up'!I45),0)</f>
        <v>1.0143179084725915</v>
      </c>
      <c r="K45" s="10">
        <f>IF(('ssp2-up'!K45-'ssp2-up'!J45)&gt;0,('ssp2-up'!K45-'ssp2-up'!J45),0)</f>
        <v>0.81096235918475656</v>
      </c>
      <c r="L45" s="10">
        <f>IF(('ssp2-up'!L45-'ssp2-up'!K45)&gt;0,('ssp2-up'!L45-'ssp2-up'!K45),0)</f>
        <v>0.62294575481747927</v>
      </c>
      <c r="M45" s="10">
        <f>IF(('ssp2-up'!M45-'ssp2-up'!L45)&gt;0,('ssp2-up'!M45-'ssp2-up'!L45),0)</f>
        <v>0.43711792626814372</v>
      </c>
      <c r="N45" s="10">
        <f>IF(('ssp2-up'!N45-'ssp2-up'!M45)&gt;0,('ssp2-up'!N45-'ssp2-up'!M45),0)</f>
        <v>0.23338233345457127</v>
      </c>
      <c r="O45" s="10">
        <f>IF(('ssp2-up'!O45-'ssp2-up'!N45)&gt;0,('ssp2-up'!O45-'ssp2-up'!N45),0)</f>
        <v>3.4237231845992255E-2</v>
      </c>
      <c r="P45" s="10">
        <f>IF(('ssp2-up'!P45-'ssp2-up'!O45)&gt;0,('ssp2-up'!P45-'ssp2-up'!O45),0)</f>
        <v>0</v>
      </c>
      <c r="Q45" s="10">
        <f>IF(('ssp2-up'!Q45-'ssp2-up'!P45)&gt;0,('ssp2-up'!Q45-'ssp2-up'!P45),0)</f>
        <v>0</v>
      </c>
      <c r="R45" s="10">
        <f>IF(('ssp2-up'!R45-'ssp2-up'!Q45)&gt;0,('ssp2-up'!R45-'ssp2-up'!Q45),0)</f>
        <v>0</v>
      </c>
      <c r="S45" s="10">
        <f>IF(('ssp2-up'!S45-'ssp2-up'!R45)&gt;0,('ssp2-up'!S45-'ssp2-up'!R45),0)</f>
        <v>0</v>
      </c>
      <c r="T45" s="10">
        <f>IF(('ssp2-up'!T45-'ssp2-up'!S45)&gt;0,('ssp2-up'!T45-'ssp2-up'!S45),0)</f>
        <v>0</v>
      </c>
      <c r="U45" s="10">
        <f>IF(('ssp2-up'!U45-'ssp2-up'!T45)&gt;0,('ssp2-up'!U45-'ssp2-up'!T45),0)</f>
        <v>0</v>
      </c>
      <c r="V45" s="10">
        <f>IF(('ssp2-up'!V45-'ssp2-up'!U45)&gt;0,('ssp2-up'!V45-'ssp2-up'!U45),0)</f>
        <v>0</v>
      </c>
      <c r="W45" s="10">
        <f>IF(('ssp2-up'!W45-'ssp2-up'!V45)&gt;0,('ssp2-up'!W45-'ssp2-up'!V45),0)</f>
        <v>0</v>
      </c>
      <c r="X45" s="10">
        <f>IF(('ssp2-up'!X45-'ssp2-up'!W45)&gt;0,('ssp2-up'!X45-'ssp2-up'!W45),0)</f>
        <v>0</v>
      </c>
    </row>
    <row r="46" spans="1:24" x14ac:dyDescent="0.3">
      <c r="A46" s="6" t="s">
        <v>6</v>
      </c>
      <c r="B46" s="11" t="s">
        <v>202</v>
      </c>
      <c r="C46" s="6" t="s">
        <v>53</v>
      </c>
      <c r="D46" s="6" t="s">
        <v>205</v>
      </c>
      <c r="E46" s="6" t="s">
        <v>204</v>
      </c>
      <c r="F46" s="10" t="e">
        <v>#N/A</v>
      </c>
      <c r="G46" s="10">
        <f>IF(('ssp2-up'!G46-'ssp2-up'!F46)&gt;0,('ssp2-up'!G46-'ssp2-up'!F46),0)</f>
        <v>7.6933837791526072E-2</v>
      </c>
      <c r="H46" s="10">
        <f>IF(('ssp2-up'!H46-'ssp2-up'!G46)&gt;0,('ssp2-up'!H46-'ssp2-up'!G46),0)</f>
        <v>7.7298776872605113E-2</v>
      </c>
      <c r="I46" s="10">
        <f>IF(('ssp2-up'!I46-'ssp2-up'!H46)&gt;0,('ssp2-up'!I46-'ssp2-up'!H46),0)</f>
        <v>7.55131881321911E-2</v>
      </c>
      <c r="J46" s="10">
        <f>IF(('ssp2-up'!J46-'ssp2-up'!I46)&gt;0,('ssp2-up'!J46-'ssp2-up'!I46),0)</f>
        <v>7.2669533728955904E-2</v>
      </c>
      <c r="K46" s="10">
        <f>IF(('ssp2-up'!K46-'ssp2-up'!J46)&gt;0,('ssp2-up'!K46-'ssp2-up'!J46),0)</f>
        <v>6.8836458782695176E-2</v>
      </c>
      <c r="L46" s="10">
        <f>IF(('ssp2-up'!L46-'ssp2-up'!K46)&gt;0,('ssp2-up'!L46-'ssp2-up'!K46),0)</f>
        <v>6.4293263313587534E-2</v>
      </c>
      <c r="M46" s="10">
        <f>IF(('ssp2-up'!M46-'ssp2-up'!L46)&gt;0,('ssp2-up'!M46-'ssp2-up'!L46),0)</f>
        <v>5.8683925802760939E-2</v>
      </c>
      <c r="N46" s="10">
        <f>IF(('ssp2-up'!N46-'ssp2-up'!M46)&gt;0,('ssp2-up'!N46-'ssp2-up'!M46),0)</f>
        <v>5.1782487626163887E-2</v>
      </c>
      <c r="O46" s="10">
        <f>IF(('ssp2-up'!O46-'ssp2-up'!N46)&gt;0,('ssp2-up'!O46-'ssp2-up'!N46),0)</f>
        <v>4.3046477484569801E-2</v>
      </c>
      <c r="P46" s="10">
        <f>IF(('ssp2-up'!P46-'ssp2-up'!O46)&gt;0,('ssp2-up'!P46-'ssp2-up'!O46),0)</f>
        <v>3.482671915619151E-2</v>
      </c>
      <c r="Q46" s="10">
        <f>IF(('ssp2-up'!Q46-'ssp2-up'!P46)&gt;0,('ssp2-up'!Q46-'ssp2-up'!P46),0)</f>
        <v>2.7134678359601372E-2</v>
      </c>
      <c r="R46" s="10">
        <f>IF(('ssp2-up'!R46-'ssp2-up'!Q46)&gt;0,('ssp2-up'!R46-'ssp2-up'!Q46),0)</f>
        <v>2.0481531269328945E-2</v>
      </c>
      <c r="S46" s="10">
        <f>IF(('ssp2-up'!S46-'ssp2-up'!R46)&gt;0,('ssp2-up'!S46-'ssp2-up'!R46),0)</f>
        <v>1.374767339334837E-2</v>
      </c>
      <c r="T46" s="10">
        <f>IF(('ssp2-up'!T46-'ssp2-up'!S46)&gt;0,('ssp2-up'!T46-'ssp2-up'!S46),0)</f>
        <v>7.4837235268481184E-3</v>
      </c>
      <c r="U46" s="10">
        <f>IF(('ssp2-up'!U46-'ssp2-up'!T46)&gt;0,('ssp2-up'!U46-'ssp2-up'!T46),0)</f>
        <v>2.7709775217921173E-3</v>
      </c>
      <c r="V46" s="10">
        <f>IF(('ssp2-up'!V46-'ssp2-up'!U46)&gt;0,('ssp2-up'!V46-'ssp2-up'!U46),0)</f>
        <v>0</v>
      </c>
      <c r="W46" s="10">
        <f>IF(('ssp2-up'!W46-'ssp2-up'!V46)&gt;0,('ssp2-up'!W46-'ssp2-up'!V46),0)</f>
        <v>0</v>
      </c>
      <c r="X46" s="10">
        <f>IF(('ssp2-up'!X46-'ssp2-up'!W46)&gt;0,('ssp2-up'!X46-'ssp2-up'!W46),0)</f>
        <v>0</v>
      </c>
    </row>
    <row r="47" spans="1:24" x14ac:dyDescent="0.3">
      <c r="A47" s="6" t="s">
        <v>6</v>
      </c>
      <c r="B47" s="11" t="s">
        <v>202</v>
      </c>
      <c r="C47" s="6" t="s">
        <v>54</v>
      </c>
      <c r="D47" s="6" t="s">
        <v>205</v>
      </c>
      <c r="E47" s="6" t="s">
        <v>204</v>
      </c>
      <c r="F47" s="10" t="e">
        <v>#N/A</v>
      </c>
      <c r="G47" s="10">
        <f>IF(('ssp2-up'!G47-'ssp2-up'!F47)&gt;0,('ssp2-up'!G47-'ssp2-up'!F47),0)</f>
        <v>0.17592458385263399</v>
      </c>
      <c r="H47" s="10">
        <f>IF(('ssp2-up'!H47-'ssp2-up'!G47)&gt;0,('ssp2-up'!H47-'ssp2-up'!G47),0)</f>
        <v>0.16463143705380023</v>
      </c>
      <c r="I47" s="10">
        <f>IF(('ssp2-up'!I47-'ssp2-up'!H47)&gt;0,('ssp2-up'!I47-'ssp2-up'!H47),0)</f>
        <v>0.16790115539564976</v>
      </c>
      <c r="J47" s="10">
        <f>IF(('ssp2-up'!J47-'ssp2-up'!I47)&gt;0,('ssp2-up'!J47-'ssp2-up'!I47),0)</f>
        <v>0.16267837721174949</v>
      </c>
      <c r="K47" s="10">
        <f>IF(('ssp2-up'!K47-'ssp2-up'!J47)&gt;0,('ssp2-up'!K47-'ssp2-up'!J47),0)</f>
        <v>0.14932699921329906</v>
      </c>
      <c r="L47" s="10">
        <f>IF(('ssp2-up'!L47-'ssp2-up'!K47)&gt;0,('ssp2-up'!L47-'ssp2-up'!K47),0)</f>
        <v>0.1357249866840391</v>
      </c>
      <c r="M47" s="10">
        <f>IF(('ssp2-up'!M47-'ssp2-up'!L47)&gt;0,('ssp2-up'!M47-'ssp2-up'!L47),0)</f>
        <v>0.12981868827629306</v>
      </c>
      <c r="N47" s="10">
        <f>IF(('ssp2-up'!N47-'ssp2-up'!M47)&gt;0,('ssp2-up'!N47-'ssp2-up'!M47),0)</f>
        <v>0.13016765989362167</v>
      </c>
      <c r="O47" s="10">
        <f>IF(('ssp2-up'!O47-'ssp2-up'!N47)&gt;0,('ssp2-up'!O47-'ssp2-up'!N47),0)</f>
        <v>0.13274198517694202</v>
      </c>
      <c r="P47" s="10">
        <f>IF(('ssp2-up'!P47-'ssp2-up'!O47)&gt;0,('ssp2-up'!P47-'ssp2-up'!O47),0)</f>
        <v>0.1324066223707332</v>
      </c>
      <c r="Q47" s="10">
        <f>IF(('ssp2-up'!Q47-'ssp2-up'!P47)&gt;0,('ssp2-up'!Q47-'ssp2-up'!P47),0)</f>
        <v>0.12244327885997741</v>
      </c>
      <c r="R47" s="10">
        <f>IF(('ssp2-up'!R47-'ssp2-up'!Q47)&gt;0,('ssp2-up'!R47-'ssp2-up'!Q47),0)</f>
        <v>0.11075980740169022</v>
      </c>
      <c r="S47" s="10">
        <f>IF(('ssp2-up'!S47-'ssp2-up'!R47)&gt;0,('ssp2-up'!S47-'ssp2-up'!R47),0)</f>
        <v>9.9235951122592425E-2</v>
      </c>
      <c r="T47" s="10">
        <f>IF(('ssp2-up'!T47-'ssp2-up'!S47)&gt;0,('ssp2-up'!T47-'ssp2-up'!S47),0)</f>
        <v>8.8175700222232756E-2</v>
      </c>
      <c r="U47" s="10">
        <f>IF(('ssp2-up'!U47-'ssp2-up'!T47)&gt;0,('ssp2-up'!U47-'ssp2-up'!T47),0)</f>
        <v>7.6206105996823759E-2</v>
      </c>
      <c r="V47" s="10">
        <f>IF(('ssp2-up'!V47-'ssp2-up'!U47)&gt;0,('ssp2-up'!V47-'ssp2-up'!U47),0)</f>
        <v>6.2869143757409596E-2</v>
      </c>
      <c r="W47" s="10">
        <f>IF(('ssp2-up'!W47-'ssp2-up'!V47)&gt;0,('ssp2-up'!W47-'ssp2-up'!V47),0)</f>
        <v>4.8414057488105122E-2</v>
      </c>
      <c r="X47" s="10">
        <f>IF(('ssp2-up'!X47-'ssp2-up'!W47)&gt;0,('ssp2-up'!X47-'ssp2-up'!W47),0)</f>
        <v>3.3331365224490206E-2</v>
      </c>
    </row>
    <row r="48" spans="1:24" x14ac:dyDescent="0.3">
      <c r="A48" s="6" t="s">
        <v>6</v>
      </c>
      <c r="B48" s="11" t="s">
        <v>202</v>
      </c>
      <c r="C48" s="6" t="s">
        <v>55</v>
      </c>
      <c r="D48" s="6" t="s">
        <v>205</v>
      </c>
      <c r="E48" s="6" t="s">
        <v>204</v>
      </c>
      <c r="F48" s="10" t="e">
        <v>#N/A</v>
      </c>
      <c r="G48" s="10">
        <f>IF(('ssp2-up'!G48-'ssp2-up'!F48)&gt;0,('ssp2-up'!G48-'ssp2-up'!F48),0)</f>
        <v>0.64887452282094671</v>
      </c>
      <c r="H48" s="10">
        <f>IF(('ssp2-up'!H48-'ssp2-up'!G48)&gt;0,('ssp2-up'!H48-'ssp2-up'!G48),0)</f>
        <v>0.61141547775457727</v>
      </c>
      <c r="I48" s="10">
        <f>IF(('ssp2-up'!I48-'ssp2-up'!H48)&gt;0,('ssp2-up'!I48-'ssp2-up'!H48),0)</f>
        <v>0.57214749000413789</v>
      </c>
      <c r="J48" s="10">
        <f>IF(('ssp2-up'!J48-'ssp2-up'!I48)&gt;0,('ssp2-up'!J48-'ssp2-up'!I48),0)</f>
        <v>0.52900802643665124</v>
      </c>
      <c r="K48" s="10">
        <f>IF(('ssp2-up'!K48-'ssp2-up'!J48)&gt;0,('ssp2-up'!K48-'ssp2-up'!J48),0)</f>
        <v>0.47413209102047205</v>
      </c>
      <c r="L48" s="10">
        <f>IF(('ssp2-up'!L48-'ssp2-up'!K48)&gt;0,('ssp2-up'!L48-'ssp2-up'!K48),0)</f>
        <v>0.40837301708706342</v>
      </c>
      <c r="M48" s="10">
        <f>IF(('ssp2-up'!M48-'ssp2-up'!L48)&gt;0,('ssp2-up'!M48-'ssp2-up'!L48),0)</f>
        <v>0.35118962400288822</v>
      </c>
      <c r="N48" s="10">
        <f>IF(('ssp2-up'!N48-'ssp2-up'!M48)&gt;0,('ssp2-up'!N48-'ssp2-up'!M48),0)</f>
        <v>0.29417175546302765</v>
      </c>
      <c r="O48" s="10">
        <f>IF(('ssp2-up'!O48-'ssp2-up'!N48)&gt;0,('ssp2-up'!O48-'ssp2-up'!N48),0)</f>
        <v>0.22382850081525874</v>
      </c>
      <c r="P48" s="10">
        <f>IF(('ssp2-up'!P48-'ssp2-up'!O48)&gt;0,('ssp2-up'!P48-'ssp2-up'!O48),0)</f>
        <v>0.15999211874784081</v>
      </c>
      <c r="Q48" s="10">
        <f>IF(('ssp2-up'!Q48-'ssp2-up'!P48)&gt;0,('ssp2-up'!Q48-'ssp2-up'!P48),0)</f>
        <v>0.10962344873001939</v>
      </c>
      <c r="R48" s="10">
        <f>IF(('ssp2-up'!R48-'ssp2-up'!Q48)&gt;0,('ssp2-up'!R48-'ssp2-up'!Q48),0)</f>
        <v>7.2887944152048689E-2</v>
      </c>
      <c r="S48" s="10">
        <f>IF(('ssp2-up'!S48-'ssp2-up'!R48)&gt;0,('ssp2-up'!S48-'ssp2-up'!R48),0)</f>
        <v>3.1251759169382609E-2</v>
      </c>
      <c r="T48" s="10">
        <f>IF(('ssp2-up'!T48-'ssp2-up'!S48)&gt;0,('ssp2-up'!T48-'ssp2-up'!S48),0)</f>
        <v>0</v>
      </c>
      <c r="U48" s="10">
        <f>IF(('ssp2-up'!U48-'ssp2-up'!T48)&gt;0,('ssp2-up'!U48-'ssp2-up'!T48),0)</f>
        <v>0</v>
      </c>
      <c r="V48" s="10">
        <f>IF(('ssp2-up'!V48-'ssp2-up'!U48)&gt;0,('ssp2-up'!V48-'ssp2-up'!U48),0)</f>
        <v>0</v>
      </c>
      <c r="W48" s="10">
        <f>IF(('ssp2-up'!W48-'ssp2-up'!V48)&gt;0,('ssp2-up'!W48-'ssp2-up'!V48),0)</f>
        <v>0</v>
      </c>
      <c r="X48" s="10">
        <f>IF(('ssp2-up'!X48-'ssp2-up'!W48)&gt;0,('ssp2-up'!X48-'ssp2-up'!W48),0)</f>
        <v>0</v>
      </c>
    </row>
    <row r="49" spans="1:24" x14ac:dyDescent="0.3">
      <c r="A49" s="6" t="s">
        <v>6</v>
      </c>
      <c r="B49" s="11" t="s">
        <v>202</v>
      </c>
      <c r="C49" s="6" t="s">
        <v>56</v>
      </c>
      <c r="D49" s="6" t="s">
        <v>205</v>
      </c>
      <c r="E49" s="6" t="s">
        <v>204</v>
      </c>
      <c r="F49" s="10" t="e">
        <v>#N/A</v>
      </c>
      <c r="G49" s="10">
        <f>IF(('ssp2-up'!G49-'ssp2-up'!F49)&gt;0,('ssp2-up'!G49-'ssp2-up'!F49),0)</f>
        <v>2.543960520232055</v>
      </c>
      <c r="H49" s="10">
        <f>IF(('ssp2-up'!H49-'ssp2-up'!G49)&gt;0,('ssp2-up'!H49-'ssp2-up'!G49),0)</f>
        <v>2.5259572017003151</v>
      </c>
      <c r="I49" s="10">
        <f>IF(('ssp2-up'!I49-'ssp2-up'!H49)&gt;0,('ssp2-up'!I49-'ssp2-up'!H49),0)</f>
        <v>2.3638932445806162</v>
      </c>
      <c r="J49" s="10">
        <f>IF(('ssp2-up'!J49-'ssp2-up'!I49)&gt;0,('ssp2-up'!J49-'ssp2-up'!I49),0)</f>
        <v>2.1115569152144893</v>
      </c>
      <c r="K49" s="10">
        <f>IF(('ssp2-up'!K49-'ssp2-up'!J49)&gt;0,('ssp2-up'!K49-'ssp2-up'!J49),0)</f>
        <v>1.9246253030850511</v>
      </c>
      <c r="L49" s="10">
        <f>IF(('ssp2-up'!L49-'ssp2-up'!K49)&gt;0,('ssp2-up'!L49-'ssp2-up'!K49),0)</f>
        <v>1.792186449080269</v>
      </c>
      <c r="M49" s="10">
        <f>IF(('ssp2-up'!M49-'ssp2-up'!L49)&gt;0,('ssp2-up'!M49-'ssp2-up'!L49),0)</f>
        <v>1.6495799581360941</v>
      </c>
      <c r="N49" s="10">
        <f>IF(('ssp2-up'!N49-'ssp2-up'!M49)&gt;0,('ssp2-up'!N49-'ssp2-up'!M49),0)</f>
        <v>1.3808288675005329</v>
      </c>
      <c r="O49" s="10">
        <f>IF(('ssp2-up'!O49-'ssp2-up'!N49)&gt;0,('ssp2-up'!O49-'ssp2-up'!N49),0)</f>
        <v>1.0373821757513753</v>
      </c>
      <c r="P49" s="10">
        <f>IF(('ssp2-up'!P49-'ssp2-up'!O49)&gt;0,('ssp2-up'!P49-'ssp2-up'!O49),0)</f>
        <v>0.69309776255910549</v>
      </c>
      <c r="Q49" s="10">
        <f>IF(('ssp2-up'!Q49-'ssp2-up'!P49)&gt;0,('ssp2-up'!Q49-'ssp2-up'!P49),0)</f>
        <v>0.42876600285426747</v>
      </c>
      <c r="R49" s="10">
        <f>IF(('ssp2-up'!R49-'ssp2-up'!Q49)&gt;0,('ssp2-up'!R49-'ssp2-up'!Q49),0)</f>
        <v>0.20617630661967468</v>
      </c>
      <c r="S49" s="10">
        <f>IF(('ssp2-up'!S49-'ssp2-up'!R49)&gt;0,('ssp2-up'!S49-'ssp2-up'!R49),0)</f>
        <v>4.5373842084877936E-2</v>
      </c>
      <c r="T49" s="10">
        <f>IF(('ssp2-up'!T49-'ssp2-up'!S49)&gt;0,('ssp2-up'!T49-'ssp2-up'!S49),0)</f>
        <v>0</v>
      </c>
      <c r="U49" s="10">
        <f>IF(('ssp2-up'!U49-'ssp2-up'!T49)&gt;0,('ssp2-up'!U49-'ssp2-up'!T49),0)</f>
        <v>0</v>
      </c>
      <c r="V49" s="10">
        <f>IF(('ssp2-up'!V49-'ssp2-up'!U49)&gt;0,('ssp2-up'!V49-'ssp2-up'!U49),0)</f>
        <v>0</v>
      </c>
      <c r="W49" s="10">
        <f>IF(('ssp2-up'!W49-'ssp2-up'!V49)&gt;0,('ssp2-up'!W49-'ssp2-up'!V49),0)</f>
        <v>0</v>
      </c>
      <c r="X49" s="10">
        <f>IF(('ssp2-up'!X49-'ssp2-up'!W49)&gt;0,('ssp2-up'!X49-'ssp2-up'!W49),0)</f>
        <v>0</v>
      </c>
    </row>
    <row r="50" spans="1:24" x14ac:dyDescent="0.3">
      <c r="A50" s="6" t="s">
        <v>6</v>
      </c>
      <c r="B50" s="11" t="s">
        <v>202</v>
      </c>
      <c r="C50" s="6" t="s">
        <v>57</v>
      </c>
      <c r="D50" s="6" t="s">
        <v>205</v>
      </c>
      <c r="E50" s="6" t="s">
        <v>204</v>
      </c>
      <c r="F50" s="10" t="e">
        <v>#N/A</v>
      </c>
      <c r="G50" s="10">
        <f>IF(('ssp2-up'!G50-'ssp2-up'!F50)&gt;0,('ssp2-up'!G50-'ssp2-up'!F50),0)</f>
        <v>0.95294909860162136</v>
      </c>
      <c r="H50" s="10">
        <f>IF(('ssp2-up'!H50-'ssp2-up'!G50)&gt;0,('ssp2-up'!H50-'ssp2-up'!G50),0)</f>
        <v>0.9347796725427262</v>
      </c>
      <c r="I50" s="10">
        <f>IF(('ssp2-up'!I50-'ssp2-up'!H50)&gt;0,('ssp2-up'!I50-'ssp2-up'!H50),0)</f>
        <v>0.91320760889705888</v>
      </c>
      <c r="J50" s="10">
        <f>IF(('ssp2-up'!J50-'ssp2-up'!I50)&gt;0,('ssp2-up'!J50-'ssp2-up'!I50),0)</f>
        <v>0.86373053218910378</v>
      </c>
      <c r="K50" s="10">
        <f>IF(('ssp2-up'!K50-'ssp2-up'!J50)&gt;0,('ssp2-up'!K50-'ssp2-up'!J50),0)</f>
        <v>0.80402930065203826</v>
      </c>
      <c r="L50" s="10">
        <f>IF(('ssp2-up'!L50-'ssp2-up'!K50)&gt;0,('ssp2-up'!L50-'ssp2-up'!K50),0)</f>
        <v>0.73821763320506228</v>
      </c>
      <c r="M50" s="10">
        <f>IF(('ssp2-up'!M50-'ssp2-up'!L50)&gt;0,('ssp2-up'!M50-'ssp2-up'!L50),0)</f>
        <v>0.65283305043271334</v>
      </c>
      <c r="N50" s="10">
        <f>IF(('ssp2-up'!N50-'ssp2-up'!M50)&gt;0,('ssp2-up'!N50-'ssp2-up'!M50),0)</f>
        <v>0.56605234779937241</v>
      </c>
      <c r="O50" s="10">
        <f>IF(('ssp2-up'!O50-'ssp2-up'!N50)&gt;0,('ssp2-up'!O50-'ssp2-up'!N50),0)</f>
        <v>0.4698684939129194</v>
      </c>
      <c r="P50" s="10">
        <f>IF(('ssp2-up'!P50-'ssp2-up'!O50)&gt;0,('ssp2-up'!P50-'ssp2-up'!O50),0)</f>
        <v>0.3746879375053922</v>
      </c>
      <c r="Q50" s="10">
        <f>IF(('ssp2-up'!Q50-'ssp2-up'!P50)&gt;0,('ssp2-up'!Q50-'ssp2-up'!P50),0)</f>
        <v>0.30263879979298025</v>
      </c>
      <c r="R50" s="10">
        <f>IF(('ssp2-up'!R50-'ssp2-up'!Q50)&gt;0,('ssp2-up'!R50-'ssp2-up'!Q50),0)</f>
        <v>0.23458350381502413</v>
      </c>
      <c r="S50" s="10">
        <f>IF(('ssp2-up'!S50-'ssp2-up'!R50)&gt;0,('ssp2-up'!S50-'ssp2-up'!R50),0)</f>
        <v>0.16322863389108377</v>
      </c>
      <c r="T50" s="10">
        <f>IF(('ssp2-up'!T50-'ssp2-up'!S50)&gt;0,('ssp2-up'!T50-'ssp2-up'!S50),0)</f>
        <v>9.2606128384524311E-2</v>
      </c>
      <c r="U50" s="10">
        <f>IF(('ssp2-up'!U50-'ssp2-up'!T50)&gt;0,('ssp2-up'!U50-'ssp2-up'!T50),0)</f>
        <v>2.0486761781956631E-2</v>
      </c>
      <c r="V50" s="10">
        <f>IF(('ssp2-up'!V50-'ssp2-up'!U50)&gt;0,('ssp2-up'!V50-'ssp2-up'!U50),0)</f>
        <v>0</v>
      </c>
      <c r="W50" s="10">
        <f>IF(('ssp2-up'!W50-'ssp2-up'!V50)&gt;0,('ssp2-up'!W50-'ssp2-up'!V50),0)</f>
        <v>0</v>
      </c>
      <c r="X50" s="10">
        <f>IF(('ssp2-up'!X50-'ssp2-up'!W50)&gt;0,('ssp2-up'!X50-'ssp2-up'!W50),0)</f>
        <v>0</v>
      </c>
    </row>
    <row r="51" spans="1:24" x14ac:dyDescent="0.3">
      <c r="A51" s="6" t="s">
        <v>6</v>
      </c>
      <c r="B51" s="11" t="s">
        <v>202</v>
      </c>
      <c r="C51" s="6" t="s">
        <v>58</v>
      </c>
      <c r="D51" s="6" t="s">
        <v>205</v>
      </c>
      <c r="E51" s="6" t="s">
        <v>204</v>
      </c>
      <c r="F51" s="10" t="e">
        <v>#N/A</v>
      </c>
      <c r="G51" s="10">
        <f>IF(('ssp2-up'!G51-'ssp2-up'!F51)&gt;0,('ssp2-up'!G51-'ssp2-up'!F51),0)</f>
        <v>5.8510093076118537</v>
      </c>
      <c r="H51" s="10">
        <f>IF(('ssp2-up'!H51-'ssp2-up'!G51)&gt;0,('ssp2-up'!H51-'ssp2-up'!G51),0)</f>
        <v>6.0162172324065537</v>
      </c>
      <c r="I51" s="10">
        <f>IF(('ssp2-up'!I51-'ssp2-up'!H51)&gt;0,('ssp2-up'!I51-'ssp2-up'!H51),0)</f>
        <v>6.0183707907347568</v>
      </c>
      <c r="J51" s="10">
        <f>IF(('ssp2-up'!J51-'ssp2-up'!I51)&gt;0,('ssp2-up'!J51-'ssp2-up'!I51),0)</f>
        <v>5.9410765143072055</v>
      </c>
      <c r="K51" s="10">
        <f>IF(('ssp2-up'!K51-'ssp2-up'!J51)&gt;0,('ssp2-up'!K51-'ssp2-up'!J51),0)</f>
        <v>5.8167250465149962</v>
      </c>
      <c r="L51" s="10">
        <f>IF(('ssp2-up'!L51-'ssp2-up'!K51)&gt;0,('ssp2-up'!L51-'ssp2-up'!K51),0)</f>
        <v>5.6181051326764617</v>
      </c>
      <c r="M51" s="10">
        <f>IF(('ssp2-up'!M51-'ssp2-up'!L51)&gt;0,('ssp2-up'!M51-'ssp2-up'!L51),0)</f>
        <v>5.3146612661237214</v>
      </c>
      <c r="N51" s="10">
        <f>IF(('ssp2-up'!N51-'ssp2-up'!M51)&gt;0,('ssp2-up'!N51-'ssp2-up'!M51),0)</f>
        <v>4.870819623727499</v>
      </c>
      <c r="O51" s="10">
        <f>IF(('ssp2-up'!O51-'ssp2-up'!N51)&gt;0,('ssp2-up'!O51-'ssp2-up'!N51),0)</f>
        <v>4.4628286001654516</v>
      </c>
      <c r="P51" s="10">
        <f>IF(('ssp2-up'!P51-'ssp2-up'!O51)&gt;0,('ssp2-up'!P51-'ssp2-up'!O51),0)</f>
        <v>4.0227313453359983</v>
      </c>
      <c r="Q51" s="10">
        <f>IF(('ssp2-up'!Q51-'ssp2-up'!P51)&gt;0,('ssp2-up'!Q51-'ssp2-up'!P51),0)</f>
        <v>3.5250188951655304</v>
      </c>
      <c r="R51" s="10">
        <f>IF(('ssp2-up'!R51-'ssp2-up'!Q51)&gt;0,('ssp2-up'!R51-'ssp2-up'!Q51),0)</f>
        <v>2.9373715803288292</v>
      </c>
      <c r="S51" s="10">
        <f>IF(('ssp2-up'!S51-'ssp2-up'!R51)&gt;0,('ssp2-up'!S51-'ssp2-up'!R51),0)</f>
        <v>2.3362974969293191</v>
      </c>
      <c r="T51" s="10">
        <f>IF(('ssp2-up'!T51-'ssp2-up'!S51)&gt;0,('ssp2-up'!T51-'ssp2-up'!S51),0)</f>
        <v>1.8615026174260549</v>
      </c>
      <c r="U51" s="10">
        <f>IF(('ssp2-up'!U51-'ssp2-up'!T51)&gt;0,('ssp2-up'!U51-'ssp2-up'!T51),0)</f>
        <v>1.4140137350340041</v>
      </c>
      <c r="V51" s="10">
        <f>IF(('ssp2-up'!V51-'ssp2-up'!U51)&gt;0,('ssp2-up'!V51-'ssp2-up'!U51),0)</f>
        <v>1.0287528945542164</v>
      </c>
      <c r="W51" s="10">
        <f>IF(('ssp2-up'!W51-'ssp2-up'!V51)&gt;0,('ssp2-up'!W51-'ssp2-up'!V51),0)</f>
        <v>0.60381215401076815</v>
      </c>
      <c r="X51" s="10">
        <f>IF(('ssp2-up'!X51-'ssp2-up'!W51)&gt;0,('ssp2-up'!X51-'ssp2-up'!W51),0)</f>
        <v>0.28069614648106267</v>
      </c>
    </row>
    <row r="52" spans="1:24" x14ac:dyDescent="0.3">
      <c r="A52" s="6" t="s">
        <v>6</v>
      </c>
      <c r="B52" s="11" t="s">
        <v>202</v>
      </c>
      <c r="C52" s="6" t="s">
        <v>59</v>
      </c>
      <c r="D52" s="6" t="s">
        <v>205</v>
      </c>
      <c r="E52" s="6" t="s">
        <v>204</v>
      </c>
      <c r="F52" s="10" t="e">
        <v>#N/A</v>
      </c>
      <c r="G52" s="10">
        <f>IF(('ssp2-up'!G52-'ssp2-up'!F52)&gt;0,('ssp2-up'!G52-'ssp2-up'!F52),0)</f>
        <v>0.32782346885239488</v>
      </c>
      <c r="H52" s="10">
        <f>IF(('ssp2-up'!H52-'ssp2-up'!G52)&gt;0,('ssp2-up'!H52-'ssp2-up'!G52),0)</f>
        <v>0.37431513041250497</v>
      </c>
      <c r="I52" s="10">
        <f>IF(('ssp2-up'!I52-'ssp2-up'!H52)&gt;0,('ssp2-up'!I52-'ssp2-up'!H52),0)</f>
        <v>0.41281776866034625</v>
      </c>
      <c r="J52" s="10">
        <f>IF(('ssp2-up'!J52-'ssp2-up'!I52)&gt;0,('ssp2-up'!J52-'ssp2-up'!I52),0)</f>
        <v>0.46189026054560678</v>
      </c>
      <c r="K52" s="10">
        <f>IF(('ssp2-up'!K52-'ssp2-up'!J52)&gt;0,('ssp2-up'!K52-'ssp2-up'!J52),0)</f>
        <v>0.51442760203111337</v>
      </c>
      <c r="L52" s="10">
        <f>IF(('ssp2-up'!L52-'ssp2-up'!K52)&gt;0,('ssp2-up'!L52-'ssp2-up'!K52),0)</f>
        <v>0.554026678544012</v>
      </c>
      <c r="M52" s="10">
        <f>IF(('ssp2-up'!M52-'ssp2-up'!L52)&gt;0,('ssp2-up'!M52-'ssp2-up'!L52),0)</f>
        <v>0.57062564261247051</v>
      </c>
      <c r="N52" s="10">
        <f>IF(('ssp2-up'!N52-'ssp2-up'!M52)&gt;0,('ssp2-up'!N52-'ssp2-up'!M52),0)</f>
        <v>0.57264083115913156</v>
      </c>
      <c r="O52" s="10">
        <f>IF(('ssp2-up'!O52-'ssp2-up'!N52)&gt;0,('ssp2-up'!O52-'ssp2-up'!N52),0)</f>
        <v>0.5678628608690488</v>
      </c>
      <c r="P52" s="10">
        <f>IF(('ssp2-up'!P52-'ssp2-up'!O52)&gt;0,('ssp2-up'!P52-'ssp2-up'!O52),0)</f>
        <v>0.55973389242198301</v>
      </c>
      <c r="Q52" s="10">
        <f>IF(('ssp2-up'!Q52-'ssp2-up'!P52)&gt;0,('ssp2-up'!Q52-'ssp2-up'!P52),0)</f>
        <v>0.54146437373799206</v>
      </c>
      <c r="R52" s="10">
        <f>IF(('ssp2-up'!R52-'ssp2-up'!Q52)&gt;0,('ssp2-up'!R52-'ssp2-up'!Q52),0)</f>
        <v>0.51635766077296896</v>
      </c>
      <c r="S52" s="10">
        <f>IF(('ssp2-up'!S52-'ssp2-up'!R52)&gt;0,('ssp2-up'!S52-'ssp2-up'!R52),0)</f>
        <v>0.47272596125289823</v>
      </c>
      <c r="T52" s="10">
        <f>IF(('ssp2-up'!T52-'ssp2-up'!S52)&gt;0,('ssp2-up'!T52-'ssp2-up'!S52),0)</f>
        <v>0.4246982369530734</v>
      </c>
      <c r="U52" s="10">
        <f>IF(('ssp2-up'!U52-'ssp2-up'!T52)&gt;0,('ssp2-up'!U52-'ssp2-up'!T52),0)</f>
        <v>0.36504459041406889</v>
      </c>
      <c r="V52" s="10">
        <f>IF(('ssp2-up'!V52-'ssp2-up'!U52)&gt;0,('ssp2-up'!V52-'ssp2-up'!U52),0)</f>
        <v>0.3108367528136835</v>
      </c>
      <c r="W52" s="10">
        <f>IF(('ssp2-up'!W52-'ssp2-up'!V52)&gt;0,('ssp2-up'!W52-'ssp2-up'!V52),0)</f>
        <v>0.25286167674753912</v>
      </c>
      <c r="X52" s="10">
        <f>IF(('ssp2-up'!X52-'ssp2-up'!W52)&gt;0,('ssp2-up'!X52-'ssp2-up'!W52),0)</f>
        <v>0.19163374054466686</v>
      </c>
    </row>
    <row r="53" spans="1:24" x14ac:dyDescent="0.3">
      <c r="A53" s="6" t="s">
        <v>6</v>
      </c>
      <c r="B53" s="11" t="s">
        <v>202</v>
      </c>
      <c r="C53" s="6" t="s">
        <v>60</v>
      </c>
      <c r="D53" s="6" t="s">
        <v>205</v>
      </c>
      <c r="E53" s="6" t="s">
        <v>204</v>
      </c>
      <c r="F53" s="10" t="e">
        <v>#N/A</v>
      </c>
      <c r="G53" s="10">
        <f>IF(('ssp2-up'!G53-'ssp2-up'!F53)&gt;0,('ssp2-up'!G53-'ssp2-up'!F53),0)</f>
        <v>2.1492945011606892</v>
      </c>
      <c r="H53" s="10">
        <f>IF(('ssp2-up'!H53-'ssp2-up'!G53)&gt;0,('ssp2-up'!H53-'ssp2-up'!G53),0)</f>
        <v>1.5333719132542143</v>
      </c>
      <c r="I53" s="10">
        <f>IF(('ssp2-up'!I53-'ssp2-up'!H53)&gt;0,('ssp2-up'!I53-'ssp2-up'!H53),0)</f>
        <v>1.3578103232033527</v>
      </c>
      <c r="J53" s="10">
        <f>IF(('ssp2-up'!J53-'ssp2-up'!I53)&gt;0,('ssp2-up'!J53-'ssp2-up'!I53),0)</f>
        <v>1.2585403513743714</v>
      </c>
      <c r="K53" s="10">
        <f>IF(('ssp2-up'!K53-'ssp2-up'!J53)&gt;0,('ssp2-up'!K53-'ssp2-up'!J53),0)</f>
        <v>1.2662156596666776</v>
      </c>
      <c r="L53" s="10">
        <f>IF(('ssp2-up'!L53-'ssp2-up'!K53)&gt;0,('ssp2-up'!L53-'ssp2-up'!K53),0)</f>
        <v>1.2697844310025772</v>
      </c>
      <c r="M53" s="10">
        <f>IF(('ssp2-up'!M53-'ssp2-up'!L53)&gt;0,('ssp2-up'!M53-'ssp2-up'!L53),0)</f>
        <v>1.1577089308263311</v>
      </c>
      <c r="N53" s="10">
        <f>IF(('ssp2-up'!N53-'ssp2-up'!M53)&gt;0,('ssp2-up'!N53-'ssp2-up'!M53),0)</f>
        <v>0.93570291555170826</v>
      </c>
      <c r="O53" s="10">
        <f>IF(('ssp2-up'!O53-'ssp2-up'!N53)&gt;0,('ssp2-up'!O53-'ssp2-up'!N53),0)</f>
        <v>0.66028536453421793</v>
      </c>
      <c r="P53" s="10">
        <f>IF(('ssp2-up'!P53-'ssp2-up'!O53)&gt;0,('ssp2-up'!P53-'ssp2-up'!O53),0)</f>
        <v>0.41108412089987212</v>
      </c>
      <c r="Q53" s="10">
        <f>IF(('ssp2-up'!Q53-'ssp2-up'!P53)&gt;0,('ssp2-up'!Q53-'ssp2-up'!P53),0)</f>
        <v>0.15445605854394984</v>
      </c>
      <c r="R53" s="10">
        <f>IF(('ssp2-up'!R53-'ssp2-up'!Q53)&gt;0,('ssp2-up'!R53-'ssp2-up'!Q53),0)</f>
        <v>0</v>
      </c>
      <c r="S53" s="10">
        <f>IF(('ssp2-up'!S53-'ssp2-up'!R53)&gt;0,('ssp2-up'!S53-'ssp2-up'!R53),0)</f>
        <v>0</v>
      </c>
      <c r="T53" s="10">
        <f>IF(('ssp2-up'!T53-'ssp2-up'!S53)&gt;0,('ssp2-up'!T53-'ssp2-up'!S53),0)</f>
        <v>0</v>
      </c>
      <c r="U53" s="10">
        <f>IF(('ssp2-up'!U53-'ssp2-up'!T53)&gt;0,('ssp2-up'!U53-'ssp2-up'!T53),0)</f>
        <v>0</v>
      </c>
      <c r="V53" s="10">
        <f>IF(('ssp2-up'!V53-'ssp2-up'!U53)&gt;0,('ssp2-up'!V53-'ssp2-up'!U53),0)</f>
        <v>0</v>
      </c>
      <c r="W53" s="10">
        <f>IF(('ssp2-up'!W53-'ssp2-up'!V53)&gt;0,('ssp2-up'!W53-'ssp2-up'!V53),0)</f>
        <v>0</v>
      </c>
      <c r="X53" s="10">
        <f>IF(('ssp2-up'!X53-'ssp2-up'!W53)&gt;0,('ssp2-up'!X53-'ssp2-up'!W53),0)</f>
        <v>0</v>
      </c>
    </row>
    <row r="54" spans="1:24" x14ac:dyDescent="0.3">
      <c r="A54" s="6" t="s">
        <v>6</v>
      </c>
      <c r="B54" s="11" t="s">
        <v>202</v>
      </c>
      <c r="C54" s="6" t="s">
        <v>61</v>
      </c>
      <c r="D54" s="6" t="s">
        <v>205</v>
      </c>
      <c r="E54" s="6" t="s">
        <v>204</v>
      </c>
      <c r="F54" s="10" t="e">
        <v>#N/A</v>
      </c>
      <c r="G54" s="10">
        <f>IF(('ssp2-up'!G54-'ssp2-up'!F54)&gt;0,('ssp2-up'!G54-'ssp2-up'!F54),0)</f>
        <v>1.8615598645340237E-2</v>
      </c>
      <c r="H54" s="10">
        <f>IF(('ssp2-up'!H54-'ssp2-up'!G54)&gt;0,('ssp2-up'!H54-'ssp2-up'!G54),0)</f>
        <v>1.4693166455888362E-2</v>
      </c>
      <c r="I54" s="10">
        <f>IF(('ssp2-up'!I54-'ssp2-up'!H54)&gt;0,('ssp2-up'!I54-'ssp2-up'!H54),0)</f>
        <v>1.1153135786916346E-2</v>
      </c>
      <c r="J54" s="10">
        <f>IF(('ssp2-up'!J54-'ssp2-up'!I54)&gt;0,('ssp2-up'!J54-'ssp2-up'!I54),0)</f>
        <v>7.6127087038858621E-3</v>
      </c>
      <c r="K54" s="10">
        <f>IF(('ssp2-up'!K54-'ssp2-up'!J54)&gt;0,('ssp2-up'!K54-'ssp2-up'!J54),0)</f>
        <v>6.8016642456470988E-3</v>
      </c>
      <c r="L54" s="10">
        <f>IF(('ssp2-up'!L54-'ssp2-up'!K54)&gt;0,('ssp2-up'!L54-'ssp2-up'!K54),0)</f>
        <v>8.7724519191344497E-3</v>
      </c>
      <c r="M54" s="10">
        <f>IF(('ssp2-up'!M54-'ssp2-up'!L54)&gt;0,('ssp2-up'!M54-'ssp2-up'!L54),0)</f>
        <v>9.9395425715571584E-3</v>
      </c>
      <c r="N54" s="10">
        <f>IF(('ssp2-up'!N54-'ssp2-up'!M54)&gt;0,('ssp2-up'!N54-'ssp2-up'!M54),0)</f>
        <v>9.0197951188146774E-3</v>
      </c>
      <c r="O54" s="10">
        <f>IF(('ssp2-up'!O54-'ssp2-up'!N54)&gt;0,('ssp2-up'!O54-'ssp2-up'!N54),0)</f>
        <v>6.4822680450860037E-3</v>
      </c>
      <c r="P54" s="10">
        <f>IF(('ssp2-up'!P54-'ssp2-up'!O54)&gt;0,('ssp2-up'!P54-'ssp2-up'!O54),0)</f>
        <v>4.125745052281804E-3</v>
      </c>
      <c r="Q54" s="10">
        <f>IF(('ssp2-up'!Q54-'ssp2-up'!P54)&gt;0,('ssp2-up'!Q54-'ssp2-up'!P54),0)</f>
        <v>1.455991669035539E-3</v>
      </c>
      <c r="R54" s="10">
        <f>IF(('ssp2-up'!R54-'ssp2-up'!Q54)&gt;0,('ssp2-up'!R54-'ssp2-up'!Q54),0)</f>
        <v>1.4856305428945227E-4</v>
      </c>
      <c r="S54" s="10">
        <f>IF(('ssp2-up'!S54-'ssp2-up'!R54)&gt;0,('ssp2-up'!S54-'ssp2-up'!R54),0)</f>
        <v>0</v>
      </c>
      <c r="T54" s="10">
        <f>IF(('ssp2-up'!T54-'ssp2-up'!S54)&gt;0,('ssp2-up'!T54-'ssp2-up'!S54),0)</f>
        <v>0</v>
      </c>
      <c r="U54" s="10">
        <f>IF(('ssp2-up'!U54-'ssp2-up'!T54)&gt;0,('ssp2-up'!U54-'ssp2-up'!T54),0)</f>
        <v>0</v>
      </c>
      <c r="V54" s="10">
        <f>IF(('ssp2-up'!V54-'ssp2-up'!U54)&gt;0,('ssp2-up'!V54-'ssp2-up'!U54),0)</f>
        <v>0</v>
      </c>
      <c r="W54" s="10">
        <f>IF(('ssp2-up'!W54-'ssp2-up'!V54)&gt;0,('ssp2-up'!W54-'ssp2-up'!V54),0)</f>
        <v>0</v>
      </c>
      <c r="X54" s="10">
        <f>IF(('ssp2-up'!X54-'ssp2-up'!W54)&gt;0,('ssp2-up'!X54-'ssp2-up'!W54),0)</f>
        <v>0</v>
      </c>
    </row>
    <row r="55" spans="1:24" x14ac:dyDescent="0.3">
      <c r="A55" s="6" t="s">
        <v>6</v>
      </c>
      <c r="B55" s="11" t="s">
        <v>202</v>
      </c>
      <c r="C55" s="6" t="s">
        <v>62</v>
      </c>
      <c r="D55" s="6" t="s">
        <v>205</v>
      </c>
      <c r="E55" s="6" t="s">
        <v>204</v>
      </c>
      <c r="F55" s="10" t="e">
        <v>#N/A</v>
      </c>
      <c r="G55" s="10">
        <f>IF(('ssp2-up'!G55-'ssp2-up'!F55)&gt;0,('ssp2-up'!G55-'ssp2-up'!F55),0)</f>
        <v>3.5061436270124311</v>
      </c>
      <c r="H55" s="10">
        <f>IF(('ssp2-up'!H55-'ssp2-up'!G55)&gt;0,('ssp2-up'!H55-'ssp2-up'!G55),0)</f>
        <v>4.213187880197939</v>
      </c>
      <c r="I55" s="10">
        <f>IF(('ssp2-up'!I55-'ssp2-up'!H55)&gt;0,('ssp2-up'!I55-'ssp2-up'!H55),0)</f>
        <v>4.8795809837047202</v>
      </c>
      <c r="J55" s="10">
        <f>IF(('ssp2-up'!J55-'ssp2-up'!I55)&gt;0,('ssp2-up'!J55-'ssp2-up'!I55),0)</f>
        <v>5.4232848175965529</v>
      </c>
      <c r="K55" s="10">
        <f>IF(('ssp2-up'!K55-'ssp2-up'!J55)&gt;0,('ssp2-up'!K55-'ssp2-up'!J55),0)</f>
        <v>5.8746061598905008</v>
      </c>
      <c r="L55" s="10">
        <f>IF(('ssp2-up'!L55-'ssp2-up'!K55)&gt;0,('ssp2-up'!L55-'ssp2-up'!K55),0)</f>
        <v>6.287620351370407</v>
      </c>
      <c r="M55" s="10">
        <f>IF(('ssp2-up'!M55-'ssp2-up'!L55)&gt;0,('ssp2-up'!M55-'ssp2-up'!L55),0)</f>
        <v>6.6570849419683569</v>
      </c>
      <c r="N55" s="10">
        <f>IF(('ssp2-up'!N55-'ssp2-up'!M55)&gt;0,('ssp2-up'!N55-'ssp2-up'!M55),0)</f>
        <v>6.9070458271221966</v>
      </c>
      <c r="O55" s="10">
        <f>IF(('ssp2-up'!O55-'ssp2-up'!N55)&gt;0,('ssp2-up'!O55-'ssp2-up'!N55),0)</f>
        <v>7.0729827078910859</v>
      </c>
      <c r="P55" s="10">
        <f>IF(('ssp2-up'!P55-'ssp2-up'!O55)&gt;0,('ssp2-up'!P55-'ssp2-up'!O55),0)</f>
        <v>7.0789855981253851</v>
      </c>
      <c r="Q55" s="10">
        <f>IF(('ssp2-up'!Q55-'ssp2-up'!P55)&gt;0,('ssp2-up'!Q55-'ssp2-up'!P55),0)</f>
        <v>6.9127312231408951</v>
      </c>
      <c r="R55" s="10">
        <f>IF(('ssp2-up'!R55-'ssp2-up'!Q55)&gt;0,('ssp2-up'!R55-'ssp2-up'!Q55),0)</f>
        <v>6.6911116281062561</v>
      </c>
      <c r="S55" s="10">
        <f>IF(('ssp2-up'!S55-'ssp2-up'!R55)&gt;0,('ssp2-up'!S55-'ssp2-up'!R55),0)</f>
        <v>6.3607204024261534</v>
      </c>
      <c r="T55" s="10">
        <f>IF(('ssp2-up'!T55-'ssp2-up'!S55)&gt;0,('ssp2-up'!T55-'ssp2-up'!S55),0)</f>
        <v>5.9281957662400515</v>
      </c>
      <c r="U55" s="10">
        <f>IF(('ssp2-up'!U55-'ssp2-up'!T55)&gt;0,('ssp2-up'!U55-'ssp2-up'!T55),0)</f>
        <v>5.4918280079355952</v>
      </c>
      <c r="V55" s="10">
        <f>IF(('ssp2-up'!V55-'ssp2-up'!U55)&gt;0,('ssp2-up'!V55-'ssp2-up'!U55),0)</f>
        <v>4.9422641094955537</v>
      </c>
      <c r="W55" s="10">
        <f>IF(('ssp2-up'!W55-'ssp2-up'!V55)&gt;0,('ssp2-up'!W55-'ssp2-up'!V55),0)</f>
        <v>4.4515693261814135</v>
      </c>
      <c r="X55" s="10">
        <f>IF(('ssp2-up'!X55-'ssp2-up'!W55)&gt;0,('ssp2-up'!X55-'ssp2-up'!W55),0)</f>
        <v>3.8542915511512916</v>
      </c>
    </row>
    <row r="56" spans="1:24" x14ac:dyDescent="0.3">
      <c r="A56" s="6" t="s">
        <v>6</v>
      </c>
      <c r="B56" s="11" t="s">
        <v>202</v>
      </c>
      <c r="C56" s="6" t="s">
        <v>63</v>
      </c>
      <c r="D56" s="6" t="s">
        <v>205</v>
      </c>
      <c r="E56" s="6" t="s">
        <v>204</v>
      </c>
      <c r="F56" s="10" t="e">
        <v>#N/A</v>
      </c>
      <c r="G56" s="10">
        <f>IF(('ssp2-up'!G56-'ssp2-up'!F56)&gt;0,('ssp2-up'!G56-'ssp2-up'!F56),0)</f>
        <v>0.17202840678741715</v>
      </c>
      <c r="H56" s="10">
        <f>IF(('ssp2-up'!H56-'ssp2-up'!G56)&gt;0,('ssp2-up'!H56-'ssp2-up'!G56),0)</f>
        <v>0.16594164922222365</v>
      </c>
      <c r="I56" s="10">
        <f>IF(('ssp2-up'!I56-'ssp2-up'!H56)&gt;0,('ssp2-up'!I56-'ssp2-up'!H56),0)</f>
        <v>0.16064018655588352</v>
      </c>
      <c r="J56" s="10">
        <f>IF(('ssp2-up'!J56-'ssp2-up'!I56)&gt;0,('ssp2-up'!J56-'ssp2-up'!I56),0)</f>
        <v>0.14587405992404179</v>
      </c>
      <c r="K56" s="10">
        <f>IF(('ssp2-up'!K56-'ssp2-up'!J56)&gt;0,('ssp2-up'!K56-'ssp2-up'!J56),0)</f>
        <v>0.12760498228167183</v>
      </c>
      <c r="L56" s="10">
        <f>IF(('ssp2-up'!L56-'ssp2-up'!K56)&gt;0,('ssp2-up'!L56-'ssp2-up'!K56),0)</f>
        <v>0.1150479174233654</v>
      </c>
      <c r="M56" s="10">
        <f>IF(('ssp2-up'!M56-'ssp2-up'!L56)&gt;0,('ssp2-up'!M56-'ssp2-up'!L56),0)</f>
        <v>0.11270698927978717</v>
      </c>
      <c r="N56" s="10">
        <f>IF(('ssp2-up'!N56-'ssp2-up'!M56)&gt;0,('ssp2-up'!N56-'ssp2-up'!M56),0)</f>
        <v>0.11710624825043414</v>
      </c>
      <c r="O56" s="10">
        <f>IF(('ssp2-up'!O56-'ssp2-up'!N56)&gt;0,('ssp2-up'!O56-'ssp2-up'!N56),0)</f>
        <v>0.12232233073556298</v>
      </c>
      <c r="P56" s="10">
        <f>IF(('ssp2-up'!P56-'ssp2-up'!O56)&gt;0,('ssp2-up'!P56-'ssp2-up'!O56),0)</f>
        <v>0.12407553161461138</v>
      </c>
      <c r="Q56" s="10">
        <f>IF(('ssp2-up'!Q56-'ssp2-up'!P56)&gt;0,('ssp2-up'!Q56-'ssp2-up'!P56),0)</f>
        <v>0.11704272518761361</v>
      </c>
      <c r="R56" s="10">
        <f>IF(('ssp2-up'!R56-'ssp2-up'!Q56)&gt;0,('ssp2-up'!R56-'ssp2-up'!Q56),0)</f>
        <v>0.1084371824152246</v>
      </c>
      <c r="S56" s="10">
        <f>IF(('ssp2-up'!S56-'ssp2-up'!R56)&gt;0,('ssp2-up'!S56-'ssp2-up'!R56),0)</f>
        <v>9.9777116718093417E-2</v>
      </c>
      <c r="T56" s="10">
        <f>IF(('ssp2-up'!T56-'ssp2-up'!S56)&gt;0,('ssp2-up'!T56-'ssp2-up'!S56),0)</f>
        <v>8.8944914821574628E-2</v>
      </c>
      <c r="U56" s="10">
        <f>IF(('ssp2-up'!U56-'ssp2-up'!T56)&gt;0,('ssp2-up'!U56-'ssp2-up'!T56),0)</f>
        <v>7.7980265861891773E-2</v>
      </c>
      <c r="V56" s="10">
        <f>IF(('ssp2-up'!V56-'ssp2-up'!U56)&gt;0,('ssp2-up'!V56-'ssp2-up'!U56),0)</f>
        <v>6.5763631999450567E-2</v>
      </c>
      <c r="W56" s="10">
        <f>IF(('ssp2-up'!W56-'ssp2-up'!V56)&gt;0,('ssp2-up'!W56-'ssp2-up'!V56),0)</f>
        <v>5.0344639185530227E-2</v>
      </c>
      <c r="X56" s="10">
        <f>IF(('ssp2-up'!X56-'ssp2-up'!W56)&gt;0,('ssp2-up'!X56-'ssp2-up'!W56),0)</f>
        <v>2.7288513959171645E-2</v>
      </c>
    </row>
    <row r="57" spans="1:24" x14ac:dyDescent="0.3">
      <c r="A57" s="6" t="s">
        <v>6</v>
      </c>
      <c r="B57" s="11" t="s">
        <v>202</v>
      </c>
      <c r="C57" s="6" t="s">
        <v>64</v>
      </c>
      <c r="D57" s="6" t="s">
        <v>205</v>
      </c>
      <c r="E57" s="6" t="s">
        <v>204</v>
      </c>
      <c r="F57" s="10" t="e">
        <v>#N/A</v>
      </c>
      <c r="G57" s="10">
        <f>IF(('ssp2-up'!G57-'ssp2-up'!F57)&gt;0,('ssp2-up'!G57-'ssp2-up'!F57),0)</f>
        <v>5.1374807840843251E-2</v>
      </c>
      <c r="H57" s="10">
        <f>IF(('ssp2-up'!H57-'ssp2-up'!G57)&gt;0,('ssp2-up'!H57-'ssp2-up'!G57),0)</f>
        <v>4.4895140198516759E-2</v>
      </c>
      <c r="I57" s="10">
        <f>IF(('ssp2-up'!I57-'ssp2-up'!H57)&gt;0,('ssp2-up'!I57-'ssp2-up'!H57),0)</f>
        <v>3.7815393822327348E-2</v>
      </c>
      <c r="J57" s="10">
        <f>IF(('ssp2-up'!J57-'ssp2-up'!I57)&gt;0,('ssp2-up'!J57-'ssp2-up'!I57),0)</f>
        <v>3.2152326196653869E-2</v>
      </c>
      <c r="K57" s="10">
        <f>IF(('ssp2-up'!K57-'ssp2-up'!J57)&gt;0,('ssp2-up'!K57-'ssp2-up'!J57),0)</f>
        <v>2.6593703804278168E-2</v>
      </c>
      <c r="L57" s="10">
        <f>IF(('ssp2-up'!L57-'ssp2-up'!K57)&gt;0,('ssp2-up'!L57-'ssp2-up'!K57),0)</f>
        <v>2.046405917057037E-2</v>
      </c>
      <c r="M57" s="10">
        <f>IF(('ssp2-up'!M57-'ssp2-up'!L57)&gt;0,('ssp2-up'!M57-'ssp2-up'!L57),0)</f>
        <v>1.4641042585916031E-2</v>
      </c>
      <c r="N57" s="10">
        <f>IF(('ssp2-up'!N57-'ssp2-up'!M57)&gt;0,('ssp2-up'!N57-'ssp2-up'!M57),0)</f>
        <v>9.7361555351521689E-3</v>
      </c>
      <c r="O57" s="10">
        <f>IF(('ssp2-up'!O57-'ssp2-up'!N57)&gt;0,('ssp2-up'!O57-'ssp2-up'!N57),0)</f>
        <v>4.9232615902402577E-3</v>
      </c>
      <c r="P57" s="10">
        <f>IF(('ssp2-up'!P57-'ssp2-up'!O57)&gt;0,('ssp2-up'!P57-'ssp2-up'!O57),0)</f>
        <v>6.522024225747991E-4</v>
      </c>
      <c r="Q57" s="10">
        <f>IF(('ssp2-up'!Q57-'ssp2-up'!P57)&gt;0,('ssp2-up'!Q57-'ssp2-up'!P57),0)</f>
        <v>0</v>
      </c>
      <c r="R57" s="10">
        <f>IF(('ssp2-up'!R57-'ssp2-up'!Q57)&gt;0,('ssp2-up'!R57-'ssp2-up'!Q57),0)</f>
        <v>0</v>
      </c>
      <c r="S57" s="10">
        <f>IF(('ssp2-up'!S57-'ssp2-up'!R57)&gt;0,('ssp2-up'!S57-'ssp2-up'!R57),0)</f>
        <v>0</v>
      </c>
      <c r="T57" s="10">
        <f>IF(('ssp2-up'!T57-'ssp2-up'!S57)&gt;0,('ssp2-up'!T57-'ssp2-up'!S57),0)</f>
        <v>0</v>
      </c>
      <c r="U57" s="10">
        <f>IF(('ssp2-up'!U57-'ssp2-up'!T57)&gt;0,('ssp2-up'!U57-'ssp2-up'!T57),0)</f>
        <v>0</v>
      </c>
      <c r="V57" s="10">
        <f>IF(('ssp2-up'!V57-'ssp2-up'!U57)&gt;0,('ssp2-up'!V57-'ssp2-up'!U57),0)</f>
        <v>0</v>
      </c>
      <c r="W57" s="10">
        <f>IF(('ssp2-up'!W57-'ssp2-up'!V57)&gt;0,('ssp2-up'!W57-'ssp2-up'!V57),0)</f>
        <v>0</v>
      </c>
      <c r="X57" s="10">
        <f>IF(('ssp2-up'!X57-'ssp2-up'!W57)&gt;0,('ssp2-up'!X57-'ssp2-up'!W57),0)</f>
        <v>0</v>
      </c>
    </row>
    <row r="58" spans="1:24" x14ac:dyDescent="0.3">
      <c r="A58" s="6" t="s">
        <v>6</v>
      </c>
      <c r="B58" s="11" t="s">
        <v>202</v>
      </c>
      <c r="C58" s="6" t="s">
        <v>65</v>
      </c>
      <c r="D58" s="6" t="s">
        <v>205</v>
      </c>
      <c r="E58" s="6" t="s">
        <v>204</v>
      </c>
      <c r="F58" s="10" t="e">
        <v>#N/A</v>
      </c>
      <c r="G58" s="10">
        <f>IF(('ssp2-up'!G58-'ssp2-up'!F58)&gt;0,('ssp2-up'!G58-'ssp2-up'!F58),0)</f>
        <v>2.3918958679183717</v>
      </c>
      <c r="H58" s="10">
        <f>IF(('ssp2-up'!H58-'ssp2-up'!G58)&gt;0,('ssp2-up'!H58-'ssp2-up'!G58),0)</f>
        <v>2.3529558340819747</v>
      </c>
      <c r="I58" s="10">
        <f>IF(('ssp2-up'!I58-'ssp2-up'!H58)&gt;0,('ssp2-up'!I58-'ssp2-up'!H58),0)</f>
        <v>2.2948360356697037</v>
      </c>
      <c r="J58" s="10">
        <f>IF(('ssp2-up'!J58-'ssp2-up'!I58)&gt;0,('ssp2-up'!J58-'ssp2-up'!I58),0)</f>
        <v>2.2038838077106604</v>
      </c>
      <c r="K58" s="10">
        <f>IF(('ssp2-up'!K58-'ssp2-up'!J58)&gt;0,('ssp2-up'!K58-'ssp2-up'!J58),0)</f>
        <v>2.1031529848311266</v>
      </c>
      <c r="L58" s="10">
        <f>IF(('ssp2-up'!L58-'ssp2-up'!K58)&gt;0,('ssp2-up'!L58-'ssp2-up'!K58),0)</f>
        <v>1.9756234513489801</v>
      </c>
      <c r="M58" s="10">
        <f>IF(('ssp2-up'!M58-'ssp2-up'!L58)&gt;0,('ssp2-up'!M58-'ssp2-up'!L58),0)</f>
        <v>1.8050264281367703</v>
      </c>
      <c r="N58" s="10">
        <f>IF(('ssp2-up'!N58-'ssp2-up'!M58)&gt;0,('ssp2-up'!N58-'ssp2-up'!M58),0)</f>
        <v>1.6343937823479706</v>
      </c>
      <c r="O58" s="10">
        <f>IF(('ssp2-up'!O58-'ssp2-up'!N58)&gt;0,('ssp2-up'!O58-'ssp2-up'!N58),0)</f>
        <v>1.5110882580065237</v>
      </c>
      <c r="P58" s="10">
        <f>IF(('ssp2-up'!P58-'ssp2-up'!O58)&gt;0,('ssp2-up'!P58-'ssp2-up'!O58),0)</f>
        <v>1.4344650822425393</v>
      </c>
      <c r="Q58" s="10">
        <f>IF(('ssp2-up'!Q58-'ssp2-up'!P58)&gt;0,('ssp2-up'!Q58-'ssp2-up'!P58),0)</f>
        <v>1.3136640537877753</v>
      </c>
      <c r="R58" s="10">
        <f>IF(('ssp2-up'!R58-'ssp2-up'!Q58)&gt;0,('ssp2-up'!R58-'ssp2-up'!Q58),0)</f>
        <v>1.2117788556242886</v>
      </c>
      <c r="S58" s="10">
        <f>IF(('ssp2-up'!S58-'ssp2-up'!R58)&gt;0,('ssp2-up'!S58-'ssp2-up'!R58),0)</f>
        <v>1.1014340117620094</v>
      </c>
      <c r="T58" s="10">
        <f>IF(('ssp2-up'!T58-'ssp2-up'!S58)&gt;0,('ssp2-up'!T58-'ssp2-up'!S58),0)</f>
        <v>0.9546106177866136</v>
      </c>
      <c r="U58" s="10">
        <f>IF(('ssp2-up'!U58-'ssp2-up'!T58)&gt;0,('ssp2-up'!U58-'ssp2-up'!T58),0)</f>
        <v>0.77917740981860106</v>
      </c>
      <c r="V58" s="10">
        <f>IF(('ssp2-up'!V58-'ssp2-up'!U58)&gt;0,('ssp2-up'!V58-'ssp2-up'!U58),0)</f>
        <v>0.46482668345980471</v>
      </c>
      <c r="W58" s="10">
        <f>IF(('ssp2-up'!W58-'ssp2-up'!V58)&gt;0,('ssp2-up'!W58-'ssp2-up'!V58),0)</f>
        <v>0.20567202138009577</v>
      </c>
      <c r="X58" s="10">
        <f>IF(('ssp2-up'!X58-'ssp2-up'!W58)&gt;0,('ssp2-up'!X58-'ssp2-up'!W58),0)</f>
        <v>0</v>
      </c>
    </row>
    <row r="59" spans="1:24" x14ac:dyDescent="0.3">
      <c r="A59" s="6" t="s">
        <v>6</v>
      </c>
      <c r="B59" s="11" t="s">
        <v>202</v>
      </c>
      <c r="C59" s="6" t="s">
        <v>66</v>
      </c>
      <c r="D59" s="6" t="s">
        <v>205</v>
      </c>
      <c r="E59" s="6" t="s">
        <v>204</v>
      </c>
      <c r="F59" s="10" t="e">
        <v>#N/A</v>
      </c>
      <c r="G59" s="10">
        <f>IF(('ssp2-up'!G59-'ssp2-up'!F59)&gt;0,('ssp2-up'!G59-'ssp2-up'!F59),0)</f>
        <v>3.0127234207080675E-3</v>
      </c>
      <c r="H59" s="10">
        <f>IF(('ssp2-up'!H59-'ssp2-up'!G59)&gt;0,('ssp2-up'!H59-'ssp2-up'!G59),0)</f>
        <v>3.2847326761469599E-3</v>
      </c>
      <c r="I59" s="10">
        <f>IF(('ssp2-up'!I59-'ssp2-up'!H59)&gt;0,('ssp2-up'!I59-'ssp2-up'!H59),0)</f>
        <v>3.200601167167659E-3</v>
      </c>
      <c r="J59" s="10">
        <f>IF(('ssp2-up'!J59-'ssp2-up'!I59)&gt;0,('ssp2-up'!J59-'ssp2-up'!I59),0)</f>
        <v>2.9789000524251263E-3</v>
      </c>
      <c r="K59" s="10">
        <f>IF(('ssp2-up'!K59-'ssp2-up'!J59)&gt;0,('ssp2-up'!K59-'ssp2-up'!J59),0)</f>
        <v>2.6330314527239565E-3</v>
      </c>
      <c r="L59" s="10">
        <f>IF(('ssp2-up'!L59-'ssp2-up'!K59)&gt;0,('ssp2-up'!L59-'ssp2-up'!K59),0)</f>
        <v>2.2913811955412658E-3</v>
      </c>
      <c r="M59" s="10">
        <f>IF(('ssp2-up'!M59-'ssp2-up'!L59)&gt;0,('ssp2-up'!M59-'ssp2-up'!L59),0)</f>
        <v>1.9646097291235662E-3</v>
      </c>
      <c r="N59" s="10">
        <f>IF(('ssp2-up'!N59-'ssp2-up'!M59)&gt;0,('ssp2-up'!N59-'ssp2-up'!M59),0)</f>
        <v>1.6328793569145572E-3</v>
      </c>
      <c r="O59" s="10">
        <f>IF(('ssp2-up'!O59-'ssp2-up'!N59)&gt;0,('ssp2-up'!O59-'ssp2-up'!N59),0)</f>
        <v>1.3593639893475368E-3</v>
      </c>
      <c r="P59" s="10">
        <f>IF(('ssp2-up'!P59-'ssp2-up'!O59)&gt;0,('ssp2-up'!P59-'ssp2-up'!O59),0)</f>
        <v>9.8383071614737555E-4</v>
      </c>
      <c r="Q59" s="10">
        <f>IF(('ssp2-up'!Q59-'ssp2-up'!P59)&gt;0,('ssp2-up'!Q59-'ssp2-up'!P59),0)</f>
        <v>9.0220149349886508E-4</v>
      </c>
      <c r="R59" s="10">
        <f>IF(('ssp2-up'!R59-'ssp2-up'!Q59)&gt;0,('ssp2-up'!R59-'ssp2-up'!Q59),0)</f>
        <v>8.1662414532195082E-4</v>
      </c>
      <c r="S59" s="10">
        <f>IF(('ssp2-up'!S59-'ssp2-up'!R59)&gt;0,('ssp2-up'!S59-'ssp2-up'!R59),0)</f>
        <v>7.0518469702741948E-4</v>
      </c>
      <c r="T59" s="10">
        <f>IF(('ssp2-up'!T59-'ssp2-up'!S59)&gt;0,('ssp2-up'!T59-'ssp2-up'!S59),0)</f>
        <v>6.6660732712334192E-4</v>
      </c>
      <c r="U59" s="10">
        <f>IF(('ssp2-up'!U59-'ssp2-up'!T59)&gt;0,('ssp2-up'!U59-'ssp2-up'!T59),0)</f>
        <v>6.8453349686549425E-4</v>
      </c>
      <c r="V59" s="10">
        <f>IF(('ssp2-up'!V59-'ssp2-up'!U59)&gt;0,('ssp2-up'!V59-'ssp2-up'!U59),0)</f>
        <v>7.3360734118498028E-4</v>
      </c>
      <c r="W59" s="10">
        <f>IF(('ssp2-up'!W59-'ssp2-up'!V59)&gt;0,('ssp2-up'!W59-'ssp2-up'!V59),0)</f>
        <v>8.2645383264763617E-4</v>
      </c>
      <c r="X59" s="10">
        <f>IF(('ssp2-up'!X59-'ssp2-up'!W59)&gt;0,('ssp2-up'!X59-'ssp2-up'!W59),0)</f>
        <v>1.0104231286230114E-3</v>
      </c>
    </row>
    <row r="60" spans="1:24" x14ac:dyDescent="0.3">
      <c r="A60" s="6" t="s">
        <v>6</v>
      </c>
      <c r="B60" s="11" t="s">
        <v>202</v>
      </c>
      <c r="C60" s="6" t="s">
        <v>67</v>
      </c>
      <c r="D60" s="6" t="s">
        <v>205</v>
      </c>
      <c r="E60" s="6" t="s">
        <v>204</v>
      </c>
      <c r="F60" s="10" t="e">
        <v>#N/A</v>
      </c>
      <c r="G60" s="10">
        <f>IF(('ssp2-up'!G60-'ssp2-up'!F60)&gt;0,('ssp2-up'!G60-'ssp2-up'!F60),0)</f>
        <v>0.1372568304461157</v>
      </c>
      <c r="H60" s="10">
        <f>IF(('ssp2-up'!H60-'ssp2-up'!G60)&gt;0,('ssp2-up'!H60-'ssp2-up'!G60),0)</f>
        <v>0.12927015380769968</v>
      </c>
      <c r="I60" s="10">
        <f>IF(('ssp2-up'!I60-'ssp2-up'!H60)&gt;0,('ssp2-up'!I60-'ssp2-up'!H60),0)</f>
        <v>0.11819996657146326</v>
      </c>
      <c r="J60" s="10">
        <f>IF(('ssp2-up'!J60-'ssp2-up'!I60)&gt;0,('ssp2-up'!J60-'ssp2-up'!I60),0)</f>
        <v>0.10462659108595651</v>
      </c>
      <c r="K60" s="10">
        <f>IF(('ssp2-up'!K60-'ssp2-up'!J60)&gt;0,('ssp2-up'!K60-'ssp2-up'!J60),0)</f>
        <v>9.2536895816561326E-2</v>
      </c>
      <c r="L60" s="10">
        <f>IF(('ssp2-up'!L60-'ssp2-up'!K60)&gt;0,('ssp2-up'!L60-'ssp2-up'!K60),0)</f>
        <v>8.1260798892377251E-2</v>
      </c>
      <c r="M60" s="10">
        <f>IF(('ssp2-up'!M60-'ssp2-up'!L60)&gt;0,('ssp2-up'!M60-'ssp2-up'!L60),0)</f>
        <v>6.9524002039029753E-2</v>
      </c>
      <c r="N60" s="10">
        <f>IF(('ssp2-up'!N60-'ssp2-up'!M60)&gt;0,('ssp2-up'!N60-'ssp2-up'!M60),0)</f>
        <v>5.7340384799521971E-2</v>
      </c>
      <c r="O60" s="10">
        <f>IF(('ssp2-up'!O60-'ssp2-up'!N60)&gt;0,('ssp2-up'!O60-'ssp2-up'!N60),0)</f>
        <v>4.7795503689261665E-2</v>
      </c>
      <c r="P60" s="10">
        <f>IF(('ssp2-up'!P60-'ssp2-up'!O60)&gt;0,('ssp2-up'!P60-'ssp2-up'!O60),0)</f>
        <v>3.8345067594403925E-2</v>
      </c>
      <c r="Q60" s="10">
        <f>IF(('ssp2-up'!Q60-'ssp2-up'!P60)&gt;0,('ssp2-up'!Q60-'ssp2-up'!P60),0)</f>
        <v>2.6144323759503596E-2</v>
      </c>
      <c r="R60" s="10">
        <f>IF(('ssp2-up'!R60-'ssp2-up'!Q60)&gt;0,('ssp2-up'!R60-'ssp2-up'!Q60),0)</f>
        <v>1.4174993603903729E-2</v>
      </c>
      <c r="S60" s="10">
        <f>IF(('ssp2-up'!S60-'ssp2-up'!R60)&gt;0,('ssp2-up'!S60-'ssp2-up'!R60),0)</f>
        <v>2.641630963211572E-3</v>
      </c>
      <c r="T60" s="10">
        <f>IF(('ssp2-up'!T60-'ssp2-up'!S60)&gt;0,('ssp2-up'!T60-'ssp2-up'!S60),0)</f>
        <v>0</v>
      </c>
      <c r="U60" s="10">
        <f>IF(('ssp2-up'!U60-'ssp2-up'!T60)&gt;0,('ssp2-up'!U60-'ssp2-up'!T60),0)</f>
        <v>0</v>
      </c>
      <c r="V60" s="10">
        <f>IF(('ssp2-up'!V60-'ssp2-up'!U60)&gt;0,('ssp2-up'!V60-'ssp2-up'!U60),0)</f>
        <v>0</v>
      </c>
      <c r="W60" s="10">
        <f>IF(('ssp2-up'!W60-'ssp2-up'!V60)&gt;0,('ssp2-up'!W60-'ssp2-up'!V60),0)</f>
        <v>0</v>
      </c>
      <c r="X60" s="10">
        <f>IF(('ssp2-up'!X60-'ssp2-up'!W60)&gt;0,('ssp2-up'!X60-'ssp2-up'!W60),0)</f>
        <v>0</v>
      </c>
    </row>
    <row r="61" spans="1:24" x14ac:dyDescent="0.3">
      <c r="A61" s="6" t="s">
        <v>6</v>
      </c>
      <c r="B61" s="11" t="s">
        <v>202</v>
      </c>
      <c r="C61" s="6" t="s">
        <v>68</v>
      </c>
      <c r="D61" s="6" t="s">
        <v>205</v>
      </c>
      <c r="E61" s="6" t="s">
        <v>204</v>
      </c>
      <c r="F61" s="10" t="e">
        <v>#N/A</v>
      </c>
      <c r="G61" s="10">
        <f>IF(('ssp2-up'!G61-'ssp2-up'!F61)&gt;0,('ssp2-up'!G61-'ssp2-up'!F61),0)</f>
        <v>3.0264004508209723</v>
      </c>
      <c r="H61" s="10">
        <f>IF(('ssp2-up'!H61-'ssp2-up'!G61)&gt;0,('ssp2-up'!H61-'ssp2-up'!G61),0)</f>
        <v>2.7926074843361377</v>
      </c>
      <c r="I61" s="10">
        <f>IF(('ssp2-up'!I61-'ssp2-up'!H61)&gt;0,('ssp2-up'!I61-'ssp2-up'!H61),0)</f>
        <v>2.6367213636668012</v>
      </c>
      <c r="J61" s="10">
        <f>IF(('ssp2-up'!J61-'ssp2-up'!I61)&gt;0,('ssp2-up'!J61-'ssp2-up'!I61),0)</f>
        <v>2.4263793251310162</v>
      </c>
      <c r="K61" s="10">
        <f>IF(('ssp2-up'!K61-'ssp2-up'!J61)&gt;0,('ssp2-up'!K61-'ssp2-up'!J61),0)</f>
        <v>2.232526026656565</v>
      </c>
      <c r="L61" s="10">
        <f>IF(('ssp2-up'!L61-'ssp2-up'!K61)&gt;0,('ssp2-up'!L61-'ssp2-up'!K61),0)</f>
        <v>2.1071445995306135</v>
      </c>
      <c r="M61" s="10">
        <f>IF(('ssp2-up'!M61-'ssp2-up'!L61)&gt;0,('ssp2-up'!M61-'ssp2-up'!L61),0)</f>
        <v>2.0369161852629816</v>
      </c>
      <c r="N61" s="10">
        <f>IF(('ssp2-up'!N61-'ssp2-up'!M61)&gt;0,('ssp2-up'!N61-'ssp2-up'!M61),0)</f>
        <v>1.9330624455758709</v>
      </c>
      <c r="O61" s="10">
        <f>IF(('ssp2-up'!O61-'ssp2-up'!N61)&gt;0,('ssp2-up'!O61-'ssp2-up'!N61),0)</f>
        <v>1.7899361410746906</v>
      </c>
      <c r="P61" s="10">
        <f>IF(('ssp2-up'!P61-'ssp2-up'!O61)&gt;0,('ssp2-up'!P61-'ssp2-up'!O61),0)</f>
        <v>1.6387738332378348</v>
      </c>
      <c r="Q61" s="10">
        <f>IF(('ssp2-up'!Q61-'ssp2-up'!P61)&gt;0,('ssp2-up'!Q61-'ssp2-up'!P61),0)</f>
        <v>1.4413213025194125</v>
      </c>
      <c r="R61" s="10">
        <f>IF(('ssp2-up'!R61-'ssp2-up'!Q61)&gt;0,('ssp2-up'!R61-'ssp2-up'!Q61),0)</f>
        <v>1.299947764060974</v>
      </c>
      <c r="S61" s="10">
        <f>IF(('ssp2-up'!S61-'ssp2-up'!R61)&gt;0,('ssp2-up'!S61-'ssp2-up'!R61),0)</f>
        <v>1.1827779463192911</v>
      </c>
      <c r="T61" s="10">
        <f>IF(('ssp2-up'!T61-'ssp2-up'!S61)&gt;0,('ssp2-up'!T61-'ssp2-up'!S61),0)</f>
        <v>1.0368653290970684</v>
      </c>
      <c r="U61" s="10">
        <f>IF(('ssp2-up'!U61-'ssp2-up'!T61)&gt;0,('ssp2-up'!U61-'ssp2-up'!T61),0)</f>
        <v>0.8611738331350125</v>
      </c>
      <c r="V61" s="10">
        <f>IF(('ssp2-up'!V61-'ssp2-up'!U61)&gt;0,('ssp2-up'!V61-'ssp2-up'!U61),0)</f>
        <v>0.68416191583501984</v>
      </c>
      <c r="W61" s="10">
        <f>IF(('ssp2-up'!W61-'ssp2-up'!V61)&gt;0,('ssp2-up'!W61-'ssp2-up'!V61),0)</f>
        <v>0.52750977472537386</v>
      </c>
      <c r="X61" s="10">
        <f>IF(('ssp2-up'!X61-'ssp2-up'!W61)&gt;0,('ssp2-up'!X61-'ssp2-up'!W61),0)</f>
        <v>0.3311712992729241</v>
      </c>
    </row>
    <row r="62" spans="1:24" x14ac:dyDescent="0.3">
      <c r="A62" s="6" t="s">
        <v>6</v>
      </c>
      <c r="B62" s="11" t="s">
        <v>202</v>
      </c>
      <c r="C62" s="6" t="s">
        <v>69</v>
      </c>
      <c r="D62" s="6" t="s">
        <v>205</v>
      </c>
      <c r="E62" s="6" t="s">
        <v>204</v>
      </c>
      <c r="F62" s="10" t="e">
        <v>#N/A</v>
      </c>
      <c r="G62" s="10">
        <f>IF(('ssp2-up'!G62-'ssp2-up'!F62)&gt;0,('ssp2-up'!G62-'ssp2-up'!F62),0)</f>
        <v>8.2147031274902638E-2</v>
      </c>
      <c r="H62" s="10">
        <f>IF(('ssp2-up'!H62-'ssp2-up'!G62)&gt;0,('ssp2-up'!H62-'ssp2-up'!G62),0)</f>
        <v>4.7052435120573666E-2</v>
      </c>
      <c r="I62" s="10">
        <f>IF(('ssp2-up'!I62-'ssp2-up'!H62)&gt;0,('ssp2-up'!I62-'ssp2-up'!H62),0)</f>
        <v>1.838903202624298E-2</v>
      </c>
      <c r="J62" s="10">
        <f>IF(('ssp2-up'!J62-'ssp2-up'!I62)&gt;0,('ssp2-up'!J62-'ssp2-up'!I62),0)</f>
        <v>0</v>
      </c>
      <c r="K62" s="10">
        <f>IF(('ssp2-up'!K62-'ssp2-up'!J62)&gt;0,('ssp2-up'!K62-'ssp2-up'!J62),0)</f>
        <v>0</v>
      </c>
      <c r="L62" s="10">
        <f>IF(('ssp2-up'!L62-'ssp2-up'!K62)&gt;0,('ssp2-up'!L62-'ssp2-up'!K62),0)</f>
        <v>0</v>
      </c>
      <c r="M62" s="10">
        <f>IF(('ssp2-up'!M62-'ssp2-up'!L62)&gt;0,('ssp2-up'!M62-'ssp2-up'!L62),0)</f>
        <v>0</v>
      </c>
      <c r="N62" s="10">
        <f>IF(('ssp2-up'!N62-'ssp2-up'!M62)&gt;0,('ssp2-up'!N62-'ssp2-up'!M62),0)</f>
        <v>0</v>
      </c>
      <c r="O62" s="10">
        <f>IF(('ssp2-up'!O62-'ssp2-up'!N62)&gt;0,('ssp2-up'!O62-'ssp2-up'!N62),0)</f>
        <v>0</v>
      </c>
      <c r="P62" s="10">
        <f>IF(('ssp2-up'!P62-'ssp2-up'!O62)&gt;0,('ssp2-up'!P62-'ssp2-up'!O62),0)</f>
        <v>0</v>
      </c>
      <c r="Q62" s="10">
        <f>IF(('ssp2-up'!Q62-'ssp2-up'!P62)&gt;0,('ssp2-up'!Q62-'ssp2-up'!P62),0)</f>
        <v>0</v>
      </c>
      <c r="R62" s="10">
        <f>IF(('ssp2-up'!R62-'ssp2-up'!Q62)&gt;0,('ssp2-up'!R62-'ssp2-up'!Q62),0)</f>
        <v>0</v>
      </c>
      <c r="S62" s="10">
        <f>IF(('ssp2-up'!S62-'ssp2-up'!R62)&gt;0,('ssp2-up'!S62-'ssp2-up'!R62),0)</f>
        <v>0</v>
      </c>
      <c r="T62" s="10">
        <f>IF(('ssp2-up'!T62-'ssp2-up'!S62)&gt;0,('ssp2-up'!T62-'ssp2-up'!S62),0)</f>
        <v>0</v>
      </c>
      <c r="U62" s="10">
        <f>IF(('ssp2-up'!U62-'ssp2-up'!T62)&gt;0,('ssp2-up'!U62-'ssp2-up'!T62),0)</f>
        <v>0</v>
      </c>
      <c r="V62" s="10">
        <f>IF(('ssp2-up'!V62-'ssp2-up'!U62)&gt;0,('ssp2-up'!V62-'ssp2-up'!U62),0)</f>
        <v>0</v>
      </c>
      <c r="W62" s="10">
        <f>IF(('ssp2-up'!W62-'ssp2-up'!V62)&gt;0,('ssp2-up'!W62-'ssp2-up'!V62),0)</f>
        <v>0</v>
      </c>
      <c r="X62" s="10">
        <f>IF(('ssp2-up'!X62-'ssp2-up'!W62)&gt;0,('ssp2-up'!X62-'ssp2-up'!W62),0)</f>
        <v>0</v>
      </c>
    </row>
    <row r="63" spans="1:24" x14ac:dyDescent="0.3">
      <c r="A63" s="6" t="s">
        <v>6</v>
      </c>
      <c r="B63" s="11" t="s">
        <v>202</v>
      </c>
      <c r="C63" s="6" t="s">
        <v>70</v>
      </c>
      <c r="D63" s="6" t="s">
        <v>205</v>
      </c>
      <c r="E63" s="6" t="s">
        <v>204</v>
      </c>
      <c r="F63" s="10" t="e">
        <v>#N/A</v>
      </c>
      <c r="G63" s="10">
        <f>IF(('ssp2-up'!G63-'ssp2-up'!F63)&gt;0,('ssp2-up'!G63-'ssp2-up'!F63),0)</f>
        <v>2.3757693896372718</v>
      </c>
      <c r="H63" s="10">
        <f>IF(('ssp2-up'!H63-'ssp2-up'!G63)&gt;0,('ssp2-up'!H63-'ssp2-up'!G63),0)</f>
        <v>2.5003074822696068</v>
      </c>
      <c r="I63" s="10">
        <f>IF(('ssp2-up'!I63-'ssp2-up'!H63)&gt;0,('ssp2-up'!I63-'ssp2-up'!H63),0)</f>
        <v>2.5654851508794181</v>
      </c>
      <c r="J63" s="10">
        <f>IF(('ssp2-up'!J63-'ssp2-up'!I63)&gt;0,('ssp2-up'!J63-'ssp2-up'!I63),0)</f>
        <v>2.6020331709484914</v>
      </c>
      <c r="K63" s="10">
        <f>IF(('ssp2-up'!K63-'ssp2-up'!J63)&gt;0,('ssp2-up'!K63-'ssp2-up'!J63),0)</f>
        <v>2.6170587425798963</v>
      </c>
      <c r="L63" s="10">
        <f>IF(('ssp2-up'!L63-'ssp2-up'!K63)&gt;0,('ssp2-up'!L63-'ssp2-up'!K63),0)</f>
        <v>2.5809207881824214</v>
      </c>
      <c r="M63" s="10">
        <f>IF(('ssp2-up'!M63-'ssp2-up'!L63)&gt;0,('ssp2-up'!M63-'ssp2-up'!L63),0)</f>
        <v>2.4743748547247044</v>
      </c>
      <c r="N63" s="10">
        <f>IF(('ssp2-up'!N63-'ssp2-up'!M63)&gt;0,('ssp2-up'!N63-'ssp2-up'!M63),0)</f>
        <v>2.314017623131388</v>
      </c>
      <c r="O63" s="10">
        <f>IF(('ssp2-up'!O63-'ssp2-up'!N63)&gt;0,('ssp2-up'!O63-'ssp2-up'!N63),0)</f>
        <v>2.1111227769394603</v>
      </c>
      <c r="P63" s="10">
        <f>IF(('ssp2-up'!P63-'ssp2-up'!O63)&gt;0,('ssp2-up'!P63-'ssp2-up'!O63),0)</f>
        <v>1.953499827223645</v>
      </c>
      <c r="Q63" s="10">
        <f>IF(('ssp2-up'!Q63-'ssp2-up'!P63)&gt;0,('ssp2-up'!Q63-'ssp2-up'!P63),0)</f>
        <v>1.8057529627776319</v>
      </c>
      <c r="R63" s="10">
        <f>IF(('ssp2-up'!R63-'ssp2-up'!Q63)&gt;0,('ssp2-up'!R63-'ssp2-up'!Q63),0)</f>
        <v>1.6365724383257785</v>
      </c>
      <c r="S63" s="10">
        <f>IF(('ssp2-up'!S63-'ssp2-up'!R63)&gt;0,('ssp2-up'!S63-'ssp2-up'!R63),0)</f>
        <v>1.4687609120966769</v>
      </c>
      <c r="T63" s="10">
        <f>IF(('ssp2-up'!T63-'ssp2-up'!S63)&gt;0,('ssp2-up'!T63-'ssp2-up'!S63),0)</f>
        <v>1.2546860583027026</v>
      </c>
      <c r="U63" s="10">
        <f>IF(('ssp2-up'!U63-'ssp2-up'!T63)&gt;0,('ssp2-up'!U63-'ssp2-up'!T63),0)</f>
        <v>1.0619560711420775</v>
      </c>
      <c r="V63" s="10">
        <f>IF(('ssp2-up'!V63-'ssp2-up'!U63)&gt;0,('ssp2-up'!V63-'ssp2-up'!U63),0)</f>
        <v>0.84394342968131042</v>
      </c>
      <c r="W63" s="10">
        <f>IF(('ssp2-up'!W63-'ssp2-up'!V63)&gt;0,('ssp2-up'!W63-'ssp2-up'!V63),0)</f>
        <v>0.65394363995848437</v>
      </c>
      <c r="X63" s="10">
        <f>IF(('ssp2-up'!X63-'ssp2-up'!W63)&gt;0,('ssp2-up'!X63-'ssp2-up'!W63),0)</f>
        <v>0.50812229067484083</v>
      </c>
    </row>
    <row r="64" spans="1:24" x14ac:dyDescent="0.3">
      <c r="A64" s="6" t="s">
        <v>6</v>
      </c>
      <c r="B64" s="11" t="s">
        <v>202</v>
      </c>
      <c r="C64" s="6" t="s">
        <v>71</v>
      </c>
      <c r="D64" s="6" t="s">
        <v>205</v>
      </c>
      <c r="E64" s="6" t="s">
        <v>204</v>
      </c>
      <c r="F64" s="10" t="e">
        <v>#N/A</v>
      </c>
      <c r="G64" s="10">
        <f>IF(('ssp2-up'!G64-'ssp2-up'!F64)&gt;0,('ssp2-up'!G64-'ssp2-up'!F64),0)</f>
        <v>0.6679793642010492</v>
      </c>
      <c r="H64" s="10">
        <f>IF(('ssp2-up'!H64-'ssp2-up'!G64)&gt;0,('ssp2-up'!H64-'ssp2-up'!G64),0)</f>
        <v>0.70483350538297351</v>
      </c>
      <c r="I64" s="10">
        <f>IF(('ssp2-up'!I64-'ssp2-up'!H64)&gt;0,('ssp2-up'!I64-'ssp2-up'!H64),0)</f>
        <v>0.72446790180880161</v>
      </c>
      <c r="J64" s="10">
        <f>IF(('ssp2-up'!J64-'ssp2-up'!I64)&gt;0,('ssp2-up'!J64-'ssp2-up'!I64),0)</f>
        <v>0.72379300802168878</v>
      </c>
      <c r="K64" s="10">
        <f>IF(('ssp2-up'!K64-'ssp2-up'!J64)&gt;0,('ssp2-up'!K64-'ssp2-up'!J64),0)</f>
        <v>0.71064349596240017</v>
      </c>
      <c r="L64" s="10">
        <f>IF(('ssp2-up'!L64-'ssp2-up'!K64)&gt;0,('ssp2-up'!L64-'ssp2-up'!K64),0)</f>
        <v>0.67921268627069864</v>
      </c>
      <c r="M64" s="10">
        <f>IF(('ssp2-up'!M64-'ssp2-up'!L64)&gt;0,('ssp2-up'!M64-'ssp2-up'!L64),0)</f>
        <v>0.6342094407571679</v>
      </c>
      <c r="N64" s="10">
        <f>IF(('ssp2-up'!N64-'ssp2-up'!M64)&gt;0,('ssp2-up'!N64-'ssp2-up'!M64),0)</f>
        <v>0.57411010404383944</v>
      </c>
      <c r="O64" s="10">
        <f>IF(('ssp2-up'!O64-'ssp2-up'!N64)&gt;0,('ssp2-up'!O64-'ssp2-up'!N64),0)</f>
        <v>0.50267297862297156</v>
      </c>
      <c r="P64" s="10">
        <f>IF(('ssp2-up'!P64-'ssp2-up'!O64)&gt;0,('ssp2-up'!P64-'ssp2-up'!O64),0)</f>
        <v>0.43972297157718998</v>
      </c>
      <c r="Q64" s="10">
        <f>IF(('ssp2-up'!Q64-'ssp2-up'!P64)&gt;0,('ssp2-up'!Q64-'ssp2-up'!P64),0)</f>
        <v>0.41515980870998348</v>
      </c>
      <c r="R64" s="10">
        <f>IF(('ssp2-up'!R64-'ssp2-up'!Q64)&gt;0,('ssp2-up'!R64-'ssp2-up'!Q64),0)</f>
        <v>0.38434167393849528</v>
      </c>
      <c r="S64" s="10">
        <f>IF(('ssp2-up'!S64-'ssp2-up'!R64)&gt;0,('ssp2-up'!S64-'ssp2-up'!R64),0)</f>
        <v>0.35697755149754506</v>
      </c>
      <c r="T64" s="10">
        <f>IF(('ssp2-up'!T64-'ssp2-up'!S64)&gt;0,('ssp2-up'!T64-'ssp2-up'!S64),0)</f>
        <v>0.31511401170724618</v>
      </c>
      <c r="U64" s="10">
        <f>IF(('ssp2-up'!U64-'ssp2-up'!T64)&gt;0,('ssp2-up'!U64-'ssp2-up'!T64),0)</f>
        <v>0.27912327355277355</v>
      </c>
      <c r="V64" s="10">
        <f>IF(('ssp2-up'!V64-'ssp2-up'!U64)&gt;0,('ssp2-up'!V64-'ssp2-up'!U64),0)</f>
        <v>0.24244477342326931</v>
      </c>
      <c r="W64" s="10">
        <f>IF(('ssp2-up'!W64-'ssp2-up'!V64)&gt;0,('ssp2-up'!W64-'ssp2-up'!V64),0)</f>
        <v>0.21942915105466376</v>
      </c>
      <c r="X64" s="10">
        <f>IF(('ssp2-up'!X64-'ssp2-up'!W64)&gt;0,('ssp2-up'!X64-'ssp2-up'!W64),0)</f>
        <v>0.19790616097812652</v>
      </c>
    </row>
    <row r="65" spans="1:24" x14ac:dyDescent="0.3">
      <c r="A65" s="6" t="s">
        <v>6</v>
      </c>
      <c r="B65" s="11" t="s">
        <v>202</v>
      </c>
      <c r="C65" s="6" t="s">
        <v>72</v>
      </c>
      <c r="D65" s="6" t="s">
        <v>205</v>
      </c>
      <c r="E65" s="6" t="s">
        <v>204</v>
      </c>
      <c r="F65" s="10" t="e">
        <v>#N/A</v>
      </c>
      <c r="G65" s="10">
        <f>IF(('ssp2-up'!G65-'ssp2-up'!F65)&gt;0,('ssp2-up'!G65-'ssp2-up'!F65),0)</f>
        <v>1.8204615232348009E-2</v>
      </c>
      <c r="H65" s="10">
        <f>IF(('ssp2-up'!H65-'ssp2-up'!G65)&gt;0,('ssp2-up'!H65-'ssp2-up'!G65),0)</f>
        <v>1.1193284926702129E-2</v>
      </c>
      <c r="I65" s="10">
        <f>IF(('ssp2-up'!I65-'ssp2-up'!H65)&gt;0,('ssp2-up'!I65-'ssp2-up'!H65),0)</f>
        <v>1.0084612413106708E-2</v>
      </c>
      <c r="J65" s="10">
        <f>IF(('ssp2-up'!J65-'ssp2-up'!I65)&gt;0,('ssp2-up'!J65-'ssp2-up'!I65),0)</f>
        <v>9.0762532401029716E-3</v>
      </c>
      <c r="K65" s="10">
        <f>IF(('ssp2-up'!K65-'ssp2-up'!J65)&gt;0,('ssp2-up'!K65-'ssp2-up'!J65),0)</f>
        <v>7.3100239855111715E-3</v>
      </c>
      <c r="L65" s="10">
        <f>IF(('ssp2-up'!L65-'ssp2-up'!K65)&gt;0,('ssp2-up'!L65-'ssp2-up'!K65),0)</f>
        <v>5.0783084843044612E-3</v>
      </c>
      <c r="M65" s="10">
        <f>IF(('ssp2-up'!M65-'ssp2-up'!L65)&gt;0,('ssp2-up'!M65-'ssp2-up'!L65),0)</f>
        <v>2.82916963769686E-3</v>
      </c>
      <c r="N65" s="10">
        <f>IF(('ssp2-up'!N65-'ssp2-up'!M65)&gt;0,('ssp2-up'!N65-'ssp2-up'!M65),0)</f>
        <v>7.4106444993715659E-4</v>
      </c>
      <c r="O65" s="10">
        <f>IF(('ssp2-up'!O65-'ssp2-up'!N65)&gt;0,('ssp2-up'!O65-'ssp2-up'!N65),0)</f>
        <v>0</v>
      </c>
      <c r="P65" s="10">
        <f>IF(('ssp2-up'!P65-'ssp2-up'!O65)&gt;0,('ssp2-up'!P65-'ssp2-up'!O65),0)</f>
        <v>0</v>
      </c>
      <c r="Q65" s="10">
        <f>IF(('ssp2-up'!Q65-'ssp2-up'!P65)&gt;0,('ssp2-up'!Q65-'ssp2-up'!P65),0)</f>
        <v>0</v>
      </c>
      <c r="R65" s="10">
        <f>IF(('ssp2-up'!R65-'ssp2-up'!Q65)&gt;0,('ssp2-up'!R65-'ssp2-up'!Q65),0)</f>
        <v>0</v>
      </c>
      <c r="S65" s="10">
        <f>IF(('ssp2-up'!S65-'ssp2-up'!R65)&gt;0,('ssp2-up'!S65-'ssp2-up'!R65),0)</f>
        <v>0</v>
      </c>
      <c r="T65" s="10">
        <f>IF(('ssp2-up'!T65-'ssp2-up'!S65)&gt;0,('ssp2-up'!T65-'ssp2-up'!S65),0)</f>
        <v>0</v>
      </c>
      <c r="U65" s="10">
        <f>IF(('ssp2-up'!U65-'ssp2-up'!T65)&gt;0,('ssp2-up'!U65-'ssp2-up'!T65),0)</f>
        <v>0</v>
      </c>
      <c r="V65" s="10">
        <f>IF(('ssp2-up'!V65-'ssp2-up'!U65)&gt;0,('ssp2-up'!V65-'ssp2-up'!U65),0)</f>
        <v>0</v>
      </c>
      <c r="W65" s="10">
        <f>IF(('ssp2-up'!W65-'ssp2-up'!V65)&gt;0,('ssp2-up'!W65-'ssp2-up'!V65),0)</f>
        <v>0</v>
      </c>
      <c r="X65" s="10">
        <f>IF(('ssp2-up'!X65-'ssp2-up'!W65)&gt;0,('ssp2-up'!X65-'ssp2-up'!W65),0)</f>
        <v>0</v>
      </c>
    </row>
    <row r="66" spans="1:24" x14ac:dyDescent="0.3">
      <c r="A66" s="6" t="s">
        <v>6</v>
      </c>
      <c r="B66" s="11" t="s">
        <v>202</v>
      </c>
      <c r="C66" s="6" t="s">
        <v>73</v>
      </c>
      <c r="D66" s="6" t="s">
        <v>205</v>
      </c>
      <c r="E66" s="6" t="s">
        <v>204</v>
      </c>
      <c r="F66" s="10" t="e">
        <v>#N/A</v>
      </c>
      <c r="G66" s="10">
        <f>IF(('ssp2-up'!G66-'ssp2-up'!F66)&gt;0,('ssp2-up'!G66-'ssp2-up'!F66),0)</f>
        <v>0.20700615018093504</v>
      </c>
      <c r="H66" s="10">
        <f>IF(('ssp2-up'!H66-'ssp2-up'!G66)&gt;0,('ssp2-up'!H66-'ssp2-up'!G66),0)</f>
        <v>0.20814818298054649</v>
      </c>
      <c r="I66" s="10">
        <f>IF(('ssp2-up'!I66-'ssp2-up'!H66)&gt;0,('ssp2-up'!I66-'ssp2-up'!H66),0)</f>
        <v>0.20275918921524738</v>
      </c>
      <c r="J66" s="10">
        <f>IF(('ssp2-up'!J66-'ssp2-up'!I66)&gt;0,('ssp2-up'!J66-'ssp2-up'!I66),0)</f>
        <v>0.19430138320943979</v>
      </c>
      <c r="K66" s="10">
        <f>IF(('ssp2-up'!K66-'ssp2-up'!J66)&gt;0,('ssp2-up'!K66-'ssp2-up'!J66),0)</f>
        <v>0.18708688171675325</v>
      </c>
      <c r="L66" s="10">
        <f>IF(('ssp2-up'!L66-'ssp2-up'!K66)&gt;0,('ssp2-up'!L66-'ssp2-up'!K66),0)</f>
        <v>0.17856467017851241</v>
      </c>
      <c r="M66" s="10">
        <f>IF(('ssp2-up'!M66-'ssp2-up'!L66)&gt;0,('ssp2-up'!M66-'ssp2-up'!L66),0)</f>
        <v>0.16150962375979949</v>
      </c>
      <c r="N66" s="10">
        <f>IF(('ssp2-up'!N66-'ssp2-up'!M66)&gt;0,('ssp2-up'!N66-'ssp2-up'!M66),0)</f>
        <v>0.14098218476586233</v>
      </c>
      <c r="O66" s="10">
        <f>IF(('ssp2-up'!O66-'ssp2-up'!N66)&gt;0,('ssp2-up'!O66-'ssp2-up'!N66),0)</f>
        <v>0.12129314274128022</v>
      </c>
      <c r="P66" s="10">
        <f>IF(('ssp2-up'!P66-'ssp2-up'!O66)&gt;0,('ssp2-up'!P66-'ssp2-up'!O66),0)</f>
        <v>0.1051176350106422</v>
      </c>
      <c r="Q66" s="10">
        <f>IF(('ssp2-up'!Q66-'ssp2-up'!P66)&gt;0,('ssp2-up'!Q66-'ssp2-up'!P66),0)</f>
        <v>9.4277379003593342E-2</v>
      </c>
      <c r="R66" s="10">
        <f>IF(('ssp2-up'!R66-'ssp2-up'!Q66)&gt;0,('ssp2-up'!R66-'ssp2-up'!Q66),0)</f>
        <v>8.4142294676701646E-2</v>
      </c>
      <c r="S66" s="10">
        <f>IF(('ssp2-up'!S66-'ssp2-up'!R66)&gt;0,('ssp2-up'!S66-'ssp2-up'!R66),0)</f>
        <v>7.0801240265850662E-2</v>
      </c>
      <c r="T66" s="10">
        <f>IF(('ssp2-up'!T66-'ssp2-up'!S66)&gt;0,('ssp2-up'!T66-'ssp2-up'!S66),0)</f>
        <v>5.9970327975373383E-2</v>
      </c>
      <c r="U66" s="10">
        <f>IF(('ssp2-up'!U66-'ssp2-up'!T66)&gt;0,('ssp2-up'!U66-'ssp2-up'!T66),0)</f>
        <v>4.8192474768831151E-2</v>
      </c>
      <c r="V66" s="10">
        <f>IF(('ssp2-up'!V66-'ssp2-up'!U66)&gt;0,('ssp2-up'!V66-'ssp2-up'!U66),0)</f>
        <v>4.0543474819851433E-2</v>
      </c>
      <c r="W66" s="10">
        <f>IF(('ssp2-up'!W66-'ssp2-up'!V66)&gt;0,('ssp2-up'!W66-'ssp2-up'!V66),0)</f>
        <v>2.9643540023970516E-2</v>
      </c>
      <c r="X66" s="10">
        <f>IF(('ssp2-up'!X66-'ssp2-up'!W66)&gt;0,('ssp2-up'!X66-'ssp2-up'!W66),0)</f>
        <v>2.0082567740202339E-2</v>
      </c>
    </row>
    <row r="67" spans="1:24" x14ac:dyDescent="0.3">
      <c r="A67" s="6" t="s">
        <v>6</v>
      </c>
      <c r="B67" s="11" t="s">
        <v>202</v>
      </c>
      <c r="C67" s="6" t="s">
        <v>74</v>
      </c>
      <c r="D67" s="6" t="s">
        <v>205</v>
      </c>
      <c r="E67" s="6" t="s">
        <v>204</v>
      </c>
      <c r="F67" s="10" t="e">
        <v>#N/A</v>
      </c>
      <c r="G67" s="10">
        <f>IF(('ssp2-up'!G67-'ssp2-up'!F67)&gt;0,('ssp2-up'!G67-'ssp2-up'!F67),0)</f>
        <v>9.1945405164858385E-2</v>
      </c>
      <c r="H67" s="10">
        <f>IF(('ssp2-up'!H67-'ssp2-up'!G67)&gt;0,('ssp2-up'!H67-'ssp2-up'!G67),0)</f>
        <v>0.10051205370662819</v>
      </c>
      <c r="I67" s="10">
        <f>IF(('ssp2-up'!I67-'ssp2-up'!H67)&gt;0,('ssp2-up'!I67-'ssp2-up'!H67),0)</f>
        <v>0.10584270981130495</v>
      </c>
      <c r="J67" s="10">
        <f>IF(('ssp2-up'!J67-'ssp2-up'!I67)&gt;0,('ssp2-up'!J67-'ssp2-up'!I67),0)</f>
        <v>0.10963963753446682</v>
      </c>
      <c r="K67" s="10">
        <f>IF(('ssp2-up'!K67-'ssp2-up'!J67)&gt;0,('ssp2-up'!K67-'ssp2-up'!J67),0)</f>
        <v>0.11401837100426759</v>
      </c>
      <c r="L67" s="10">
        <f>IF(('ssp2-up'!L67-'ssp2-up'!K67)&gt;0,('ssp2-up'!L67-'ssp2-up'!K67),0)</f>
        <v>0.11586835379484428</v>
      </c>
      <c r="M67" s="10">
        <f>IF(('ssp2-up'!M67-'ssp2-up'!L67)&gt;0,('ssp2-up'!M67-'ssp2-up'!L67),0)</f>
        <v>0.11431754597500787</v>
      </c>
      <c r="N67" s="10">
        <f>IF(('ssp2-up'!N67-'ssp2-up'!M67)&gt;0,('ssp2-up'!N67-'ssp2-up'!M67),0)</f>
        <v>0.10967465659251396</v>
      </c>
      <c r="O67" s="10">
        <f>IF(('ssp2-up'!O67-'ssp2-up'!N67)&gt;0,('ssp2-up'!O67-'ssp2-up'!N67),0)</f>
        <v>0.10336786811961329</v>
      </c>
      <c r="P67" s="10">
        <f>IF(('ssp2-up'!P67-'ssp2-up'!O67)&gt;0,('ssp2-up'!P67-'ssp2-up'!O67),0)</f>
        <v>9.6259795846156848E-2</v>
      </c>
      <c r="Q67" s="10">
        <f>IF(('ssp2-up'!Q67-'ssp2-up'!P67)&gt;0,('ssp2-up'!Q67-'ssp2-up'!P67),0)</f>
        <v>8.8947888751659709E-2</v>
      </c>
      <c r="R67" s="10">
        <f>IF(('ssp2-up'!R67-'ssp2-up'!Q67)&gt;0,('ssp2-up'!R67-'ssp2-up'!Q67),0)</f>
        <v>8.1153335318557618E-2</v>
      </c>
      <c r="S67" s="10">
        <f>IF(('ssp2-up'!S67-'ssp2-up'!R67)&gt;0,('ssp2-up'!S67-'ssp2-up'!R67),0)</f>
        <v>7.2962640079712759E-2</v>
      </c>
      <c r="T67" s="10">
        <f>IF(('ssp2-up'!T67-'ssp2-up'!S67)&gt;0,('ssp2-up'!T67-'ssp2-up'!S67),0)</f>
        <v>6.1542374796629273E-2</v>
      </c>
      <c r="U67" s="10">
        <f>IF(('ssp2-up'!U67-'ssp2-up'!T67)&gt;0,('ssp2-up'!U67-'ssp2-up'!T67),0)</f>
        <v>4.9313890164669472E-2</v>
      </c>
      <c r="V67" s="10">
        <f>IF(('ssp2-up'!V67-'ssp2-up'!U67)&gt;0,('ssp2-up'!V67-'ssp2-up'!U67),0)</f>
        <v>4.0473275587116442E-2</v>
      </c>
      <c r="W67" s="10">
        <f>IF(('ssp2-up'!W67-'ssp2-up'!V67)&gt;0,('ssp2-up'!W67-'ssp2-up'!V67),0)</f>
        <v>3.3034885259277225E-2</v>
      </c>
      <c r="X67" s="10">
        <f>IF(('ssp2-up'!X67-'ssp2-up'!W67)&gt;0,('ssp2-up'!X67-'ssp2-up'!W67),0)</f>
        <v>2.5735410179626772E-2</v>
      </c>
    </row>
    <row r="68" spans="1:24" x14ac:dyDescent="0.3">
      <c r="A68" s="6" t="s">
        <v>6</v>
      </c>
      <c r="B68" s="11" t="s">
        <v>202</v>
      </c>
      <c r="C68" s="6" t="s">
        <v>75</v>
      </c>
      <c r="D68" s="6" t="s">
        <v>205</v>
      </c>
      <c r="E68" s="6" t="s">
        <v>204</v>
      </c>
      <c r="F68" s="10" t="e">
        <v>#N/A</v>
      </c>
      <c r="G68" s="10">
        <f>IF(('ssp2-up'!G68-'ssp2-up'!F68)&gt;0,('ssp2-up'!G68-'ssp2-up'!F68),0)</f>
        <v>6.3762806103117298E-2</v>
      </c>
      <c r="H68" s="10">
        <f>IF(('ssp2-up'!H68-'ssp2-up'!G68)&gt;0,('ssp2-up'!H68-'ssp2-up'!G68),0)</f>
        <v>7.0328836845725884E-2</v>
      </c>
      <c r="I68" s="10">
        <f>IF(('ssp2-up'!I68-'ssp2-up'!H68)&gt;0,('ssp2-up'!I68-'ssp2-up'!H68),0)</f>
        <v>7.3683596975907206E-2</v>
      </c>
      <c r="J68" s="10">
        <f>IF(('ssp2-up'!J68-'ssp2-up'!I68)&gt;0,('ssp2-up'!J68-'ssp2-up'!I68),0)</f>
        <v>7.5274058426791524E-2</v>
      </c>
      <c r="K68" s="10">
        <f>IF(('ssp2-up'!K68-'ssp2-up'!J68)&gt;0,('ssp2-up'!K68-'ssp2-up'!J68),0)</f>
        <v>7.682629966092791E-2</v>
      </c>
      <c r="L68" s="10">
        <f>IF(('ssp2-up'!L68-'ssp2-up'!K68)&gt;0,('ssp2-up'!L68-'ssp2-up'!K68),0)</f>
        <v>7.6831671284948055E-2</v>
      </c>
      <c r="M68" s="10">
        <f>IF(('ssp2-up'!M68-'ssp2-up'!L68)&gt;0,('ssp2-up'!M68-'ssp2-up'!L68),0)</f>
        <v>7.5708133966017277E-2</v>
      </c>
      <c r="N68" s="10">
        <f>IF(('ssp2-up'!N68-'ssp2-up'!M68)&gt;0,('ssp2-up'!N68-'ssp2-up'!M68),0)</f>
        <v>7.3324899769427021E-2</v>
      </c>
      <c r="O68" s="10">
        <f>IF(('ssp2-up'!O68-'ssp2-up'!N68)&gt;0,('ssp2-up'!O68-'ssp2-up'!N68),0)</f>
        <v>7.0830055751645915E-2</v>
      </c>
      <c r="P68" s="10">
        <f>IF(('ssp2-up'!P68-'ssp2-up'!O68)&gt;0,('ssp2-up'!P68-'ssp2-up'!O68),0)</f>
        <v>6.7224231124712208E-2</v>
      </c>
      <c r="Q68" s="10">
        <f>IF(('ssp2-up'!Q68-'ssp2-up'!P68)&gt;0,('ssp2-up'!Q68-'ssp2-up'!P68),0)</f>
        <v>6.1918313211578146E-2</v>
      </c>
      <c r="R68" s="10">
        <f>IF(('ssp2-up'!R68-'ssp2-up'!Q68)&gt;0,('ssp2-up'!R68-'ssp2-up'!Q68),0)</f>
        <v>5.4761253809181287E-2</v>
      </c>
      <c r="S68" s="10">
        <f>IF(('ssp2-up'!S68-'ssp2-up'!R68)&gt;0,('ssp2-up'!S68-'ssp2-up'!R68),0)</f>
        <v>4.7876117499564996E-2</v>
      </c>
      <c r="T68" s="10">
        <f>IF(('ssp2-up'!T68-'ssp2-up'!S68)&gt;0,('ssp2-up'!T68-'ssp2-up'!S68),0)</f>
        <v>4.0659233895083746E-2</v>
      </c>
      <c r="U68" s="10">
        <f>IF(('ssp2-up'!U68-'ssp2-up'!T68)&gt;0,('ssp2-up'!U68-'ssp2-up'!T68),0)</f>
        <v>3.2352178303006518E-2</v>
      </c>
      <c r="V68" s="10">
        <f>IF(('ssp2-up'!V68-'ssp2-up'!U68)&gt;0,('ssp2-up'!V68-'ssp2-up'!U68),0)</f>
        <v>2.4636624392743167E-2</v>
      </c>
      <c r="W68" s="10">
        <f>IF(('ssp2-up'!W68-'ssp2-up'!V68)&gt;0,('ssp2-up'!W68-'ssp2-up'!V68),0)</f>
        <v>1.5575137017974638E-2</v>
      </c>
      <c r="X68" s="10">
        <f>IF(('ssp2-up'!X68-'ssp2-up'!W68)&gt;0,('ssp2-up'!X68-'ssp2-up'!W68),0)</f>
        <v>8.6710068531417051E-3</v>
      </c>
    </row>
    <row r="69" spans="1:24" x14ac:dyDescent="0.3">
      <c r="A69" s="6" t="s">
        <v>6</v>
      </c>
      <c r="B69" s="11" t="s">
        <v>202</v>
      </c>
      <c r="C69" s="6" t="s">
        <v>76</v>
      </c>
      <c r="D69" s="6" t="s">
        <v>205</v>
      </c>
      <c r="E69" s="6" t="s">
        <v>204</v>
      </c>
      <c r="F69" s="10" t="e">
        <v>#N/A</v>
      </c>
      <c r="G69" s="10">
        <f>IF(('ssp2-up'!G69-'ssp2-up'!F69)&gt;0,('ssp2-up'!G69-'ssp2-up'!F69),0)</f>
        <v>0.38034939805098755</v>
      </c>
      <c r="H69" s="10">
        <f>IF(('ssp2-up'!H69-'ssp2-up'!G69)&gt;0,('ssp2-up'!H69-'ssp2-up'!G69),0)</f>
        <v>0.28034563950213442</v>
      </c>
      <c r="I69" s="10">
        <f>IF(('ssp2-up'!I69-'ssp2-up'!H69)&gt;0,('ssp2-up'!I69-'ssp2-up'!H69),0)</f>
        <v>0.24417163135552311</v>
      </c>
      <c r="J69" s="10">
        <f>IF(('ssp2-up'!J69-'ssp2-up'!I69)&gt;0,('ssp2-up'!J69-'ssp2-up'!I69),0)</f>
        <v>0.22019505078728674</v>
      </c>
      <c r="K69" s="10">
        <f>IF(('ssp2-up'!K69-'ssp2-up'!J69)&gt;0,('ssp2-up'!K69-'ssp2-up'!J69),0)</f>
        <v>0.20309842759527186</v>
      </c>
      <c r="L69" s="10">
        <f>IF(('ssp2-up'!L69-'ssp2-up'!K69)&gt;0,('ssp2-up'!L69-'ssp2-up'!K69),0)</f>
        <v>0.18040750502706437</v>
      </c>
      <c r="M69" s="10">
        <f>IF(('ssp2-up'!M69-'ssp2-up'!L69)&gt;0,('ssp2-up'!M69-'ssp2-up'!L69),0)</f>
        <v>0.14764716503785813</v>
      </c>
      <c r="N69" s="10">
        <f>IF(('ssp2-up'!N69-'ssp2-up'!M69)&gt;0,('ssp2-up'!N69-'ssp2-up'!M69),0)</f>
        <v>0.10374822109829118</v>
      </c>
      <c r="O69" s="10">
        <f>IF(('ssp2-up'!O69-'ssp2-up'!N69)&gt;0,('ssp2-up'!O69-'ssp2-up'!N69),0)</f>
        <v>6.1170857226157338E-2</v>
      </c>
      <c r="P69" s="10">
        <f>IF(('ssp2-up'!P69-'ssp2-up'!O69)&gt;0,('ssp2-up'!P69-'ssp2-up'!O69),0)</f>
        <v>2.8469258002518316E-2</v>
      </c>
      <c r="Q69" s="10">
        <f>IF(('ssp2-up'!Q69-'ssp2-up'!P69)&gt;0,('ssp2-up'!Q69-'ssp2-up'!P69),0)</f>
        <v>0</v>
      </c>
      <c r="R69" s="10">
        <f>IF(('ssp2-up'!R69-'ssp2-up'!Q69)&gt;0,('ssp2-up'!R69-'ssp2-up'!Q69),0)</f>
        <v>0</v>
      </c>
      <c r="S69" s="10">
        <f>IF(('ssp2-up'!S69-'ssp2-up'!R69)&gt;0,('ssp2-up'!S69-'ssp2-up'!R69),0)</f>
        <v>0</v>
      </c>
      <c r="T69" s="10">
        <f>IF(('ssp2-up'!T69-'ssp2-up'!S69)&gt;0,('ssp2-up'!T69-'ssp2-up'!S69),0)</f>
        <v>0</v>
      </c>
      <c r="U69" s="10">
        <f>IF(('ssp2-up'!U69-'ssp2-up'!T69)&gt;0,('ssp2-up'!U69-'ssp2-up'!T69),0)</f>
        <v>0</v>
      </c>
      <c r="V69" s="10">
        <f>IF(('ssp2-up'!V69-'ssp2-up'!U69)&gt;0,('ssp2-up'!V69-'ssp2-up'!U69),0)</f>
        <v>0</v>
      </c>
      <c r="W69" s="10">
        <f>IF(('ssp2-up'!W69-'ssp2-up'!V69)&gt;0,('ssp2-up'!W69-'ssp2-up'!V69),0)</f>
        <v>0</v>
      </c>
      <c r="X69" s="10">
        <f>IF(('ssp2-up'!X69-'ssp2-up'!W69)&gt;0,('ssp2-up'!X69-'ssp2-up'!W69),0)</f>
        <v>0</v>
      </c>
    </row>
    <row r="70" spans="1:24" x14ac:dyDescent="0.3">
      <c r="A70" s="6" t="s">
        <v>6</v>
      </c>
      <c r="B70" s="11" t="s">
        <v>202</v>
      </c>
      <c r="C70" s="6" t="s">
        <v>77</v>
      </c>
      <c r="D70" s="6" t="s">
        <v>205</v>
      </c>
      <c r="E70" s="6" t="s">
        <v>204</v>
      </c>
      <c r="F70" s="10" t="e">
        <v>#N/A</v>
      </c>
      <c r="G70" s="10">
        <f>IF(('ssp2-up'!G70-'ssp2-up'!F70)&gt;0,('ssp2-up'!G70-'ssp2-up'!F70),0)</f>
        <v>4.2636655893055556E-3</v>
      </c>
      <c r="H70" s="10">
        <f>IF(('ssp2-up'!H70-'ssp2-up'!G70)&gt;0,('ssp2-up'!H70-'ssp2-up'!G70),0)</f>
        <v>4.2430976986424368E-3</v>
      </c>
      <c r="I70" s="10">
        <f>IF(('ssp2-up'!I70-'ssp2-up'!H70)&gt;0,('ssp2-up'!I70-'ssp2-up'!H70),0)</f>
        <v>3.9265125001408802E-3</v>
      </c>
      <c r="J70" s="10">
        <f>IF(('ssp2-up'!J70-'ssp2-up'!I70)&gt;0,('ssp2-up'!J70-'ssp2-up'!I70),0)</f>
        <v>3.6262210102925435E-3</v>
      </c>
      <c r="K70" s="10">
        <f>IF(('ssp2-up'!K70-'ssp2-up'!J70)&gt;0,('ssp2-up'!K70-'ssp2-up'!J70),0)</f>
        <v>3.4464165727238066E-3</v>
      </c>
      <c r="L70" s="10">
        <f>IF(('ssp2-up'!L70-'ssp2-up'!K70)&gt;0,('ssp2-up'!L70-'ssp2-up'!K70),0)</f>
        <v>3.2379860396073851E-3</v>
      </c>
      <c r="M70" s="10">
        <f>IF(('ssp2-up'!M70-'ssp2-up'!L70)&gt;0,('ssp2-up'!M70-'ssp2-up'!L70),0)</f>
        <v>2.8584867315147033E-3</v>
      </c>
      <c r="N70" s="10">
        <f>IF(('ssp2-up'!N70-'ssp2-up'!M70)&gt;0,('ssp2-up'!N70-'ssp2-up'!M70),0)</f>
        <v>2.3970865994241558E-3</v>
      </c>
      <c r="O70" s="10">
        <f>IF(('ssp2-up'!O70-'ssp2-up'!N70)&gt;0,('ssp2-up'!O70-'ssp2-up'!N70),0)</f>
        <v>1.939742194060054E-3</v>
      </c>
      <c r="P70" s="10">
        <f>IF(('ssp2-up'!P70-'ssp2-up'!O70)&gt;0,('ssp2-up'!P70-'ssp2-up'!O70),0)</f>
        <v>1.5730739417419148E-3</v>
      </c>
      <c r="Q70" s="10">
        <f>IF(('ssp2-up'!Q70-'ssp2-up'!P70)&gt;0,('ssp2-up'!Q70-'ssp2-up'!P70),0)</f>
        <v>1.1731132524408772E-3</v>
      </c>
      <c r="R70" s="10">
        <f>IF(('ssp2-up'!R70-'ssp2-up'!Q70)&gt;0,('ssp2-up'!R70-'ssp2-up'!Q70),0)</f>
        <v>7.7830474262527427E-4</v>
      </c>
      <c r="S70" s="10">
        <f>IF(('ssp2-up'!S70-'ssp2-up'!R70)&gt;0,('ssp2-up'!S70-'ssp2-up'!R70),0)</f>
        <v>3.5781937636422678E-4</v>
      </c>
      <c r="T70" s="10">
        <f>IF(('ssp2-up'!T70-'ssp2-up'!S70)&gt;0,('ssp2-up'!T70-'ssp2-up'!S70),0)</f>
        <v>6.0517795151940335E-5</v>
      </c>
      <c r="U70" s="10">
        <f>IF(('ssp2-up'!U70-'ssp2-up'!T70)&gt;0,('ssp2-up'!U70-'ssp2-up'!T70),0)</f>
        <v>0</v>
      </c>
      <c r="V70" s="10">
        <f>IF(('ssp2-up'!V70-'ssp2-up'!U70)&gt;0,('ssp2-up'!V70-'ssp2-up'!U70),0)</f>
        <v>0</v>
      </c>
      <c r="W70" s="10">
        <f>IF(('ssp2-up'!W70-'ssp2-up'!V70)&gt;0,('ssp2-up'!W70-'ssp2-up'!V70),0)</f>
        <v>0</v>
      </c>
      <c r="X70" s="10">
        <f>IF(('ssp2-up'!X70-'ssp2-up'!W70)&gt;0,('ssp2-up'!X70-'ssp2-up'!W70),0)</f>
        <v>0</v>
      </c>
    </row>
    <row r="71" spans="1:24" x14ac:dyDescent="0.3">
      <c r="A71" s="6" t="s">
        <v>6</v>
      </c>
      <c r="B71" s="11" t="s">
        <v>202</v>
      </c>
      <c r="C71" s="6" t="s">
        <v>78</v>
      </c>
      <c r="D71" s="6" t="s">
        <v>205</v>
      </c>
      <c r="E71" s="6" t="s">
        <v>204</v>
      </c>
      <c r="F71" s="10" t="e">
        <v>#N/A</v>
      </c>
      <c r="G71" s="10">
        <f>IF(('ssp2-up'!G71-'ssp2-up'!F71)&gt;0,('ssp2-up'!G71-'ssp2-up'!F71),0)</f>
        <v>1.3039672428524272</v>
      </c>
      <c r="H71" s="10">
        <f>IF(('ssp2-up'!H71-'ssp2-up'!G71)&gt;0,('ssp2-up'!H71-'ssp2-up'!G71),0)</f>
        <v>1.3166719732069971</v>
      </c>
      <c r="I71" s="10">
        <f>IF(('ssp2-up'!I71-'ssp2-up'!H71)&gt;0,('ssp2-up'!I71-'ssp2-up'!H71),0)</f>
        <v>1.3342352773384096</v>
      </c>
      <c r="J71" s="10">
        <f>IF(('ssp2-up'!J71-'ssp2-up'!I71)&gt;0,('ssp2-up'!J71-'ssp2-up'!I71),0)</f>
        <v>1.3333926818827564</v>
      </c>
      <c r="K71" s="10">
        <f>IF(('ssp2-up'!K71-'ssp2-up'!J71)&gt;0,('ssp2-up'!K71-'ssp2-up'!J71),0)</f>
        <v>1.2927130968116103</v>
      </c>
      <c r="L71" s="10">
        <f>IF(('ssp2-up'!L71-'ssp2-up'!K71)&gt;0,('ssp2-up'!L71-'ssp2-up'!K71),0)</f>
        <v>1.2171991074925543</v>
      </c>
      <c r="M71" s="10">
        <f>IF(('ssp2-up'!M71-'ssp2-up'!L71)&gt;0,('ssp2-up'!M71-'ssp2-up'!L71),0)</f>
        <v>1.1543626123438813</v>
      </c>
      <c r="N71" s="10">
        <f>IF(('ssp2-up'!N71-'ssp2-up'!M71)&gt;0,('ssp2-up'!N71-'ssp2-up'!M71),0)</f>
        <v>1.069700634730637</v>
      </c>
      <c r="O71" s="10">
        <f>IF(('ssp2-up'!O71-'ssp2-up'!N71)&gt;0,('ssp2-up'!O71-'ssp2-up'!N71),0)</f>
        <v>0.97846054196301324</v>
      </c>
      <c r="P71" s="10">
        <f>IF(('ssp2-up'!P71-'ssp2-up'!O71)&gt;0,('ssp2-up'!P71-'ssp2-up'!O71),0)</f>
        <v>0.86428390496071472</v>
      </c>
      <c r="Q71" s="10">
        <f>IF(('ssp2-up'!Q71-'ssp2-up'!P71)&gt;0,('ssp2-up'!Q71-'ssp2-up'!P71),0)</f>
        <v>0.80023819026925125</v>
      </c>
      <c r="R71" s="10">
        <f>IF(('ssp2-up'!R71-'ssp2-up'!Q71)&gt;0,('ssp2-up'!R71-'ssp2-up'!Q71),0)</f>
        <v>0.7302575922093979</v>
      </c>
      <c r="S71" s="10">
        <f>IF(('ssp2-up'!S71-'ssp2-up'!R71)&gt;0,('ssp2-up'!S71-'ssp2-up'!R71),0)</f>
        <v>0.63078895840105886</v>
      </c>
      <c r="T71" s="10">
        <f>IF(('ssp2-up'!T71-'ssp2-up'!S71)&gt;0,('ssp2-up'!T71-'ssp2-up'!S71),0)</f>
        <v>0.54096417469109426</v>
      </c>
      <c r="U71" s="10">
        <f>IF(('ssp2-up'!U71-'ssp2-up'!T71)&gt;0,('ssp2-up'!U71-'ssp2-up'!T71),0)</f>
        <v>0.43848294802321064</v>
      </c>
      <c r="V71" s="10">
        <f>IF(('ssp2-up'!V71-'ssp2-up'!U71)&gt;0,('ssp2-up'!V71-'ssp2-up'!U71),0)</f>
        <v>0.3563177030843967</v>
      </c>
      <c r="W71" s="10">
        <f>IF(('ssp2-up'!W71-'ssp2-up'!V71)&gt;0,('ssp2-up'!W71-'ssp2-up'!V71),0)</f>
        <v>0.2681151531093704</v>
      </c>
      <c r="X71" s="10">
        <f>IF(('ssp2-up'!X71-'ssp2-up'!W71)&gt;0,('ssp2-up'!X71-'ssp2-up'!W71),0)</f>
        <v>0.18613902715107145</v>
      </c>
    </row>
    <row r="72" spans="1:24" x14ac:dyDescent="0.3">
      <c r="A72" s="6" t="s">
        <v>6</v>
      </c>
      <c r="B72" s="11" t="s">
        <v>202</v>
      </c>
      <c r="C72" s="6" t="s">
        <v>79</v>
      </c>
      <c r="D72" s="6" t="s">
        <v>205</v>
      </c>
      <c r="E72" s="6" t="s">
        <v>204</v>
      </c>
      <c r="F72" s="10" t="e">
        <v>#N/A</v>
      </c>
      <c r="G72" s="10">
        <f>IF(('ssp2-up'!G72-'ssp2-up'!F72)&gt;0,('ssp2-up'!G72-'ssp2-up'!F72),0)</f>
        <v>2.539730266065518E-2</v>
      </c>
      <c r="H72" s="10">
        <f>IF(('ssp2-up'!H72-'ssp2-up'!G72)&gt;0,('ssp2-up'!H72-'ssp2-up'!G72),0)</f>
        <v>2.5611832133221213E-2</v>
      </c>
      <c r="I72" s="10">
        <f>IF(('ssp2-up'!I72-'ssp2-up'!H72)&gt;0,('ssp2-up'!I72-'ssp2-up'!H72),0)</f>
        <v>2.5322164959594551E-2</v>
      </c>
      <c r="J72" s="10">
        <f>IF(('ssp2-up'!J72-'ssp2-up'!I72)&gt;0,('ssp2-up'!J72-'ssp2-up'!I72),0)</f>
        <v>2.4257832871255491E-2</v>
      </c>
      <c r="K72" s="10">
        <f>IF(('ssp2-up'!K72-'ssp2-up'!J72)&gt;0,('ssp2-up'!K72-'ssp2-up'!J72),0)</f>
        <v>2.3017628544383717E-2</v>
      </c>
      <c r="L72" s="10">
        <f>IF(('ssp2-up'!L72-'ssp2-up'!K72)&gt;0,('ssp2-up'!L72-'ssp2-up'!K72),0)</f>
        <v>2.1817433616852344E-2</v>
      </c>
      <c r="M72" s="10">
        <f>IF(('ssp2-up'!M72-'ssp2-up'!L72)&gt;0,('ssp2-up'!M72-'ssp2-up'!L72),0)</f>
        <v>1.987604693047007E-2</v>
      </c>
      <c r="N72" s="10">
        <f>IF(('ssp2-up'!N72-'ssp2-up'!M72)&gt;0,('ssp2-up'!N72-'ssp2-up'!M72),0)</f>
        <v>1.8023050991451628E-2</v>
      </c>
      <c r="O72" s="10">
        <f>IF(('ssp2-up'!O72-'ssp2-up'!N72)&gt;0,('ssp2-up'!O72-'ssp2-up'!N72),0)</f>
        <v>1.6330944837889272E-2</v>
      </c>
      <c r="P72" s="10">
        <f>IF(('ssp2-up'!P72-'ssp2-up'!O72)&gt;0,('ssp2-up'!P72-'ssp2-up'!O72),0)</f>
        <v>1.4593707718772719E-2</v>
      </c>
      <c r="Q72" s="10">
        <f>IF(('ssp2-up'!Q72-'ssp2-up'!P72)&gt;0,('ssp2-up'!Q72-'ssp2-up'!P72),0)</f>
        <v>1.2491383709332726E-2</v>
      </c>
      <c r="R72" s="10">
        <f>IF(('ssp2-up'!R72-'ssp2-up'!Q72)&gt;0,('ssp2-up'!R72-'ssp2-up'!Q72),0)</f>
        <v>1.0218216950126369E-2</v>
      </c>
      <c r="S72" s="10">
        <f>IF(('ssp2-up'!S72-'ssp2-up'!R72)&gt;0,('ssp2-up'!S72-'ssp2-up'!R72),0)</f>
        <v>8.0866300903545962E-3</v>
      </c>
      <c r="T72" s="10">
        <f>IF(('ssp2-up'!T72-'ssp2-up'!S72)&gt;0,('ssp2-up'!T72-'ssp2-up'!S72),0)</f>
        <v>6.0274151432317402E-3</v>
      </c>
      <c r="U72" s="10">
        <f>IF(('ssp2-up'!U72-'ssp2-up'!T72)&gt;0,('ssp2-up'!U72-'ssp2-up'!T72),0)</f>
        <v>4.0146401513789787E-3</v>
      </c>
      <c r="V72" s="10">
        <f>IF(('ssp2-up'!V72-'ssp2-up'!U72)&gt;0,('ssp2-up'!V72-'ssp2-up'!U72),0)</f>
        <v>2.0114862741181794E-3</v>
      </c>
      <c r="W72" s="10">
        <f>IF(('ssp2-up'!W72-'ssp2-up'!V72)&gt;0,('ssp2-up'!W72-'ssp2-up'!V72),0)</f>
        <v>4.8581228307476021E-5</v>
      </c>
      <c r="X72" s="10">
        <f>IF(('ssp2-up'!X72-'ssp2-up'!W72)&gt;0,('ssp2-up'!X72-'ssp2-up'!W72),0)</f>
        <v>0</v>
      </c>
    </row>
    <row r="73" spans="1:24" x14ac:dyDescent="0.3">
      <c r="A73" s="6" t="s">
        <v>6</v>
      </c>
      <c r="B73" s="11" t="s">
        <v>202</v>
      </c>
      <c r="C73" s="6" t="s">
        <v>80</v>
      </c>
      <c r="D73" s="6" t="s">
        <v>205</v>
      </c>
      <c r="E73" s="6" t="s">
        <v>204</v>
      </c>
      <c r="F73" s="10" t="e">
        <v>#N/A</v>
      </c>
      <c r="G73" s="10">
        <f>IF(('ssp2-up'!G73-'ssp2-up'!F73)&gt;0,('ssp2-up'!G73-'ssp2-up'!F73),0)</f>
        <v>1.4283370580083027E-2</v>
      </c>
      <c r="H73" s="10">
        <f>IF(('ssp2-up'!H73-'ssp2-up'!G73)&gt;0,('ssp2-up'!H73-'ssp2-up'!G73),0)</f>
        <v>1.1782481948174467E-2</v>
      </c>
      <c r="I73" s="10">
        <f>IF(('ssp2-up'!I73-'ssp2-up'!H73)&gt;0,('ssp2-up'!I73-'ssp2-up'!H73),0)</f>
        <v>1.0663519126230175E-2</v>
      </c>
      <c r="J73" s="10">
        <f>IF(('ssp2-up'!J73-'ssp2-up'!I73)&gt;0,('ssp2-up'!J73-'ssp2-up'!I73),0)</f>
        <v>9.3280241027854371E-3</v>
      </c>
      <c r="K73" s="10">
        <f>IF(('ssp2-up'!K73-'ssp2-up'!J73)&gt;0,('ssp2-up'!K73-'ssp2-up'!J73),0)</f>
        <v>7.7572351087308034E-3</v>
      </c>
      <c r="L73" s="10">
        <f>IF(('ssp2-up'!L73-'ssp2-up'!K73)&gt;0,('ssp2-up'!L73-'ssp2-up'!K73),0)</f>
        <v>6.2910884254453736E-3</v>
      </c>
      <c r="M73" s="10">
        <f>IF(('ssp2-up'!M73-'ssp2-up'!L73)&gt;0,('ssp2-up'!M73-'ssp2-up'!L73),0)</f>
        <v>4.8982354582388643E-3</v>
      </c>
      <c r="N73" s="10">
        <f>IF(('ssp2-up'!N73-'ssp2-up'!M73)&gt;0,('ssp2-up'!N73-'ssp2-up'!M73),0)</f>
        <v>3.8262641193882729E-3</v>
      </c>
      <c r="O73" s="10">
        <f>IF(('ssp2-up'!O73-'ssp2-up'!N73)&gt;0,('ssp2-up'!O73-'ssp2-up'!N73),0)</f>
        <v>2.7429712838271669E-3</v>
      </c>
      <c r="P73" s="10">
        <f>IF(('ssp2-up'!P73-'ssp2-up'!O73)&gt;0,('ssp2-up'!P73-'ssp2-up'!O73),0)</f>
        <v>1.9247404421652847E-3</v>
      </c>
      <c r="Q73" s="10">
        <f>IF(('ssp2-up'!Q73-'ssp2-up'!P73)&gt;0,('ssp2-up'!Q73-'ssp2-up'!P73),0)</f>
        <v>1.0753581740360618E-3</v>
      </c>
      <c r="R73" s="10">
        <f>IF(('ssp2-up'!R73-'ssp2-up'!Q73)&gt;0,('ssp2-up'!R73-'ssp2-up'!Q73),0)</f>
        <v>2.2903002420809893E-4</v>
      </c>
      <c r="S73" s="10">
        <f>IF(('ssp2-up'!S73-'ssp2-up'!R73)&gt;0,('ssp2-up'!S73-'ssp2-up'!R73),0)</f>
        <v>0</v>
      </c>
      <c r="T73" s="10">
        <f>IF(('ssp2-up'!T73-'ssp2-up'!S73)&gt;0,('ssp2-up'!T73-'ssp2-up'!S73),0)</f>
        <v>0</v>
      </c>
      <c r="U73" s="10">
        <f>IF(('ssp2-up'!U73-'ssp2-up'!T73)&gt;0,('ssp2-up'!U73-'ssp2-up'!T73),0)</f>
        <v>0</v>
      </c>
      <c r="V73" s="10">
        <f>IF(('ssp2-up'!V73-'ssp2-up'!U73)&gt;0,('ssp2-up'!V73-'ssp2-up'!U73),0)</f>
        <v>0</v>
      </c>
      <c r="W73" s="10">
        <f>IF(('ssp2-up'!W73-'ssp2-up'!V73)&gt;0,('ssp2-up'!W73-'ssp2-up'!V73),0)</f>
        <v>0</v>
      </c>
      <c r="X73" s="10">
        <f>IF(('ssp2-up'!X73-'ssp2-up'!W73)&gt;0,('ssp2-up'!X73-'ssp2-up'!W73),0)</f>
        <v>0</v>
      </c>
    </row>
    <row r="74" spans="1:24" x14ac:dyDescent="0.3">
      <c r="A74" s="6" t="s">
        <v>6</v>
      </c>
      <c r="B74" s="11" t="s">
        <v>202</v>
      </c>
      <c r="C74" s="6" t="s">
        <v>81</v>
      </c>
      <c r="D74" s="6" t="s">
        <v>205</v>
      </c>
      <c r="E74" s="6" t="s">
        <v>204</v>
      </c>
      <c r="F74" s="10" t="e">
        <v>#N/A</v>
      </c>
      <c r="G74" s="10">
        <f>IF(('ssp2-up'!G74-'ssp2-up'!F74)&gt;0,('ssp2-up'!G74-'ssp2-up'!F74),0)</f>
        <v>2.7193573799893234E-2</v>
      </c>
      <c r="H74" s="10">
        <f>IF(('ssp2-up'!H74-'ssp2-up'!G74)&gt;0,('ssp2-up'!H74-'ssp2-up'!G74),0)</f>
        <v>2.8361028388328491E-2</v>
      </c>
      <c r="I74" s="10">
        <f>IF(('ssp2-up'!I74-'ssp2-up'!H74)&gt;0,('ssp2-up'!I74-'ssp2-up'!H74),0)</f>
        <v>2.6837487519869863E-2</v>
      </c>
      <c r="J74" s="10">
        <f>IF(('ssp2-up'!J74-'ssp2-up'!I74)&gt;0,('ssp2-up'!J74-'ssp2-up'!I74),0)</f>
        <v>2.3487456805276641E-2</v>
      </c>
      <c r="K74" s="10">
        <f>IF(('ssp2-up'!K74-'ssp2-up'!J74)&gt;0,('ssp2-up'!K74-'ssp2-up'!J74),0)</f>
        <v>1.9647734941527384E-2</v>
      </c>
      <c r="L74" s="10">
        <f>IF(('ssp2-up'!L74-'ssp2-up'!K74)&gt;0,('ssp2-up'!L74-'ssp2-up'!K74),0)</f>
        <v>1.5314488620176037E-2</v>
      </c>
      <c r="M74" s="10">
        <f>IF(('ssp2-up'!M74-'ssp2-up'!L74)&gt;0,('ssp2-up'!M74-'ssp2-up'!L74),0)</f>
        <v>1.1128465586638381E-2</v>
      </c>
      <c r="N74" s="10">
        <f>IF(('ssp2-up'!N74-'ssp2-up'!M74)&gt;0,('ssp2-up'!N74-'ssp2-up'!M74),0)</f>
        <v>7.6990687751273268E-3</v>
      </c>
      <c r="O74" s="10">
        <f>IF(('ssp2-up'!O74-'ssp2-up'!N74)&gt;0,('ssp2-up'!O74-'ssp2-up'!N74),0)</f>
        <v>4.2143294510795237E-3</v>
      </c>
      <c r="P74" s="10">
        <f>IF(('ssp2-up'!P74-'ssp2-up'!O74)&gt;0,('ssp2-up'!P74-'ssp2-up'!O74),0)</f>
        <v>8.6357619285709619E-4</v>
      </c>
      <c r="Q74" s="10">
        <f>IF(('ssp2-up'!Q74-'ssp2-up'!P74)&gt;0,('ssp2-up'!Q74-'ssp2-up'!P74),0)</f>
        <v>0</v>
      </c>
      <c r="R74" s="10">
        <f>IF(('ssp2-up'!R74-'ssp2-up'!Q74)&gt;0,('ssp2-up'!R74-'ssp2-up'!Q74),0)</f>
        <v>0</v>
      </c>
      <c r="S74" s="10">
        <f>IF(('ssp2-up'!S74-'ssp2-up'!R74)&gt;0,('ssp2-up'!S74-'ssp2-up'!R74),0)</f>
        <v>0</v>
      </c>
      <c r="T74" s="10">
        <f>IF(('ssp2-up'!T74-'ssp2-up'!S74)&gt;0,('ssp2-up'!T74-'ssp2-up'!S74),0)</f>
        <v>0</v>
      </c>
      <c r="U74" s="10">
        <f>IF(('ssp2-up'!U74-'ssp2-up'!T74)&gt;0,('ssp2-up'!U74-'ssp2-up'!T74),0)</f>
        <v>0</v>
      </c>
      <c r="V74" s="10">
        <f>IF(('ssp2-up'!V74-'ssp2-up'!U74)&gt;0,('ssp2-up'!V74-'ssp2-up'!U74),0)</f>
        <v>0</v>
      </c>
      <c r="W74" s="10">
        <f>IF(('ssp2-up'!W74-'ssp2-up'!V74)&gt;0,('ssp2-up'!W74-'ssp2-up'!V74),0)</f>
        <v>0</v>
      </c>
      <c r="X74" s="10">
        <f>IF(('ssp2-up'!X74-'ssp2-up'!W74)&gt;0,('ssp2-up'!X74-'ssp2-up'!W74),0)</f>
        <v>0</v>
      </c>
    </row>
    <row r="75" spans="1:24" x14ac:dyDescent="0.3">
      <c r="A75" s="6" t="s">
        <v>6</v>
      </c>
      <c r="B75" s="11" t="s">
        <v>202</v>
      </c>
      <c r="C75" s="6" t="s">
        <v>82</v>
      </c>
      <c r="D75" s="6" t="s">
        <v>205</v>
      </c>
      <c r="E75" s="6" t="s">
        <v>204</v>
      </c>
      <c r="F75" s="10" t="e">
        <v>#N/A</v>
      </c>
      <c r="G75" s="10">
        <f>IF(('ssp2-up'!G75-'ssp2-up'!F75)&gt;0,('ssp2-up'!G75-'ssp2-up'!F75),0)</f>
        <v>0.30776928794096481</v>
      </c>
      <c r="H75" s="10">
        <f>IF(('ssp2-up'!H75-'ssp2-up'!G75)&gt;0,('ssp2-up'!H75-'ssp2-up'!G75),0)</f>
        <v>0.28631423853046112</v>
      </c>
      <c r="I75" s="10">
        <f>IF(('ssp2-up'!I75-'ssp2-up'!H75)&gt;0,('ssp2-up'!I75-'ssp2-up'!H75),0)</f>
        <v>0.29570422010237341</v>
      </c>
      <c r="J75" s="10">
        <f>IF(('ssp2-up'!J75-'ssp2-up'!I75)&gt;0,('ssp2-up'!J75-'ssp2-up'!I75),0)</f>
        <v>0.31026732080485164</v>
      </c>
      <c r="K75" s="10">
        <f>IF(('ssp2-up'!K75-'ssp2-up'!J75)&gt;0,('ssp2-up'!K75-'ssp2-up'!J75),0)</f>
        <v>0.29806308658493741</v>
      </c>
      <c r="L75" s="10">
        <f>IF(('ssp2-up'!L75-'ssp2-up'!K75)&gt;0,('ssp2-up'!L75-'ssp2-up'!K75),0)</f>
        <v>0.2669657090765476</v>
      </c>
      <c r="M75" s="10">
        <f>IF(('ssp2-up'!M75-'ssp2-up'!L75)&gt;0,('ssp2-up'!M75-'ssp2-up'!L75),0)</f>
        <v>0.23946282254538254</v>
      </c>
      <c r="N75" s="10">
        <f>IF(('ssp2-up'!N75-'ssp2-up'!M75)&gt;0,('ssp2-up'!N75-'ssp2-up'!M75),0)</f>
        <v>0.20893331704477802</v>
      </c>
      <c r="O75" s="10">
        <f>IF(('ssp2-up'!O75-'ssp2-up'!N75)&gt;0,('ssp2-up'!O75-'ssp2-up'!N75),0)</f>
        <v>0.17178340727891062</v>
      </c>
      <c r="P75" s="10">
        <f>IF(('ssp2-up'!P75-'ssp2-up'!O75)&gt;0,('ssp2-up'!P75-'ssp2-up'!O75),0)</f>
        <v>0.13847668220243392</v>
      </c>
      <c r="Q75" s="10">
        <f>IF(('ssp2-up'!Q75-'ssp2-up'!P75)&gt;0,('ssp2-up'!Q75-'ssp2-up'!P75),0)</f>
        <v>7.0367163792518284E-2</v>
      </c>
      <c r="R75" s="10">
        <f>IF(('ssp2-up'!R75-'ssp2-up'!Q75)&gt;0,('ssp2-up'!R75-'ssp2-up'!Q75),0)</f>
        <v>8.1161008851236005E-3</v>
      </c>
      <c r="S75" s="10">
        <f>IF(('ssp2-up'!S75-'ssp2-up'!R75)&gt;0,('ssp2-up'!S75-'ssp2-up'!R75),0)</f>
        <v>0</v>
      </c>
      <c r="T75" s="10">
        <f>IF(('ssp2-up'!T75-'ssp2-up'!S75)&gt;0,('ssp2-up'!T75-'ssp2-up'!S75),0)</f>
        <v>0</v>
      </c>
      <c r="U75" s="10">
        <f>IF(('ssp2-up'!U75-'ssp2-up'!T75)&gt;0,('ssp2-up'!U75-'ssp2-up'!T75),0)</f>
        <v>0</v>
      </c>
      <c r="V75" s="10">
        <f>IF(('ssp2-up'!V75-'ssp2-up'!U75)&gt;0,('ssp2-up'!V75-'ssp2-up'!U75),0)</f>
        <v>0</v>
      </c>
      <c r="W75" s="10">
        <f>IF(('ssp2-up'!W75-'ssp2-up'!V75)&gt;0,('ssp2-up'!W75-'ssp2-up'!V75),0)</f>
        <v>0</v>
      </c>
      <c r="X75" s="10">
        <f>IF(('ssp2-up'!X75-'ssp2-up'!W75)&gt;0,('ssp2-up'!X75-'ssp2-up'!W75),0)</f>
        <v>0</v>
      </c>
    </row>
    <row r="76" spans="1:24" x14ac:dyDescent="0.3">
      <c r="A76" s="6" t="s">
        <v>6</v>
      </c>
      <c r="B76" s="11" t="s">
        <v>202</v>
      </c>
      <c r="C76" s="6" t="s">
        <v>83</v>
      </c>
      <c r="D76" s="6" t="s">
        <v>205</v>
      </c>
      <c r="E76" s="6" t="s">
        <v>204</v>
      </c>
      <c r="F76" s="10" t="e">
        <v>#N/A</v>
      </c>
      <c r="G76" s="10">
        <f>IF(('ssp2-up'!G76-'ssp2-up'!F76)&gt;0,('ssp2-up'!G76-'ssp2-up'!F76),0)</f>
        <v>0.61678617312809925</v>
      </c>
      <c r="H76" s="10">
        <f>IF(('ssp2-up'!H76-'ssp2-up'!G76)&gt;0,('ssp2-up'!H76-'ssp2-up'!G76),0)</f>
        <v>0.61510547521505732</v>
      </c>
      <c r="I76" s="10">
        <f>IF(('ssp2-up'!I76-'ssp2-up'!H76)&gt;0,('ssp2-up'!I76-'ssp2-up'!H76),0)</f>
        <v>0.6009140001185953</v>
      </c>
      <c r="J76" s="10">
        <f>IF(('ssp2-up'!J76-'ssp2-up'!I76)&gt;0,('ssp2-up'!J76-'ssp2-up'!I76),0)</f>
        <v>0.5706592224116589</v>
      </c>
      <c r="K76" s="10">
        <f>IF(('ssp2-up'!K76-'ssp2-up'!J76)&gt;0,('ssp2-up'!K76-'ssp2-up'!J76),0)</f>
        <v>0.54046445730547976</v>
      </c>
      <c r="L76" s="10">
        <f>IF(('ssp2-up'!L76-'ssp2-up'!K76)&gt;0,('ssp2-up'!L76-'ssp2-up'!K76),0)</f>
        <v>0.50412175043384799</v>
      </c>
      <c r="M76" s="10">
        <f>IF(('ssp2-up'!M76-'ssp2-up'!L76)&gt;0,('ssp2-up'!M76-'ssp2-up'!L76),0)</f>
        <v>0.45332045968054313</v>
      </c>
      <c r="N76" s="10">
        <f>IF(('ssp2-up'!N76-'ssp2-up'!M76)&gt;0,('ssp2-up'!N76-'ssp2-up'!M76),0)</f>
        <v>0.40052567342278067</v>
      </c>
      <c r="O76" s="10">
        <f>IF(('ssp2-up'!O76-'ssp2-up'!N76)&gt;0,('ssp2-up'!O76-'ssp2-up'!N76),0)</f>
        <v>0.35273782803049514</v>
      </c>
      <c r="P76" s="10">
        <f>IF(('ssp2-up'!P76-'ssp2-up'!O76)&gt;0,('ssp2-up'!P76-'ssp2-up'!O76),0)</f>
        <v>0.30215149908848105</v>
      </c>
      <c r="Q76" s="10">
        <f>IF(('ssp2-up'!Q76-'ssp2-up'!P76)&gt;0,('ssp2-up'!Q76-'ssp2-up'!P76),0)</f>
        <v>0.25607469715280118</v>
      </c>
      <c r="R76" s="10">
        <f>IF(('ssp2-up'!R76-'ssp2-up'!Q76)&gt;0,('ssp2-up'!R76-'ssp2-up'!Q76),0)</f>
        <v>0.20989330891715241</v>
      </c>
      <c r="S76" s="10">
        <f>IF(('ssp2-up'!S76-'ssp2-up'!R76)&gt;0,('ssp2-up'!S76-'ssp2-up'!R76),0)</f>
        <v>0.16433752516569733</v>
      </c>
      <c r="T76" s="10">
        <f>IF(('ssp2-up'!T76-'ssp2-up'!S76)&gt;0,('ssp2-up'!T76-'ssp2-up'!S76),0)</f>
        <v>0.12770330796344176</v>
      </c>
      <c r="U76" s="10">
        <f>IF(('ssp2-up'!U76-'ssp2-up'!T76)&gt;0,('ssp2-up'!U76-'ssp2-up'!T76),0)</f>
        <v>8.9397056291190324E-2</v>
      </c>
      <c r="V76" s="10">
        <f>IF(('ssp2-up'!V76-'ssp2-up'!U76)&gt;0,('ssp2-up'!V76-'ssp2-up'!U76),0)</f>
        <v>5.5170764294940611E-2</v>
      </c>
      <c r="W76" s="10">
        <f>IF(('ssp2-up'!W76-'ssp2-up'!V76)&gt;0,('ssp2-up'!W76-'ssp2-up'!V76),0)</f>
        <v>2.3178169562616091E-2</v>
      </c>
      <c r="X76" s="10">
        <f>IF(('ssp2-up'!X76-'ssp2-up'!W76)&gt;0,('ssp2-up'!X76-'ssp2-up'!W76),0)</f>
        <v>6.3195074740818313E-3</v>
      </c>
    </row>
    <row r="77" spans="1:24" x14ac:dyDescent="0.3">
      <c r="A77" s="6" t="s">
        <v>6</v>
      </c>
      <c r="B77" s="11" t="s">
        <v>202</v>
      </c>
      <c r="C77" s="6" t="s">
        <v>84</v>
      </c>
      <c r="D77" s="6" t="s">
        <v>205</v>
      </c>
      <c r="E77" s="6" t="s">
        <v>204</v>
      </c>
      <c r="F77" s="10" t="e">
        <v>#N/A</v>
      </c>
      <c r="G77" s="10">
        <f>IF(('ssp2-up'!G77-'ssp2-up'!F77)&gt;0,('ssp2-up'!G77-'ssp2-up'!F77),0)</f>
        <v>0.12421734009781771</v>
      </c>
      <c r="H77" s="10">
        <f>IF(('ssp2-up'!H77-'ssp2-up'!G77)&gt;0,('ssp2-up'!H77-'ssp2-up'!G77),0)</f>
        <v>0.1024595704796063</v>
      </c>
      <c r="I77" s="10">
        <f>IF(('ssp2-up'!I77-'ssp2-up'!H77)&gt;0,('ssp2-up'!I77-'ssp2-up'!H77),0)</f>
        <v>8.2069841185088421E-2</v>
      </c>
      <c r="J77" s="10">
        <f>IF(('ssp2-up'!J77-'ssp2-up'!I77)&gt;0,('ssp2-up'!J77-'ssp2-up'!I77),0)</f>
        <v>6.4155522300819001E-2</v>
      </c>
      <c r="K77" s="10">
        <f>IF(('ssp2-up'!K77-'ssp2-up'!J77)&gt;0,('ssp2-up'!K77-'ssp2-up'!J77),0)</f>
        <v>4.8744952310586065E-2</v>
      </c>
      <c r="L77" s="10">
        <f>IF(('ssp2-up'!L77-'ssp2-up'!K77)&gt;0,('ssp2-up'!L77-'ssp2-up'!K77),0)</f>
        <v>3.5924105657900274E-2</v>
      </c>
      <c r="M77" s="10">
        <f>IF(('ssp2-up'!M77-'ssp2-up'!L77)&gt;0,('ssp2-up'!M77-'ssp2-up'!L77),0)</f>
        <v>2.4100336282959045E-2</v>
      </c>
      <c r="N77" s="10">
        <f>IF(('ssp2-up'!N77-'ssp2-up'!M77)&gt;0,('ssp2-up'!N77-'ssp2-up'!M77),0)</f>
        <v>1.3679865288823922E-2</v>
      </c>
      <c r="O77" s="10">
        <f>IF(('ssp2-up'!O77-'ssp2-up'!N77)&gt;0,('ssp2-up'!O77-'ssp2-up'!N77),0)</f>
        <v>4.6993153510777042E-3</v>
      </c>
      <c r="P77" s="10">
        <f>IF(('ssp2-up'!P77-'ssp2-up'!O77)&gt;0,('ssp2-up'!P77-'ssp2-up'!O77),0)</f>
        <v>0</v>
      </c>
      <c r="Q77" s="10">
        <f>IF(('ssp2-up'!Q77-'ssp2-up'!P77)&gt;0,('ssp2-up'!Q77-'ssp2-up'!P77),0)</f>
        <v>0</v>
      </c>
      <c r="R77" s="10">
        <f>IF(('ssp2-up'!R77-'ssp2-up'!Q77)&gt;0,('ssp2-up'!R77-'ssp2-up'!Q77),0)</f>
        <v>0</v>
      </c>
      <c r="S77" s="10">
        <f>IF(('ssp2-up'!S77-'ssp2-up'!R77)&gt;0,('ssp2-up'!S77-'ssp2-up'!R77),0)</f>
        <v>0</v>
      </c>
      <c r="T77" s="10">
        <f>IF(('ssp2-up'!T77-'ssp2-up'!S77)&gt;0,('ssp2-up'!T77-'ssp2-up'!S77),0)</f>
        <v>0</v>
      </c>
      <c r="U77" s="10">
        <f>IF(('ssp2-up'!U77-'ssp2-up'!T77)&gt;0,('ssp2-up'!U77-'ssp2-up'!T77),0)</f>
        <v>0</v>
      </c>
      <c r="V77" s="10">
        <f>IF(('ssp2-up'!V77-'ssp2-up'!U77)&gt;0,('ssp2-up'!V77-'ssp2-up'!U77),0)</f>
        <v>0</v>
      </c>
      <c r="W77" s="10">
        <f>IF(('ssp2-up'!W77-'ssp2-up'!V77)&gt;0,('ssp2-up'!W77-'ssp2-up'!V77),0)</f>
        <v>0</v>
      </c>
      <c r="X77" s="10">
        <f>IF(('ssp2-up'!X77-'ssp2-up'!W77)&gt;0,('ssp2-up'!X77-'ssp2-up'!W77),0)</f>
        <v>0</v>
      </c>
    </row>
    <row r="78" spans="1:24" x14ac:dyDescent="0.3">
      <c r="A78" s="6" t="s">
        <v>6</v>
      </c>
      <c r="B78" s="11" t="s">
        <v>202</v>
      </c>
      <c r="C78" s="6" t="s">
        <v>85</v>
      </c>
      <c r="D78" s="6" t="s">
        <v>205</v>
      </c>
      <c r="E78" s="6" t="s">
        <v>204</v>
      </c>
      <c r="F78" s="10" t="e">
        <v>#N/A</v>
      </c>
      <c r="G78" s="10">
        <f>IF(('ssp2-up'!G78-'ssp2-up'!F78)&gt;0,('ssp2-up'!G78-'ssp2-up'!F78),0)</f>
        <v>0.77901831634476615</v>
      </c>
      <c r="H78" s="10">
        <f>IF(('ssp2-up'!H78-'ssp2-up'!G78)&gt;0,('ssp2-up'!H78-'ssp2-up'!G78),0)</f>
        <v>0.72516344647933817</v>
      </c>
      <c r="I78" s="10">
        <f>IF(('ssp2-up'!I78-'ssp2-up'!H78)&gt;0,('ssp2-up'!I78-'ssp2-up'!H78),0)</f>
        <v>0.66037275122261097</v>
      </c>
      <c r="J78" s="10">
        <f>IF(('ssp2-up'!J78-'ssp2-up'!I78)&gt;0,('ssp2-up'!J78-'ssp2-up'!I78),0)</f>
        <v>0.58721958451851997</v>
      </c>
      <c r="K78" s="10">
        <f>IF(('ssp2-up'!K78-'ssp2-up'!J78)&gt;0,('ssp2-up'!K78-'ssp2-up'!J78),0)</f>
        <v>0.50696934154835116</v>
      </c>
      <c r="L78" s="10">
        <f>IF(('ssp2-up'!L78-'ssp2-up'!K78)&gt;0,('ssp2-up'!L78-'ssp2-up'!K78),0)</f>
        <v>0.43557261136480996</v>
      </c>
      <c r="M78" s="10">
        <f>IF(('ssp2-up'!M78-'ssp2-up'!L78)&gt;0,('ssp2-up'!M78-'ssp2-up'!L78),0)</f>
        <v>0.35887544507296809</v>
      </c>
      <c r="N78" s="10">
        <f>IF(('ssp2-up'!N78-'ssp2-up'!M78)&gt;0,('ssp2-up'!N78-'ssp2-up'!M78),0)</f>
        <v>0.27572301020637369</v>
      </c>
      <c r="O78" s="10">
        <f>IF(('ssp2-up'!O78-'ssp2-up'!N78)&gt;0,('ssp2-up'!O78-'ssp2-up'!N78),0)</f>
        <v>0.19932340108321434</v>
      </c>
      <c r="P78" s="10">
        <f>IF(('ssp2-up'!P78-'ssp2-up'!O78)&gt;0,('ssp2-up'!P78-'ssp2-up'!O78),0)</f>
        <v>0.11490153827307203</v>
      </c>
      <c r="Q78" s="10">
        <f>IF(('ssp2-up'!Q78-'ssp2-up'!P78)&gt;0,('ssp2-up'!Q78-'ssp2-up'!P78),0)</f>
        <v>6.1121732816170393E-2</v>
      </c>
      <c r="R78" s="10">
        <f>IF(('ssp2-up'!R78-'ssp2-up'!Q78)&gt;0,('ssp2-up'!R78-'ssp2-up'!Q78),0)</f>
        <v>4.0462655043409512E-3</v>
      </c>
      <c r="S78" s="10">
        <f>IF(('ssp2-up'!S78-'ssp2-up'!R78)&gt;0,('ssp2-up'!S78-'ssp2-up'!R78),0)</f>
        <v>0</v>
      </c>
      <c r="T78" s="10">
        <f>IF(('ssp2-up'!T78-'ssp2-up'!S78)&gt;0,('ssp2-up'!T78-'ssp2-up'!S78),0)</f>
        <v>0</v>
      </c>
      <c r="U78" s="10">
        <f>IF(('ssp2-up'!U78-'ssp2-up'!T78)&gt;0,('ssp2-up'!U78-'ssp2-up'!T78),0)</f>
        <v>0</v>
      </c>
      <c r="V78" s="10">
        <f>IF(('ssp2-up'!V78-'ssp2-up'!U78)&gt;0,('ssp2-up'!V78-'ssp2-up'!U78),0)</f>
        <v>0</v>
      </c>
      <c r="W78" s="10">
        <f>IF(('ssp2-up'!W78-'ssp2-up'!V78)&gt;0,('ssp2-up'!W78-'ssp2-up'!V78),0)</f>
        <v>0</v>
      </c>
      <c r="X78" s="10">
        <f>IF(('ssp2-up'!X78-'ssp2-up'!W78)&gt;0,('ssp2-up'!X78-'ssp2-up'!W78),0)</f>
        <v>0</v>
      </c>
    </row>
    <row r="79" spans="1:24" x14ac:dyDescent="0.3">
      <c r="A79" s="6" t="s">
        <v>6</v>
      </c>
      <c r="B79" s="11" t="s">
        <v>202</v>
      </c>
      <c r="C79" s="6" t="s">
        <v>86</v>
      </c>
      <c r="D79" s="6" t="s">
        <v>205</v>
      </c>
      <c r="E79" s="6" t="s">
        <v>204</v>
      </c>
      <c r="F79" s="10" t="e">
        <v>#N/A</v>
      </c>
      <c r="G79" s="10">
        <f>IF(('ssp2-up'!G79-'ssp2-up'!F79)&gt;0,('ssp2-up'!G79-'ssp2-up'!F79),0)</f>
        <v>7.9899710460066942E-2</v>
      </c>
      <c r="H79" s="10">
        <f>IF(('ssp2-up'!H79-'ssp2-up'!G79)&gt;0,('ssp2-up'!H79-'ssp2-up'!G79),0)</f>
        <v>7.2806243072059296E-2</v>
      </c>
      <c r="I79" s="10">
        <f>IF(('ssp2-up'!I79-'ssp2-up'!H79)&gt;0,('ssp2-up'!I79-'ssp2-up'!H79),0)</f>
        <v>6.6115663943262959E-2</v>
      </c>
      <c r="J79" s="10">
        <f>IF(('ssp2-up'!J79-'ssp2-up'!I79)&gt;0,('ssp2-up'!J79-'ssp2-up'!I79),0)</f>
        <v>5.0026184688127806E-2</v>
      </c>
      <c r="K79" s="10">
        <f>IF(('ssp2-up'!K79-'ssp2-up'!J79)&gt;0,('ssp2-up'!K79-'ssp2-up'!J79),0)</f>
        <v>2.7495353562162705E-2</v>
      </c>
      <c r="L79" s="10">
        <f>IF(('ssp2-up'!L79-'ssp2-up'!K79)&gt;0,('ssp2-up'!L79-'ssp2-up'!K79),0)</f>
        <v>1.0845585845076222E-2</v>
      </c>
      <c r="M79" s="10">
        <f>IF(('ssp2-up'!M79-'ssp2-up'!L79)&gt;0,('ssp2-up'!M79-'ssp2-up'!L79),0)</f>
        <v>0</v>
      </c>
      <c r="N79" s="10">
        <f>IF(('ssp2-up'!N79-'ssp2-up'!M79)&gt;0,('ssp2-up'!N79-'ssp2-up'!M79),0)</f>
        <v>0</v>
      </c>
      <c r="O79" s="10">
        <f>IF(('ssp2-up'!O79-'ssp2-up'!N79)&gt;0,('ssp2-up'!O79-'ssp2-up'!N79),0)</f>
        <v>0</v>
      </c>
      <c r="P79" s="10">
        <f>IF(('ssp2-up'!P79-'ssp2-up'!O79)&gt;0,('ssp2-up'!P79-'ssp2-up'!O79),0)</f>
        <v>0</v>
      </c>
      <c r="Q79" s="10">
        <f>IF(('ssp2-up'!Q79-'ssp2-up'!P79)&gt;0,('ssp2-up'!Q79-'ssp2-up'!P79),0)</f>
        <v>0</v>
      </c>
      <c r="R79" s="10">
        <f>IF(('ssp2-up'!R79-'ssp2-up'!Q79)&gt;0,('ssp2-up'!R79-'ssp2-up'!Q79),0)</f>
        <v>0</v>
      </c>
      <c r="S79" s="10">
        <f>IF(('ssp2-up'!S79-'ssp2-up'!R79)&gt;0,('ssp2-up'!S79-'ssp2-up'!R79),0)</f>
        <v>0</v>
      </c>
      <c r="T79" s="10">
        <f>IF(('ssp2-up'!T79-'ssp2-up'!S79)&gt;0,('ssp2-up'!T79-'ssp2-up'!S79),0)</f>
        <v>0</v>
      </c>
      <c r="U79" s="10">
        <f>IF(('ssp2-up'!U79-'ssp2-up'!T79)&gt;0,('ssp2-up'!U79-'ssp2-up'!T79),0)</f>
        <v>0</v>
      </c>
      <c r="V79" s="10">
        <f>IF(('ssp2-up'!V79-'ssp2-up'!U79)&gt;0,('ssp2-up'!V79-'ssp2-up'!U79),0)</f>
        <v>0</v>
      </c>
      <c r="W79" s="10">
        <f>IF(('ssp2-up'!W79-'ssp2-up'!V79)&gt;0,('ssp2-up'!W79-'ssp2-up'!V79),0)</f>
        <v>0</v>
      </c>
      <c r="X79" s="10">
        <f>IF(('ssp2-up'!X79-'ssp2-up'!W79)&gt;0,('ssp2-up'!X79-'ssp2-up'!W79),0)</f>
        <v>0</v>
      </c>
    </row>
    <row r="80" spans="1:24" x14ac:dyDescent="0.3">
      <c r="A80" s="6" t="s">
        <v>6</v>
      </c>
      <c r="B80" s="11" t="s">
        <v>202</v>
      </c>
      <c r="C80" s="6" t="s">
        <v>87</v>
      </c>
      <c r="D80" s="6" t="s">
        <v>205</v>
      </c>
      <c r="E80" s="6" t="s">
        <v>204</v>
      </c>
      <c r="F80" s="10" t="e">
        <v>#N/A</v>
      </c>
      <c r="G80" s="10">
        <f>IF(('ssp2-up'!G80-'ssp2-up'!F80)&gt;0,('ssp2-up'!G80-'ssp2-up'!F80),0)</f>
        <v>13.500650615540621</v>
      </c>
      <c r="H80" s="10">
        <f>IF(('ssp2-up'!H80-'ssp2-up'!G80)&gt;0,('ssp2-up'!H80-'ssp2-up'!G80),0)</f>
        <v>13.104419682231494</v>
      </c>
      <c r="I80" s="10">
        <f>IF(('ssp2-up'!I80-'ssp2-up'!H80)&gt;0,('ssp2-up'!I80-'ssp2-up'!H80),0)</f>
        <v>12.281355392233877</v>
      </c>
      <c r="J80" s="10">
        <f>IF(('ssp2-up'!J80-'ssp2-up'!I80)&gt;0,('ssp2-up'!J80-'ssp2-up'!I80),0)</f>
        <v>11.197248839884622</v>
      </c>
      <c r="K80" s="10">
        <f>IF(('ssp2-up'!K80-'ssp2-up'!J80)&gt;0,('ssp2-up'!K80-'ssp2-up'!J80),0)</f>
        <v>10.010187887649579</v>
      </c>
      <c r="L80" s="10">
        <f>IF(('ssp2-up'!L80-'ssp2-up'!K80)&gt;0,('ssp2-up'!L80-'ssp2-up'!K80),0)</f>
        <v>8.6020882525301658</v>
      </c>
      <c r="M80" s="10">
        <f>IF(('ssp2-up'!M80-'ssp2-up'!L80)&gt;0,('ssp2-up'!M80-'ssp2-up'!L80),0)</f>
        <v>6.9774602079948238</v>
      </c>
      <c r="N80" s="10">
        <f>IF(('ssp2-up'!N80-'ssp2-up'!M80)&gt;0,('ssp2-up'!N80-'ssp2-up'!M80),0)</f>
        <v>5.1789391865696643</v>
      </c>
      <c r="O80" s="10">
        <f>IF(('ssp2-up'!O80-'ssp2-up'!N80)&gt;0,('ssp2-up'!O80-'ssp2-up'!N80),0)</f>
        <v>3.6443800465802667</v>
      </c>
      <c r="P80" s="10">
        <f>IF(('ssp2-up'!P80-'ssp2-up'!O80)&gt;0,('ssp2-up'!P80-'ssp2-up'!O80),0)</f>
        <v>2.1352398312038474</v>
      </c>
      <c r="Q80" s="10">
        <f>IF(('ssp2-up'!Q80-'ssp2-up'!P80)&gt;0,('ssp2-up'!Q80-'ssp2-up'!P80),0)</f>
        <v>0.76690730556518361</v>
      </c>
      <c r="R80" s="10">
        <f>IF(('ssp2-up'!R80-'ssp2-up'!Q80)&gt;0,('ssp2-up'!R80-'ssp2-up'!Q80),0)</f>
        <v>0</v>
      </c>
      <c r="S80" s="10">
        <f>IF(('ssp2-up'!S80-'ssp2-up'!R80)&gt;0,('ssp2-up'!S80-'ssp2-up'!R80),0)</f>
        <v>0</v>
      </c>
      <c r="T80" s="10">
        <f>IF(('ssp2-up'!T80-'ssp2-up'!S80)&gt;0,('ssp2-up'!T80-'ssp2-up'!S80),0)</f>
        <v>0</v>
      </c>
      <c r="U80" s="10">
        <f>IF(('ssp2-up'!U80-'ssp2-up'!T80)&gt;0,('ssp2-up'!U80-'ssp2-up'!T80),0)</f>
        <v>0</v>
      </c>
      <c r="V80" s="10">
        <f>IF(('ssp2-up'!V80-'ssp2-up'!U80)&gt;0,('ssp2-up'!V80-'ssp2-up'!U80),0)</f>
        <v>0</v>
      </c>
      <c r="W80" s="10">
        <f>IF(('ssp2-up'!W80-'ssp2-up'!V80)&gt;0,('ssp2-up'!W80-'ssp2-up'!V80),0)</f>
        <v>0</v>
      </c>
      <c r="X80" s="10">
        <f>IF(('ssp2-up'!X80-'ssp2-up'!W80)&gt;0,('ssp2-up'!X80-'ssp2-up'!W80),0)</f>
        <v>0</v>
      </c>
    </row>
    <row r="81" spans="1:24" x14ac:dyDescent="0.3">
      <c r="A81" s="6" t="s">
        <v>6</v>
      </c>
      <c r="B81" s="11" t="s">
        <v>202</v>
      </c>
      <c r="C81" s="6" t="s">
        <v>88</v>
      </c>
      <c r="D81" s="6" t="s">
        <v>205</v>
      </c>
      <c r="E81" s="6" t="s">
        <v>204</v>
      </c>
      <c r="F81" s="10" t="e">
        <v>#N/A</v>
      </c>
      <c r="G81" s="10">
        <f>IF(('ssp2-up'!G81-'ssp2-up'!F81)&gt;0,('ssp2-up'!G81-'ssp2-up'!F81),0)</f>
        <v>62.042571854271387</v>
      </c>
      <c r="H81" s="10">
        <f>IF(('ssp2-up'!H81-'ssp2-up'!G81)&gt;0,('ssp2-up'!H81-'ssp2-up'!G81),0)</f>
        <v>66.456085703237875</v>
      </c>
      <c r="I81" s="10">
        <f>IF(('ssp2-up'!I81-'ssp2-up'!H81)&gt;0,('ssp2-up'!I81-'ssp2-up'!H81),0)</f>
        <v>69.06683742899304</v>
      </c>
      <c r="J81" s="10">
        <f>IF(('ssp2-up'!J81-'ssp2-up'!I81)&gt;0,('ssp2-up'!J81-'ssp2-up'!I81),0)</f>
        <v>70.620408850996114</v>
      </c>
      <c r="K81" s="10">
        <f>IF(('ssp2-up'!K81-'ssp2-up'!J81)&gt;0,('ssp2-up'!K81-'ssp2-up'!J81),0)</f>
        <v>72.023548172707592</v>
      </c>
      <c r="L81" s="10">
        <f>IF(('ssp2-up'!L81-'ssp2-up'!K81)&gt;0,('ssp2-up'!L81-'ssp2-up'!K81),0)</f>
        <v>71.913374717065835</v>
      </c>
      <c r="M81" s="10">
        <f>IF(('ssp2-up'!M81-'ssp2-up'!L81)&gt;0,('ssp2-up'!M81-'ssp2-up'!L81),0)</f>
        <v>70.665497446209429</v>
      </c>
      <c r="N81" s="10">
        <f>IF(('ssp2-up'!N81-'ssp2-up'!M81)&gt;0,('ssp2-up'!N81-'ssp2-up'!M81),0)</f>
        <v>67.037475887134292</v>
      </c>
      <c r="O81" s="10">
        <f>IF(('ssp2-up'!O81-'ssp2-up'!N81)&gt;0,('ssp2-up'!O81-'ssp2-up'!N81),0)</f>
        <v>61.799117976130105</v>
      </c>
      <c r="P81" s="10">
        <f>IF(('ssp2-up'!P81-'ssp2-up'!O81)&gt;0,('ssp2-up'!P81-'ssp2-up'!O81),0)</f>
        <v>54.424670453190629</v>
      </c>
      <c r="Q81" s="10">
        <f>IF(('ssp2-up'!Q81-'ssp2-up'!P81)&gt;0,('ssp2-up'!Q81-'ssp2-up'!P81),0)</f>
        <v>46.588059740212202</v>
      </c>
      <c r="R81" s="10">
        <f>IF(('ssp2-up'!R81-'ssp2-up'!Q81)&gt;0,('ssp2-up'!R81-'ssp2-up'!Q81),0)</f>
        <v>39.115217170178994</v>
      </c>
      <c r="S81" s="10">
        <f>IF(('ssp2-up'!S81-'ssp2-up'!R81)&gt;0,('ssp2-up'!S81-'ssp2-up'!R81),0)</f>
        <v>31.127948100846424</v>
      </c>
      <c r="T81" s="10">
        <f>IF(('ssp2-up'!T81-'ssp2-up'!S81)&gt;0,('ssp2-up'!T81-'ssp2-up'!S81),0)</f>
        <v>22.80444718823901</v>
      </c>
      <c r="U81" s="10">
        <f>IF(('ssp2-up'!U81-'ssp2-up'!T81)&gt;0,('ssp2-up'!U81-'ssp2-up'!T81),0)</f>
        <v>14.53176666575564</v>
      </c>
      <c r="V81" s="10">
        <f>IF(('ssp2-up'!V81-'ssp2-up'!U81)&gt;0,('ssp2-up'!V81-'ssp2-up'!U81),0)</f>
        <v>7.4978479393330417</v>
      </c>
      <c r="W81" s="10">
        <f>IF(('ssp2-up'!W81-'ssp2-up'!V81)&gt;0,('ssp2-up'!W81-'ssp2-up'!V81),0)</f>
        <v>0.78971097116982492</v>
      </c>
      <c r="X81" s="10">
        <f>IF(('ssp2-up'!X81-'ssp2-up'!W81)&gt;0,('ssp2-up'!X81-'ssp2-up'!W81),0)</f>
        <v>0</v>
      </c>
    </row>
    <row r="82" spans="1:24" x14ac:dyDescent="0.3">
      <c r="A82" s="6" t="s">
        <v>6</v>
      </c>
      <c r="B82" s="11" t="s">
        <v>202</v>
      </c>
      <c r="C82" s="6" t="s">
        <v>89</v>
      </c>
      <c r="D82" s="6" t="s">
        <v>205</v>
      </c>
      <c r="E82" s="6" t="s">
        <v>204</v>
      </c>
      <c r="F82" s="10" t="e">
        <v>#N/A</v>
      </c>
      <c r="G82" s="10">
        <f>IF(('ssp2-up'!G82-'ssp2-up'!F82)&gt;0,('ssp2-up'!G82-'ssp2-up'!F82),0)</f>
        <v>0.31992123902640213</v>
      </c>
      <c r="H82" s="10">
        <f>IF(('ssp2-up'!H82-'ssp2-up'!G82)&gt;0,('ssp2-up'!H82-'ssp2-up'!G82),0)</f>
        <v>0.30355126504192631</v>
      </c>
      <c r="I82" s="10">
        <f>IF(('ssp2-up'!I82-'ssp2-up'!H82)&gt;0,('ssp2-up'!I82-'ssp2-up'!H82),0)</f>
        <v>0.28832158002188146</v>
      </c>
      <c r="J82" s="10">
        <f>IF(('ssp2-up'!J82-'ssp2-up'!I82)&gt;0,('ssp2-up'!J82-'ssp2-up'!I82),0)</f>
        <v>0.27446944375895432</v>
      </c>
      <c r="K82" s="10">
        <f>IF(('ssp2-up'!K82-'ssp2-up'!J82)&gt;0,('ssp2-up'!K82-'ssp2-up'!J82),0)</f>
        <v>0.26721268966833955</v>
      </c>
      <c r="L82" s="10">
        <f>IF(('ssp2-up'!L82-'ssp2-up'!K82)&gt;0,('ssp2-up'!L82-'ssp2-up'!K82),0)</f>
        <v>0.26242950252740904</v>
      </c>
      <c r="M82" s="10">
        <f>IF(('ssp2-up'!M82-'ssp2-up'!L82)&gt;0,('ssp2-up'!M82-'ssp2-up'!L82),0)</f>
        <v>0.25322803075515044</v>
      </c>
      <c r="N82" s="10">
        <f>IF(('ssp2-up'!N82-'ssp2-up'!M82)&gt;0,('ssp2-up'!N82-'ssp2-up'!M82),0)</f>
        <v>0.23513124895476523</v>
      </c>
      <c r="O82" s="10">
        <f>IF(('ssp2-up'!O82-'ssp2-up'!N82)&gt;0,('ssp2-up'!O82-'ssp2-up'!N82),0)</f>
        <v>0.21182672539668879</v>
      </c>
      <c r="P82" s="10">
        <f>IF(('ssp2-up'!P82-'ssp2-up'!O82)&gt;0,('ssp2-up'!P82-'ssp2-up'!O82),0)</f>
        <v>0.18922152955731875</v>
      </c>
      <c r="Q82" s="10">
        <f>IF(('ssp2-up'!Q82-'ssp2-up'!P82)&gt;0,('ssp2-up'!Q82-'ssp2-up'!P82),0)</f>
        <v>0.16229228957870756</v>
      </c>
      <c r="R82" s="10">
        <f>IF(('ssp2-up'!R82-'ssp2-up'!Q82)&gt;0,('ssp2-up'!R82-'ssp2-up'!Q82),0)</f>
        <v>0.14087779239589171</v>
      </c>
      <c r="S82" s="10">
        <f>IF(('ssp2-up'!S82-'ssp2-up'!R82)&gt;0,('ssp2-up'!S82-'ssp2-up'!R82),0)</f>
        <v>0.12278420373795651</v>
      </c>
      <c r="T82" s="10">
        <f>IF(('ssp2-up'!T82-'ssp2-up'!S82)&gt;0,('ssp2-up'!T82-'ssp2-up'!S82),0)</f>
        <v>0.10614351828790447</v>
      </c>
      <c r="U82" s="10">
        <f>IF(('ssp2-up'!U82-'ssp2-up'!T82)&gt;0,('ssp2-up'!U82-'ssp2-up'!T82),0)</f>
        <v>8.9963794168705036E-2</v>
      </c>
      <c r="V82" s="10">
        <f>IF(('ssp2-up'!V82-'ssp2-up'!U82)&gt;0,('ssp2-up'!V82-'ssp2-up'!U82),0)</f>
        <v>7.2999865865637226E-2</v>
      </c>
      <c r="W82" s="10">
        <f>IF(('ssp2-up'!W82-'ssp2-up'!V82)&gt;0,('ssp2-up'!W82-'ssp2-up'!V82),0)</f>
        <v>5.5168306901462572E-2</v>
      </c>
      <c r="X82" s="10">
        <f>IF(('ssp2-up'!X82-'ssp2-up'!W82)&gt;0,('ssp2-up'!X82-'ssp2-up'!W82),0)</f>
        <v>3.3571262184648454E-2</v>
      </c>
    </row>
    <row r="83" spans="1:24" x14ac:dyDescent="0.3">
      <c r="A83" s="6" t="s">
        <v>6</v>
      </c>
      <c r="B83" s="11" t="s">
        <v>202</v>
      </c>
      <c r="C83" s="6" t="s">
        <v>90</v>
      </c>
      <c r="D83" s="6" t="s">
        <v>205</v>
      </c>
      <c r="E83" s="6" t="s">
        <v>204</v>
      </c>
      <c r="F83" s="10" t="e">
        <v>#N/A</v>
      </c>
      <c r="G83" s="10">
        <f>IF(('ssp2-up'!G83-'ssp2-up'!F83)&gt;0,('ssp2-up'!G83-'ssp2-up'!F83),0)</f>
        <v>4.7626098833308248</v>
      </c>
      <c r="H83" s="10">
        <f>IF(('ssp2-up'!H83-'ssp2-up'!G83)&gt;0,('ssp2-up'!H83-'ssp2-up'!G83),0)</f>
        <v>4.4821338204904109</v>
      </c>
      <c r="I83" s="10">
        <f>IF(('ssp2-up'!I83-'ssp2-up'!H83)&gt;0,('ssp2-up'!I83-'ssp2-up'!H83),0)</f>
        <v>3.8318487785304995</v>
      </c>
      <c r="J83" s="10">
        <f>IF(('ssp2-up'!J83-'ssp2-up'!I83)&gt;0,('ssp2-up'!J83-'ssp2-up'!I83),0)</f>
        <v>3.2217566208628057</v>
      </c>
      <c r="K83" s="10">
        <f>IF(('ssp2-up'!K83-'ssp2-up'!J83)&gt;0,('ssp2-up'!K83-'ssp2-up'!J83),0)</f>
        <v>2.8111806974898599</v>
      </c>
      <c r="L83" s="10">
        <f>IF(('ssp2-up'!L83-'ssp2-up'!K83)&gt;0,('ssp2-up'!L83-'ssp2-up'!K83),0)</f>
        <v>2.5025559622134352</v>
      </c>
      <c r="M83" s="10">
        <f>IF(('ssp2-up'!M83-'ssp2-up'!L83)&gt;0,('ssp2-up'!M83-'ssp2-up'!L83),0)</f>
        <v>2.0522873416161787</v>
      </c>
      <c r="N83" s="10">
        <f>IF(('ssp2-up'!N83-'ssp2-up'!M83)&gt;0,('ssp2-up'!N83-'ssp2-up'!M83),0)</f>
        <v>1.4349742759420963</v>
      </c>
      <c r="O83" s="10">
        <f>IF(('ssp2-up'!O83-'ssp2-up'!N83)&gt;0,('ssp2-up'!O83-'ssp2-up'!N83),0)</f>
        <v>0.75572754710847789</v>
      </c>
      <c r="P83" s="10">
        <f>IF(('ssp2-up'!P83-'ssp2-up'!O83)&gt;0,('ssp2-up'!P83-'ssp2-up'!O83),0)</f>
        <v>9.1846571355517881E-2</v>
      </c>
      <c r="Q83" s="10">
        <f>IF(('ssp2-up'!Q83-'ssp2-up'!P83)&gt;0,('ssp2-up'!Q83-'ssp2-up'!P83),0)</f>
        <v>0</v>
      </c>
      <c r="R83" s="10">
        <f>IF(('ssp2-up'!R83-'ssp2-up'!Q83)&gt;0,('ssp2-up'!R83-'ssp2-up'!Q83),0)</f>
        <v>0</v>
      </c>
      <c r="S83" s="10">
        <f>IF(('ssp2-up'!S83-'ssp2-up'!R83)&gt;0,('ssp2-up'!S83-'ssp2-up'!R83),0)</f>
        <v>0</v>
      </c>
      <c r="T83" s="10">
        <f>IF(('ssp2-up'!T83-'ssp2-up'!S83)&gt;0,('ssp2-up'!T83-'ssp2-up'!S83),0)</f>
        <v>0</v>
      </c>
      <c r="U83" s="10">
        <f>IF(('ssp2-up'!U83-'ssp2-up'!T83)&gt;0,('ssp2-up'!U83-'ssp2-up'!T83),0)</f>
        <v>0</v>
      </c>
      <c r="V83" s="10">
        <f>IF(('ssp2-up'!V83-'ssp2-up'!U83)&gt;0,('ssp2-up'!V83-'ssp2-up'!U83),0)</f>
        <v>0</v>
      </c>
      <c r="W83" s="10">
        <f>IF(('ssp2-up'!W83-'ssp2-up'!V83)&gt;0,('ssp2-up'!W83-'ssp2-up'!V83),0)</f>
        <v>0</v>
      </c>
      <c r="X83" s="10">
        <f>IF(('ssp2-up'!X83-'ssp2-up'!W83)&gt;0,('ssp2-up'!X83-'ssp2-up'!W83),0)</f>
        <v>0</v>
      </c>
    </row>
    <row r="84" spans="1:24" x14ac:dyDescent="0.3">
      <c r="A84" s="6" t="s">
        <v>6</v>
      </c>
      <c r="B84" s="11" t="s">
        <v>202</v>
      </c>
      <c r="C84" s="6" t="s">
        <v>91</v>
      </c>
      <c r="D84" s="6" t="s">
        <v>205</v>
      </c>
      <c r="E84" s="6" t="s">
        <v>204</v>
      </c>
      <c r="F84" s="10" t="e">
        <v>#N/A</v>
      </c>
      <c r="G84" s="10">
        <f>IF(('ssp2-up'!G84-'ssp2-up'!F84)&gt;0,('ssp2-up'!G84-'ssp2-up'!F84),0)</f>
        <v>3.9373895769855167</v>
      </c>
      <c r="H84" s="10">
        <f>IF(('ssp2-up'!H84-'ssp2-up'!G84)&gt;0,('ssp2-up'!H84-'ssp2-up'!G84),0)</f>
        <v>4.0962694177054217</v>
      </c>
      <c r="I84" s="10">
        <f>IF(('ssp2-up'!I84-'ssp2-up'!H84)&gt;0,('ssp2-up'!I84-'ssp2-up'!H84),0)</f>
        <v>4.2551637711614525</v>
      </c>
      <c r="J84" s="10">
        <f>IF(('ssp2-up'!J84-'ssp2-up'!I84)&gt;0,('ssp2-up'!J84-'ssp2-up'!I84),0)</f>
        <v>4.4285298417954948</v>
      </c>
      <c r="K84" s="10">
        <f>IF(('ssp2-up'!K84-'ssp2-up'!J84)&gt;0,('ssp2-up'!K84-'ssp2-up'!J84),0)</f>
        <v>4.491478719825885</v>
      </c>
      <c r="L84" s="10">
        <f>IF(('ssp2-up'!L84-'ssp2-up'!K84)&gt;0,('ssp2-up'!L84-'ssp2-up'!K84),0)</f>
        <v>4.4618423290102882</v>
      </c>
      <c r="M84" s="10">
        <f>IF(('ssp2-up'!M84-'ssp2-up'!L84)&gt;0,('ssp2-up'!M84-'ssp2-up'!L84),0)</f>
        <v>4.2603604917269919</v>
      </c>
      <c r="N84" s="10">
        <f>IF(('ssp2-up'!N84-'ssp2-up'!M84)&gt;0,('ssp2-up'!N84-'ssp2-up'!M84),0)</f>
        <v>3.9749406413741042</v>
      </c>
      <c r="O84" s="10">
        <f>IF(('ssp2-up'!O84-'ssp2-up'!N84)&gt;0,('ssp2-up'!O84-'ssp2-up'!N84),0)</f>
        <v>3.7364451929180404</v>
      </c>
      <c r="P84" s="10">
        <f>IF(('ssp2-up'!P84-'ssp2-up'!O84)&gt;0,('ssp2-up'!P84-'ssp2-up'!O84),0)</f>
        <v>3.4985711147325915</v>
      </c>
      <c r="Q84" s="10">
        <f>IF(('ssp2-up'!Q84-'ssp2-up'!P84)&gt;0,('ssp2-up'!Q84-'ssp2-up'!P84),0)</f>
        <v>3.2354458228851612</v>
      </c>
      <c r="R84" s="10">
        <f>IF(('ssp2-up'!R84-'ssp2-up'!Q84)&gt;0,('ssp2-up'!R84-'ssp2-up'!Q84),0)</f>
        <v>2.9927640186310924</v>
      </c>
      <c r="S84" s="10">
        <f>IF(('ssp2-up'!S84-'ssp2-up'!R84)&gt;0,('ssp2-up'!S84-'ssp2-up'!R84),0)</f>
        <v>2.6447350589095038</v>
      </c>
      <c r="T84" s="10">
        <f>IF(('ssp2-up'!T84-'ssp2-up'!S84)&gt;0,('ssp2-up'!T84-'ssp2-up'!S84),0)</f>
        <v>2.2901901102966207</v>
      </c>
      <c r="U84" s="10">
        <f>IF(('ssp2-up'!U84-'ssp2-up'!T84)&gt;0,('ssp2-up'!U84-'ssp2-up'!T84),0)</f>
        <v>1.8878765357150229</v>
      </c>
      <c r="V84" s="10">
        <f>IF(('ssp2-up'!V84-'ssp2-up'!U84)&gt;0,('ssp2-up'!V84-'ssp2-up'!U84),0)</f>
        <v>1.5202498996177951</v>
      </c>
      <c r="W84" s="10">
        <f>IF(('ssp2-up'!W84-'ssp2-up'!V84)&gt;0,('ssp2-up'!W84-'ssp2-up'!V84),0)</f>
        <v>1.2098946721441166</v>
      </c>
      <c r="X84" s="10">
        <f>IF(('ssp2-up'!X84-'ssp2-up'!W84)&gt;0,('ssp2-up'!X84-'ssp2-up'!W84),0)</f>
        <v>0.88663250160314533</v>
      </c>
    </row>
    <row r="85" spans="1:24" x14ac:dyDescent="0.3">
      <c r="A85" s="6" t="s">
        <v>6</v>
      </c>
      <c r="B85" s="11" t="s">
        <v>202</v>
      </c>
      <c r="C85" s="6" t="s">
        <v>92</v>
      </c>
      <c r="D85" s="6" t="s">
        <v>205</v>
      </c>
      <c r="E85" s="6" t="s">
        <v>204</v>
      </c>
      <c r="F85" s="10" t="e">
        <v>#N/A</v>
      </c>
      <c r="G85" s="10">
        <f>IF(('ssp2-up'!G85-'ssp2-up'!F85)&gt;0,('ssp2-up'!G85-'ssp2-up'!F85),0)</f>
        <v>3.1628850549603793E-2</v>
      </c>
      <c r="H85" s="10">
        <f>IF(('ssp2-up'!H85-'ssp2-up'!G85)&gt;0,('ssp2-up'!H85-'ssp2-up'!G85),0)</f>
        <v>2.6199681572870726E-2</v>
      </c>
      <c r="I85" s="10">
        <f>IF(('ssp2-up'!I85-'ssp2-up'!H85)&gt;0,('ssp2-up'!I85-'ssp2-up'!H85),0)</f>
        <v>2.4218513643807893E-2</v>
      </c>
      <c r="J85" s="10">
        <f>IF(('ssp2-up'!J85-'ssp2-up'!I85)&gt;0,('ssp2-up'!J85-'ssp2-up'!I85),0)</f>
        <v>2.2176897865427592E-2</v>
      </c>
      <c r="K85" s="10">
        <f>IF(('ssp2-up'!K85-'ssp2-up'!J85)&gt;0,('ssp2-up'!K85-'ssp2-up'!J85),0)</f>
        <v>2.0734759984784745E-2</v>
      </c>
      <c r="L85" s="10">
        <f>IF(('ssp2-up'!L85-'ssp2-up'!K85)&gt;0,('ssp2-up'!L85-'ssp2-up'!K85),0)</f>
        <v>2.0290953172713455E-2</v>
      </c>
      <c r="M85" s="10">
        <f>IF(('ssp2-up'!M85-'ssp2-up'!L85)&gt;0,('ssp2-up'!M85-'ssp2-up'!L85),0)</f>
        <v>1.9931074395467763E-2</v>
      </c>
      <c r="N85" s="10">
        <f>IF(('ssp2-up'!N85-'ssp2-up'!M85)&gt;0,('ssp2-up'!N85-'ssp2-up'!M85),0)</f>
        <v>1.9064441879046379E-2</v>
      </c>
      <c r="O85" s="10">
        <f>IF(('ssp2-up'!O85-'ssp2-up'!N85)&gt;0,('ssp2-up'!O85-'ssp2-up'!N85),0)</f>
        <v>1.7689828627303061E-2</v>
      </c>
      <c r="P85" s="10">
        <f>IF(('ssp2-up'!P85-'ssp2-up'!O85)&gt;0,('ssp2-up'!P85-'ssp2-up'!O85),0)</f>
        <v>1.6131963338259947E-2</v>
      </c>
      <c r="Q85" s="10">
        <f>IF(('ssp2-up'!Q85-'ssp2-up'!P85)&gt;0,('ssp2-up'!Q85-'ssp2-up'!P85),0)</f>
        <v>1.4064516146806483E-2</v>
      </c>
      <c r="R85" s="10">
        <f>IF(('ssp2-up'!R85-'ssp2-up'!Q85)&gt;0,('ssp2-up'!R85-'ssp2-up'!Q85),0)</f>
        <v>1.2398690837090331E-2</v>
      </c>
      <c r="S85" s="10">
        <f>IF(('ssp2-up'!S85-'ssp2-up'!R85)&gt;0,('ssp2-up'!S85-'ssp2-up'!R85),0)</f>
        <v>1.0976112408968008E-2</v>
      </c>
      <c r="T85" s="10">
        <f>IF(('ssp2-up'!T85-'ssp2-up'!S85)&gt;0,('ssp2-up'!T85-'ssp2-up'!S85),0)</f>
        <v>9.3182456963887272E-3</v>
      </c>
      <c r="U85" s="10">
        <f>IF(('ssp2-up'!U85-'ssp2-up'!T85)&gt;0,('ssp2-up'!U85-'ssp2-up'!T85),0)</f>
        <v>7.3674112118644608E-3</v>
      </c>
      <c r="V85" s="10">
        <f>IF(('ssp2-up'!V85-'ssp2-up'!U85)&gt;0,('ssp2-up'!V85-'ssp2-up'!U85),0)</f>
        <v>5.3699413555328146E-3</v>
      </c>
      <c r="W85" s="10">
        <f>IF(('ssp2-up'!W85-'ssp2-up'!V85)&gt;0,('ssp2-up'!W85-'ssp2-up'!V85),0)</f>
        <v>2.861884093267042E-3</v>
      </c>
      <c r="X85" s="10">
        <f>IF(('ssp2-up'!X85-'ssp2-up'!W85)&gt;0,('ssp2-up'!X85-'ssp2-up'!W85),0)</f>
        <v>5.3990159046579667E-4</v>
      </c>
    </row>
    <row r="86" spans="1:24" x14ac:dyDescent="0.3">
      <c r="A86" s="6" t="s">
        <v>6</v>
      </c>
      <c r="B86" s="11" t="s">
        <v>202</v>
      </c>
      <c r="C86" s="6" t="s">
        <v>93</v>
      </c>
      <c r="D86" s="6" t="s">
        <v>205</v>
      </c>
      <c r="E86" s="6" t="s">
        <v>204</v>
      </c>
      <c r="F86" s="10" t="e">
        <v>#N/A</v>
      </c>
      <c r="G86" s="10">
        <f>IF(('ssp2-up'!G86-'ssp2-up'!F86)&gt;0,('ssp2-up'!G86-'ssp2-up'!F86),0)</f>
        <v>0.84162297461775637</v>
      </c>
      <c r="H86" s="10">
        <f>IF(('ssp2-up'!H86-'ssp2-up'!G86)&gt;0,('ssp2-up'!H86-'ssp2-up'!G86),0)</f>
        <v>0.85916834110775397</v>
      </c>
      <c r="I86" s="10">
        <f>IF(('ssp2-up'!I86-'ssp2-up'!H86)&gt;0,('ssp2-up'!I86-'ssp2-up'!H86),0)</f>
        <v>0.85908900828555268</v>
      </c>
      <c r="J86" s="10">
        <f>IF(('ssp2-up'!J86-'ssp2-up'!I86)&gt;0,('ssp2-up'!J86-'ssp2-up'!I86),0)</f>
        <v>0.84818289107663603</v>
      </c>
      <c r="K86" s="10">
        <f>IF(('ssp2-up'!K86-'ssp2-up'!J86)&gt;0,('ssp2-up'!K86-'ssp2-up'!J86),0)</f>
        <v>0.85037534596727582</v>
      </c>
      <c r="L86" s="10">
        <f>IF(('ssp2-up'!L86-'ssp2-up'!K86)&gt;0,('ssp2-up'!L86-'ssp2-up'!K86),0)</f>
        <v>0.86289164269928165</v>
      </c>
      <c r="M86" s="10">
        <f>IF(('ssp2-up'!M86-'ssp2-up'!L86)&gt;0,('ssp2-up'!M86-'ssp2-up'!L86),0)</f>
        <v>0.86226972560912429</v>
      </c>
      <c r="N86" s="10">
        <f>IF(('ssp2-up'!N86-'ssp2-up'!M86)&gt;0,('ssp2-up'!N86-'ssp2-up'!M86),0)</f>
        <v>0.8416604508194272</v>
      </c>
      <c r="O86" s="10">
        <f>IF(('ssp2-up'!O86-'ssp2-up'!N86)&gt;0,('ssp2-up'!O86-'ssp2-up'!N86),0)</f>
        <v>0.81260285786092368</v>
      </c>
      <c r="P86" s="10">
        <f>IF(('ssp2-up'!P86-'ssp2-up'!O86)&gt;0,('ssp2-up'!P86-'ssp2-up'!O86),0)</f>
        <v>0.78517468821769398</v>
      </c>
      <c r="Q86" s="10">
        <f>IF(('ssp2-up'!Q86-'ssp2-up'!P86)&gt;0,('ssp2-up'!Q86-'ssp2-up'!P86),0)</f>
        <v>0.80126038707200209</v>
      </c>
      <c r="R86" s="10">
        <f>IF(('ssp2-up'!R86-'ssp2-up'!Q86)&gt;0,('ssp2-up'!R86-'ssp2-up'!Q86),0)</f>
        <v>0.81711356151421555</v>
      </c>
      <c r="S86" s="10">
        <f>IF(('ssp2-up'!S86-'ssp2-up'!R86)&gt;0,('ssp2-up'!S86-'ssp2-up'!R86),0)</f>
        <v>0.82747727452314734</v>
      </c>
      <c r="T86" s="10">
        <f>IF(('ssp2-up'!T86-'ssp2-up'!S86)&gt;0,('ssp2-up'!T86-'ssp2-up'!S86),0)</f>
        <v>0.82876753515535739</v>
      </c>
      <c r="U86" s="10">
        <f>IF(('ssp2-up'!U86-'ssp2-up'!T86)&gt;0,('ssp2-up'!U86-'ssp2-up'!T86),0)</f>
        <v>0.82791917748616228</v>
      </c>
      <c r="V86" s="10">
        <f>IF(('ssp2-up'!V86-'ssp2-up'!U86)&gt;0,('ssp2-up'!V86-'ssp2-up'!U86),0)</f>
        <v>0.83203842824134</v>
      </c>
      <c r="W86" s="10">
        <f>IF(('ssp2-up'!W86-'ssp2-up'!V86)&gt;0,('ssp2-up'!W86-'ssp2-up'!V86),0)</f>
        <v>0.84402371895688333</v>
      </c>
      <c r="X86" s="10">
        <f>IF(('ssp2-up'!X86-'ssp2-up'!W86)&gt;0,('ssp2-up'!X86-'ssp2-up'!W86),0)</f>
        <v>0.8385789991178747</v>
      </c>
    </row>
    <row r="87" spans="1:24" x14ac:dyDescent="0.3">
      <c r="A87" s="6" t="s">
        <v>6</v>
      </c>
      <c r="B87" s="11" t="s">
        <v>202</v>
      </c>
      <c r="C87" s="6" t="s">
        <v>94</v>
      </c>
      <c r="D87" s="6" t="s">
        <v>205</v>
      </c>
      <c r="E87" s="6" t="s">
        <v>204</v>
      </c>
      <c r="F87" s="10" t="e">
        <v>#N/A</v>
      </c>
      <c r="G87" s="10">
        <f>IF(('ssp2-up'!G87-'ssp2-up'!F87)&gt;0,('ssp2-up'!G87-'ssp2-up'!F87),0)</f>
        <v>1.6568443150382279</v>
      </c>
      <c r="H87" s="10">
        <f>IF(('ssp2-up'!H87-'ssp2-up'!G87)&gt;0,('ssp2-up'!H87-'ssp2-up'!G87),0)</f>
        <v>1.1426406117990524</v>
      </c>
      <c r="I87" s="10">
        <f>IF(('ssp2-up'!I87-'ssp2-up'!H87)&gt;0,('ssp2-up'!I87-'ssp2-up'!H87),0)</f>
        <v>1.0505836600254668</v>
      </c>
      <c r="J87" s="10">
        <f>IF(('ssp2-up'!J87-'ssp2-up'!I87)&gt;0,('ssp2-up'!J87-'ssp2-up'!I87),0)</f>
        <v>0.99888358200114169</v>
      </c>
      <c r="K87" s="10">
        <f>IF(('ssp2-up'!K87-'ssp2-up'!J87)&gt;0,('ssp2-up'!K87-'ssp2-up'!J87),0)</f>
        <v>0.93335530487934903</v>
      </c>
      <c r="L87" s="10">
        <f>IF(('ssp2-up'!L87-'ssp2-up'!K87)&gt;0,('ssp2-up'!L87-'ssp2-up'!K87),0)</f>
        <v>0.83462195807810247</v>
      </c>
      <c r="M87" s="10">
        <f>IF(('ssp2-up'!M87-'ssp2-up'!L87)&gt;0,('ssp2-up'!M87-'ssp2-up'!L87),0)</f>
        <v>0.66646147640890518</v>
      </c>
      <c r="N87" s="10">
        <f>IF(('ssp2-up'!N87-'ssp2-up'!M87)&gt;0,('ssp2-up'!N87-'ssp2-up'!M87),0)</f>
        <v>0.46131734324091411</v>
      </c>
      <c r="O87" s="10">
        <f>IF(('ssp2-up'!O87-'ssp2-up'!N87)&gt;0,('ssp2-up'!O87-'ssp2-up'!N87),0)</f>
        <v>0.25068819222245509</v>
      </c>
      <c r="P87" s="10">
        <f>IF(('ssp2-up'!P87-'ssp2-up'!O87)&gt;0,('ssp2-up'!P87-'ssp2-up'!O87),0)</f>
        <v>8.1365463764626611E-2</v>
      </c>
      <c r="Q87" s="10">
        <f>IF(('ssp2-up'!Q87-'ssp2-up'!P87)&gt;0,('ssp2-up'!Q87-'ssp2-up'!P87),0)</f>
        <v>0</v>
      </c>
      <c r="R87" s="10">
        <f>IF(('ssp2-up'!R87-'ssp2-up'!Q87)&gt;0,('ssp2-up'!R87-'ssp2-up'!Q87),0)</f>
        <v>0</v>
      </c>
      <c r="S87" s="10">
        <f>IF(('ssp2-up'!S87-'ssp2-up'!R87)&gt;0,('ssp2-up'!S87-'ssp2-up'!R87),0)</f>
        <v>0</v>
      </c>
      <c r="T87" s="10">
        <f>IF(('ssp2-up'!T87-'ssp2-up'!S87)&gt;0,('ssp2-up'!T87-'ssp2-up'!S87),0)</f>
        <v>0</v>
      </c>
      <c r="U87" s="10">
        <f>IF(('ssp2-up'!U87-'ssp2-up'!T87)&gt;0,('ssp2-up'!U87-'ssp2-up'!T87),0)</f>
        <v>0</v>
      </c>
      <c r="V87" s="10">
        <f>IF(('ssp2-up'!V87-'ssp2-up'!U87)&gt;0,('ssp2-up'!V87-'ssp2-up'!U87),0)</f>
        <v>0</v>
      </c>
      <c r="W87" s="10">
        <f>IF(('ssp2-up'!W87-'ssp2-up'!V87)&gt;0,('ssp2-up'!W87-'ssp2-up'!V87),0)</f>
        <v>0</v>
      </c>
      <c r="X87" s="10">
        <f>IF(('ssp2-up'!X87-'ssp2-up'!W87)&gt;0,('ssp2-up'!X87-'ssp2-up'!W87),0)</f>
        <v>0</v>
      </c>
    </row>
    <row r="88" spans="1:24" x14ac:dyDescent="0.3">
      <c r="A88" s="6" t="s">
        <v>6</v>
      </c>
      <c r="B88" s="11" t="s">
        <v>202</v>
      </c>
      <c r="C88" s="6" t="s">
        <v>95</v>
      </c>
      <c r="D88" s="6" t="s">
        <v>205</v>
      </c>
      <c r="E88" s="6" t="s">
        <v>204</v>
      </c>
      <c r="F88" s="10" t="e">
        <v>#N/A</v>
      </c>
      <c r="G88" s="10">
        <f>IF(('ssp2-up'!G88-'ssp2-up'!F88)&gt;0,('ssp2-up'!G88-'ssp2-up'!F88),0)</f>
        <v>0.12541062098930555</v>
      </c>
      <c r="H88" s="10">
        <f>IF(('ssp2-up'!H88-'ssp2-up'!G88)&gt;0,('ssp2-up'!H88-'ssp2-up'!G88),0)</f>
        <v>0.11407158181859467</v>
      </c>
      <c r="I88" s="10">
        <f>IF(('ssp2-up'!I88-'ssp2-up'!H88)&gt;0,('ssp2-up'!I88-'ssp2-up'!H88),0)</f>
        <v>9.6481574455145047E-2</v>
      </c>
      <c r="J88" s="10">
        <f>IF(('ssp2-up'!J88-'ssp2-up'!I88)&gt;0,('ssp2-up'!J88-'ssp2-up'!I88),0)</f>
        <v>7.5244795584367363E-2</v>
      </c>
      <c r="K88" s="10">
        <f>IF(('ssp2-up'!K88-'ssp2-up'!J88)&gt;0,('ssp2-up'!K88-'ssp2-up'!J88),0)</f>
        <v>5.6811505700449016E-2</v>
      </c>
      <c r="L88" s="10">
        <f>IF(('ssp2-up'!L88-'ssp2-up'!K88)&gt;0,('ssp2-up'!L88-'ssp2-up'!K88),0)</f>
        <v>3.9947526781869636E-2</v>
      </c>
      <c r="M88" s="10">
        <f>IF(('ssp2-up'!M88-'ssp2-up'!L88)&gt;0,('ssp2-up'!M88-'ssp2-up'!L88),0)</f>
        <v>2.4664474852727603E-2</v>
      </c>
      <c r="N88" s="10">
        <f>IF(('ssp2-up'!N88-'ssp2-up'!M88)&gt;0,('ssp2-up'!N88-'ssp2-up'!M88),0)</f>
        <v>7.8123629842858922E-3</v>
      </c>
      <c r="O88" s="10">
        <f>IF(('ssp2-up'!O88-'ssp2-up'!N88)&gt;0,('ssp2-up'!O88-'ssp2-up'!N88),0)</f>
        <v>0</v>
      </c>
      <c r="P88" s="10">
        <f>IF(('ssp2-up'!P88-'ssp2-up'!O88)&gt;0,('ssp2-up'!P88-'ssp2-up'!O88),0)</f>
        <v>0</v>
      </c>
      <c r="Q88" s="10">
        <f>IF(('ssp2-up'!Q88-'ssp2-up'!P88)&gt;0,('ssp2-up'!Q88-'ssp2-up'!P88),0)</f>
        <v>0</v>
      </c>
      <c r="R88" s="10">
        <f>IF(('ssp2-up'!R88-'ssp2-up'!Q88)&gt;0,('ssp2-up'!R88-'ssp2-up'!Q88),0)</f>
        <v>0</v>
      </c>
      <c r="S88" s="10">
        <f>IF(('ssp2-up'!S88-'ssp2-up'!R88)&gt;0,('ssp2-up'!S88-'ssp2-up'!R88),0)</f>
        <v>0</v>
      </c>
      <c r="T88" s="10">
        <f>IF(('ssp2-up'!T88-'ssp2-up'!S88)&gt;0,('ssp2-up'!T88-'ssp2-up'!S88),0)</f>
        <v>0</v>
      </c>
      <c r="U88" s="10">
        <f>IF(('ssp2-up'!U88-'ssp2-up'!T88)&gt;0,('ssp2-up'!U88-'ssp2-up'!T88),0)</f>
        <v>0</v>
      </c>
      <c r="V88" s="10">
        <f>IF(('ssp2-up'!V88-'ssp2-up'!U88)&gt;0,('ssp2-up'!V88-'ssp2-up'!U88),0)</f>
        <v>0</v>
      </c>
      <c r="W88" s="10">
        <f>IF(('ssp2-up'!W88-'ssp2-up'!V88)&gt;0,('ssp2-up'!W88-'ssp2-up'!V88),0)</f>
        <v>0</v>
      </c>
      <c r="X88" s="10">
        <f>IF(('ssp2-up'!X88-'ssp2-up'!W88)&gt;0,('ssp2-up'!X88-'ssp2-up'!W88),0)</f>
        <v>0</v>
      </c>
    </row>
    <row r="89" spans="1:24" x14ac:dyDescent="0.3">
      <c r="A89" s="6" t="s">
        <v>6</v>
      </c>
      <c r="B89" s="11" t="s">
        <v>202</v>
      </c>
      <c r="C89" s="6" t="s">
        <v>96</v>
      </c>
      <c r="D89" s="6" t="s">
        <v>205</v>
      </c>
      <c r="E89" s="6" t="s">
        <v>204</v>
      </c>
      <c r="F89" s="10" t="e">
        <v>#N/A</v>
      </c>
      <c r="G89" s="10">
        <f>IF(('ssp2-up'!G89-'ssp2-up'!F89)&gt;0,('ssp2-up'!G89-'ssp2-up'!F89),0)</f>
        <v>0.83265953309556373</v>
      </c>
      <c r="H89" s="10">
        <f>IF(('ssp2-up'!H89-'ssp2-up'!G89)&gt;0,('ssp2-up'!H89-'ssp2-up'!G89),0)</f>
        <v>0.88304511581231626</v>
      </c>
      <c r="I89" s="10">
        <f>IF(('ssp2-up'!I89-'ssp2-up'!H89)&gt;0,('ssp2-up'!I89-'ssp2-up'!H89),0)</f>
        <v>0.90729507198244974</v>
      </c>
      <c r="J89" s="10">
        <f>IF(('ssp2-up'!J89-'ssp2-up'!I89)&gt;0,('ssp2-up'!J89-'ssp2-up'!I89),0)</f>
        <v>0.90522673885071736</v>
      </c>
      <c r="K89" s="10">
        <f>IF(('ssp2-up'!K89-'ssp2-up'!J89)&gt;0,('ssp2-up'!K89-'ssp2-up'!J89),0)</f>
        <v>0.8952266802248996</v>
      </c>
      <c r="L89" s="10">
        <f>IF(('ssp2-up'!L89-'ssp2-up'!K89)&gt;0,('ssp2-up'!L89-'ssp2-up'!K89),0)</f>
        <v>0.87667765705099399</v>
      </c>
      <c r="M89" s="10">
        <f>IF(('ssp2-up'!M89-'ssp2-up'!L89)&gt;0,('ssp2-up'!M89-'ssp2-up'!L89),0)</f>
        <v>0.84318334013795138</v>
      </c>
      <c r="N89" s="10">
        <f>IF(('ssp2-up'!N89-'ssp2-up'!M89)&gt;0,('ssp2-up'!N89-'ssp2-up'!M89),0)</f>
        <v>0.80654929192691327</v>
      </c>
      <c r="O89" s="10">
        <f>IF(('ssp2-up'!O89-'ssp2-up'!N89)&gt;0,('ssp2-up'!O89-'ssp2-up'!N89),0)</f>
        <v>0.75143493271170669</v>
      </c>
      <c r="P89" s="10">
        <f>IF(('ssp2-up'!P89-'ssp2-up'!O89)&gt;0,('ssp2-up'!P89-'ssp2-up'!O89),0)</f>
        <v>0.68472755698074295</v>
      </c>
      <c r="Q89" s="10">
        <f>IF(('ssp2-up'!Q89-'ssp2-up'!P89)&gt;0,('ssp2-up'!Q89-'ssp2-up'!P89),0)</f>
        <v>0.58527999206980752</v>
      </c>
      <c r="R89" s="10">
        <f>IF(('ssp2-up'!R89-'ssp2-up'!Q89)&gt;0,('ssp2-up'!R89-'ssp2-up'!Q89),0)</f>
        <v>0.46973941697376809</v>
      </c>
      <c r="S89" s="10">
        <f>IF(('ssp2-up'!S89-'ssp2-up'!R89)&gt;0,('ssp2-up'!S89-'ssp2-up'!R89),0)</f>
        <v>0.35365875986869888</v>
      </c>
      <c r="T89" s="10">
        <f>IF(('ssp2-up'!T89-'ssp2-up'!S89)&gt;0,('ssp2-up'!T89-'ssp2-up'!S89),0)</f>
        <v>0.25326488130745162</v>
      </c>
      <c r="U89" s="10">
        <f>IF(('ssp2-up'!U89-'ssp2-up'!T89)&gt;0,('ssp2-up'!U89-'ssp2-up'!T89),0)</f>
        <v>0.15476756504937228</v>
      </c>
      <c r="V89" s="10">
        <f>IF(('ssp2-up'!V89-'ssp2-up'!U89)&gt;0,('ssp2-up'!V89-'ssp2-up'!U89),0)</f>
        <v>6.5989430151567774E-2</v>
      </c>
      <c r="W89" s="10">
        <f>IF(('ssp2-up'!W89-'ssp2-up'!V89)&gt;0,('ssp2-up'!W89-'ssp2-up'!V89),0)</f>
        <v>0</v>
      </c>
      <c r="X89" s="10">
        <f>IF(('ssp2-up'!X89-'ssp2-up'!W89)&gt;0,('ssp2-up'!X89-'ssp2-up'!W89),0)</f>
        <v>0</v>
      </c>
    </row>
    <row r="90" spans="1:24" x14ac:dyDescent="0.3">
      <c r="A90" s="6" t="s">
        <v>6</v>
      </c>
      <c r="B90" s="11" t="s">
        <v>202</v>
      </c>
      <c r="C90" s="6" t="s">
        <v>97</v>
      </c>
      <c r="D90" s="6" t="s">
        <v>205</v>
      </c>
      <c r="E90" s="6" t="s">
        <v>204</v>
      </c>
      <c r="F90" s="10" t="e">
        <v>#N/A</v>
      </c>
      <c r="G90" s="10">
        <f>IF(('ssp2-up'!G90-'ssp2-up'!F90)&gt;0,('ssp2-up'!G90-'ssp2-up'!F90),0)</f>
        <v>2.2008772815572542</v>
      </c>
      <c r="H90" s="10">
        <f>IF(('ssp2-up'!H90-'ssp2-up'!G90)&gt;0,('ssp2-up'!H90-'ssp2-up'!G90),0)</f>
        <v>1.4564521809220707</v>
      </c>
      <c r="I90" s="10">
        <f>IF(('ssp2-up'!I90-'ssp2-up'!H90)&gt;0,('ssp2-up'!I90-'ssp2-up'!H90),0)</f>
        <v>0.80555071251323795</v>
      </c>
      <c r="J90" s="10">
        <f>IF(('ssp2-up'!J90-'ssp2-up'!I90)&gt;0,('ssp2-up'!J90-'ssp2-up'!I90),0)</f>
        <v>0.26858471005863294</v>
      </c>
      <c r="K90" s="10">
        <f>IF(('ssp2-up'!K90-'ssp2-up'!J90)&gt;0,('ssp2-up'!K90-'ssp2-up'!J90),0)</f>
        <v>0</v>
      </c>
      <c r="L90" s="10">
        <f>IF(('ssp2-up'!L90-'ssp2-up'!K90)&gt;0,('ssp2-up'!L90-'ssp2-up'!K90),0)</f>
        <v>0</v>
      </c>
      <c r="M90" s="10">
        <f>IF(('ssp2-up'!M90-'ssp2-up'!L90)&gt;0,('ssp2-up'!M90-'ssp2-up'!L90),0)</f>
        <v>0</v>
      </c>
      <c r="N90" s="10">
        <f>IF(('ssp2-up'!N90-'ssp2-up'!M90)&gt;0,('ssp2-up'!N90-'ssp2-up'!M90),0)</f>
        <v>0</v>
      </c>
      <c r="O90" s="10">
        <f>IF(('ssp2-up'!O90-'ssp2-up'!N90)&gt;0,('ssp2-up'!O90-'ssp2-up'!N90),0)</f>
        <v>0</v>
      </c>
      <c r="P90" s="10">
        <f>IF(('ssp2-up'!P90-'ssp2-up'!O90)&gt;0,('ssp2-up'!P90-'ssp2-up'!O90),0)</f>
        <v>0</v>
      </c>
      <c r="Q90" s="10">
        <f>IF(('ssp2-up'!Q90-'ssp2-up'!P90)&gt;0,('ssp2-up'!Q90-'ssp2-up'!P90),0)</f>
        <v>0</v>
      </c>
      <c r="R90" s="10">
        <f>IF(('ssp2-up'!R90-'ssp2-up'!Q90)&gt;0,('ssp2-up'!R90-'ssp2-up'!Q90),0)</f>
        <v>0</v>
      </c>
      <c r="S90" s="10">
        <f>IF(('ssp2-up'!S90-'ssp2-up'!R90)&gt;0,('ssp2-up'!S90-'ssp2-up'!R90),0)</f>
        <v>0</v>
      </c>
      <c r="T90" s="10">
        <f>IF(('ssp2-up'!T90-'ssp2-up'!S90)&gt;0,('ssp2-up'!T90-'ssp2-up'!S90),0)</f>
        <v>0</v>
      </c>
      <c r="U90" s="10">
        <f>IF(('ssp2-up'!U90-'ssp2-up'!T90)&gt;0,('ssp2-up'!U90-'ssp2-up'!T90),0)</f>
        <v>0</v>
      </c>
      <c r="V90" s="10">
        <f>IF(('ssp2-up'!V90-'ssp2-up'!U90)&gt;0,('ssp2-up'!V90-'ssp2-up'!U90),0)</f>
        <v>0</v>
      </c>
      <c r="W90" s="10">
        <f>IF(('ssp2-up'!W90-'ssp2-up'!V90)&gt;0,('ssp2-up'!W90-'ssp2-up'!V90),0)</f>
        <v>0</v>
      </c>
      <c r="X90" s="10">
        <f>IF(('ssp2-up'!X90-'ssp2-up'!W90)&gt;0,('ssp2-up'!X90-'ssp2-up'!W90),0)</f>
        <v>0</v>
      </c>
    </row>
    <row r="91" spans="1:24" x14ac:dyDescent="0.3">
      <c r="A91" s="6" t="s">
        <v>6</v>
      </c>
      <c r="B91" s="11" t="s">
        <v>202</v>
      </c>
      <c r="C91" s="6" t="s">
        <v>98</v>
      </c>
      <c r="D91" s="6" t="s">
        <v>205</v>
      </c>
      <c r="E91" s="6" t="s">
        <v>204</v>
      </c>
      <c r="F91" s="10" t="e">
        <v>#N/A</v>
      </c>
      <c r="G91" s="10">
        <f>IF(('ssp2-up'!G91-'ssp2-up'!F91)&gt;0,('ssp2-up'!G91-'ssp2-up'!F91),0)</f>
        <v>1.077632843136799</v>
      </c>
      <c r="H91" s="10">
        <f>IF(('ssp2-up'!H91-'ssp2-up'!G91)&gt;0,('ssp2-up'!H91-'ssp2-up'!G91),0)</f>
        <v>0.97407058978239291</v>
      </c>
      <c r="I91" s="10">
        <f>IF(('ssp2-up'!I91-'ssp2-up'!H91)&gt;0,('ssp2-up'!I91-'ssp2-up'!H91),0)</f>
        <v>0.85742890747394362</v>
      </c>
      <c r="J91" s="10">
        <f>IF(('ssp2-up'!J91-'ssp2-up'!I91)&gt;0,('ssp2-up'!J91-'ssp2-up'!I91),0)</f>
        <v>0.75240329302057951</v>
      </c>
      <c r="K91" s="10">
        <f>IF(('ssp2-up'!K91-'ssp2-up'!J91)&gt;0,('ssp2-up'!K91-'ssp2-up'!J91),0)</f>
        <v>0.6857274202373862</v>
      </c>
      <c r="L91" s="10">
        <f>IF(('ssp2-up'!L91-'ssp2-up'!K91)&gt;0,('ssp2-up'!L91-'ssp2-up'!K91),0)</f>
        <v>0.63167068524922243</v>
      </c>
      <c r="M91" s="10">
        <f>IF(('ssp2-up'!M91-'ssp2-up'!L91)&gt;0,('ssp2-up'!M91-'ssp2-up'!L91),0)</f>
        <v>0.54905426629257015</v>
      </c>
      <c r="N91" s="10">
        <f>IF(('ssp2-up'!N91-'ssp2-up'!M91)&gt;0,('ssp2-up'!N91-'ssp2-up'!M91),0)</f>
        <v>0.43800607527297686</v>
      </c>
      <c r="O91" s="10">
        <f>IF(('ssp2-up'!O91-'ssp2-up'!N91)&gt;0,('ssp2-up'!O91-'ssp2-up'!N91),0)</f>
        <v>0.33895605876417534</v>
      </c>
      <c r="P91" s="10">
        <f>IF(('ssp2-up'!P91-'ssp2-up'!O91)&gt;0,('ssp2-up'!P91-'ssp2-up'!O91),0)</f>
        <v>0.27001049143275857</v>
      </c>
      <c r="Q91" s="10">
        <f>IF(('ssp2-up'!Q91-'ssp2-up'!P91)&gt;0,('ssp2-up'!Q91-'ssp2-up'!P91),0)</f>
        <v>0.20016863997824608</v>
      </c>
      <c r="R91" s="10">
        <f>IF(('ssp2-up'!R91-'ssp2-up'!Q91)&gt;0,('ssp2-up'!R91-'ssp2-up'!Q91),0)</f>
        <v>0.12592138083293136</v>
      </c>
      <c r="S91" s="10">
        <f>IF(('ssp2-up'!S91-'ssp2-up'!R91)&gt;0,('ssp2-up'!S91-'ssp2-up'!R91),0)</f>
        <v>4.3717383122441333E-2</v>
      </c>
      <c r="T91" s="10">
        <f>IF(('ssp2-up'!T91-'ssp2-up'!S91)&gt;0,('ssp2-up'!T91-'ssp2-up'!S91),0)</f>
        <v>0</v>
      </c>
      <c r="U91" s="10">
        <f>IF(('ssp2-up'!U91-'ssp2-up'!T91)&gt;0,('ssp2-up'!U91-'ssp2-up'!T91),0)</f>
        <v>0</v>
      </c>
      <c r="V91" s="10">
        <f>IF(('ssp2-up'!V91-'ssp2-up'!U91)&gt;0,('ssp2-up'!V91-'ssp2-up'!U91),0)</f>
        <v>0</v>
      </c>
      <c r="W91" s="10">
        <f>IF(('ssp2-up'!W91-'ssp2-up'!V91)&gt;0,('ssp2-up'!W91-'ssp2-up'!V91),0)</f>
        <v>0</v>
      </c>
      <c r="X91" s="10">
        <f>IF(('ssp2-up'!X91-'ssp2-up'!W91)&gt;0,('ssp2-up'!X91-'ssp2-up'!W91),0)</f>
        <v>0</v>
      </c>
    </row>
    <row r="92" spans="1:24" x14ac:dyDescent="0.3">
      <c r="A92" s="6" t="s">
        <v>6</v>
      </c>
      <c r="B92" s="11" t="s">
        <v>202</v>
      </c>
      <c r="C92" s="6" t="s">
        <v>99</v>
      </c>
      <c r="D92" s="6" t="s">
        <v>205</v>
      </c>
      <c r="E92" s="6" t="s">
        <v>204</v>
      </c>
      <c r="F92" s="10" t="e">
        <v>#N/A</v>
      </c>
      <c r="G92" s="10">
        <f>IF(('ssp2-up'!G92-'ssp2-up'!F92)&gt;0,('ssp2-up'!G92-'ssp2-up'!F92),0)</f>
        <v>2.2723181542853439</v>
      </c>
      <c r="H92" s="10">
        <f>IF(('ssp2-up'!H92-'ssp2-up'!G92)&gt;0,('ssp2-up'!H92-'ssp2-up'!G92),0)</f>
        <v>2.5849331727424119</v>
      </c>
      <c r="I92" s="10">
        <f>IF(('ssp2-up'!I92-'ssp2-up'!H92)&gt;0,('ssp2-up'!I92-'ssp2-up'!H92),0)</f>
        <v>2.8627591107347055</v>
      </c>
      <c r="J92" s="10">
        <f>IF(('ssp2-up'!J92-'ssp2-up'!I92)&gt;0,('ssp2-up'!J92-'ssp2-up'!I92),0)</f>
        <v>3.1254027168052829</v>
      </c>
      <c r="K92" s="10">
        <f>IF(('ssp2-up'!K92-'ssp2-up'!J92)&gt;0,('ssp2-up'!K92-'ssp2-up'!J92),0)</f>
        <v>3.3680046121517897</v>
      </c>
      <c r="L92" s="10">
        <f>IF(('ssp2-up'!L92-'ssp2-up'!K92)&gt;0,('ssp2-up'!L92-'ssp2-up'!K92),0)</f>
        <v>3.5208699976561846</v>
      </c>
      <c r="M92" s="10">
        <f>IF(('ssp2-up'!M92-'ssp2-up'!L92)&gt;0,('ssp2-up'!M92-'ssp2-up'!L92),0)</f>
        <v>3.5906400612804816</v>
      </c>
      <c r="N92" s="10">
        <f>IF(('ssp2-up'!N92-'ssp2-up'!M92)&gt;0,('ssp2-up'!N92-'ssp2-up'!M92),0)</f>
        <v>3.5611439237589551</v>
      </c>
      <c r="O92" s="10">
        <f>IF(('ssp2-up'!O92-'ssp2-up'!N92)&gt;0,('ssp2-up'!O92-'ssp2-up'!N92),0)</f>
        <v>3.4474770988714738</v>
      </c>
      <c r="P92" s="10">
        <f>IF(('ssp2-up'!P92-'ssp2-up'!O92)&gt;0,('ssp2-up'!P92-'ssp2-up'!O92),0)</f>
        <v>3.3390413844618081</v>
      </c>
      <c r="Q92" s="10">
        <f>IF(('ssp2-up'!Q92-'ssp2-up'!P92)&gt;0,('ssp2-up'!Q92-'ssp2-up'!P92),0)</f>
        <v>3.2527883162769342</v>
      </c>
      <c r="R92" s="10">
        <f>IF(('ssp2-up'!R92-'ssp2-up'!Q92)&gt;0,('ssp2-up'!R92-'ssp2-up'!Q92),0)</f>
        <v>3.0987727962559219</v>
      </c>
      <c r="S92" s="10">
        <f>IF(('ssp2-up'!S92-'ssp2-up'!R92)&gt;0,('ssp2-up'!S92-'ssp2-up'!R92),0)</f>
        <v>2.9285089420557568</v>
      </c>
      <c r="T92" s="10">
        <f>IF(('ssp2-up'!T92-'ssp2-up'!S92)&gt;0,('ssp2-up'!T92-'ssp2-up'!S92),0)</f>
        <v>2.7110671892018701</v>
      </c>
      <c r="U92" s="10">
        <f>IF(('ssp2-up'!U92-'ssp2-up'!T92)&gt;0,('ssp2-up'!U92-'ssp2-up'!T92),0)</f>
        <v>2.4464443361806971</v>
      </c>
      <c r="V92" s="10">
        <f>IF(('ssp2-up'!V92-'ssp2-up'!U92)&gt;0,('ssp2-up'!V92-'ssp2-up'!U92),0)</f>
        <v>2.1919226948033383</v>
      </c>
      <c r="W92" s="10">
        <f>IF(('ssp2-up'!W92-'ssp2-up'!V92)&gt;0,('ssp2-up'!W92-'ssp2-up'!V92),0)</f>
        <v>1.8959887037414092</v>
      </c>
      <c r="X92" s="10">
        <f>IF(('ssp2-up'!X92-'ssp2-up'!W92)&gt;0,('ssp2-up'!X92-'ssp2-up'!W92),0)</f>
        <v>1.650103913472492</v>
      </c>
    </row>
    <row r="93" spans="1:24" x14ac:dyDescent="0.3">
      <c r="A93" s="6" t="s">
        <v>6</v>
      </c>
      <c r="B93" s="11" t="s">
        <v>202</v>
      </c>
      <c r="C93" s="6" t="s">
        <v>100</v>
      </c>
      <c r="D93" s="6" t="s">
        <v>205</v>
      </c>
      <c r="E93" s="6" t="s">
        <v>204</v>
      </c>
      <c r="F93" s="10" t="e">
        <v>#N/A</v>
      </c>
      <c r="G93" s="10">
        <f>IF(('ssp2-up'!G93-'ssp2-up'!F93)&gt;0,('ssp2-up'!G93-'ssp2-up'!F93),0)</f>
        <v>0.26308160276738835</v>
      </c>
      <c r="H93" s="10">
        <f>IF(('ssp2-up'!H93-'ssp2-up'!G93)&gt;0,('ssp2-up'!H93-'ssp2-up'!G93),0)</f>
        <v>0.26023208621826521</v>
      </c>
      <c r="I93" s="10">
        <f>IF(('ssp2-up'!I93-'ssp2-up'!H93)&gt;0,('ssp2-up'!I93-'ssp2-up'!H93),0)</f>
        <v>0.24900691064961045</v>
      </c>
      <c r="J93" s="10">
        <f>IF(('ssp2-up'!J93-'ssp2-up'!I93)&gt;0,('ssp2-up'!J93-'ssp2-up'!I93),0)</f>
        <v>0.23901118895682671</v>
      </c>
      <c r="K93" s="10">
        <f>IF(('ssp2-up'!K93-'ssp2-up'!J93)&gt;0,('ssp2-up'!K93-'ssp2-up'!J93),0)</f>
        <v>0.23042558546472325</v>
      </c>
      <c r="L93" s="10">
        <f>IF(('ssp2-up'!L93-'ssp2-up'!K93)&gt;0,('ssp2-up'!L93-'ssp2-up'!K93),0)</f>
        <v>0.21313019544328204</v>
      </c>
      <c r="M93" s="10">
        <f>IF(('ssp2-up'!M93-'ssp2-up'!L93)&gt;0,('ssp2-up'!M93-'ssp2-up'!L93),0)</f>
        <v>0.18599635607789677</v>
      </c>
      <c r="N93" s="10">
        <f>IF(('ssp2-up'!N93-'ssp2-up'!M93)&gt;0,('ssp2-up'!N93-'ssp2-up'!M93),0)</f>
        <v>0.15753945528680946</v>
      </c>
      <c r="O93" s="10">
        <f>IF(('ssp2-up'!O93-'ssp2-up'!N93)&gt;0,('ssp2-up'!O93-'ssp2-up'!N93),0)</f>
        <v>0.12998033129905995</v>
      </c>
      <c r="P93" s="10">
        <f>IF(('ssp2-up'!P93-'ssp2-up'!O93)&gt;0,('ssp2-up'!P93-'ssp2-up'!O93),0)</f>
        <v>0.10491283925799433</v>
      </c>
      <c r="Q93" s="10">
        <f>IF(('ssp2-up'!Q93-'ssp2-up'!P93)&gt;0,('ssp2-up'!Q93-'ssp2-up'!P93),0)</f>
        <v>8.9816816476364192E-2</v>
      </c>
      <c r="R93" s="10">
        <f>IF(('ssp2-up'!R93-'ssp2-up'!Q93)&gt;0,('ssp2-up'!R93-'ssp2-up'!Q93),0)</f>
        <v>7.4078488277850685E-2</v>
      </c>
      <c r="S93" s="10">
        <f>IF(('ssp2-up'!S93-'ssp2-up'!R93)&gt;0,('ssp2-up'!S93-'ssp2-up'!R93),0)</f>
        <v>5.3835423394898108E-2</v>
      </c>
      <c r="T93" s="10">
        <f>IF(('ssp2-up'!T93-'ssp2-up'!S93)&gt;0,('ssp2-up'!T93-'ssp2-up'!S93),0)</f>
        <v>3.5873405895099353E-2</v>
      </c>
      <c r="U93" s="10">
        <f>IF(('ssp2-up'!U93-'ssp2-up'!T93)&gt;0,('ssp2-up'!U93-'ssp2-up'!T93),0)</f>
        <v>2.2235062353419544E-2</v>
      </c>
      <c r="V93" s="10">
        <f>IF(('ssp2-up'!V93-'ssp2-up'!U93)&gt;0,('ssp2-up'!V93-'ssp2-up'!U93),0)</f>
        <v>1.1879640511724965E-2</v>
      </c>
      <c r="W93" s="10">
        <f>IF(('ssp2-up'!W93-'ssp2-up'!V93)&gt;0,('ssp2-up'!W93-'ssp2-up'!V93),0)</f>
        <v>8.5790102560086012E-3</v>
      </c>
      <c r="X93" s="10">
        <f>IF(('ssp2-up'!X93-'ssp2-up'!W93)&gt;0,('ssp2-up'!X93-'ssp2-up'!W93),0)</f>
        <v>4.2915446552669323E-3</v>
      </c>
    </row>
    <row r="94" spans="1:24" x14ac:dyDescent="0.3">
      <c r="A94" s="6" t="s">
        <v>6</v>
      </c>
      <c r="B94" s="11" t="s">
        <v>202</v>
      </c>
      <c r="C94" s="6" t="s">
        <v>101</v>
      </c>
      <c r="D94" s="6" t="s">
        <v>205</v>
      </c>
      <c r="E94" s="6" t="s">
        <v>204</v>
      </c>
      <c r="F94" s="10" t="e">
        <v>#N/A</v>
      </c>
      <c r="G94" s="10">
        <f>IF(('ssp2-up'!G94-'ssp2-up'!F94)&gt;0,('ssp2-up'!G94-'ssp2-up'!F94),0)</f>
        <v>0.45163240208287236</v>
      </c>
      <c r="H94" s="10">
        <f>IF(('ssp2-up'!H94-'ssp2-up'!G94)&gt;0,('ssp2-up'!H94-'ssp2-up'!G94),0)</f>
        <v>0.49126675051952695</v>
      </c>
      <c r="I94" s="10">
        <f>IF(('ssp2-up'!I94-'ssp2-up'!H94)&gt;0,('ssp2-up'!I94-'ssp2-up'!H94),0)</f>
        <v>0.50610006457569101</v>
      </c>
      <c r="J94" s="10">
        <f>IF(('ssp2-up'!J94-'ssp2-up'!I94)&gt;0,('ssp2-up'!J94-'ssp2-up'!I94),0)</f>
        <v>0.51630189504239965</v>
      </c>
      <c r="K94" s="10">
        <f>IF(('ssp2-up'!K94-'ssp2-up'!J94)&gt;0,('ssp2-up'!K94-'ssp2-up'!J94),0)</f>
        <v>0.52042909899981282</v>
      </c>
      <c r="L94" s="10">
        <f>IF(('ssp2-up'!L94-'ssp2-up'!K94)&gt;0,('ssp2-up'!L94-'ssp2-up'!K94),0)</f>
        <v>0.52118628160338609</v>
      </c>
      <c r="M94" s="10">
        <f>IF(('ssp2-up'!M94-'ssp2-up'!L94)&gt;0,('ssp2-up'!M94-'ssp2-up'!L94),0)</f>
        <v>0.52417735070742655</v>
      </c>
      <c r="N94" s="10">
        <f>IF(('ssp2-up'!N94-'ssp2-up'!M94)&gt;0,('ssp2-up'!N94-'ssp2-up'!M94),0)</f>
        <v>0.50843603508366897</v>
      </c>
      <c r="O94" s="10">
        <f>IF(('ssp2-up'!O94-'ssp2-up'!N94)&gt;0,('ssp2-up'!O94-'ssp2-up'!N94),0)</f>
        <v>0.47606101542544366</v>
      </c>
      <c r="P94" s="10">
        <f>IF(('ssp2-up'!P94-'ssp2-up'!O94)&gt;0,('ssp2-up'!P94-'ssp2-up'!O94),0)</f>
        <v>0.43517387094977966</v>
      </c>
      <c r="Q94" s="10">
        <f>IF(('ssp2-up'!Q94-'ssp2-up'!P94)&gt;0,('ssp2-up'!Q94-'ssp2-up'!P94),0)</f>
        <v>0.39878288454144517</v>
      </c>
      <c r="R94" s="10">
        <f>IF(('ssp2-up'!R94-'ssp2-up'!Q94)&gt;0,('ssp2-up'!R94-'ssp2-up'!Q94),0)</f>
        <v>0.36980394187119536</v>
      </c>
      <c r="S94" s="10">
        <f>IF(('ssp2-up'!S94-'ssp2-up'!R94)&gt;0,('ssp2-up'!S94-'ssp2-up'!R94),0)</f>
        <v>0.33594970150789294</v>
      </c>
      <c r="T94" s="10">
        <f>IF(('ssp2-up'!T94-'ssp2-up'!S94)&gt;0,('ssp2-up'!T94-'ssp2-up'!S94),0)</f>
        <v>0.29888158373608675</v>
      </c>
      <c r="U94" s="10">
        <f>IF(('ssp2-up'!U94-'ssp2-up'!T94)&gt;0,('ssp2-up'!U94-'ssp2-up'!T94),0)</f>
        <v>0.27242966887779474</v>
      </c>
      <c r="V94" s="10">
        <f>IF(('ssp2-up'!V94-'ssp2-up'!U94)&gt;0,('ssp2-up'!V94-'ssp2-up'!U94),0)</f>
        <v>0.24463655708965248</v>
      </c>
      <c r="W94" s="10">
        <f>IF(('ssp2-up'!W94-'ssp2-up'!V94)&gt;0,('ssp2-up'!W94-'ssp2-up'!V94),0)</f>
        <v>0.23213615113873409</v>
      </c>
      <c r="X94" s="10">
        <f>IF(('ssp2-up'!X94-'ssp2-up'!W94)&gt;0,('ssp2-up'!X94-'ssp2-up'!W94),0)</f>
        <v>0.2185805027301253</v>
      </c>
    </row>
    <row r="95" spans="1:24" x14ac:dyDescent="0.3">
      <c r="A95" s="6" t="s">
        <v>6</v>
      </c>
      <c r="B95" s="11" t="s">
        <v>202</v>
      </c>
      <c r="C95" s="6" t="s">
        <v>102</v>
      </c>
      <c r="D95" s="6" t="s">
        <v>205</v>
      </c>
      <c r="E95" s="6" t="s">
        <v>204</v>
      </c>
      <c r="F95" s="10" t="e">
        <v>#N/A</v>
      </c>
      <c r="G95" s="10">
        <f>IF(('ssp2-up'!G95-'ssp2-up'!F95)&gt;0,('ssp2-up'!G95-'ssp2-up'!F95),0)</f>
        <v>1.2650578579489675</v>
      </c>
      <c r="H95" s="10">
        <f>IF(('ssp2-up'!H95-'ssp2-up'!G95)&gt;0,('ssp2-up'!H95-'ssp2-up'!G95),0)</f>
        <v>1.038569964639585</v>
      </c>
      <c r="I95" s="10">
        <f>IF(('ssp2-up'!I95-'ssp2-up'!H95)&gt;0,('ssp2-up'!I95-'ssp2-up'!H95),0)</f>
        <v>0.83655092508961104</v>
      </c>
      <c r="J95" s="10">
        <f>IF(('ssp2-up'!J95-'ssp2-up'!I95)&gt;0,('ssp2-up'!J95-'ssp2-up'!I95),0)</f>
        <v>0.59427425676867784</v>
      </c>
      <c r="K95" s="10">
        <f>IF(('ssp2-up'!K95-'ssp2-up'!J95)&gt;0,('ssp2-up'!K95-'ssp2-up'!J95),0)</f>
        <v>0.25774220989650587</v>
      </c>
      <c r="L95" s="10">
        <f>IF(('ssp2-up'!L95-'ssp2-up'!K95)&gt;0,('ssp2-up'!L95-'ssp2-up'!K95),0)</f>
        <v>0</v>
      </c>
      <c r="M95" s="10">
        <f>IF(('ssp2-up'!M95-'ssp2-up'!L95)&gt;0,('ssp2-up'!M95-'ssp2-up'!L95),0)</f>
        <v>0</v>
      </c>
      <c r="N95" s="10">
        <f>IF(('ssp2-up'!N95-'ssp2-up'!M95)&gt;0,('ssp2-up'!N95-'ssp2-up'!M95),0)</f>
        <v>0</v>
      </c>
      <c r="O95" s="10">
        <f>IF(('ssp2-up'!O95-'ssp2-up'!N95)&gt;0,('ssp2-up'!O95-'ssp2-up'!N95),0)</f>
        <v>0</v>
      </c>
      <c r="P95" s="10">
        <f>IF(('ssp2-up'!P95-'ssp2-up'!O95)&gt;0,('ssp2-up'!P95-'ssp2-up'!O95),0)</f>
        <v>0</v>
      </c>
      <c r="Q95" s="10">
        <f>IF(('ssp2-up'!Q95-'ssp2-up'!P95)&gt;0,('ssp2-up'!Q95-'ssp2-up'!P95),0)</f>
        <v>0</v>
      </c>
      <c r="R95" s="10">
        <f>IF(('ssp2-up'!R95-'ssp2-up'!Q95)&gt;0,('ssp2-up'!R95-'ssp2-up'!Q95),0)</f>
        <v>0</v>
      </c>
      <c r="S95" s="10">
        <f>IF(('ssp2-up'!S95-'ssp2-up'!R95)&gt;0,('ssp2-up'!S95-'ssp2-up'!R95),0)</f>
        <v>0</v>
      </c>
      <c r="T95" s="10">
        <f>IF(('ssp2-up'!T95-'ssp2-up'!S95)&gt;0,('ssp2-up'!T95-'ssp2-up'!S95),0)</f>
        <v>0</v>
      </c>
      <c r="U95" s="10">
        <f>IF(('ssp2-up'!U95-'ssp2-up'!T95)&gt;0,('ssp2-up'!U95-'ssp2-up'!T95),0)</f>
        <v>0</v>
      </c>
      <c r="V95" s="10">
        <f>IF(('ssp2-up'!V95-'ssp2-up'!U95)&gt;0,('ssp2-up'!V95-'ssp2-up'!U95),0)</f>
        <v>0</v>
      </c>
      <c r="W95" s="10">
        <f>IF(('ssp2-up'!W95-'ssp2-up'!V95)&gt;0,('ssp2-up'!W95-'ssp2-up'!V95),0)</f>
        <v>0</v>
      </c>
      <c r="X95" s="10">
        <f>IF(('ssp2-up'!X95-'ssp2-up'!W95)&gt;0,('ssp2-up'!X95-'ssp2-up'!W95),0)</f>
        <v>0</v>
      </c>
    </row>
    <row r="96" spans="1:24" x14ac:dyDescent="0.3">
      <c r="A96" s="6" t="s">
        <v>6</v>
      </c>
      <c r="B96" s="11" t="s">
        <v>202</v>
      </c>
      <c r="C96" s="6" t="s">
        <v>103</v>
      </c>
      <c r="D96" s="6" t="s">
        <v>205</v>
      </c>
      <c r="E96" s="6" t="s">
        <v>204</v>
      </c>
      <c r="F96" s="10" t="e">
        <v>#N/A</v>
      </c>
      <c r="G96" s="10">
        <f>IF(('ssp2-up'!G96-'ssp2-up'!F96)&gt;0,('ssp2-up'!G96-'ssp2-up'!F96),0)</f>
        <v>0.47470198288005738</v>
      </c>
      <c r="H96" s="10">
        <f>IF(('ssp2-up'!H96-'ssp2-up'!G96)&gt;0,('ssp2-up'!H96-'ssp2-up'!G96),0)</f>
        <v>0.40789690730314865</v>
      </c>
      <c r="I96" s="10">
        <f>IF(('ssp2-up'!I96-'ssp2-up'!H96)&gt;0,('ssp2-up'!I96-'ssp2-up'!H96),0)</f>
        <v>0.40272027864709203</v>
      </c>
      <c r="J96" s="10">
        <f>IF(('ssp2-up'!J96-'ssp2-up'!I96)&gt;0,('ssp2-up'!J96-'ssp2-up'!I96),0)</f>
        <v>0.40193632905796584</v>
      </c>
      <c r="K96" s="10">
        <f>IF(('ssp2-up'!K96-'ssp2-up'!J96)&gt;0,('ssp2-up'!K96-'ssp2-up'!J96),0)</f>
        <v>0.39839525419385424</v>
      </c>
      <c r="L96" s="10">
        <f>IF(('ssp2-up'!L96-'ssp2-up'!K96)&gt;0,('ssp2-up'!L96-'ssp2-up'!K96),0)</f>
        <v>0.38248997314013433</v>
      </c>
      <c r="M96" s="10">
        <f>IF(('ssp2-up'!M96-'ssp2-up'!L96)&gt;0,('ssp2-up'!M96-'ssp2-up'!L96),0)</f>
        <v>0.348804816716072</v>
      </c>
      <c r="N96" s="10">
        <f>IF(('ssp2-up'!N96-'ssp2-up'!M96)&gt;0,('ssp2-up'!N96-'ssp2-up'!M96),0)</f>
        <v>0.30672159034390223</v>
      </c>
      <c r="O96" s="10">
        <f>IF(('ssp2-up'!O96-'ssp2-up'!N96)&gt;0,('ssp2-up'!O96-'ssp2-up'!N96),0)</f>
        <v>0.26541721005998742</v>
      </c>
      <c r="P96" s="10">
        <f>IF(('ssp2-up'!P96-'ssp2-up'!O96)&gt;0,('ssp2-up'!P96-'ssp2-up'!O96),0)</f>
        <v>0.22957549689741974</v>
      </c>
      <c r="Q96" s="10">
        <f>IF(('ssp2-up'!Q96-'ssp2-up'!P96)&gt;0,('ssp2-up'!Q96-'ssp2-up'!P96),0)</f>
        <v>0.17962502357053012</v>
      </c>
      <c r="R96" s="10">
        <f>IF(('ssp2-up'!R96-'ssp2-up'!Q96)&gt;0,('ssp2-up'!R96-'ssp2-up'!Q96),0)</f>
        <v>0.12798035809682951</v>
      </c>
      <c r="S96" s="10">
        <f>IF(('ssp2-up'!S96-'ssp2-up'!R96)&gt;0,('ssp2-up'!S96-'ssp2-up'!R96),0)</f>
        <v>7.6935605080325153E-2</v>
      </c>
      <c r="T96" s="10">
        <f>IF(('ssp2-up'!T96-'ssp2-up'!S96)&gt;0,('ssp2-up'!T96-'ssp2-up'!S96),0)</f>
        <v>3.053675639359632E-2</v>
      </c>
      <c r="U96" s="10">
        <f>IF(('ssp2-up'!U96-'ssp2-up'!T96)&gt;0,('ssp2-up'!U96-'ssp2-up'!T96),0)</f>
        <v>0</v>
      </c>
      <c r="V96" s="10">
        <f>IF(('ssp2-up'!V96-'ssp2-up'!U96)&gt;0,('ssp2-up'!V96-'ssp2-up'!U96),0)</f>
        <v>0</v>
      </c>
      <c r="W96" s="10">
        <f>IF(('ssp2-up'!W96-'ssp2-up'!V96)&gt;0,('ssp2-up'!W96-'ssp2-up'!V96),0)</f>
        <v>0</v>
      </c>
      <c r="X96" s="10">
        <f>IF(('ssp2-up'!X96-'ssp2-up'!W96)&gt;0,('ssp2-up'!X96-'ssp2-up'!W96),0)</f>
        <v>0</v>
      </c>
    </row>
    <row r="97" spans="1:24" x14ac:dyDescent="0.3">
      <c r="A97" s="6" t="s">
        <v>6</v>
      </c>
      <c r="B97" s="11" t="s">
        <v>202</v>
      </c>
      <c r="C97" s="6" t="s">
        <v>104</v>
      </c>
      <c r="D97" s="6" t="s">
        <v>205</v>
      </c>
      <c r="E97" s="6" t="s">
        <v>204</v>
      </c>
      <c r="F97" s="10" t="e">
        <v>#N/A</v>
      </c>
      <c r="G97" s="10">
        <f>IF(('ssp2-up'!G97-'ssp2-up'!F97)&gt;0,('ssp2-up'!G97-'ssp2-up'!F97),0)</f>
        <v>0.40415208736911312</v>
      </c>
      <c r="H97" s="10">
        <f>IF(('ssp2-up'!H97-'ssp2-up'!G97)&gt;0,('ssp2-up'!H97-'ssp2-up'!G97),0)</f>
        <v>0.428512534988986</v>
      </c>
      <c r="I97" s="10">
        <f>IF(('ssp2-up'!I97-'ssp2-up'!H97)&gt;0,('ssp2-up'!I97-'ssp2-up'!H97),0)</f>
        <v>0.43287754466035944</v>
      </c>
      <c r="J97" s="10">
        <f>IF(('ssp2-up'!J97-'ssp2-up'!I97)&gt;0,('ssp2-up'!J97-'ssp2-up'!I97),0)</f>
        <v>0.42083863095509644</v>
      </c>
      <c r="K97" s="10">
        <f>IF(('ssp2-up'!K97-'ssp2-up'!J97)&gt;0,('ssp2-up'!K97-'ssp2-up'!J97),0)</f>
        <v>0.39199983580691544</v>
      </c>
      <c r="L97" s="10">
        <f>IF(('ssp2-up'!L97-'ssp2-up'!K97)&gt;0,('ssp2-up'!L97-'ssp2-up'!K97),0)</f>
        <v>0.36110288429527504</v>
      </c>
      <c r="M97" s="10">
        <f>IF(('ssp2-up'!M97-'ssp2-up'!L97)&gt;0,('ssp2-up'!M97-'ssp2-up'!L97),0)</f>
        <v>0.32956809436656975</v>
      </c>
      <c r="N97" s="10">
        <f>IF(('ssp2-up'!N97-'ssp2-up'!M97)&gt;0,('ssp2-up'!N97-'ssp2-up'!M97),0)</f>
        <v>0.29760841939355664</v>
      </c>
      <c r="O97" s="10">
        <f>IF(('ssp2-up'!O97-'ssp2-up'!N97)&gt;0,('ssp2-up'!O97-'ssp2-up'!N97),0)</f>
        <v>0.25603418280620893</v>
      </c>
      <c r="P97" s="10">
        <f>IF(('ssp2-up'!P97-'ssp2-up'!O97)&gt;0,('ssp2-up'!P97-'ssp2-up'!O97),0)</f>
        <v>0.20316195273372539</v>
      </c>
      <c r="Q97" s="10">
        <f>IF(('ssp2-up'!Q97-'ssp2-up'!P97)&gt;0,('ssp2-up'!Q97-'ssp2-up'!P97),0)</f>
        <v>0.15610070426955858</v>
      </c>
      <c r="R97" s="10">
        <f>IF(('ssp2-up'!R97-'ssp2-up'!Q97)&gt;0,('ssp2-up'!R97-'ssp2-up'!Q97),0)</f>
        <v>0.11397836104928594</v>
      </c>
      <c r="S97" s="10">
        <f>IF(('ssp2-up'!S97-'ssp2-up'!R97)&gt;0,('ssp2-up'!S97-'ssp2-up'!R97),0)</f>
        <v>8.4847413205142885E-2</v>
      </c>
      <c r="T97" s="10">
        <f>IF(('ssp2-up'!T97-'ssp2-up'!S97)&gt;0,('ssp2-up'!T97-'ssp2-up'!S97),0)</f>
        <v>6.3874596123696392E-2</v>
      </c>
      <c r="U97" s="10">
        <f>IF(('ssp2-up'!U97-'ssp2-up'!T97)&gt;0,('ssp2-up'!U97-'ssp2-up'!T97),0)</f>
        <v>4.5717651341764309E-2</v>
      </c>
      <c r="V97" s="10">
        <f>IF(('ssp2-up'!V97-'ssp2-up'!U97)&gt;0,('ssp2-up'!V97-'ssp2-up'!U97),0)</f>
        <v>2.9914227846864705E-2</v>
      </c>
      <c r="W97" s="10">
        <f>IF(('ssp2-up'!W97-'ssp2-up'!V97)&gt;0,('ssp2-up'!W97-'ssp2-up'!V97),0)</f>
        <v>1.2913203306285759E-2</v>
      </c>
      <c r="X97" s="10">
        <f>IF(('ssp2-up'!X97-'ssp2-up'!W97)&gt;0,('ssp2-up'!X97-'ssp2-up'!W97),0)</f>
        <v>0</v>
      </c>
    </row>
    <row r="98" spans="1:24" x14ac:dyDescent="0.3">
      <c r="A98" s="6" t="s">
        <v>6</v>
      </c>
      <c r="B98" s="11" t="s">
        <v>202</v>
      </c>
      <c r="C98" s="6" t="s">
        <v>105</v>
      </c>
      <c r="D98" s="6" t="s">
        <v>205</v>
      </c>
      <c r="E98" s="6" t="s">
        <v>204</v>
      </c>
      <c r="F98" s="10" t="e">
        <v>#N/A</v>
      </c>
      <c r="G98" s="10">
        <f>IF(('ssp2-up'!G98-'ssp2-up'!F98)&gt;0,('ssp2-up'!G98-'ssp2-up'!F98),0)</f>
        <v>0.18367887918822667</v>
      </c>
      <c r="H98" s="10">
        <f>IF(('ssp2-up'!H98-'ssp2-up'!G98)&gt;0,('ssp2-up'!H98-'ssp2-up'!G98),0)</f>
        <v>0.17338994263366914</v>
      </c>
      <c r="I98" s="10">
        <f>IF(('ssp2-up'!I98-'ssp2-up'!H98)&gt;0,('ssp2-up'!I98-'ssp2-up'!H98),0)</f>
        <v>0.15883043204767766</v>
      </c>
      <c r="J98" s="10">
        <f>IF(('ssp2-up'!J98-'ssp2-up'!I98)&gt;0,('ssp2-up'!J98-'ssp2-up'!I98),0)</f>
        <v>0.13463852155082012</v>
      </c>
      <c r="K98" s="10">
        <f>IF(('ssp2-up'!K98-'ssp2-up'!J98)&gt;0,('ssp2-up'!K98-'ssp2-up'!J98),0)</f>
        <v>0.10257422618838952</v>
      </c>
      <c r="L98" s="10">
        <f>IF(('ssp2-up'!L98-'ssp2-up'!K98)&gt;0,('ssp2-up'!L98-'ssp2-up'!K98),0)</f>
        <v>7.2721385832100971E-2</v>
      </c>
      <c r="M98" s="10">
        <f>IF(('ssp2-up'!M98-'ssp2-up'!L98)&gt;0,('ssp2-up'!M98-'ssp2-up'!L98),0)</f>
        <v>4.4960333694310961E-2</v>
      </c>
      <c r="N98" s="10">
        <f>IF(('ssp2-up'!N98-'ssp2-up'!M98)&gt;0,('ssp2-up'!N98-'ssp2-up'!M98),0)</f>
        <v>2.0047507063013725E-2</v>
      </c>
      <c r="O98" s="10">
        <f>IF(('ssp2-up'!O98-'ssp2-up'!N98)&gt;0,('ssp2-up'!O98-'ssp2-up'!N98),0)</f>
        <v>0</v>
      </c>
      <c r="P98" s="10">
        <f>IF(('ssp2-up'!P98-'ssp2-up'!O98)&gt;0,('ssp2-up'!P98-'ssp2-up'!O98),0)</f>
        <v>0</v>
      </c>
      <c r="Q98" s="10">
        <f>IF(('ssp2-up'!Q98-'ssp2-up'!P98)&gt;0,('ssp2-up'!Q98-'ssp2-up'!P98),0)</f>
        <v>0</v>
      </c>
      <c r="R98" s="10">
        <f>IF(('ssp2-up'!R98-'ssp2-up'!Q98)&gt;0,('ssp2-up'!R98-'ssp2-up'!Q98),0)</f>
        <v>0</v>
      </c>
      <c r="S98" s="10">
        <f>IF(('ssp2-up'!S98-'ssp2-up'!R98)&gt;0,('ssp2-up'!S98-'ssp2-up'!R98),0)</f>
        <v>0</v>
      </c>
      <c r="T98" s="10">
        <f>IF(('ssp2-up'!T98-'ssp2-up'!S98)&gt;0,('ssp2-up'!T98-'ssp2-up'!S98),0)</f>
        <v>0</v>
      </c>
      <c r="U98" s="10">
        <f>IF(('ssp2-up'!U98-'ssp2-up'!T98)&gt;0,('ssp2-up'!U98-'ssp2-up'!T98),0)</f>
        <v>0</v>
      </c>
      <c r="V98" s="10">
        <f>IF(('ssp2-up'!V98-'ssp2-up'!U98)&gt;0,('ssp2-up'!V98-'ssp2-up'!U98),0)</f>
        <v>0</v>
      </c>
      <c r="W98" s="10">
        <f>IF(('ssp2-up'!W98-'ssp2-up'!V98)&gt;0,('ssp2-up'!W98-'ssp2-up'!V98),0)</f>
        <v>0</v>
      </c>
      <c r="X98" s="10">
        <f>IF(('ssp2-up'!X98-'ssp2-up'!W98)&gt;0,('ssp2-up'!X98-'ssp2-up'!W98),0)</f>
        <v>0</v>
      </c>
    </row>
    <row r="99" spans="1:24" x14ac:dyDescent="0.3">
      <c r="A99" s="6" t="s">
        <v>6</v>
      </c>
      <c r="B99" s="11" t="s">
        <v>202</v>
      </c>
      <c r="C99" s="6" t="s">
        <v>106</v>
      </c>
      <c r="D99" s="6" t="s">
        <v>205</v>
      </c>
      <c r="E99" s="6" t="s">
        <v>204</v>
      </c>
      <c r="F99" s="10" t="e">
        <v>#N/A</v>
      </c>
      <c r="G99" s="10">
        <f>IF(('ssp2-up'!G99-'ssp2-up'!F99)&gt;0,('ssp2-up'!G99-'ssp2-up'!F99),0)</f>
        <v>0.58083619976638934</v>
      </c>
      <c r="H99" s="10">
        <f>IF(('ssp2-up'!H99-'ssp2-up'!G99)&gt;0,('ssp2-up'!H99-'ssp2-up'!G99),0)</f>
        <v>0.64297853703324881</v>
      </c>
      <c r="I99" s="10">
        <f>IF(('ssp2-up'!I99-'ssp2-up'!H99)&gt;0,('ssp2-up'!I99-'ssp2-up'!H99),0)</f>
        <v>0.69618635132088658</v>
      </c>
      <c r="J99" s="10">
        <f>IF(('ssp2-up'!J99-'ssp2-up'!I99)&gt;0,('ssp2-up'!J99-'ssp2-up'!I99),0)</f>
        <v>0.72879126890603585</v>
      </c>
      <c r="K99" s="10">
        <f>IF(('ssp2-up'!K99-'ssp2-up'!J99)&gt;0,('ssp2-up'!K99-'ssp2-up'!J99),0)</f>
        <v>0.75473553417279593</v>
      </c>
      <c r="L99" s="10">
        <f>IF(('ssp2-up'!L99-'ssp2-up'!K99)&gt;0,('ssp2-up'!L99-'ssp2-up'!K99),0)</f>
        <v>0.76916335315441398</v>
      </c>
      <c r="M99" s="10">
        <f>IF(('ssp2-up'!M99-'ssp2-up'!L99)&gt;0,('ssp2-up'!M99-'ssp2-up'!L99),0)</f>
        <v>0.77262884042335678</v>
      </c>
      <c r="N99" s="10">
        <f>IF(('ssp2-up'!N99-'ssp2-up'!M99)&gt;0,('ssp2-up'!N99-'ssp2-up'!M99),0)</f>
        <v>0.75402977051062958</v>
      </c>
      <c r="O99" s="10">
        <f>IF(('ssp2-up'!O99-'ssp2-up'!N99)&gt;0,('ssp2-up'!O99-'ssp2-up'!N99),0)</f>
        <v>0.71651858759961584</v>
      </c>
      <c r="P99" s="10">
        <f>IF(('ssp2-up'!P99-'ssp2-up'!O99)&gt;0,('ssp2-up'!P99-'ssp2-up'!O99),0)</f>
        <v>0.67894161063836123</v>
      </c>
      <c r="Q99" s="10">
        <f>IF(('ssp2-up'!Q99-'ssp2-up'!P99)&gt;0,('ssp2-up'!Q99-'ssp2-up'!P99),0)</f>
        <v>0.62479044828328867</v>
      </c>
      <c r="R99" s="10">
        <f>IF(('ssp2-up'!R99-'ssp2-up'!Q99)&gt;0,('ssp2-up'!R99-'ssp2-up'!Q99),0)</f>
        <v>0.55675257563913583</v>
      </c>
      <c r="S99" s="10">
        <f>IF(('ssp2-up'!S99-'ssp2-up'!R99)&gt;0,('ssp2-up'!S99-'ssp2-up'!R99),0)</f>
        <v>0.49235019480986075</v>
      </c>
      <c r="T99" s="10">
        <f>IF(('ssp2-up'!T99-'ssp2-up'!S99)&gt;0,('ssp2-up'!T99-'ssp2-up'!S99),0)</f>
        <v>0.4133732105475012</v>
      </c>
      <c r="U99" s="10">
        <f>IF(('ssp2-up'!U99-'ssp2-up'!T99)&gt;0,('ssp2-up'!U99-'ssp2-up'!T99),0)</f>
        <v>0.32298393420476934</v>
      </c>
      <c r="V99" s="10">
        <f>IF(('ssp2-up'!V99-'ssp2-up'!U99)&gt;0,('ssp2-up'!V99-'ssp2-up'!U99),0)</f>
        <v>0.240462898003722</v>
      </c>
      <c r="W99" s="10">
        <f>IF(('ssp2-up'!W99-'ssp2-up'!V99)&gt;0,('ssp2-up'!W99-'ssp2-up'!V99),0)</f>
        <v>0.15365251294706006</v>
      </c>
      <c r="X99" s="10">
        <f>IF(('ssp2-up'!X99-'ssp2-up'!W99)&gt;0,('ssp2-up'!X99-'ssp2-up'!W99),0)</f>
        <v>8.64444892190388E-2</v>
      </c>
    </row>
    <row r="100" spans="1:24" x14ac:dyDescent="0.3">
      <c r="A100" s="6" t="s">
        <v>6</v>
      </c>
      <c r="B100" s="11" t="s">
        <v>202</v>
      </c>
      <c r="C100" s="6" t="s">
        <v>107</v>
      </c>
      <c r="D100" s="6" t="s">
        <v>205</v>
      </c>
      <c r="E100" s="6" t="s">
        <v>204</v>
      </c>
      <c r="F100" s="10" t="e">
        <v>#N/A</v>
      </c>
      <c r="G100" s="10">
        <f>IF(('ssp2-up'!G100-'ssp2-up'!F100)&gt;0,('ssp2-up'!G100-'ssp2-up'!F100),0)</f>
        <v>0.59566836340775886</v>
      </c>
      <c r="H100" s="10">
        <f>IF(('ssp2-up'!H100-'ssp2-up'!G100)&gt;0,('ssp2-up'!H100-'ssp2-up'!G100),0)</f>
        <v>0.55182577014379408</v>
      </c>
      <c r="I100" s="10">
        <f>IF(('ssp2-up'!I100-'ssp2-up'!H100)&gt;0,('ssp2-up'!I100-'ssp2-up'!H100),0)</f>
        <v>0.48635962828790458</v>
      </c>
      <c r="J100" s="10">
        <f>IF(('ssp2-up'!J100-'ssp2-up'!I100)&gt;0,('ssp2-up'!J100-'ssp2-up'!I100),0)</f>
        <v>0.44499726359212577</v>
      </c>
      <c r="K100" s="10">
        <f>IF(('ssp2-up'!K100-'ssp2-up'!J100)&gt;0,('ssp2-up'!K100-'ssp2-up'!J100),0)</f>
        <v>0.42752227002605991</v>
      </c>
      <c r="L100" s="10">
        <f>IF(('ssp2-up'!L100-'ssp2-up'!K100)&gt;0,('ssp2-up'!L100-'ssp2-up'!K100),0)</f>
        <v>0.41838142978347115</v>
      </c>
      <c r="M100" s="10">
        <f>IF(('ssp2-up'!M100-'ssp2-up'!L100)&gt;0,('ssp2-up'!M100-'ssp2-up'!L100),0)</f>
        <v>0.39415812255580107</v>
      </c>
      <c r="N100" s="10">
        <f>IF(('ssp2-up'!N100-'ssp2-up'!M100)&gt;0,('ssp2-up'!N100-'ssp2-up'!M100),0)</f>
        <v>0.33930711402926583</v>
      </c>
      <c r="O100" s="10">
        <f>IF(('ssp2-up'!O100-'ssp2-up'!N100)&gt;0,('ssp2-up'!O100-'ssp2-up'!N100),0)</f>
        <v>0.2594305550250553</v>
      </c>
      <c r="P100" s="10">
        <f>IF(('ssp2-up'!P100-'ssp2-up'!O100)&gt;0,('ssp2-up'!P100-'ssp2-up'!O100),0)</f>
        <v>0.18301162358736711</v>
      </c>
      <c r="Q100" s="10">
        <f>IF(('ssp2-up'!Q100-'ssp2-up'!P100)&gt;0,('ssp2-up'!Q100-'ssp2-up'!P100),0)</f>
        <v>0.13049578650766414</v>
      </c>
      <c r="R100" s="10">
        <f>IF(('ssp2-up'!R100-'ssp2-up'!Q100)&gt;0,('ssp2-up'!R100-'ssp2-up'!Q100),0)</f>
        <v>8.7023225633524603E-2</v>
      </c>
      <c r="S100" s="10">
        <f>IF(('ssp2-up'!S100-'ssp2-up'!R100)&gt;0,('ssp2-up'!S100-'ssp2-up'!R100),0)</f>
        <v>5.8353455916584807E-2</v>
      </c>
      <c r="T100" s="10">
        <f>IF(('ssp2-up'!T100-'ssp2-up'!S100)&gt;0,('ssp2-up'!T100-'ssp2-up'!S100),0)</f>
        <v>3.1518449410693705E-2</v>
      </c>
      <c r="U100" s="10">
        <f>IF(('ssp2-up'!U100-'ssp2-up'!T100)&gt;0,('ssp2-up'!U100-'ssp2-up'!T100),0)</f>
        <v>6.8793725036542241E-5</v>
      </c>
      <c r="V100" s="10">
        <f>IF(('ssp2-up'!V100-'ssp2-up'!U100)&gt;0,('ssp2-up'!V100-'ssp2-up'!U100),0)</f>
        <v>0</v>
      </c>
      <c r="W100" s="10">
        <f>IF(('ssp2-up'!W100-'ssp2-up'!V100)&gt;0,('ssp2-up'!W100-'ssp2-up'!V100),0)</f>
        <v>0</v>
      </c>
      <c r="X100" s="10">
        <f>IF(('ssp2-up'!X100-'ssp2-up'!W100)&gt;0,('ssp2-up'!X100-'ssp2-up'!W100),0)</f>
        <v>0</v>
      </c>
    </row>
    <row r="101" spans="1:24" x14ac:dyDescent="0.3">
      <c r="A101" s="6" t="s">
        <v>6</v>
      </c>
      <c r="B101" s="11" t="s">
        <v>202</v>
      </c>
      <c r="C101" s="6" t="s">
        <v>108</v>
      </c>
      <c r="D101" s="6" t="s">
        <v>205</v>
      </c>
      <c r="E101" s="6" t="s">
        <v>204</v>
      </c>
      <c r="F101" s="10" t="e">
        <v>#N/A</v>
      </c>
      <c r="G101" s="10">
        <f>IF(('ssp2-up'!G101-'ssp2-up'!F101)&gt;0,('ssp2-up'!G101-'ssp2-up'!F101),0)</f>
        <v>8.4909405514890166E-3</v>
      </c>
      <c r="H101" s="10">
        <f>IF(('ssp2-up'!H101-'ssp2-up'!G101)&gt;0,('ssp2-up'!H101-'ssp2-up'!G101),0)</f>
        <v>8.7028516272393205E-3</v>
      </c>
      <c r="I101" s="10">
        <f>IF(('ssp2-up'!I101-'ssp2-up'!H101)&gt;0,('ssp2-up'!I101-'ssp2-up'!H101),0)</f>
        <v>8.6021904564260315E-3</v>
      </c>
      <c r="J101" s="10">
        <f>IF(('ssp2-up'!J101-'ssp2-up'!I101)&gt;0,('ssp2-up'!J101-'ssp2-up'!I101),0)</f>
        <v>8.302332691951797E-3</v>
      </c>
      <c r="K101" s="10">
        <f>IF(('ssp2-up'!K101-'ssp2-up'!J101)&gt;0,('ssp2-up'!K101-'ssp2-up'!J101),0)</f>
        <v>7.8004848480776184E-3</v>
      </c>
      <c r="L101" s="10">
        <f>IF(('ssp2-up'!L101-'ssp2-up'!K101)&gt;0,('ssp2-up'!L101-'ssp2-up'!K101),0)</f>
        <v>7.1700019457031083E-3</v>
      </c>
      <c r="M101" s="10">
        <f>IF(('ssp2-up'!M101-'ssp2-up'!L101)&gt;0,('ssp2-up'!M101-'ssp2-up'!L101),0)</f>
        <v>6.3326184812347863E-3</v>
      </c>
      <c r="N101" s="10">
        <f>IF(('ssp2-up'!N101-'ssp2-up'!M101)&gt;0,('ssp2-up'!N101-'ssp2-up'!M101),0)</f>
        <v>5.3671349200645896E-3</v>
      </c>
      <c r="O101" s="10">
        <f>IF(('ssp2-up'!O101-'ssp2-up'!N101)&gt;0,('ssp2-up'!O101-'ssp2-up'!N101),0)</f>
        <v>4.4456043246837162E-3</v>
      </c>
      <c r="P101" s="10">
        <f>IF(('ssp2-up'!P101-'ssp2-up'!O101)&gt;0,('ssp2-up'!P101-'ssp2-up'!O101),0)</f>
        <v>3.5290419782429694E-3</v>
      </c>
      <c r="Q101" s="10">
        <f>IF(('ssp2-up'!Q101-'ssp2-up'!P101)&gt;0,('ssp2-up'!Q101-'ssp2-up'!P101),0)</f>
        <v>2.580853349084436E-3</v>
      </c>
      <c r="R101" s="10">
        <f>IF(('ssp2-up'!R101-'ssp2-up'!Q101)&gt;0,('ssp2-up'!R101-'ssp2-up'!Q101),0)</f>
        <v>1.6802834090007268E-3</v>
      </c>
      <c r="S101" s="10">
        <f>IF(('ssp2-up'!S101-'ssp2-up'!R101)&gt;0,('ssp2-up'!S101-'ssp2-up'!R101),0)</f>
        <v>8.3786059984768124E-4</v>
      </c>
      <c r="T101" s="10">
        <f>IF(('ssp2-up'!T101-'ssp2-up'!S101)&gt;0,('ssp2-up'!T101-'ssp2-up'!S101),0)</f>
        <v>1.1189391609307819E-4</v>
      </c>
      <c r="U101" s="10">
        <f>IF(('ssp2-up'!U101-'ssp2-up'!T101)&gt;0,('ssp2-up'!U101-'ssp2-up'!T101),0)</f>
        <v>0</v>
      </c>
      <c r="V101" s="10">
        <f>IF(('ssp2-up'!V101-'ssp2-up'!U101)&gt;0,('ssp2-up'!V101-'ssp2-up'!U101),0)</f>
        <v>0</v>
      </c>
      <c r="W101" s="10">
        <f>IF(('ssp2-up'!W101-'ssp2-up'!V101)&gt;0,('ssp2-up'!W101-'ssp2-up'!V101),0)</f>
        <v>0</v>
      </c>
      <c r="X101" s="10">
        <f>IF(('ssp2-up'!X101-'ssp2-up'!W101)&gt;0,('ssp2-up'!X101-'ssp2-up'!W101),0)</f>
        <v>0</v>
      </c>
    </row>
    <row r="102" spans="1:24" x14ac:dyDescent="0.3">
      <c r="A102" s="6" t="s">
        <v>6</v>
      </c>
      <c r="B102" s="11" t="s">
        <v>202</v>
      </c>
      <c r="C102" s="6" t="s">
        <v>109</v>
      </c>
      <c r="D102" s="6" t="s">
        <v>205</v>
      </c>
      <c r="E102" s="6" t="s">
        <v>204</v>
      </c>
      <c r="F102" s="10" t="e">
        <v>#N/A</v>
      </c>
      <c r="G102" s="10">
        <f>IF(('ssp2-up'!G102-'ssp2-up'!F102)&gt;0,('ssp2-up'!G102-'ssp2-up'!F102),0)</f>
        <v>0.53143134373994894</v>
      </c>
      <c r="H102" s="10">
        <f>IF(('ssp2-up'!H102-'ssp2-up'!G102)&gt;0,('ssp2-up'!H102-'ssp2-up'!G102),0)</f>
        <v>0.56778191263328548</v>
      </c>
      <c r="I102" s="10">
        <f>IF(('ssp2-up'!I102-'ssp2-up'!H102)&gt;0,('ssp2-up'!I102-'ssp2-up'!H102),0)</f>
        <v>0.59927359889922993</v>
      </c>
      <c r="J102" s="10">
        <f>IF(('ssp2-up'!J102-'ssp2-up'!I102)&gt;0,('ssp2-up'!J102-'ssp2-up'!I102),0)</f>
        <v>0.63050540341616745</v>
      </c>
      <c r="K102" s="10">
        <f>IF(('ssp2-up'!K102-'ssp2-up'!J102)&gt;0,('ssp2-up'!K102-'ssp2-up'!J102),0)</f>
        <v>0.66026261420029986</v>
      </c>
      <c r="L102" s="10">
        <f>IF(('ssp2-up'!L102-'ssp2-up'!K102)&gt;0,('ssp2-up'!L102-'ssp2-up'!K102),0)</f>
        <v>0.67520507365629268</v>
      </c>
      <c r="M102" s="10">
        <f>IF(('ssp2-up'!M102-'ssp2-up'!L102)&gt;0,('ssp2-up'!M102-'ssp2-up'!L102),0)</f>
        <v>0.66336639871089531</v>
      </c>
      <c r="N102" s="10">
        <f>IF(('ssp2-up'!N102-'ssp2-up'!M102)&gt;0,('ssp2-up'!N102-'ssp2-up'!M102),0)</f>
        <v>0.63862973769656683</v>
      </c>
      <c r="O102" s="10">
        <f>IF(('ssp2-up'!O102-'ssp2-up'!N102)&gt;0,('ssp2-up'!O102-'ssp2-up'!N102),0)</f>
        <v>0.60693004245233606</v>
      </c>
      <c r="P102" s="10">
        <f>IF(('ssp2-up'!P102-'ssp2-up'!O102)&gt;0,('ssp2-up'!P102-'ssp2-up'!O102),0)</f>
        <v>0.57194440896844334</v>
      </c>
      <c r="Q102" s="10">
        <f>IF(('ssp2-up'!Q102-'ssp2-up'!P102)&gt;0,('ssp2-up'!Q102-'ssp2-up'!P102),0)</f>
        <v>0.53697221775255066</v>
      </c>
      <c r="R102" s="10">
        <f>IF(('ssp2-up'!R102-'ssp2-up'!Q102)&gt;0,('ssp2-up'!R102-'ssp2-up'!Q102),0)</f>
        <v>0.49328779162897796</v>
      </c>
      <c r="S102" s="10">
        <f>IF(('ssp2-up'!S102-'ssp2-up'!R102)&gt;0,('ssp2-up'!S102-'ssp2-up'!R102),0)</f>
        <v>0.45017565512072544</v>
      </c>
      <c r="T102" s="10">
        <f>IF(('ssp2-up'!T102-'ssp2-up'!S102)&gt;0,('ssp2-up'!T102-'ssp2-up'!S102),0)</f>
        <v>0.40493441491733329</v>
      </c>
      <c r="U102" s="10">
        <f>IF(('ssp2-up'!U102-'ssp2-up'!T102)&gt;0,('ssp2-up'!U102-'ssp2-up'!T102),0)</f>
        <v>0.36202914894220051</v>
      </c>
      <c r="V102" s="10">
        <f>IF(('ssp2-up'!V102-'ssp2-up'!U102)&gt;0,('ssp2-up'!V102-'ssp2-up'!U102),0)</f>
        <v>0.31797318387227591</v>
      </c>
      <c r="W102" s="10">
        <f>IF(('ssp2-up'!W102-'ssp2-up'!V102)&gt;0,('ssp2-up'!W102-'ssp2-up'!V102),0)</f>
        <v>0.26942388855038146</v>
      </c>
      <c r="X102" s="10">
        <f>IF(('ssp2-up'!X102-'ssp2-up'!W102)&gt;0,('ssp2-up'!X102-'ssp2-up'!W102),0)</f>
        <v>0.21667786924032306</v>
      </c>
    </row>
    <row r="103" spans="1:24" x14ac:dyDescent="0.3">
      <c r="A103" s="6" t="s">
        <v>6</v>
      </c>
      <c r="B103" s="11" t="s">
        <v>202</v>
      </c>
      <c r="C103" s="6" t="s">
        <v>110</v>
      </c>
      <c r="D103" s="6" t="s">
        <v>205</v>
      </c>
      <c r="E103" s="6" t="s">
        <v>204</v>
      </c>
      <c r="F103" s="10" t="e">
        <v>#N/A</v>
      </c>
      <c r="G103" s="10">
        <f>IF(('ssp2-up'!G103-'ssp2-up'!F103)&gt;0,('ssp2-up'!G103-'ssp2-up'!F103),0)</f>
        <v>0.10690705185230642</v>
      </c>
      <c r="H103" s="10">
        <f>IF(('ssp2-up'!H103-'ssp2-up'!G103)&gt;0,('ssp2-up'!H103-'ssp2-up'!G103),0)</f>
        <v>0.11332822730925174</v>
      </c>
      <c r="I103" s="10">
        <f>IF(('ssp2-up'!I103-'ssp2-up'!H103)&gt;0,('ssp2-up'!I103-'ssp2-up'!H103),0)</f>
        <v>0.11513691860960473</v>
      </c>
      <c r="J103" s="10">
        <f>IF(('ssp2-up'!J103-'ssp2-up'!I103)&gt;0,('ssp2-up'!J103-'ssp2-up'!I103),0)</f>
        <v>0.11309778276146465</v>
      </c>
      <c r="K103" s="10">
        <f>IF(('ssp2-up'!K103-'ssp2-up'!J103)&gt;0,('ssp2-up'!K103-'ssp2-up'!J103),0)</f>
        <v>0.1073526064311523</v>
      </c>
      <c r="L103" s="10">
        <f>IF(('ssp2-up'!L103-'ssp2-up'!K103)&gt;0,('ssp2-up'!L103-'ssp2-up'!K103),0)</f>
        <v>0.10165586098136536</v>
      </c>
      <c r="M103" s="10">
        <f>IF(('ssp2-up'!M103-'ssp2-up'!L103)&gt;0,('ssp2-up'!M103-'ssp2-up'!L103),0)</f>
        <v>9.5586229990632487E-2</v>
      </c>
      <c r="N103" s="10">
        <f>IF(('ssp2-up'!N103-'ssp2-up'!M103)&gt;0,('ssp2-up'!N103-'ssp2-up'!M103),0)</f>
        <v>8.7391678209910895E-2</v>
      </c>
      <c r="O103" s="10">
        <f>IF(('ssp2-up'!O103-'ssp2-up'!N103)&gt;0,('ssp2-up'!O103-'ssp2-up'!N103),0)</f>
        <v>7.7103950911738828E-2</v>
      </c>
      <c r="P103" s="10">
        <f>IF(('ssp2-up'!P103-'ssp2-up'!O103)&gt;0,('ssp2-up'!P103-'ssp2-up'!O103),0)</f>
        <v>6.7053595588143278E-2</v>
      </c>
      <c r="Q103" s="10">
        <f>IF(('ssp2-up'!Q103-'ssp2-up'!P103)&gt;0,('ssp2-up'!Q103-'ssp2-up'!P103),0)</f>
        <v>5.6589336123203715E-2</v>
      </c>
      <c r="R103" s="10">
        <f>IF(('ssp2-up'!R103-'ssp2-up'!Q103)&gt;0,('ssp2-up'!R103-'ssp2-up'!Q103),0)</f>
        <v>4.7768601734347937E-2</v>
      </c>
      <c r="S103" s="10">
        <f>IF(('ssp2-up'!S103-'ssp2-up'!R103)&gt;0,('ssp2-up'!S103-'ssp2-up'!R103),0)</f>
        <v>3.6616871212597824E-2</v>
      </c>
      <c r="T103" s="10">
        <f>IF(('ssp2-up'!T103-'ssp2-up'!S103)&gt;0,('ssp2-up'!T103-'ssp2-up'!S103),0)</f>
        <v>2.7817281728171439E-2</v>
      </c>
      <c r="U103" s="10">
        <f>IF(('ssp2-up'!U103-'ssp2-up'!T103)&gt;0,('ssp2-up'!U103-'ssp2-up'!T103),0)</f>
        <v>1.981485099946112E-2</v>
      </c>
      <c r="V103" s="10">
        <f>IF(('ssp2-up'!V103-'ssp2-up'!U103)&gt;0,('ssp2-up'!V103-'ssp2-up'!U103),0)</f>
        <v>1.1716362183584073E-2</v>
      </c>
      <c r="W103" s="10">
        <f>IF(('ssp2-up'!W103-'ssp2-up'!V103)&gt;0,('ssp2-up'!W103-'ssp2-up'!V103),0)</f>
        <v>5.4306713841441034E-3</v>
      </c>
      <c r="X103" s="10">
        <f>IF(('ssp2-up'!X103-'ssp2-up'!W103)&gt;0,('ssp2-up'!X103-'ssp2-up'!W103),0)</f>
        <v>5.8064677511548979E-4</v>
      </c>
    </row>
    <row r="104" spans="1:24" x14ac:dyDescent="0.3">
      <c r="A104" s="6" t="s">
        <v>6</v>
      </c>
      <c r="B104" s="11" t="s">
        <v>202</v>
      </c>
      <c r="C104" s="6" t="s">
        <v>111</v>
      </c>
      <c r="D104" s="6" t="s">
        <v>205</v>
      </c>
      <c r="E104" s="6" t="s">
        <v>204</v>
      </c>
      <c r="F104" s="10" t="e">
        <v>#N/A</v>
      </c>
      <c r="G104" s="10">
        <f>IF(('ssp2-up'!G104-'ssp2-up'!F104)&gt;0,('ssp2-up'!G104-'ssp2-up'!F104),0)</f>
        <v>1.5617617281457719E-2</v>
      </c>
      <c r="H104" s="10">
        <f>IF(('ssp2-up'!H104-'ssp2-up'!G104)&gt;0,('ssp2-up'!H104-'ssp2-up'!G104),0)</f>
        <v>1.2554492713898746E-2</v>
      </c>
      <c r="I104" s="10">
        <f>IF(('ssp2-up'!I104-'ssp2-up'!H104)&gt;0,('ssp2-up'!I104-'ssp2-up'!H104),0)</f>
        <v>7.6897982362389428E-3</v>
      </c>
      <c r="J104" s="10">
        <f>IF(('ssp2-up'!J104-'ssp2-up'!I104)&gt;0,('ssp2-up'!J104-'ssp2-up'!I104),0)</f>
        <v>0</v>
      </c>
      <c r="K104" s="10">
        <f>IF(('ssp2-up'!K104-'ssp2-up'!J104)&gt;0,('ssp2-up'!K104-'ssp2-up'!J104),0)</f>
        <v>0</v>
      </c>
      <c r="L104" s="10">
        <f>IF(('ssp2-up'!L104-'ssp2-up'!K104)&gt;0,('ssp2-up'!L104-'ssp2-up'!K104),0)</f>
        <v>0</v>
      </c>
      <c r="M104" s="10">
        <f>IF(('ssp2-up'!M104-'ssp2-up'!L104)&gt;0,('ssp2-up'!M104-'ssp2-up'!L104),0)</f>
        <v>0</v>
      </c>
      <c r="N104" s="10">
        <f>IF(('ssp2-up'!N104-'ssp2-up'!M104)&gt;0,('ssp2-up'!N104-'ssp2-up'!M104),0)</f>
        <v>0</v>
      </c>
      <c r="O104" s="10">
        <f>IF(('ssp2-up'!O104-'ssp2-up'!N104)&gt;0,('ssp2-up'!O104-'ssp2-up'!N104),0)</f>
        <v>0</v>
      </c>
      <c r="P104" s="10">
        <f>IF(('ssp2-up'!P104-'ssp2-up'!O104)&gt;0,('ssp2-up'!P104-'ssp2-up'!O104),0)</f>
        <v>0</v>
      </c>
      <c r="Q104" s="10">
        <f>IF(('ssp2-up'!Q104-'ssp2-up'!P104)&gt;0,('ssp2-up'!Q104-'ssp2-up'!P104),0)</f>
        <v>0</v>
      </c>
      <c r="R104" s="10">
        <f>IF(('ssp2-up'!R104-'ssp2-up'!Q104)&gt;0,('ssp2-up'!R104-'ssp2-up'!Q104),0)</f>
        <v>0</v>
      </c>
      <c r="S104" s="10">
        <f>IF(('ssp2-up'!S104-'ssp2-up'!R104)&gt;0,('ssp2-up'!S104-'ssp2-up'!R104),0)</f>
        <v>0</v>
      </c>
      <c r="T104" s="10">
        <f>IF(('ssp2-up'!T104-'ssp2-up'!S104)&gt;0,('ssp2-up'!T104-'ssp2-up'!S104),0)</f>
        <v>0</v>
      </c>
      <c r="U104" s="10">
        <f>IF(('ssp2-up'!U104-'ssp2-up'!T104)&gt;0,('ssp2-up'!U104-'ssp2-up'!T104),0)</f>
        <v>0</v>
      </c>
      <c r="V104" s="10">
        <f>IF(('ssp2-up'!V104-'ssp2-up'!U104)&gt;0,('ssp2-up'!V104-'ssp2-up'!U104),0)</f>
        <v>0</v>
      </c>
      <c r="W104" s="10">
        <f>IF(('ssp2-up'!W104-'ssp2-up'!V104)&gt;0,('ssp2-up'!W104-'ssp2-up'!V104),0)</f>
        <v>0</v>
      </c>
      <c r="X104" s="10">
        <f>IF(('ssp2-up'!X104-'ssp2-up'!W104)&gt;0,('ssp2-up'!X104-'ssp2-up'!W104),0)</f>
        <v>0</v>
      </c>
    </row>
    <row r="105" spans="1:24" x14ac:dyDescent="0.3">
      <c r="A105" s="6" t="s">
        <v>6</v>
      </c>
      <c r="B105" s="11" t="s">
        <v>202</v>
      </c>
      <c r="C105" s="6" t="s">
        <v>112</v>
      </c>
      <c r="D105" s="6" t="s">
        <v>205</v>
      </c>
      <c r="E105" s="6" t="s">
        <v>204</v>
      </c>
      <c r="F105" s="10" t="e">
        <v>#N/A</v>
      </c>
      <c r="G105" s="10">
        <f>IF(('ssp2-up'!G105-'ssp2-up'!F105)&gt;0,('ssp2-up'!G105-'ssp2-up'!F105),0)</f>
        <v>4.7053612196627181E-2</v>
      </c>
      <c r="H105" s="10">
        <f>IF(('ssp2-up'!H105-'ssp2-up'!G105)&gt;0,('ssp2-up'!H105-'ssp2-up'!G105),0)</f>
        <v>4.277162259016315E-2</v>
      </c>
      <c r="I105" s="10">
        <f>IF(('ssp2-up'!I105-'ssp2-up'!H105)&gt;0,('ssp2-up'!I105-'ssp2-up'!H105),0)</f>
        <v>4.4274511625768453E-2</v>
      </c>
      <c r="J105" s="10">
        <f>IF(('ssp2-up'!J105-'ssp2-up'!I105)&gt;0,('ssp2-up'!J105-'ssp2-up'!I105),0)</f>
        <v>4.4869040894812917E-2</v>
      </c>
      <c r="K105" s="10">
        <f>IF(('ssp2-up'!K105-'ssp2-up'!J105)&gt;0,('ssp2-up'!K105-'ssp2-up'!J105),0)</f>
        <v>4.4522943046696795E-2</v>
      </c>
      <c r="L105" s="10">
        <f>IF(('ssp2-up'!L105-'ssp2-up'!K105)&gt;0,('ssp2-up'!L105-'ssp2-up'!K105),0)</f>
        <v>4.3505090940653135E-2</v>
      </c>
      <c r="M105" s="10">
        <f>IF(('ssp2-up'!M105-'ssp2-up'!L105)&gt;0,('ssp2-up'!M105-'ssp2-up'!L105),0)</f>
        <v>4.1969156687048592E-2</v>
      </c>
      <c r="N105" s="10">
        <f>IF(('ssp2-up'!N105-'ssp2-up'!M105)&gt;0,('ssp2-up'!N105-'ssp2-up'!M105),0)</f>
        <v>3.9909784500926637E-2</v>
      </c>
      <c r="O105" s="10">
        <f>IF(('ssp2-up'!O105-'ssp2-up'!N105)&gt;0,('ssp2-up'!O105-'ssp2-up'!N105),0)</f>
        <v>3.7316166207753687E-2</v>
      </c>
      <c r="P105" s="10">
        <f>IF(('ssp2-up'!P105-'ssp2-up'!O105)&gt;0,('ssp2-up'!P105-'ssp2-up'!O105),0)</f>
        <v>3.4423926382646131E-2</v>
      </c>
      <c r="Q105" s="10">
        <f>IF(('ssp2-up'!Q105-'ssp2-up'!P105)&gt;0,('ssp2-up'!Q105-'ssp2-up'!P105),0)</f>
        <v>2.9245477633723871E-2</v>
      </c>
      <c r="R105" s="10">
        <f>IF(('ssp2-up'!R105-'ssp2-up'!Q105)&gt;0,('ssp2-up'!R105-'ssp2-up'!Q105),0)</f>
        <v>2.3817976644687544E-2</v>
      </c>
      <c r="S105" s="10">
        <f>IF(('ssp2-up'!S105-'ssp2-up'!R105)&gt;0,('ssp2-up'!S105-'ssp2-up'!R105),0)</f>
        <v>1.8251692512485707E-2</v>
      </c>
      <c r="T105" s="10">
        <f>IF(('ssp2-up'!T105-'ssp2-up'!S105)&gt;0,('ssp2-up'!T105-'ssp2-up'!S105),0)</f>
        <v>1.2698645707411638E-2</v>
      </c>
      <c r="U105" s="10">
        <f>IF(('ssp2-up'!U105-'ssp2-up'!T105)&gt;0,('ssp2-up'!U105-'ssp2-up'!T105),0)</f>
        <v>7.3980406133906662E-3</v>
      </c>
      <c r="V105" s="10">
        <f>IF(('ssp2-up'!V105-'ssp2-up'!U105)&gt;0,('ssp2-up'!V105-'ssp2-up'!U105),0)</f>
        <v>2.4611944981103306E-3</v>
      </c>
      <c r="W105" s="10">
        <f>IF(('ssp2-up'!W105-'ssp2-up'!V105)&gt;0,('ssp2-up'!W105-'ssp2-up'!V105),0)</f>
        <v>0</v>
      </c>
      <c r="X105" s="10">
        <f>IF(('ssp2-up'!X105-'ssp2-up'!W105)&gt;0,('ssp2-up'!X105-'ssp2-up'!W105),0)</f>
        <v>0</v>
      </c>
    </row>
    <row r="106" spans="1:24" x14ac:dyDescent="0.3">
      <c r="A106" s="6" t="s">
        <v>6</v>
      </c>
      <c r="B106" s="11" t="s">
        <v>202</v>
      </c>
      <c r="C106" s="6" t="s">
        <v>113</v>
      </c>
      <c r="D106" s="6" t="s">
        <v>205</v>
      </c>
      <c r="E106" s="6" t="s">
        <v>204</v>
      </c>
      <c r="F106" s="10" t="e">
        <v>#N/A</v>
      </c>
      <c r="G106" s="10">
        <f>IF(('ssp2-up'!G106-'ssp2-up'!F106)&gt;0,('ssp2-up'!G106-'ssp2-up'!F106),0)</f>
        <v>0</v>
      </c>
      <c r="H106" s="10">
        <f>IF(('ssp2-up'!H106-'ssp2-up'!G106)&gt;0,('ssp2-up'!H106-'ssp2-up'!G106),0)</f>
        <v>0</v>
      </c>
      <c r="I106" s="10">
        <f>IF(('ssp2-up'!I106-'ssp2-up'!H106)&gt;0,('ssp2-up'!I106-'ssp2-up'!H106),0)</f>
        <v>0</v>
      </c>
      <c r="J106" s="10">
        <f>IF(('ssp2-up'!J106-'ssp2-up'!I106)&gt;0,('ssp2-up'!J106-'ssp2-up'!I106),0)</f>
        <v>0</v>
      </c>
      <c r="K106" s="10">
        <f>IF(('ssp2-up'!K106-'ssp2-up'!J106)&gt;0,('ssp2-up'!K106-'ssp2-up'!J106),0)</f>
        <v>0</v>
      </c>
      <c r="L106" s="10">
        <f>IF(('ssp2-up'!L106-'ssp2-up'!K106)&gt;0,('ssp2-up'!L106-'ssp2-up'!K106),0)</f>
        <v>0</v>
      </c>
      <c r="M106" s="10">
        <f>IF(('ssp2-up'!M106-'ssp2-up'!L106)&gt;0,('ssp2-up'!M106-'ssp2-up'!L106),0)</f>
        <v>0</v>
      </c>
      <c r="N106" s="10">
        <f>IF(('ssp2-up'!N106-'ssp2-up'!M106)&gt;0,('ssp2-up'!N106-'ssp2-up'!M106),0)</f>
        <v>0</v>
      </c>
      <c r="O106" s="10">
        <f>IF(('ssp2-up'!O106-'ssp2-up'!N106)&gt;0,('ssp2-up'!O106-'ssp2-up'!N106),0)</f>
        <v>0</v>
      </c>
      <c r="P106" s="10">
        <f>IF(('ssp2-up'!P106-'ssp2-up'!O106)&gt;0,('ssp2-up'!P106-'ssp2-up'!O106),0)</f>
        <v>0</v>
      </c>
      <c r="Q106" s="10">
        <f>IF(('ssp2-up'!Q106-'ssp2-up'!P106)&gt;0,('ssp2-up'!Q106-'ssp2-up'!P106),0)</f>
        <v>0</v>
      </c>
      <c r="R106" s="10">
        <f>IF(('ssp2-up'!R106-'ssp2-up'!Q106)&gt;0,('ssp2-up'!R106-'ssp2-up'!Q106),0)</f>
        <v>0</v>
      </c>
      <c r="S106" s="10">
        <f>IF(('ssp2-up'!S106-'ssp2-up'!R106)&gt;0,('ssp2-up'!S106-'ssp2-up'!R106),0)</f>
        <v>0</v>
      </c>
      <c r="T106" s="10">
        <f>IF(('ssp2-up'!T106-'ssp2-up'!S106)&gt;0,('ssp2-up'!T106-'ssp2-up'!S106),0)</f>
        <v>0</v>
      </c>
      <c r="U106" s="10">
        <f>IF(('ssp2-up'!U106-'ssp2-up'!T106)&gt;0,('ssp2-up'!U106-'ssp2-up'!T106),0)</f>
        <v>0</v>
      </c>
      <c r="V106" s="10">
        <f>IF(('ssp2-up'!V106-'ssp2-up'!U106)&gt;0,('ssp2-up'!V106-'ssp2-up'!U106),0)</f>
        <v>0</v>
      </c>
      <c r="W106" s="10">
        <f>IF(('ssp2-up'!W106-'ssp2-up'!V106)&gt;0,('ssp2-up'!W106-'ssp2-up'!V106),0)</f>
        <v>0</v>
      </c>
      <c r="X106" s="10">
        <f>IF(('ssp2-up'!X106-'ssp2-up'!W106)&gt;0,('ssp2-up'!X106-'ssp2-up'!W106),0)</f>
        <v>0</v>
      </c>
    </row>
    <row r="107" spans="1:24" x14ac:dyDescent="0.3">
      <c r="A107" s="6" t="s">
        <v>6</v>
      </c>
      <c r="B107" s="11" t="s">
        <v>202</v>
      </c>
      <c r="C107" s="6" t="s">
        <v>114</v>
      </c>
      <c r="D107" s="6" t="s">
        <v>205</v>
      </c>
      <c r="E107" s="6" t="s">
        <v>204</v>
      </c>
      <c r="F107" s="10" t="e">
        <v>#N/A</v>
      </c>
      <c r="G107" s="10">
        <f>IF(('ssp2-up'!G107-'ssp2-up'!F107)&gt;0,('ssp2-up'!G107-'ssp2-up'!F107),0)</f>
        <v>4.4247981696825645E-2</v>
      </c>
      <c r="H107" s="10">
        <f>IF(('ssp2-up'!H107-'ssp2-up'!G107)&gt;0,('ssp2-up'!H107-'ssp2-up'!G107),0)</f>
        <v>2.7219999402580686E-2</v>
      </c>
      <c r="I107" s="10">
        <f>IF(('ssp2-up'!I107-'ssp2-up'!H107)&gt;0,('ssp2-up'!I107-'ssp2-up'!H107),0)</f>
        <v>3.0559290330126831E-2</v>
      </c>
      <c r="J107" s="10">
        <f>IF(('ssp2-up'!J107-'ssp2-up'!I107)&gt;0,('ssp2-up'!J107-'ssp2-up'!I107),0)</f>
        <v>3.1829724536267201E-2</v>
      </c>
      <c r="K107" s="10">
        <f>IF(('ssp2-up'!K107-'ssp2-up'!J107)&gt;0,('ssp2-up'!K107-'ssp2-up'!J107),0)</f>
        <v>3.0330193763427826E-2</v>
      </c>
      <c r="L107" s="10">
        <f>IF(('ssp2-up'!L107-'ssp2-up'!K107)&gt;0,('ssp2-up'!L107-'ssp2-up'!K107),0)</f>
        <v>2.7251238929599797E-2</v>
      </c>
      <c r="M107" s="10">
        <f>IF(('ssp2-up'!M107-'ssp2-up'!L107)&gt;0,('ssp2-up'!M107-'ssp2-up'!L107),0)</f>
        <v>2.3645852257462963E-2</v>
      </c>
      <c r="N107" s="10">
        <f>IF(('ssp2-up'!N107-'ssp2-up'!M107)&gt;0,('ssp2-up'!N107-'ssp2-up'!M107),0)</f>
        <v>2.006234754081726E-2</v>
      </c>
      <c r="O107" s="10">
        <f>IF(('ssp2-up'!O107-'ssp2-up'!N107)&gt;0,('ssp2-up'!O107-'ssp2-up'!N107),0)</f>
        <v>1.6076040172845363E-2</v>
      </c>
      <c r="P107" s="10">
        <f>IF(('ssp2-up'!P107-'ssp2-up'!O107)&gt;0,('ssp2-up'!P107-'ssp2-up'!O107),0)</f>
        <v>1.2303007534846144E-2</v>
      </c>
      <c r="Q107" s="10">
        <f>IF(('ssp2-up'!Q107-'ssp2-up'!P107)&gt;0,('ssp2-up'!Q107-'ssp2-up'!P107),0)</f>
        <v>6.6354638229855212E-3</v>
      </c>
      <c r="R107" s="10">
        <f>IF(('ssp2-up'!R107-'ssp2-up'!Q107)&gt;0,('ssp2-up'!R107-'ssp2-up'!Q107),0)</f>
        <v>1.4174620578777386E-3</v>
      </c>
      <c r="S107" s="10">
        <f>IF(('ssp2-up'!S107-'ssp2-up'!R107)&gt;0,('ssp2-up'!S107-'ssp2-up'!R107),0)</f>
        <v>0</v>
      </c>
      <c r="T107" s="10">
        <f>IF(('ssp2-up'!T107-'ssp2-up'!S107)&gt;0,('ssp2-up'!T107-'ssp2-up'!S107),0)</f>
        <v>0</v>
      </c>
      <c r="U107" s="10">
        <f>IF(('ssp2-up'!U107-'ssp2-up'!T107)&gt;0,('ssp2-up'!U107-'ssp2-up'!T107),0)</f>
        <v>0</v>
      </c>
      <c r="V107" s="10">
        <f>IF(('ssp2-up'!V107-'ssp2-up'!U107)&gt;0,('ssp2-up'!V107-'ssp2-up'!U107),0)</f>
        <v>0</v>
      </c>
      <c r="W107" s="10">
        <f>IF(('ssp2-up'!W107-'ssp2-up'!V107)&gt;0,('ssp2-up'!W107-'ssp2-up'!V107),0)</f>
        <v>0</v>
      </c>
      <c r="X107" s="10">
        <f>IF(('ssp2-up'!X107-'ssp2-up'!W107)&gt;0,('ssp2-up'!X107-'ssp2-up'!W107),0)</f>
        <v>0</v>
      </c>
    </row>
    <row r="108" spans="1:24" x14ac:dyDescent="0.3">
      <c r="A108" s="6" t="s">
        <v>6</v>
      </c>
      <c r="B108" s="11" t="s">
        <v>202</v>
      </c>
      <c r="C108" s="6" t="s">
        <v>115</v>
      </c>
      <c r="D108" s="6" t="s">
        <v>205</v>
      </c>
      <c r="E108" s="6" t="s">
        <v>204</v>
      </c>
      <c r="F108" s="10" t="e">
        <v>#N/A</v>
      </c>
      <c r="G108" s="10">
        <f>IF(('ssp2-up'!G108-'ssp2-up'!F108)&gt;0,('ssp2-up'!G108-'ssp2-up'!F108),0)</f>
        <v>1.9392286933959717</v>
      </c>
      <c r="H108" s="10">
        <f>IF(('ssp2-up'!H108-'ssp2-up'!G108)&gt;0,('ssp2-up'!H108-'ssp2-up'!G108),0)</f>
        <v>1.7673408506218138</v>
      </c>
      <c r="I108" s="10">
        <f>IF(('ssp2-up'!I108-'ssp2-up'!H108)&gt;0,('ssp2-up'!I108-'ssp2-up'!H108),0)</f>
        <v>1.5427710118484015</v>
      </c>
      <c r="J108" s="10">
        <f>IF(('ssp2-up'!J108-'ssp2-up'!I108)&gt;0,('ssp2-up'!J108-'ssp2-up'!I108),0)</f>
        <v>1.2779610280847429</v>
      </c>
      <c r="K108" s="10">
        <f>IF(('ssp2-up'!K108-'ssp2-up'!J108)&gt;0,('ssp2-up'!K108-'ssp2-up'!J108),0)</f>
        <v>1.0208614283069544</v>
      </c>
      <c r="L108" s="10">
        <f>IF(('ssp2-up'!L108-'ssp2-up'!K108)&gt;0,('ssp2-up'!L108-'ssp2-up'!K108),0)</f>
        <v>0.79291073946936308</v>
      </c>
      <c r="M108" s="10">
        <f>IF(('ssp2-up'!M108-'ssp2-up'!L108)&gt;0,('ssp2-up'!M108-'ssp2-up'!L108),0)</f>
        <v>0.57109736261788413</v>
      </c>
      <c r="N108" s="10">
        <f>IF(('ssp2-up'!N108-'ssp2-up'!M108)&gt;0,('ssp2-up'!N108-'ssp2-up'!M108),0)</f>
        <v>0.36656735514035077</v>
      </c>
      <c r="O108" s="10">
        <f>IF(('ssp2-up'!O108-'ssp2-up'!N108)&gt;0,('ssp2-up'!O108-'ssp2-up'!N108),0)</f>
        <v>0.17093706376857298</v>
      </c>
      <c r="P108" s="10">
        <f>IF(('ssp2-up'!P108-'ssp2-up'!O108)&gt;0,('ssp2-up'!P108-'ssp2-up'!O108),0)</f>
        <v>0</v>
      </c>
      <c r="Q108" s="10">
        <f>IF(('ssp2-up'!Q108-'ssp2-up'!P108)&gt;0,('ssp2-up'!Q108-'ssp2-up'!P108),0)</f>
        <v>0</v>
      </c>
      <c r="R108" s="10">
        <f>IF(('ssp2-up'!R108-'ssp2-up'!Q108)&gt;0,('ssp2-up'!R108-'ssp2-up'!Q108),0)</f>
        <v>0</v>
      </c>
      <c r="S108" s="10">
        <f>IF(('ssp2-up'!S108-'ssp2-up'!R108)&gt;0,('ssp2-up'!S108-'ssp2-up'!R108),0)</f>
        <v>0</v>
      </c>
      <c r="T108" s="10">
        <f>IF(('ssp2-up'!T108-'ssp2-up'!S108)&gt;0,('ssp2-up'!T108-'ssp2-up'!S108),0)</f>
        <v>0</v>
      </c>
      <c r="U108" s="10">
        <f>IF(('ssp2-up'!U108-'ssp2-up'!T108)&gt;0,('ssp2-up'!U108-'ssp2-up'!T108),0)</f>
        <v>0</v>
      </c>
      <c r="V108" s="10">
        <f>IF(('ssp2-up'!V108-'ssp2-up'!U108)&gt;0,('ssp2-up'!V108-'ssp2-up'!U108),0)</f>
        <v>0</v>
      </c>
      <c r="W108" s="10">
        <f>IF(('ssp2-up'!W108-'ssp2-up'!V108)&gt;0,('ssp2-up'!W108-'ssp2-up'!V108),0)</f>
        <v>0</v>
      </c>
      <c r="X108" s="10">
        <f>IF(('ssp2-up'!X108-'ssp2-up'!W108)&gt;0,('ssp2-up'!X108-'ssp2-up'!W108),0)</f>
        <v>0</v>
      </c>
    </row>
    <row r="109" spans="1:24" x14ac:dyDescent="0.3">
      <c r="A109" s="6" t="s">
        <v>6</v>
      </c>
      <c r="B109" s="11" t="s">
        <v>202</v>
      </c>
      <c r="C109" s="6" t="s">
        <v>116</v>
      </c>
      <c r="D109" s="6" t="s">
        <v>205</v>
      </c>
      <c r="E109" s="6" t="s">
        <v>204</v>
      </c>
      <c r="F109" s="10" t="e">
        <v>#N/A</v>
      </c>
      <c r="G109" s="10">
        <f>IF(('ssp2-up'!G109-'ssp2-up'!F109)&gt;0,('ssp2-up'!G109-'ssp2-up'!F109),0)</f>
        <v>1.9102028026299012E-2</v>
      </c>
      <c r="H109" s="10">
        <f>IF(('ssp2-up'!H109-'ssp2-up'!G109)&gt;0,('ssp2-up'!H109-'ssp2-up'!G109),0)</f>
        <v>1.0382965375989039E-2</v>
      </c>
      <c r="I109" s="10">
        <f>IF(('ssp2-up'!I109-'ssp2-up'!H109)&gt;0,('ssp2-up'!I109-'ssp2-up'!H109),0)</f>
        <v>0</v>
      </c>
      <c r="J109" s="10">
        <f>IF(('ssp2-up'!J109-'ssp2-up'!I109)&gt;0,('ssp2-up'!J109-'ssp2-up'!I109),0)</f>
        <v>0</v>
      </c>
      <c r="K109" s="10">
        <f>IF(('ssp2-up'!K109-'ssp2-up'!J109)&gt;0,('ssp2-up'!K109-'ssp2-up'!J109),0)</f>
        <v>0</v>
      </c>
      <c r="L109" s="10">
        <f>IF(('ssp2-up'!L109-'ssp2-up'!K109)&gt;0,('ssp2-up'!L109-'ssp2-up'!K109),0)</f>
        <v>0</v>
      </c>
      <c r="M109" s="10">
        <f>IF(('ssp2-up'!M109-'ssp2-up'!L109)&gt;0,('ssp2-up'!M109-'ssp2-up'!L109),0)</f>
        <v>0</v>
      </c>
      <c r="N109" s="10">
        <f>IF(('ssp2-up'!N109-'ssp2-up'!M109)&gt;0,('ssp2-up'!N109-'ssp2-up'!M109),0)</f>
        <v>0</v>
      </c>
      <c r="O109" s="10">
        <f>IF(('ssp2-up'!O109-'ssp2-up'!N109)&gt;0,('ssp2-up'!O109-'ssp2-up'!N109),0)</f>
        <v>0</v>
      </c>
      <c r="P109" s="10">
        <f>IF(('ssp2-up'!P109-'ssp2-up'!O109)&gt;0,('ssp2-up'!P109-'ssp2-up'!O109),0)</f>
        <v>0</v>
      </c>
      <c r="Q109" s="10">
        <f>IF(('ssp2-up'!Q109-'ssp2-up'!P109)&gt;0,('ssp2-up'!Q109-'ssp2-up'!P109),0)</f>
        <v>0</v>
      </c>
      <c r="R109" s="10">
        <f>IF(('ssp2-up'!R109-'ssp2-up'!Q109)&gt;0,('ssp2-up'!R109-'ssp2-up'!Q109),0)</f>
        <v>0</v>
      </c>
      <c r="S109" s="10">
        <f>IF(('ssp2-up'!S109-'ssp2-up'!R109)&gt;0,('ssp2-up'!S109-'ssp2-up'!R109),0)</f>
        <v>0</v>
      </c>
      <c r="T109" s="10">
        <f>IF(('ssp2-up'!T109-'ssp2-up'!S109)&gt;0,('ssp2-up'!T109-'ssp2-up'!S109),0)</f>
        <v>0</v>
      </c>
      <c r="U109" s="10">
        <f>IF(('ssp2-up'!U109-'ssp2-up'!T109)&gt;0,('ssp2-up'!U109-'ssp2-up'!T109),0)</f>
        <v>0</v>
      </c>
      <c r="V109" s="10">
        <f>IF(('ssp2-up'!V109-'ssp2-up'!U109)&gt;0,('ssp2-up'!V109-'ssp2-up'!U109),0)</f>
        <v>0</v>
      </c>
      <c r="W109" s="10">
        <f>IF(('ssp2-up'!W109-'ssp2-up'!V109)&gt;0,('ssp2-up'!W109-'ssp2-up'!V109),0)</f>
        <v>0</v>
      </c>
      <c r="X109" s="10">
        <f>IF(('ssp2-up'!X109-'ssp2-up'!W109)&gt;0,('ssp2-up'!X109-'ssp2-up'!W109),0)</f>
        <v>0</v>
      </c>
    </row>
    <row r="110" spans="1:24" x14ac:dyDescent="0.3">
      <c r="A110" s="6" t="s">
        <v>6</v>
      </c>
      <c r="B110" s="11" t="s">
        <v>202</v>
      </c>
      <c r="C110" s="6" t="s">
        <v>117</v>
      </c>
      <c r="D110" s="6" t="s">
        <v>205</v>
      </c>
      <c r="E110" s="6" t="s">
        <v>204</v>
      </c>
      <c r="F110" s="10" t="e">
        <v>#N/A</v>
      </c>
      <c r="G110" s="10">
        <f>IF(('ssp2-up'!G110-'ssp2-up'!F110)&gt;0,('ssp2-up'!G110-'ssp2-up'!F110),0)</f>
        <v>1.6244612467784814</v>
      </c>
      <c r="H110" s="10">
        <f>IF(('ssp2-up'!H110-'ssp2-up'!G110)&gt;0,('ssp2-up'!H110-'ssp2-up'!G110),0)</f>
        <v>1.8600717060619649</v>
      </c>
      <c r="I110" s="10">
        <f>IF(('ssp2-up'!I110-'ssp2-up'!H110)&gt;0,('ssp2-up'!I110-'ssp2-up'!H110),0)</f>
        <v>2.0674984724799135</v>
      </c>
      <c r="J110" s="10">
        <f>IF(('ssp2-up'!J110-'ssp2-up'!I110)&gt;0,('ssp2-up'!J110-'ssp2-up'!I110),0)</f>
        <v>2.2611453627071754</v>
      </c>
      <c r="K110" s="10">
        <f>IF(('ssp2-up'!K110-'ssp2-up'!J110)&gt;0,('ssp2-up'!K110-'ssp2-up'!J110),0)</f>
        <v>2.4043861383830514</v>
      </c>
      <c r="L110" s="10">
        <f>IF(('ssp2-up'!L110-'ssp2-up'!K110)&gt;0,('ssp2-up'!L110-'ssp2-up'!K110),0)</f>
        <v>2.5166423569039296</v>
      </c>
      <c r="M110" s="10">
        <f>IF(('ssp2-up'!M110-'ssp2-up'!L110)&gt;0,('ssp2-up'!M110-'ssp2-up'!L110),0)</f>
        <v>2.5624947091527694</v>
      </c>
      <c r="N110" s="10">
        <f>IF(('ssp2-up'!N110-'ssp2-up'!M110)&gt;0,('ssp2-up'!N110-'ssp2-up'!M110),0)</f>
        <v>2.5582412712295124</v>
      </c>
      <c r="O110" s="10">
        <f>IF(('ssp2-up'!O110-'ssp2-up'!N110)&gt;0,('ssp2-up'!O110-'ssp2-up'!N110),0)</f>
        <v>2.5472509227030677</v>
      </c>
      <c r="P110" s="10">
        <f>IF(('ssp2-up'!P110-'ssp2-up'!O110)&gt;0,('ssp2-up'!P110-'ssp2-up'!O110),0)</f>
        <v>2.4959009400536587</v>
      </c>
      <c r="Q110" s="10">
        <f>IF(('ssp2-up'!Q110-'ssp2-up'!P110)&gt;0,('ssp2-up'!Q110-'ssp2-up'!P110),0)</f>
        <v>2.3933509374229978</v>
      </c>
      <c r="R110" s="10">
        <f>IF(('ssp2-up'!R110-'ssp2-up'!Q110)&gt;0,('ssp2-up'!R110-'ssp2-up'!Q110),0)</f>
        <v>2.2729152670464394</v>
      </c>
      <c r="S110" s="10">
        <f>IF(('ssp2-up'!S110-'ssp2-up'!R110)&gt;0,('ssp2-up'!S110-'ssp2-up'!R110),0)</f>
        <v>2.1251708087213288</v>
      </c>
      <c r="T110" s="10">
        <f>IF(('ssp2-up'!T110-'ssp2-up'!S110)&gt;0,('ssp2-up'!T110-'ssp2-up'!S110),0)</f>
        <v>1.9088275203556648</v>
      </c>
      <c r="U110" s="10">
        <f>IF(('ssp2-up'!U110-'ssp2-up'!T110)&gt;0,('ssp2-up'!U110-'ssp2-up'!T110),0)</f>
        <v>1.6640736756978569</v>
      </c>
      <c r="V110" s="10">
        <f>IF(('ssp2-up'!V110-'ssp2-up'!U110)&gt;0,('ssp2-up'!V110-'ssp2-up'!U110),0)</f>
        <v>1.407515490215566</v>
      </c>
      <c r="W110" s="10">
        <f>IF(('ssp2-up'!W110-'ssp2-up'!V110)&gt;0,('ssp2-up'!W110-'ssp2-up'!V110),0)</f>
        <v>1.1813310689915824</v>
      </c>
      <c r="X110" s="10">
        <f>IF(('ssp2-up'!X110-'ssp2-up'!W110)&gt;0,('ssp2-up'!X110-'ssp2-up'!W110),0)</f>
        <v>0.93699543989891509</v>
      </c>
    </row>
    <row r="111" spans="1:24" x14ac:dyDescent="0.3">
      <c r="A111" s="6" t="s">
        <v>6</v>
      </c>
      <c r="B111" s="11" t="s">
        <v>202</v>
      </c>
      <c r="C111" s="6" t="s">
        <v>118</v>
      </c>
      <c r="D111" s="6" t="s">
        <v>205</v>
      </c>
      <c r="E111" s="6" t="s">
        <v>204</v>
      </c>
      <c r="F111" s="10" t="e">
        <v>#N/A</v>
      </c>
      <c r="G111" s="10">
        <f>IF(('ssp2-up'!G111-'ssp2-up'!F111)&gt;0,('ssp2-up'!G111-'ssp2-up'!F111),0)</f>
        <v>2.3098530394892985E-2</v>
      </c>
      <c r="H111" s="10">
        <f>IF(('ssp2-up'!H111-'ssp2-up'!G111)&gt;0,('ssp2-up'!H111-'ssp2-up'!G111),0)</f>
        <v>2.4238064934644421E-2</v>
      </c>
      <c r="I111" s="10">
        <f>IF(('ssp2-up'!I111-'ssp2-up'!H111)&gt;0,('ssp2-up'!I111-'ssp2-up'!H111),0)</f>
        <v>2.3869856930367223E-2</v>
      </c>
      <c r="J111" s="10">
        <f>IF(('ssp2-up'!J111-'ssp2-up'!I111)&gt;0,('ssp2-up'!J111-'ssp2-up'!I111),0)</f>
        <v>2.2430337613181556E-2</v>
      </c>
      <c r="K111" s="10">
        <f>IF(('ssp2-up'!K111-'ssp2-up'!J111)&gt;0,('ssp2-up'!K111-'ssp2-up'!J111),0)</f>
        <v>2.0622751698064851E-2</v>
      </c>
      <c r="L111" s="10">
        <f>IF(('ssp2-up'!L111-'ssp2-up'!K111)&gt;0,('ssp2-up'!L111-'ssp2-up'!K111),0)</f>
        <v>1.927767444752651E-2</v>
      </c>
      <c r="M111" s="10">
        <f>IF(('ssp2-up'!M111-'ssp2-up'!L111)&gt;0,('ssp2-up'!M111-'ssp2-up'!L111),0)</f>
        <v>1.794365080902266E-2</v>
      </c>
      <c r="N111" s="10">
        <f>IF(('ssp2-up'!N111-'ssp2-up'!M111)&gt;0,('ssp2-up'!N111-'ssp2-up'!M111),0)</f>
        <v>1.6185576274327373E-2</v>
      </c>
      <c r="O111" s="10">
        <f>IF(('ssp2-up'!O111-'ssp2-up'!N111)&gt;0,('ssp2-up'!O111-'ssp2-up'!N111),0)</f>
        <v>1.3851424854283811E-2</v>
      </c>
      <c r="P111" s="10">
        <f>IF(('ssp2-up'!P111-'ssp2-up'!O111)&gt;0,('ssp2-up'!P111-'ssp2-up'!O111),0)</f>
        <v>1.1037316610873538E-2</v>
      </c>
      <c r="Q111" s="10">
        <f>IF(('ssp2-up'!Q111-'ssp2-up'!P111)&gt;0,('ssp2-up'!Q111-'ssp2-up'!P111),0)</f>
        <v>8.1602167423804328E-3</v>
      </c>
      <c r="R111" s="10">
        <f>IF(('ssp2-up'!R111-'ssp2-up'!Q111)&gt;0,('ssp2-up'!R111-'ssp2-up'!Q111),0)</f>
        <v>5.4524093337813273E-3</v>
      </c>
      <c r="S111" s="10">
        <f>IF(('ssp2-up'!S111-'ssp2-up'!R111)&gt;0,('ssp2-up'!S111-'ssp2-up'!R111),0)</f>
        <v>2.7640062243478036E-3</v>
      </c>
      <c r="T111" s="10">
        <f>IF(('ssp2-up'!T111-'ssp2-up'!S111)&gt;0,('ssp2-up'!T111-'ssp2-up'!S111),0)</f>
        <v>0</v>
      </c>
      <c r="U111" s="10">
        <f>IF(('ssp2-up'!U111-'ssp2-up'!T111)&gt;0,('ssp2-up'!U111-'ssp2-up'!T111),0)</f>
        <v>0</v>
      </c>
      <c r="V111" s="10">
        <f>IF(('ssp2-up'!V111-'ssp2-up'!U111)&gt;0,('ssp2-up'!V111-'ssp2-up'!U111),0)</f>
        <v>0</v>
      </c>
      <c r="W111" s="10">
        <f>IF(('ssp2-up'!W111-'ssp2-up'!V111)&gt;0,('ssp2-up'!W111-'ssp2-up'!V111),0)</f>
        <v>0</v>
      </c>
      <c r="X111" s="10">
        <f>IF(('ssp2-up'!X111-'ssp2-up'!W111)&gt;0,('ssp2-up'!X111-'ssp2-up'!W111),0)</f>
        <v>0</v>
      </c>
    </row>
    <row r="112" spans="1:24" x14ac:dyDescent="0.3">
      <c r="A112" s="6" t="s">
        <v>6</v>
      </c>
      <c r="B112" s="11" t="s">
        <v>202</v>
      </c>
      <c r="C112" s="6" t="s">
        <v>119</v>
      </c>
      <c r="D112" s="6" t="s">
        <v>205</v>
      </c>
      <c r="E112" s="6" t="s">
        <v>204</v>
      </c>
      <c r="F112" s="10" t="e">
        <v>#N/A</v>
      </c>
      <c r="G112" s="10">
        <f>IF(('ssp2-up'!G112-'ssp2-up'!F112)&gt;0,('ssp2-up'!G112-'ssp2-up'!F112),0)</f>
        <v>7.2194600474595632</v>
      </c>
      <c r="H112" s="10">
        <f>IF(('ssp2-up'!H112-'ssp2-up'!G112)&gt;0,('ssp2-up'!H112-'ssp2-up'!G112),0)</f>
        <v>6.9834207392879364</v>
      </c>
      <c r="I112" s="10">
        <f>IF(('ssp2-up'!I112-'ssp2-up'!H112)&gt;0,('ssp2-up'!I112-'ssp2-up'!H112),0)</f>
        <v>6.519891480994886</v>
      </c>
      <c r="J112" s="10">
        <f>IF(('ssp2-up'!J112-'ssp2-up'!I112)&gt;0,('ssp2-up'!J112-'ssp2-up'!I112),0)</f>
        <v>5.9299866723358718</v>
      </c>
      <c r="K112" s="10">
        <f>IF(('ssp2-up'!K112-'ssp2-up'!J112)&gt;0,('ssp2-up'!K112-'ssp2-up'!J112),0)</f>
        <v>5.2398526648606492</v>
      </c>
      <c r="L112" s="10">
        <f>IF(('ssp2-up'!L112-'ssp2-up'!K112)&gt;0,('ssp2-up'!L112-'ssp2-up'!K112),0)</f>
        <v>4.5249650598424722</v>
      </c>
      <c r="M112" s="10">
        <f>IF(('ssp2-up'!M112-'ssp2-up'!L112)&gt;0,('ssp2-up'!M112-'ssp2-up'!L112),0)</f>
        <v>3.7709562890752863</v>
      </c>
      <c r="N112" s="10">
        <f>IF(('ssp2-up'!N112-'ssp2-up'!M112)&gt;0,('ssp2-up'!N112-'ssp2-up'!M112),0)</f>
        <v>3.0068096701556613</v>
      </c>
      <c r="O112" s="10">
        <f>IF(('ssp2-up'!O112-'ssp2-up'!N112)&gt;0,('ssp2-up'!O112-'ssp2-up'!N112),0)</f>
        <v>2.2384251266772708</v>
      </c>
      <c r="P112" s="10">
        <f>IF(('ssp2-up'!P112-'ssp2-up'!O112)&gt;0,('ssp2-up'!P112-'ssp2-up'!O112),0)</f>
        <v>1.4353405578701484</v>
      </c>
      <c r="Q112" s="10">
        <f>IF(('ssp2-up'!Q112-'ssp2-up'!P112)&gt;0,('ssp2-up'!Q112-'ssp2-up'!P112),0)</f>
        <v>1.0346997194256744</v>
      </c>
      <c r="R112" s="10">
        <f>IF(('ssp2-up'!R112-'ssp2-up'!Q112)&gt;0,('ssp2-up'!R112-'ssp2-up'!Q112),0)</f>
        <v>0.76902286634890515</v>
      </c>
      <c r="S112" s="10">
        <f>IF(('ssp2-up'!S112-'ssp2-up'!R112)&gt;0,('ssp2-up'!S112-'ssp2-up'!R112),0)</f>
        <v>0.48323129729166681</v>
      </c>
      <c r="T112" s="10">
        <f>IF(('ssp2-up'!T112-'ssp2-up'!S112)&gt;0,('ssp2-up'!T112-'ssp2-up'!S112),0)</f>
        <v>0.13891668696643933</v>
      </c>
      <c r="U112" s="10">
        <f>IF(('ssp2-up'!U112-'ssp2-up'!T112)&gt;0,('ssp2-up'!U112-'ssp2-up'!T112),0)</f>
        <v>0</v>
      </c>
      <c r="V112" s="10">
        <f>IF(('ssp2-up'!V112-'ssp2-up'!U112)&gt;0,('ssp2-up'!V112-'ssp2-up'!U112),0)</f>
        <v>0</v>
      </c>
      <c r="W112" s="10">
        <f>IF(('ssp2-up'!W112-'ssp2-up'!V112)&gt;0,('ssp2-up'!W112-'ssp2-up'!V112),0)</f>
        <v>0</v>
      </c>
      <c r="X112" s="10">
        <f>IF(('ssp2-up'!X112-'ssp2-up'!W112)&gt;0,('ssp2-up'!X112-'ssp2-up'!W112),0)</f>
        <v>0</v>
      </c>
    </row>
    <row r="113" spans="1:24" x14ac:dyDescent="0.3">
      <c r="A113" s="6" t="s">
        <v>6</v>
      </c>
      <c r="B113" s="11" t="s">
        <v>202</v>
      </c>
      <c r="C113" s="6" t="s">
        <v>120</v>
      </c>
      <c r="D113" s="6" t="s">
        <v>205</v>
      </c>
      <c r="E113" s="6" t="s">
        <v>204</v>
      </c>
      <c r="F113" s="10" t="e">
        <v>#N/A</v>
      </c>
      <c r="G113" s="10">
        <f>IF(('ssp2-up'!G113-'ssp2-up'!F113)&gt;0,('ssp2-up'!G113-'ssp2-up'!F113),0)</f>
        <v>9.0067042821876608E-2</v>
      </c>
      <c r="H113" s="10">
        <f>IF(('ssp2-up'!H113-'ssp2-up'!G113)&gt;0,('ssp2-up'!H113-'ssp2-up'!G113),0)</f>
        <v>8.259407055200918E-2</v>
      </c>
      <c r="I113" s="10">
        <f>IF(('ssp2-up'!I113-'ssp2-up'!H113)&gt;0,('ssp2-up'!I113-'ssp2-up'!H113),0)</f>
        <v>7.629627051842558E-2</v>
      </c>
      <c r="J113" s="10">
        <f>IF(('ssp2-up'!J113-'ssp2-up'!I113)&gt;0,('ssp2-up'!J113-'ssp2-up'!I113),0)</f>
        <v>6.9771171787504249E-2</v>
      </c>
      <c r="K113" s="10">
        <f>IF(('ssp2-up'!K113-'ssp2-up'!J113)&gt;0,('ssp2-up'!K113-'ssp2-up'!J113),0)</f>
        <v>6.3400612657920963E-2</v>
      </c>
      <c r="L113" s="10">
        <f>IF(('ssp2-up'!L113-'ssp2-up'!K113)&gt;0,('ssp2-up'!L113-'ssp2-up'!K113),0)</f>
        <v>5.7362873759889244E-2</v>
      </c>
      <c r="M113" s="10">
        <f>IF(('ssp2-up'!M113-'ssp2-up'!L113)&gt;0,('ssp2-up'!M113-'ssp2-up'!L113),0)</f>
        <v>5.202335192227725E-2</v>
      </c>
      <c r="N113" s="10">
        <f>IF(('ssp2-up'!N113-'ssp2-up'!M113)&gt;0,('ssp2-up'!N113-'ssp2-up'!M113),0)</f>
        <v>4.5901960217340276E-2</v>
      </c>
      <c r="O113" s="10">
        <f>IF(('ssp2-up'!O113-'ssp2-up'!N113)&gt;0,('ssp2-up'!O113-'ssp2-up'!N113),0)</f>
        <v>3.9005442739200369E-2</v>
      </c>
      <c r="P113" s="10">
        <f>IF(('ssp2-up'!P113-'ssp2-up'!O113)&gt;0,('ssp2-up'!P113-'ssp2-up'!O113),0)</f>
        <v>3.1435560446391841E-2</v>
      </c>
      <c r="Q113" s="10">
        <f>IF(('ssp2-up'!Q113-'ssp2-up'!P113)&gt;0,('ssp2-up'!Q113-'ssp2-up'!P113),0)</f>
        <v>1.5328116211954734E-2</v>
      </c>
      <c r="R113" s="10">
        <f>IF(('ssp2-up'!R113-'ssp2-up'!Q113)&gt;0,('ssp2-up'!R113-'ssp2-up'!Q113),0)</f>
        <v>1.5049308709458309E-4</v>
      </c>
      <c r="S113" s="10">
        <f>IF(('ssp2-up'!S113-'ssp2-up'!R113)&gt;0,('ssp2-up'!S113-'ssp2-up'!R113),0)</f>
        <v>0</v>
      </c>
      <c r="T113" s="10">
        <f>IF(('ssp2-up'!T113-'ssp2-up'!S113)&gt;0,('ssp2-up'!T113-'ssp2-up'!S113),0)</f>
        <v>0</v>
      </c>
      <c r="U113" s="10">
        <f>IF(('ssp2-up'!U113-'ssp2-up'!T113)&gt;0,('ssp2-up'!U113-'ssp2-up'!T113),0)</f>
        <v>0</v>
      </c>
      <c r="V113" s="10">
        <f>IF(('ssp2-up'!V113-'ssp2-up'!U113)&gt;0,('ssp2-up'!V113-'ssp2-up'!U113),0)</f>
        <v>0</v>
      </c>
      <c r="W113" s="10">
        <f>IF(('ssp2-up'!W113-'ssp2-up'!V113)&gt;0,('ssp2-up'!W113-'ssp2-up'!V113),0)</f>
        <v>0</v>
      </c>
      <c r="X113" s="10">
        <f>IF(('ssp2-up'!X113-'ssp2-up'!W113)&gt;0,('ssp2-up'!X113-'ssp2-up'!W113),0)</f>
        <v>0</v>
      </c>
    </row>
    <row r="114" spans="1:24" x14ac:dyDescent="0.3">
      <c r="A114" s="6" t="s">
        <v>6</v>
      </c>
      <c r="B114" s="11" t="s">
        <v>202</v>
      </c>
      <c r="C114" s="6" t="s">
        <v>121</v>
      </c>
      <c r="D114" s="6" t="s">
        <v>205</v>
      </c>
      <c r="E114" s="6" t="s">
        <v>204</v>
      </c>
      <c r="F114" s="10" t="e">
        <v>#N/A</v>
      </c>
      <c r="G114" s="10">
        <f>IF(('ssp2-up'!G114-'ssp2-up'!F114)&gt;0,('ssp2-up'!G114-'ssp2-up'!F114),0)</f>
        <v>1.479216428792415</v>
      </c>
      <c r="H114" s="10">
        <f>IF(('ssp2-up'!H114-'ssp2-up'!G114)&gt;0,('ssp2-up'!H114-'ssp2-up'!G114),0)</f>
        <v>1.6965765731938163</v>
      </c>
      <c r="I114" s="10">
        <f>IF(('ssp2-up'!I114-'ssp2-up'!H114)&gt;0,('ssp2-up'!I114-'ssp2-up'!H114),0)</f>
        <v>1.8926697159171297</v>
      </c>
      <c r="J114" s="10">
        <f>IF(('ssp2-up'!J114-'ssp2-up'!I114)&gt;0,('ssp2-up'!J114-'ssp2-up'!I114),0)</f>
        <v>2.0493676998502046</v>
      </c>
      <c r="K114" s="10">
        <f>IF(('ssp2-up'!K114-'ssp2-up'!J114)&gt;0,('ssp2-up'!K114-'ssp2-up'!J114),0)</f>
        <v>2.1482382175544092</v>
      </c>
      <c r="L114" s="10">
        <f>IF(('ssp2-up'!L114-'ssp2-up'!K114)&gt;0,('ssp2-up'!L114-'ssp2-up'!K114),0)</f>
        <v>2.1943622228045072</v>
      </c>
      <c r="M114" s="10">
        <f>IF(('ssp2-up'!M114-'ssp2-up'!L114)&gt;0,('ssp2-up'!M114-'ssp2-up'!L114),0)</f>
        <v>2.1976051070773828</v>
      </c>
      <c r="N114" s="10">
        <f>IF(('ssp2-up'!N114-'ssp2-up'!M114)&gt;0,('ssp2-up'!N114-'ssp2-up'!M114),0)</f>
        <v>2.1369294142953876</v>
      </c>
      <c r="O114" s="10">
        <f>IF(('ssp2-up'!O114-'ssp2-up'!N114)&gt;0,('ssp2-up'!O114-'ssp2-up'!N114),0)</f>
        <v>2.0524053521228467</v>
      </c>
      <c r="P114" s="10">
        <f>IF(('ssp2-up'!P114-'ssp2-up'!O114)&gt;0,('ssp2-up'!P114-'ssp2-up'!O114),0)</f>
        <v>1.9298714761732931</v>
      </c>
      <c r="Q114" s="10">
        <f>IF(('ssp2-up'!Q114-'ssp2-up'!P114)&gt;0,('ssp2-up'!Q114-'ssp2-up'!P114),0)</f>
        <v>1.8266142429910097</v>
      </c>
      <c r="R114" s="10">
        <f>IF(('ssp2-up'!R114-'ssp2-up'!Q114)&gt;0,('ssp2-up'!R114-'ssp2-up'!Q114),0)</f>
        <v>1.7222725822116693</v>
      </c>
      <c r="S114" s="10">
        <f>IF(('ssp2-up'!S114-'ssp2-up'!R114)&gt;0,('ssp2-up'!S114-'ssp2-up'!R114),0)</f>
        <v>1.5627824722873349</v>
      </c>
      <c r="T114" s="10">
        <f>IF(('ssp2-up'!T114-'ssp2-up'!S114)&gt;0,('ssp2-up'!T114-'ssp2-up'!S114),0)</f>
        <v>1.3906241880623931</v>
      </c>
      <c r="U114" s="10">
        <f>IF(('ssp2-up'!U114-'ssp2-up'!T114)&gt;0,('ssp2-up'!U114-'ssp2-up'!T114),0)</f>
        <v>1.2444958104647412</v>
      </c>
      <c r="V114" s="10">
        <f>IF(('ssp2-up'!V114-'ssp2-up'!U114)&gt;0,('ssp2-up'!V114-'ssp2-up'!U114),0)</f>
        <v>1.1022836142635128</v>
      </c>
      <c r="W114" s="10">
        <f>IF(('ssp2-up'!W114-'ssp2-up'!V114)&gt;0,('ssp2-up'!W114-'ssp2-up'!V114),0)</f>
        <v>0.92108832312445799</v>
      </c>
      <c r="X114" s="10">
        <f>IF(('ssp2-up'!X114-'ssp2-up'!W114)&gt;0,('ssp2-up'!X114-'ssp2-up'!W114),0)</f>
        <v>0.77764364396784202</v>
      </c>
    </row>
    <row r="115" spans="1:24" x14ac:dyDescent="0.3">
      <c r="A115" s="6" t="s">
        <v>6</v>
      </c>
      <c r="B115" s="11" t="s">
        <v>202</v>
      </c>
      <c r="C115" s="6" t="s">
        <v>122</v>
      </c>
      <c r="D115" s="6" t="s">
        <v>205</v>
      </c>
      <c r="E115" s="6" t="s">
        <v>204</v>
      </c>
      <c r="F115" s="10" t="e">
        <v>#N/A</v>
      </c>
      <c r="G115" s="10">
        <f>IF(('ssp2-up'!G115-'ssp2-up'!F115)&gt;0,('ssp2-up'!G115-'ssp2-up'!F115),0)</f>
        <v>1.4214707751502909E-2</v>
      </c>
      <c r="H115" s="10">
        <f>IF(('ssp2-up'!H115-'ssp2-up'!G115)&gt;0,('ssp2-up'!H115-'ssp2-up'!G115),0)</f>
        <v>1.1799846413216297E-2</v>
      </c>
      <c r="I115" s="10">
        <f>IF(('ssp2-up'!I115-'ssp2-up'!H115)&gt;0,('ssp2-up'!I115-'ssp2-up'!H115),0)</f>
        <v>9.3120354471168398E-3</v>
      </c>
      <c r="J115" s="10">
        <f>IF(('ssp2-up'!J115-'ssp2-up'!I115)&gt;0,('ssp2-up'!J115-'ssp2-up'!I115),0)</f>
        <v>6.4314595751151504E-3</v>
      </c>
      <c r="K115" s="10">
        <f>IF(('ssp2-up'!K115-'ssp2-up'!J115)&gt;0,('ssp2-up'!K115-'ssp2-up'!J115),0)</f>
        <v>3.4657588507723269E-3</v>
      </c>
      <c r="L115" s="10">
        <f>IF(('ssp2-up'!L115-'ssp2-up'!K115)&gt;0,('ssp2-up'!L115-'ssp2-up'!K115),0)</f>
        <v>1.0040909473278403E-3</v>
      </c>
      <c r="M115" s="10">
        <f>IF(('ssp2-up'!M115-'ssp2-up'!L115)&gt;0,('ssp2-up'!M115-'ssp2-up'!L115),0)</f>
        <v>0</v>
      </c>
      <c r="N115" s="10">
        <f>IF(('ssp2-up'!N115-'ssp2-up'!M115)&gt;0,('ssp2-up'!N115-'ssp2-up'!M115),0)</f>
        <v>0</v>
      </c>
      <c r="O115" s="10">
        <f>IF(('ssp2-up'!O115-'ssp2-up'!N115)&gt;0,('ssp2-up'!O115-'ssp2-up'!N115),0)</f>
        <v>0</v>
      </c>
      <c r="P115" s="10">
        <f>IF(('ssp2-up'!P115-'ssp2-up'!O115)&gt;0,('ssp2-up'!P115-'ssp2-up'!O115),0)</f>
        <v>0</v>
      </c>
      <c r="Q115" s="10">
        <f>IF(('ssp2-up'!Q115-'ssp2-up'!P115)&gt;0,('ssp2-up'!Q115-'ssp2-up'!P115),0)</f>
        <v>0</v>
      </c>
      <c r="R115" s="10">
        <f>IF(('ssp2-up'!R115-'ssp2-up'!Q115)&gt;0,('ssp2-up'!R115-'ssp2-up'!Q115),0)</f>
        <v>0</v>
      </c>
      <c r="S115" s="10">
        <f>IF(('ssp2-up'!S115-'ssp2-up'!R115)&gt;0,('ssp2-up'!S115-'ssp2-up'!R115),0)</f>
        <v>0</v>
      </c>
      <c r="T115" s="10">
        <f>IF(('ssp2-up'!T115-'ssp2-up'!S115)&gt;0,('ssp2-up'!T115-'ssp2-up'!S115),0)</f>
        <v>0</v>
      </c>
      <c r="U115" s="10">
        <f>IF(('ssp2-up'!U115-'ssp2-up'!T115)&gt;0,('ssp2-up'!U115-'ssp2-up'!T115),0)</f>
        <v>0</v>
      </c>
      <c r="V115" s="10">
        <f>IF(('ssp2-up'!V115-'ssp2-up'!U115)&gt;0,('ssp2-up'!V115-'ssp2-up'!U115),0)</f>
        <v>0</v>
      </c>
      <c r="W115" s="10">
        <f>IF(('ssp2-up'!W115-'ssp2-up'!V115)&gt;0,('ssp2-up'!W115-'ssp2-up'!V115),0)</f>
        <v>0</v>
      </c>
      <c r="X115" s="10">
        <f>IF(('ssp2-up'!X115-'ssp2-up'!W115)&gt;0,('ssp2-up'!X115-'ssp2-up'!W115),0)</f>
        <v>0</v>
      </c>
    </row>
    <row r="116" spans="1:24" x14ac:dyDescent="0.3">
      <c r="A116" s="6" t="s">
        <v>6</v>
      </c>
      <c r="B116" s="11" t="s">
        <v>202</v>
      </c>
      <c r="C116" s="6" t="s">
        <v>123</v>
      </c>
      <c r="D116" s="6" t="s">
        <v>205</v>
      </c>
      <c r="E116" s="6" t="s">
        <v>204</v>
      </c>
      <c r="F116" s="10" t="e">
        <v>#N/A</v>
      </c>
      <c r="G116" s="10">
        <f>IF(('ssp2-up'!G116-'ssp2-up'!F116)&gt;0,('ssp2-up'!G116-'ssp2-up'!F116),0)</f>
        <v>1.9712007806597356</v>
      </c>
      <c r="H116" s="10">
        <f>IF(('ssp2-up'!H116-'ssp2-up'!G116)&gt;0,('ssp2-up'!H116-'ssp2-up'!G116),0)</f>
        <v>1.9230738601684543</v>
      </c>
      <c r="I116" s="10">
        <f>IF(('ssp2-up'!I116-'ssp2-up'!H116)&gt;0,('ssp2-up'!I116-'ssp2-up'!H116),0)</f>
        <v>1.7887065154180277</v>
      </c>
      <c r="J116" s="10">
        <f>IF(('ssp2-up'!J116-'ssp2-up'!I116)&gt;0,('ssp2-up'!J116-'ssp2-up'!I116),0)</f>
        <v>1.6401387608250566</v>
      </c>
      <c r="K116" s="10">
        <f>IF(('ssp2-up'!K116-'ssp2-up'!J116)&gt;0,('ssp2-up'!K116-'ssp2-up'!J116),0)</f>
        <v>1.3769082467057672</v>
      </c>
      <c r="L116" s="10">
        <f>IF(('ssp2-up'!L116-'ssp2-up'!K116)&gt;0,('ssp2-up'!L116-'ssp2-up'!K116),0)</f>
        <v>1.124970988362886</v>
      </c>
      <c r="M116" s="10">
        <f>IF(('ssp2-up'!M116-'ssp2-up'!L116)&gt;0,('ssp2-up'!M116-'ssp2-up'!L116),0)</f>
        <v>0.83138296873580586</v>
      </c>
      <c r="N116" s="10">
        <f>IF(('ssp2-up'!N116-'ssp2-up'!M116)&gt;0,('ssp2-up'!N116-'ssp2-up'!M116),0)</f>
        <v>0.5774972201206019</v>
      </c>
      <c r="O116" s="10">
        <f>IF(('ssp2-up'!O116-'ssp2-up'!N116)&gt;0,('ssp2-up'!O116-'ssp2-up'!N116),0)</f>
        <v>0.35548030459477786</v>
      </c>
      <c r="P116" s="10">
        <f>IF(('ssp2-up'!P116-'ssp2-up'!O116)&gt;0,('ssp2-up'!P116-'ssp2-up'!O116),0)</f>
        <v>0.15919816318202251</v>
      </c>
      <c r="Q116" s="10">
        <f>IF(('ssp2-up'!Q116-'ssp2-up'!P116)&gt;0,('ssp2-up'!Q116-'ssp2-up'!P116),0)</f>
        <v>1.6139068704106307E-2</v>
      </c>
      <c r="R116" s="10">
        <f>IF(('ssp2-up'!R116-'ssp2-up'!Q116)&gt;0,('ssp2-up'!R116-'ssp2-up'!Q116),0)</f>
        <v>0</v>
      </c>
      <c r="S116" s="10">
        <f>IF(('ssp2-up'!S116-'ssp2-up'!R116)&gt;0,('ssp2-up'!S116-'ssp2-up'!R116),0)</f>
        <v>0</v>
      </c>
      <c r="T116" s="10">
        <f>IF(('ssp2-up'!T116-'ssp2-up'!S116)&gt;0,('ssp2-up'!T116-'ssp2-up'!S116),0)</f>
        <v>0</v>
      </c>
      <c r="U116" s="10">
        <f>IF(('ssp2-up'!U116-'ssp2-up'!T116)&gt;0,('ssp2-up'!U116-'ssp2-up'!T116),0)</f>
        <v>0</v>
      </c>
      <c r="V116" s="10">
        <f>IF(('ssp2-up'!V116-'ssp2-up'!U116)&gt;0,('ssp2-up'!V116-'ssp2-up'!U116),0)</f>
        <v>0</v>
      </c>
      <c r="W116" s="10">
        <f>IF(('ssp2-up'!W116-'ssp2-up'!V116)&gt;0,('ssp2-up'!W116-'ssp2-up'!V116),0)</f>
        <v>0</v>
      </c>
      <c r="X116" s="10">
        <f>IF(('ssp2-up'!X116-'ssp2-up'!W116)&gt;0,('ssp2-up'!X116-'ssp2-up'!W116),0)</f>
        <v>0</v>
      </c>
    </row>
    <row r="117" spans="1:24" x14ac:dyDescent="0.3">
      <c r="A117" s="6" t="s">
        <v>6</v>
      </c>
      <c r="B117" s="11" t="s">
        <v>202</v>
      </c>
      <c r="C117" s="6" t="s">
        <v>124</v>
      </c>
      <c r="D117" s="6" t="s">
        <v>205</v>
      </c>
      <c r="E117" s="6" t="s">
        <v>204</v>
      </c>
      <c r="F117" s="10" t="e">
        <v>#N/A</v>
      </c>
      <c r="G117" s="10">
        <f>IF(('ssp2-up'!G117-'ssp2-up'!F117)&gt;0,('ssp2-up'!G117-'ssp2-up'!F117),0)</f>
        <v>2.2713735468959328E-2</v>
      </c>
      <c r="H117" s="10">
        <f>IF(('ssp2-up'!H117-'ssp2-up'!G117)&gt;0,('ssp2-up'!H117-'ssp2-up'!G117),0)</f>
        <v>2.2347130588455999E-2</v>
      </c>
      <c r="I117" s="10">
        <f>IF(('ssp2-up'!I117-'ssp2-up'!H117)&gt;0,('ssp2-up'!I117-'ssp2-up'!H117),0)</f>
        <v>2.095347514789353E-2</v>
      </c>
      <c r="J117" s="10">
        <f>IF(('ssp2-up'!J117-'ssp2-up'!I117)&gt;0,('ssp2-up'!J117-'ssp2-up'!I117),0)</f>
        <v>1.9113480735057031E-2</v>
      </c>
      <c r="K117" s="10">
        <f>IF(('ssp2-up'!K117-'ssp2-up'!J117)&gt;0,('ssp2-up'!K117-'ssp2-up'!J117),0)</f>
        <v>1.7287036350281726E-2</v>
      </c>
      <c r="L117" s="10">
        <f>IF(('ssp2-up'!L117-'ssp2-up'!K117)&gt;0,('ssp2-up'!L117-'ssp2-up'!K117),0)</f>
        <v>1.5576360092443176E-2</v>
      </c>
      <c r="M117" s="10">
        <f>IF(('ssp2-up'!M117-'ssp2-up'!L117)&gt;0,('ssp2-up'!M117-'ssp2-up'!L117),0)</f>
        <v>1.3717713952309474E-2</v>
      </c>
      <c r="N117" s="10">
        <f>IF(('ssp2-up'!N117-'ssp2-up'!M117)&gt;0,('ssp2-up'!N117-'ssp2-up'!M117),0)</f>
        <v>1.1933831175757748E-2</v>
      </c>
      <c r="O117" s="10">
        <f>IF(('ssp2-up'!O117-'ssp2-up'!N117)&gt;0,('ssp2-up'!O117-'ssp2-up'!N117),0)</f>
        <v>1.0243768604613512E-2</v>
      </c>
      <c r="P117" s="10">
        <f>IF(('ssp2-up'!P117-'ssp2-up'!O117)&gt;0,('ssp2-up'!P117-'ssp2-up'!O117),0)</f>
        <v>8.4761357735251286E-3</v>
      </c>
      <c r="Q117" s="10">
        <f>IF(('ssp2-up'!Q117-'ssp2-up'!P117)&gt;0,('ssp2-up'!Q117-'ssp2-up'!P117),0)</f>
        <v>4.3854141302509531E-3</v>
      </c>
      <c r="R117" s="10">
        <f>IF(('ssp2-up'!R117-'ssp2-up'!Q117)&gt;0,('ssp2-up'!R117-'ssp2-up'!Q117),0)</f>
        <v>3.4416044754315145E-4</v>
      </c>
      <c r="S117" s="10">
        <f>IF(('ssp2-up'!S117-'ssp2-up'!R117)&gt;0,('ssp2-up'!S117-'ssp2-up'!R117),0)</f>
        <v>0</v>
      </c>
      <c r="T117" s="10">
        <f>IF(('ssp2-up'!T117-'ssp2-up'!S117)&gt;0,('ssp2-up'!T117-'ssp2-up'!S117),0)</f>
        <v>0</v>
      </c>
      <c r="U117" s="10">
        <f>IF(('ssp2-up'!U117-'ssp2-up'!T117)&gt;0,('ssp2-up'!U117-'ssp2-up'!T117),0)</f>
        <v>0</v>
      </c>
      <c r="V117" s="10">
        <f>IF(('ssp2-up'!V117-'ssp2-up'!U117)&gt;0,('ssp2-up'!V117-'ssp2-up'!U117),0)</f>
        <v>0</v>
      </c>
      <c r="W117" s="10">
        <f>IF(('ssp2-up'!W117-'ssp2-up'!V117)&gt;0,('ssp2-up'!W117-'ssp2-up'!V117),0)</f>
        <v>0</v>
      </c>
      <c r="X117" s="10">
        <f>IF(('ssp2-up'!X117-'ssp2-up'!W117)&gt;0,('ssp2-up'!X117-'ssp2-up'!W117),0)</f>
        <v>0</v>
      </c>
    </row>
    <row r="118" spans="1:24" x14ac:dyDescent="0.3">
      <c r="A118" s="6" t="s">
        <v>6</v>
      </c>
      <c r="B118" s="11" t="s">
        <v>202</v>
      </c>
      <c r="C118" s="6" t="s">
        <v>125</v>
      </c>
      <c r="D118" s="6" t="s">
        <v>205</v>
      </c>
      <c r="E118" s="6" t="s">
        <v>204</v>
      </c>
      <c r="F118" s="10" t="e">
        <v>#N/A</v>
      </c>
      <c r="G118" s="10">
        <f>IF(('ssp2-up'!G118-'ssp2-up'!F118)&gt;0,('ssp2-up'!G118-'ssp2-up'!F118),0)</f>
        <v>0.20979640375171971</v>
      </c>
      <c r="H118" s="10">
        <f>IF(('ssp2-up'!H118-'ssp2-up'!G118)&gt;0,('ssp2-up'!H118-'ssp2-up'!G118),0)</f>
        <v>0.19976641067278811</v>
      </c>
      <c r="I118" s="10">
        <f>IF(('ssp2-up'!I118-'ssp2-up'!H118)&gt;0,('ssp2-up'!I118-'ssp2-up'!H118),0)</f>
        <v>0.17762732770400591</v>
      </c>
      <c r="J118" s="10">
        <f>IF(('ssp2-up'!J118-'ssp2-up'!I118)&gt;0,('ssp2-up'!J118-'ssp2-up'!I118),0)</f>
        <v>0.15280762446769858</v>
      </c>
      <c r="K118" s="10">
        <f>IF(('ssp2-up'!K118-'ssp2-up'!J118)&gt;0,('ssp2-up'!K118-'ssp2-up'!J118),0)</f>
        <v>0.1392879913666909</v>
      </c>
      <c r="L118" s="10">
        <f>IF(('ssp2-up'!L118-'ssp2-up'!K118)&gt;0,('ssp2-up'!L118-'ssp2-up'!K118),0)</f>
        <v>0.13396190921385731</v>
      </c>
      <c r="M118" s="10">
        <f>IF(('ssp2-up'!M118-'ssp2-up'!L118)&gt;0,('ssp2-up'!M118-'ssp2-up'!L118),0)</f>
        <v>0.12249733447145417</v>
      </c>
      <c r="N118" s="10">
        <f>IF(('ssp2-up'!N118-'ssp2-up'!M118)&gt;0,('ssp2-up'!N118-'ssp2-up'!M118),0)</f>
        <v>0.10273921655093909</v>
      </c>
      <c r="O118" s="10">
        <f>IF(('ssp2-up'!O118-'ssp2-up'!N118)&gt;0,('ssp2-up'!O118-'ssp2-up'!N118),0)</f>
        <v>7.6334775953400325E-2</v>
      </c>
      <c r="P118" s="10">
        <f>IF(('ssp2-up'!P118-'ssp2-up'!O118)&gt;0,('ssp2-up'!P118-'ssp2-up'!O118),0)</f>
        <v>5.2312458604123258E-2</v>
      </c>
      <c r="Q118" s="10">
        <f>IF(('ssp2-up'!Q118-'ssp2-up'!P118)&gt;0,('ssp2-up'!Q118-'ssp2-up'!P118),0)</f>
        <v>3.9612717985167745E-2</v>
      </c>
      <c r="R118" s="10">
        <f>IF(('ssp2-up'!R118-'ssp2-up'!Q118)&gt;0,('ssp2-up'!R118-'ssp2-up'!Q118),0)</f>
        <v>3.0064656107090748E-2</v>
      </c>
      <c r="S118" s="10">
        <f>IF(('ssp2-up'!S118-'ssp2-up'!R118)&gt;0,('ssp2-up'!S118-'ssp2-up'!R118),0)</f>
        <v>2.3550920022580968E-2</v>
      </c>
      <c r="T118" s="10">
        <f>IF(('ssp2-up'!T118-'ssp2-up'!S118)&gt;0,('ssp2-up'!T118-'ssp2-up'!S118),0)</f>
        <v>1.3861835710808457E-2</v>
      </c>
      <c r="U118" s="10">
        <f>IF(('ssp2-up'!U118-'ssp2-up'!T118)&gt;0,('ssp2-up'!U118-'ssp2-up'!T118),0)</f>
        <v>3.3090482371669339E-3</v>
      </c>
      <c r="V118" s="10">
        <f>IF(('ssp2-up'!V118-'ssp2-up'!U118)&gt;0,('ssp2-up'!V118-'ssp2-up'!U118),0)</f>
        <v>0</v>
      </c>
      <c r="W118" s="10">
        <f>IF(('ssp2-up'!W118-'ssp2-up'!V118)&gt;0,('ssp2-up'!W118-'ssp2-up'!V118),0)</f>
        <v>0</v>
      </c>
      <c r="X118" s="10">
        <f>IF(('ssp2-up'!X118-'ssp2-up'!W118)&gt;0,('ssp2-up'!X118-'ssp2-up'!W118),0)</f>
        <v>0</v>
      </c>
    </row>
    <row r="119" spans="1:24" x14ac:dyDescent="0.3">
      <c r="A119" s="6" t="s">
        <v>6</v>
      </c>
      <c r="B119" s="11" t="s">
        <v>202</v>
      </c>
      <c r="C119" s="6" t="s">
        <v>126</v>
      </c>
      <c r="D119" s="6" t="s">
        <v>205</v>
      </c>
      <c r="E119" s="6" t="s">
        <v>204</v>
      </c>
      <c r="F119" s="10" t="e">
        <v>#N/A</v>
      </c>
      <c r="G119" s="10">
        <f>IF(('ssp2-up'!G119-'ssp2-up'!F119)&gt;0,('ssp2-up'!G119-'ssp2-up'!F119),0)</f>
        <v>1.903624320513563</v>
      </c>
      <c r="H119" s="10">
        <f>IF(('ssp2-up'!H119-'ssp2-up'!G119)&gt;0,('ssp2-up'!H119-'ssp2-up'!G119),0)</f>
        <v>2.0615606712865802</v>
      </c>
      <c r="I119" s="10">
        <f>IF(('ssp2-up'!I119-'ssp2-up'!H119)&gt;0,('ssp2-up'!I119-'ssp2-up'!H119),0)</f>
        <v>2.1682695422572618</v>
      </c>
      <c r="J119" s="10">
        <f>IF(('ssp2-up'!J119-'ssp2-up'!I119)&gt;0,('ssp2-up'!J119-'ssp2-up'!I119),0)</f>
        <v>2.2191970836116646</v>
      </c>
      <c r="K119" s="10">
        <f>IF(('ssp2-up'!K119-'ssp2-up'!J119)&gt;0,('ssp2-up'!K119-'ssp2-up'!J119),0)</f>
        <v>2.2227862963087333</v>
      </c>
      <c r="L119" s="10">
        <f>IF(('ssp2-up'!L119-'ssp2-up'!K119)&gt;0,('ssp2-up'!L119-'ssp2-up'!K119),0)</f>
        <v>2.1866708488948525</v>
      </c>
      <c r="M119" s="10">
        <f>IF(('ssp2-up'!M119-'ssp2-up'!L119)&gt;0,('ssp2-up'!M119-'ssp2-up'!L119),0)</f>
        <v>2.0799630792698061</v>
      </c>
      <c r="N119" s="10">
        <f>IF(('ssp2-up'!N119-'ssp2-up'!M119)&gt;0,('ssp2-up'!N119-'ssp2-up'!M119),0)</f>
        <v>1.9575746419302611</v>
      </c>
      <c r="O119" s="10">
        <f>IF(('ssp2-up'!O119-'ssp2-up'!N119)&gt;0,('ssp2-up'!O119-'ssp2-up'!N119),0)</f>
        <v>1.8402306943454079</v>
      </c>
      <c r="P119" s="10">
        <f>IF(('ssp2-up'!P119-'ssp2-up'!O119)&gt;0,('ssp2-up'!P119-'ssp2-up'!O119),0)</f>
        <v>1.736699115747161</v>
      </c>
      <c r="Q119" s="10">
        <f>IF(('ssp2-up'!Q119-'ssp2-up'!P119)&gt;0,('ssp2-up'!Q119-'ssp2-up'!P119),0)</f>
        <v>1.6046631328535383</v>
      </c>
      <c r="R119" s="10">
        <f>IF(('ssp2-up'!R119-'ssp2-up'!Q119)&gt;0,('ssp2-up'!R119-'ssp2-up'!Q119),0)</f>
        <v>1.4329335139257147</v>
      </c>
      <c r="S119" s="10">
        <f>IF(('ssp2-up'!S119-'ssp2-up'!R119)&gt;0,('ssp2-up'!S119-'ssp2-up'!R119),0)</f>
        <v>1.276679095444635</v>
      </c>
      <c r="T119" s="10">
        <f>IF(('ssp2-up'!T119-'ssp2-up'!S119)&gt;0,('ssp2-up'!T119-'ssp2-up'!S119),0)</f>
        <v>1.1150930820021117</v>
      </c>
      <c r="U119" s="10">
        <f>IF(('ssp2-up'!U119-'ssp2-up'!T119)&gt;0,('ssp2-up'!U119-'ssp2-up'!T119),0)</f>
        <v>0.9271350548855537</v>
      </c>
      <c r="V119" s="10">
        <f>IF(('ssp2-up'!V119-'ssp2-up'!U119)&gt;0,('ssp2-up'!V119-'ssp2-up'!U119),0)</f>
        <v>0.73550290664339713</v>
      </c>
      <c r="W119" s="10">
        <f>IF(('ssp2-up'!W119-'ssp2-up'!V119)&gt;0,('ssp2-up'!W119-'ssp2-up'!V119),0)</f>
        <v>0.55477360755668315</v>
      </c>
      <c r="X119" s="10">
        <f>IF(('ssp2-up'!X119-'ssp2-up'!W119)&gt;0,('ssp2-up'!X119-'ssp2-up'!W119),0)</f>
        <v>0.41925996612393135</v>
      </c>
    </row>
    <row r="120" spans="1:24" x14ac:dyDescent="0.3">
      <c r="A120" s="6" t="s">
        <v>6</v>
      </c>
      <c r="B120" s="11" t="s">
        <v>202</v>
      </c>
      <c r="C120" s="6" t="s">
        <v>127</v>
      </c>
      <c r="D120" s="6" t="s">
        <v>205</v>
      </c>
      <c r="E120" s="6" t="s">
        <v>204</v>
      </c>
      <c r="F120" s="10" t="e">
        <v>#N/A</v>
      </c>
      <c r="G120" s="10">
        <f>IF(('ssp2-up'!G120-'ssp2-up'!F120)&gt;0,('ssp2-up'!G120-'ssp2-up'!F120),0)</f>
        <v>0.29281128936974565</v>
      </c>
      <c r="H120" s="10">
        <f>IF(('ssp2-up'!H120-'ssp2-up'!G120)&gt;0,('ssp2-up'!H120-'ssp2-up'!G120),0)</f>
        <v>0.30624428607497256</v>
      </c>
      <c r="I120" s="10">
        <f>IF(('ssp2-up'!I120-'ssp2-up'!H120)&gt;0,('ssp2-up'!I120-'ssp2-up'!H120),0)</f>
        <v>0.31330032438572841</v>
      </c>
      <c r="J120" s="10">
        <f>IF(('ssp2-up'!J120-'ssp2-up'!I120)&gt;0,('ssp2-up'!J120-'ssp2-up'!I120),0)</f>
        <v>0.32121997025424731</v>
      </c>
      <c r="K120" s="10">
        <f>IF(('ssp2-up'!K120-'ssp2-up'!J120)&gt;0,('ssp2-up'!K120-'ssp2-up'!J120),0)</f>
        <v>0.3234605803626116</v>
      </c>
      <c r="L120" s="10">
        <f>IF(('ssp2-up'!L120-'ssp2-up'!K120)&gt;0,('ssp2-up'!L120-'ssp2-up'!K120),0)</f>
        <v>0.31439176053636375</v>
      </c>
      <c r="M120" s="10">
        <f>IF(('ssp2-up'!M120-'ssp2-up'!L120)&gt;0,('ssp2-up'!M120-'ssp2-up'!L120),0)</f>
        <v>0.29405027815325901</v>
      </c>
      <c r="N120" s="10">
        <f>IF(('ssp2-up'!N120-'ssp2-up'!M120)&gt;0,('ssp2-up'!N120-'ssp2-up'!M120),0)</f>
        <v>0.27415287637934194</v>
      </c>
      <c r="O120" s="10">
        <f>IF(('ssp2-up'!O120-'ssp2-up'!N120)&gt;0,('ssp2-up'!O120-'ssp2-up'!N120),0)</f>
        <v>0.25496855324085432</v>
      </c>
      <c r="P120" s="10">
        <f>IF(('ssp2-up'!P120-'ssp2-up'!O120)&gt;0,('ssp2-up'!P120-'ssp2-up'!O120),0)</f>
        <v>0.23739078253271906</v>
      </c>
      <c r="Q120" s="10">
        <f>IF(('ssp2-up'!Q120-'ssp2-up'!P120)&gt;0,('ssp2-up'!Q120-'ssp2-up'!P120),0)</f>
        <v>0.21434473352800953</v>
      </c>
      <c r="R120" s="10">
        <f>IF(('ssp2-up'!R120-'ssp2-up'!Q120)&gt;0,('ssp2-up'!R120-'ssp2-up'!Q120),0)</f>
        <v>0.19108561293989634</v>
      </c>
      <c r="S120" s="10">
        <f>IF(('ssp2-up'!S120-'ssp2-up'!R120)&gt;0,('ssp2-up'!S120-'ssp2-up'!R120),0)</f>
        <v>0.16904697482306297</v>
      </c>
      <c r="T120" s="10">
        <f>IF(('ssp2-up'!T120-'ssp2-up'!S120)&gt;0,('ssp2-up'!T120-'ssp2-up'!S120),0)</f>
        <v>0.14525959628280383</v>
      </c>
      <c r="U120" s="10">
        <f>IF(('ssp2-up'!U120-'ssp2-up'!T120)&gt;0,('ssp2-up'!U120-'ssp2-up'!T120),0)</f>
        <v>0.12114540167407117</v>
      </c>
      <c r="V120" s="10">
        <f>IF(('ssp2-up'!V120-'ssp2-up'!U120)&gt;0,('ssp2-up'!V120-'ssp2-up'!U120),0)</f>
        <v>0.10075367050190742</v>
      </c>
      <c r="W120" s="10">
        <f>IF(('ssp2-up'!W120-'ssp2-up'!V120)&gt;0,('ssp2-up'!W120-'ssp2-up'!V120),0)</f>
        <v>7.6939218825759603E-2</v>
      </c>
      <c r="X120" s="10">
        <f>IF(('ssp2-up'!X120-'ssp2-up'!W120)&gt;0,('ssp2-up'!X120-'ssp2-up'!W120),0)</f>
        <v>5.5680942256463695E-2</v>
      </c>
    </row>
    <row r="121" spans="1:24" x14ac:dyDescent="0.3">
      <c r="A121" s="6" t="s">
        <v>6</v>
      </c>
      <c r="B121" s="11" t="s">
        <v>202</v>
      </c>
      <c r="C121" s="6" t="s">
        <v>128</v>
      </c>
      <c r="D121" s="6" t="s">
        <v>205</v>
      </c>
      <c r="E121" s="6" t="s">
        <v>204</v>
      </c>
      <c r="F121" s="10" t="e">
        <v>#N/A</v>
      </c>
      <c r="G121" s="10">
        <f>IF(('ssp2-up'!G121-'ssp2-up'!F121)&gt;0,('ssp2-up'!G121-'ssp2-up'!F121),0)</f>
        <v>1.525079591268802E-2</v>
      </c>
      <c r="H121" s="10">
        <f>IF(('ssp2-up'!H121-'ssp2-up'!G121)&gt;0,('ssp2-up'!H121-'ssp2-up'!G121),0)</f>
        <v>1.206804674807116E-2</v>
      </c>
      <c r="I121" s="10">
        <f>IF(('ssp2-up'!I121-'ssp2-up'!H121)&gt;0,('ssp2-up'!I121-'ssp2-up'!H121),0)</f>
        <v>1.0195667160462052E-2</v>
      </c>
      <c r="J121" s="10">
        <f>IF(('ssp2-up'!J121-'ssp2-up'!I121)&gt;0,('ssp2-up'!J121-'ssp2-up'!I121),0)</f>
        <v>8.5012071498959951E-3</v>
      </c>
      <c r="K121" s="10">
        <f>IF(('ssp2-up'!K121-'ssp2-up'!J121)&gt;0,('ssp2-up'!K121-'ssp2-up'!J121),0)</f>
        <v>6.541968381415797E-3</v>
      </c>
      <c r="L121" s="10">
        <f>IF(('ssp2-up'!L121-'ssp2-up'!K121)&gt;0,('ssp2-up'!L121-'ssp2-up'!K121),0)</f>
        <v>4.518468605961723E-3</v>
      </c>
      <c r="M121" s="10">
        <f>IF(('ssp2-up'!M121-'ssp2-up'!L121)&gt;0,('ssp2-up'!M121-'ssp2-up'!L121),0)</f>
        <v>2.5656023491179569E-3</v>
      </c>
      <c r="N121" s="10">
        <f>IF(('ssp2-up'!N121-'ssp2-up'!M121)&gt;0,('ssp2-up'!N121-'ssp2-up'!M121),0)</f>
        <v>9.0326260424045124E-4</v>
      </c>
      <c r="O121" s="10">
        <f>IF(('ssp2-up'!O121-'ssp2-up'!N121)&gt;0,('ssp2-up'!O121-'ssp2-up'!N121),0)</f>
        <v>0</v>
      </c>
      <c r="P121" s="10">
        <f>IF(('ssp2-up'!P121-'ssp2-up'!O121)&gt;0,('ssp2-up'!P121-'ssp2-up'!O121),0)</f>
        <v>0</v>
      </c>
      <c r="Q121" s="10">
        <f>IF(('ssp2-up'!Q121-'ssp2-up'!P121)&gt;0,('ssp2-up'!Q121-'ssp2-up'!P121),0)</f>
        <v>0</v>
      </c>
      <c r="R121" s="10">
        <f>IF(('ssp2-up'!R121-'ssp2-up'!Q121)&gt;0,('ssp2-up'!R121-'ssp2-up'!Q121),0)</f>
        <v>0</v>
      </c>
      <c r="S121" s="10">
        <f>IF(('ssp2-up'!S121-'ssp2-up'!R121)&gt;0,('ssp2-up'!S121-'ssp2-up'!R121),0)</f>
        <v>0</v>
      </c>
      <c r="T121" s="10">
        <f>IF(('ssp2-up'!T121-'ssp2-up'!S121)&gt;0,('ssp2-up'!T121-'ssp2-up'!S121),0)</f>
        <v>0</v>
      </c>
      <c r="U121" s="10">
        <f>IF(('ssp2-up'!U121-'ssp2-up'!T121)&gt;0,('ssp2-up'!U121-'ssp2-up'!T121),0)</f>
        <v>0</v>
      </c>
      <c r="V121" s="10">
        <f>IF(('ssp2-up'!V121-'ssp2-up'!U121)&gt;0,('ssp2-up'!V121-'ssp2-up'!U121),0)</f>
        <v>0</v>
      </c>
      <c r="W121" s="10">
        <f>IF(('ssp2-up'!W121-'ssp2-up'!V121)&gt;0,('ssp2-up'!W121-'ssp2-up'!V121),0)</f>
        <v>0</v>
      </c>
      <c r="X121" s="10">
        <f>IF(('ssp2-up'!X121-'ssp2-up'!W121)&gt;0,('ssp2-up'!X121-'ssp2-up'!W121),0)</f>
        <v>0</v>
      </c>
    </row>
    <row r="122" spans="1:24" x14ac:dyDescent="0.3">
      <c r="A122" s="6" t="s">
        <v>6</v>
      </c>
      <c r="B122" s="11" t="s">
        <v>202</v>
      </c>
      <c r="C122" s="6" t="s">
        <v>129</v>
      </c>
      <c r="D122" s="6" t="s">
        <v>205</v>
      </c>
      <c r="E122" s="6" t="s">
        <v>204</v>
      </c>
      <c r="F122" s="10" t="e">
        <v>#N/A</v>
      </c>
      <c r="G122" s="10">
        <f>IF(('ssp2-up'!G122-'ssp2-up'!F122)&gt;0,('ssp2-up'!G122-'ssp2-up'!F122),0)</f>
        <v>5.7393321788476226E-2</v>
      </c>
      <c r="H122" s="10">
        <f>IF(('ssp2-up'!H122-'ssp2-up'!G122)&gt;0,('ssp2-up'!H122-'ssp2-up'!G122),0)</f>
        <v>5.6881245170969152E-2</v>
      </c>
      <c r="I122" s="10">
        <f>IF(('ssp2-up'!I122-'ssp2-up'!H122)&gt;0,('ssp2-up'!I122-'ssp2-up'!H122),0)</f>
        <v>5.5335577502412359E-2</v>
      </c>
      <c r="J122" s="10">
        <f>IF(('ssp2-up'!J122-'ssp2-up'!I122)&gt;0,('ssp2-up'!J122-'ssp2-up'!I122),0)</f>
        <v>5.1888211186067457E-2</v>
      </c>
      <c r="K122" s="10">
        <f>IF(('ssp2-up'!K122-'ssp2-up'!J122)&gt;0,('ssp2-up'!K122-'ssp2-up'!J122),0)</f>
        <v>4.6656833971490674E-2</v>
      </c>
      <c r="L122" s="10">
        <f>IF(('ssp2-up'!L122-'ssp2-up'!K122)&gt;0,('ssp2-up'!L122-'ssp2-up'!K122),0)</f>
        <v>4.0509093827507114E-2</v>
      </c>
      <c r="M122" s="10">
        <f>IF(('ssp2-up'!M122-'ssp2-up'!L122)&gt;0,('ssp2-up'!M122-'ssp2-up'!L122),0)</f>
        <v>3.4513086950129557E-2</v>
      </c>
      <c r="N122" s="10">
        <f>IF(('ssp2-up'!N122-'ssp2-up'!M122)&gt;0,('ssp2-up'!N122-'ssp2-up'!M122),0)</f>
        <v>2.8913402449810999E-2</v>
      </c>
      <c r="O122" s="10">
        <f>IF(('ssp2-up'!O122-'ssp2-up'!N122)&gt;0,('ssp2-up'!O122-'ssp2-up'!N122),0)</f>
        <v>2.3918541238332702E-2</v>
      </c>
      <c r="P122" s="10">
        <f>IF(('ssp2-up'!P122-'ssp2-up'!O122)&gt;0,('ssp2-up'!P122-'ssp2-up'!O122),0)</f>
        <v>1.9611478229417223E-2</v>
      </c>
      <c r="Q122" s="10">
        <f>IF(('ssp2-up'!Q122-'ssp2-up'!P122)&gt;0,('ssp2-up'!Q122-'ssp2-up'!P122),0)</f>
        <v>1.4589873872677184E-2</v>
      </c>
      <c r="R122" s="10">
        <f>IF(('ssp2-up'!R122-'ssp2-up'!Q122)&gt;0,('ssp2-up'!R122-'ssp2-up'!Q122),0)</f>
        <v>9.7686178034747106E-3</v>
      </c>
      <c r="S122" s="10">
        <f>IF(('ssp2-up'!S122-'ssp2-up'!R122)&gt;0,('ssp2-up'!S122-'ssp2-up'!R122),0)</f>
        <v>5.2738859081319367E-3</v>
      </c>
      <c r="T122" s="10">
        <f>IF(('ssp2-up'!T122-'ssp2-up'!S122)&gt;0,('ssp2-up'!T122-'ssp2-up'!S122),0)</f>
        <v>1.3714905460306959E-3</v>
      </c>
      <c r="U122" s="10">
        <f>IF(('ssp2-up'!U122-'ssp2-up'!T122)&gt;0,('ssp2-up'!U122-'ssp2-up'!T122),0)</f>
        <v>0</v>
      </c>
      <c r="V122" s="10">
        <f>IF(('ssp2-up'!V122-'ssp2-up'!U122)&gt;0,('ssp2-up'!V122-'ssp2-up'!U122),0)</f>
        <v>0</v>
      </c>
      <c r="W122" s="10">
        <f>IF(('ssp2-up'!W122-'ssp2-up'!V122)&gt;0,('ssp2-up'!W122-'ssp2-up'!V122),0)</f>
        <v>0</v>
      </c>
      <c r="X122" s="10">
        <f>IF(('ssp2-up'!X122-'ssp2-up'!W122)&gt;0,('ssp2-up'!X122-'ssp2-up'!W122),0)</f>
        <v>0</v>
      </c>
    </row>
    <row r="123" spans="1:24" x14ac:dyDescent="0.3">
      <c r="A123" s="6" t="s">
        <v>6</v>
      </c>
      <c r="B123" s="11" t="s">
        <v>202</v>
      </c>
      <c r="C123" s="6" t="s">
        <v>130</v>
      </c>
      <c r="D123" s="6" t="s">
        <v>205</v>
      </c>
      <c r="E123" s="6" t="s">
        <v>204</v>
      </c>
      <c r="F123" s="10" t="e">
        <v>#N/A</v>
      </c>
      <c r="G123" s="10">
        <f>IF(('ssp2-up'!G123-'ssp2-up'!F123)&gt;0,('ssp2-up'!G123-'ssp2-up'!F123),0)</f>
        <v>0.82641586795157052</v>
      </c>
      <c r="H123" s="10">
        <f>IF(('ssp2-up'!H123-'ssp2-up'!G123)&gt;0,('ssp2-up'!H123-'ssp2-up'!G123),0)</f>
        <v>1.0208242689298941</v>
      </c>
      <c r="I123" s="10">
        <f>IF(('ssp2-up'!I123-'ssp2-up'!H123)&gt;0,('ssp2-up'!I123-'ssp2-up'!H123),0)</f>
        <v>1.2323628765241494</v>
      </c>
      <c r="J123" s="10">
        <f>IF(('ssp2-up'!J123-'ssp2-up'!I123)&gt;0,('ssp2-up'!J123-'ssp2-up'!I123),0)</f>
        <v>1.4707339548284031</v>
      </c>
      <c r="K123" s="10">
        <f>IF(('ssp2-up'!K123-'ssp2-up'!J123)&gt;0,('ssp2-up'!K123-'ssp2-up'!J123),0)</f>
        <v>1.7163293195026617</v>
      </c>
      <c r="L123" s="10">
        <f>IF(('ssp2-up'!L123-'ssp2-up'!K123)&gt;0,('ssp2-up'!L123-'ssp2-up'!K123),0)</f>
        <v>1.9662370631403832</v>
      </c>
      <c r="M123" s="10">
        <f>IF(('ssp2-up'!M123-'ssp2-up'!L123)&gt;0,('ssp2-up'!M123-'ssp2-up'!L123),0)</f>
        <v>2.1916112183972114</v>
      </c>
      <c r="N123" s="10">
        <f>IF(('ssp2-up'!N123-'ssp2-up'!M123)&gt;0,('ssp2-up'!N123-'ssp2-up'!M123),0)</f>
        <v>2.3938391654321389</v>
      </c>
      <c r="O123" s="10">
        <f>IF(('ssp2-up'!O123-'ssp2-up'!N123)&gt;0,('ssp2-up'!O123-'ssp2-up'!N123),0)</f>
        <v>2.5435127196548919</v>
      </c>
      <c r="P123" s="10">
        <f>IF(('ssp2-up'!P123-'ssp2-up'!O123)&gt;0,('ssp2-up'!P123-'ssp2-up'!O123),0)</f>
        <v>2.6800266090179008</v>
      </c>
      <c r="Q123" s="10">
        <f>IF(('ssp2-up'!Q123-'ssp2-up'!P123)&gt;0,('ssp2-up'!Q123-'ssp2-up'!P123),0)</f>
        <v>2.7889305096699957</v>
      </c>
      <c r="R123" s="10">
        <f>IF(('ssp2-up'!R123-'ssp2-up'!Q123)&gt;0,('ssp2-up'!R123-'ssp2-up'!Q123),0)</f>
        <v>2.8455883294523545</v>
      </c>
      <c r="S123" s="10">
        <f>IF(('ssp2-up'!S123-'ssp2-up'!R123)&gt;0,('ssp2-up'!S123-'ssp2-up'!R123),0)</f>
        <v>2.8818051912504039</v>
      </c>
      <c r="T123" s="10">
        <f>IF(('ssp2-up'!T123-'ssp2-up'!S123)&gt;0,('ssp2-up'!T123-'ssp2-up'!S123),0)</f>
        <v>2.8835594254323276</v>
      </c>
      <c r="U123" s="10">
        <f>IF(('ssp2-up'!U123-'ssp2-up'!T123)&gt;0,('ssp2-up'!U123-'ssp2-up'!T123),0)</f>
        <v>2.8419119051241211</v>
      </c>
      <c r="V123" s="10">
        <f>IF(('ssp2-up'!V123-'ssp2-up'!U123)&gt;0,('ssp2-up'!V123-'ssp2-up'!U123),0)</f>
        <v>2.7434432799645805</v>
      </c>
      <c r="W123" s="10">
        <f>IF(('ssp2-up'!W123-'ssp2-up'!V123)&gt;0,('ssp2-up'!W123-'ssp2-up'!V123),0)</f>
        <v>2.6427889077047055</v>
      </c>
      <c r="X123" s="10">
        <f>IF(('ssp2-up'!X123-'ssp2-up'!W123)&gt;0,('ssp2-up'!X123-'ssp2-up'!W123),0)</f>
        <v>2.5090878102327423</v>
      </c>
    </row>
    <row r="124" spans="1:24" x14ac:dyDescent="0.3">
      <c r="A124" s="6" t="s">
        <v>6</v>
      </c>
      <c r="B124" s="11" t="s">
        <v>202</v>
      </c>
      <c r="C124" s="6" t="s">
        <v>131</v>
      </c>
      <c r="D124" s="6" t="s">
        <v>205</v>
      </c>
      <c r="E124" s="6" t="s">
        <v>204</v>
      </c>
      <c r="F124" s="10" t="e">
        <v>#N/A</v>
      </c>
      <c r="G124" s="10">
        <f>IF(('ssp2-up'!G124-'ssp2-up'!F124)&gt;0,('ssp2-up'!G124-'ssp2-up'!F124),0)</f>
        <v>2.2227019246646584</v>
      </c>
      <c r="H124" s="10">
        <f>IF(('ssp2-up'!H124-'ssp2-up'!G124)&gt;0,('ssp2-up'!H124-'ssp2-up'!G124),0)</f>
        <v>2.2503388645544362</v>
      </c>
      <c r="I124" s="10">
        <f>IF(('ssp2-up'!I124-'ssp2-up'!H124)&gt;0,('ssp2-up'!I124-'ssp2-up'!H124),0)</f>
        <v>2.2342598535995357</v>
      </c>
      <c r="J124" s="10">
        <f>IF(('ssp2-up'!J124-'ssp2-up'!I124)&gt;0,('ssp2-up'!J124-'ssp2-up'!I124),0)</f>
        <v>2.1872588209757531</v>
      </c>
      <c r="K124" s="10">
        <f>IF(('ssp2-up'!K124-'ssp2-up'!J124)&gt;0,('ssp2-up'!K124-'ssp2-up'!J124),0)</f>
        <v>2.0788465507633234</v>
      </c>
      <c r="L124" s="10">
        <f>IF(('ssp2-up'!L124-'ssp2-up'!K124)&gt;0,('ssp2-up'!L124-'ssp2-up'!K124),0)</f>
        <v>1.8927240571603328</v>
      </c>
      <c r="M124" s="10">
        <f>IF(('ssp2-up'!M124-'ssp2-up'!L124)&gt;0,('ssp2-up'!M124-'ssp2-up'!L124),0)</f>
        <v>1.7200524352166582</v>
      </c>
      <c r="N124" s="10">
        <f>IF(('ssp2-up'!N124-'ssp2-up'!M124)&gt;0,('ssp2-up'!N124-'ssp2-up'!M124),0)</f>
        <v>1.5593105779981187</v>
      </c>
      <c r="O124" s="10">
        <f>IF(('ssp2-up'!O124-'ssp2-up'!N124)&gt;0,('ssp2-up'!O124-'ssp2-up'!N124),0)</f>
        <v>1.3958777255779751</v>
      </c>
      <c r="P124" s="10">
        <f>IF(('ssp2-up'!P124-'ssp2-up'!O124)&gt;0,('ssp2-up'!P124-'ssp2-up'!O124),0)</f>
        <v>1.2252905165644847</v>
      </c>
      <c r="Q124" s="10">
        <f>IF(('ssp2-up'!Q124-'ssp2-up'!P124)&gt;0,('ssp2-up'!Q124-'ssp2-up'!P124),0)</f>
        <v>1.0330146590622817</v>
      </c>
      <c r="R124" s="10">
        <f>IF(('ssp2-up'!R124-'ssp2-up'!Q124)&gt;0,('ssp2-up'!R124-'ssp2-up'!Q124),0)</f>
        <v>0.84581936287489157</v>
      </c>
      <c r="S124" s="10">
        <f>IF(('ssp2-up'!S124-'ssp2-up'!R124)&gt;0,('ssp2-up'!S124-'ssp2-up'!R124),0)</f>
        <v>0.63584248040310598</v>
      </c>
      <c r="T124" s="10">
        <f>IF(('ssp2-up'!T124-'ssp2-up'!S124)&gt;0,('ssp2-up'!T124-'ssp2-up'!S124),0)</f>
        <v>0.41055951877567765</v>
      </c>
      <c r="U124" s="10">
        <f>IF(('ssp2-up'!U124-'ssp2-up'!T124)&gt;0,('ssp2-up'!U124-'ssp2-up'!T124),0)</f>
        <v>0.20218605188340888</v>
      </c>
      <c r="V124" s="10">
        <f>IF(('ssp2-up'!V124-'ssp2-up'!U124)&gt;0,('ssp2-up'!V124-'ssp2-up'!U124),0)</f>
        <v>7.0948606492819977E-3</v>
      </c>
      <c r="W124" s="10">
        <f>IF(('ssp2-up'!W124-'ssp2-up'!V124)&gt;0,('ssp2-up'!W124-'ssp2-up'!V124),0)</f>
        <v>0</v>
      </c>
      <c r="X124" s="10">
        <f>IF(('ssp2-up'!X124-'ssp2-up'!W124)&gt;0,('ssp2-up'!X124-'ssp2-up'!W124),0)</f>
        <v>0</v>
      </c>
    </row>
    <row r="125" spans="1:24" x14ac:dyDescent="0.3">
      <c r="A125" s="6" t="s">
        <v>6</v>
      </c>
      <c r="B125" s="11" t="s">
        <v>202</v>
      </c>
      <c r="C125" s="6" t="s">
        <v>132</v>
      </c>
      <c r="D125" s="6" t="s">
        <v>205</v>
      </c>
      <c r="E125" s="6" t="s">
        <v>204</v>
      </c>
      <c r="F125" s="10" t="e">
        <v>#N/A</v>
      </c>
      <c r="G125" s="10">
        <f>IF(('ssp2-up'!G125-'ssp2-up'!F125)&gt;0,('ssp2-up'!G125-'ssp2-up'!F125),0)</f>
        <v>2.2802438316961868E-2</v>
      </c>
      <c r="H125" s="10">
        <f>IF(('ssp2-up'!H125-'ssp2-up'!G125)&gt;0,('ssp2-up'!H125-'ssp2-up'!G125),0)</f>
        <v>2.3202568721951866E-2</v>
      </c>
      <c r="I125" s="10">
        <f>IF(('ssp2-up'!I125-'ssp2-up'!H125)&gt;0,('ssp2-up'!I125-'ssp2-up'!H125),0)</f>
        <v>2.4602750212346008E-2</v>
      </c>
      <c r="J125" s="10">
        <f>IF(('ssp2-up'!J125-'ssp2-up'!I125)&gt;0,('ssp2-up'!J125-'ssp2-up'!I125),0)</f>
        <v>2.6521396299865524E-2</v>
      </c>
      <c r="K125" s="10">
        <f>IF(('ssp2-up'!K125-'ssp2-up'!J125)&gt;0,('ssp2-up'!K125-'ssp2-up'!J125),0)</f>
        <v>2.7821399026763699E-2</v>
      </c>
      <c r="L125" s="10">
        <f>IF(('ssp2-up'!L125-'ssp2-up'!K125)&gt;0,('ssp2-up'!L125-'ssp2-up'!K125),0)</f>
        <v>2.7590749409589277E-2</v>
      </c>
      <c r="M125" s="10">
        <f>IF(('ssp2-up'!M125-'ssp2-up'!L125)&gt;0,('ssp2-up'!M125-'ssp2-up'!L125),0)</f>
        <v>2.6401883966964856E-2</v>
      </c>
      <c r="N125" s="10">
        <f>IF(('ssp2-up'!N125-'ssp2-up'!M125)&gt;0,('ssp2-up'!N125-'ssp2-up'!M125),0)</f>
        <v>2.5198335875246392E-2</v>
      </c>
      <c r="O125" s="10">
        <f>IF(('ssp2-up'!O125-'ssp2-up'!N125)&gt;0,('ssp2-up'!O125-'ssp2-up'!N125),0)</f>
        <v>2.3789670360321202E-2</v>
      </c>
      <c r="P125" s="10">
        <f>IF(('ssp2-up'!P125-'ssp2-up'!O125)&gt;0,('ssp2-up'!P125-'ssp2-up'!O125),0)</f>
        <v>2.2441916355708025E-2</v>
      </c>
      <c r="Q125" s="10">
        <f>IF(('ssp2-up'!Q125-'ssp2-up'!P125)&gt;0,('ssp2-up'!Q125-'ssp2-up'!P125),0)</f>
        <v>2.1093597037862066E-2</v>
      </c>
      <c r="R125" s="10">
        <f>IF(('ssp2-up'!R125-'ssp2-up'!Q125)&gt;0,('ssp2-up'!R125-'ssp2-up'!Q125),0)</f>
        <v>1.9316158818298346E-2</v>
      </c>
      <c r="S125" s="10">
        <f>IF(('ssp2-up'!S125-'ssp2-up'!R125)&gt;0,('ssp2-up'!S125-'ssp2-up'!R125),0)</f>
        <v>1.7235687878293271E-2</v>
      </c>
      <c r="T125" s="10">
        <f>IF(('ssp2-up'!T125-'ssp2-up'!S125)&gt;0,('ssp2-up'!T125-'ssp2-up'!S125),0)</f>
        <v>1.5150335572252205E-2</v>
      </c>
      <c r="U125" s="10">
        <f>IF(('ssp2-up'!U125-'ssp2-up'!T125)&gt;0,('ssp2-up'!U125-'ssp2-up'!T125),0)</f>
        <v>1.332893029975829E-2</v>
      </c>
      <c r="V125" s="10">
        <f>IF(('ssp2-up'!V125-'ssp2-up'!U125)&gt;0,('ssp2-up'!V125-'ssp2-up'!U125),0)</f>
        <v>1.1538321043117472E-2</v>
      </c>
      <c r="W125" s="10">
        <f>IF(('ssp2-up'!W125-'ssp2-up'!V125)&gt;0,('ssp2-up'!W125-'ssp2-up'!V125),0)</f>
        <v>9.3297929226654475E-3</v>
      </c>
      <c r="X125" s="10">
        <f>IF(('ssp2-up'!X125-'ssp2-up'!W125)&gt;0,('ssp2-up'!X125-'ssp2-up'!W125),0)</f>
        <v>6.6868419345247343E-3</v>
      </c>
    </row>
    <row r="126" spans="1:24" x14ac:dyDescent="0.3">
      <c r="A126" s="6" t="s">
        <v>6</v>
      </c>
      <c r="B126" s="11" t="s">
        <v>202</v>
      </c>
      <c r="C126" s="6" t="s">
        <v>133</v>
      </c>
      <c r="D126" s="6" t="s">
        <v>205</v>
      </c>
      <c r="E126" s="6" t="s">
        <v>204</v>
      </c>
      <c r="F126" s="10" t="e">
        <v>#N/A</v>
      </c>
      <c r="G126" s="10">
        <f>IF(('ssp2-up'!G126-'ssp2-up'!F126)&gt;0,('ssp2-up'!G126-'ssp2-up'!F126),0)</f>
        <v>0.14828684391626989</v>
      </c>
      <c r="H126" s="10">
        <f>IF(('ssp2-up'!H126-'ssp2-up'!G126)&gt;0,('ssp2-up'!H126-'ssp2-up'!G126),0)</f>
        <v>0.15076445045842601</v>
      </c>
      <c r="I126" s="10">
        <f>IF(('ssp2-up'!I126-'ssp2-up'!H126)&gt;0,('ssp2-up'!I126-'ssp2-up'!H126),0)</f>
        <v>0.15362258388375505</v>
      </c>
      <c r="J126" s="10">
        <f>IF(('ssp2-up'!J126-'ssp2-up'!I126)&gt;0,('ssp2-up'!J126-'ssp2-up'!I126),0)</f>
        <v>0.15122214964405623</v>
      </c>
      <c r="K126" s="10">
        <f>IF(('ssp2-up'!K126-'ssp2-up'!J126)&gt;0,('ssp2-up'!K126-'ssp2-up'!J126),0)</f>
        <v>0.14603683713383497</v>
      </c>
      <c r="L126" s="10">
        <f>IF(('ssp2-up'!L126-'ssp2-up'!K126)&gt;0,('ssp2-up'!L126-'ssp2-up'!K126),0)</f>
        <v>0.13722426964838697</v>
      </c>
      <c r="M126" s="10">
        <f>IF(('ssp2-up'!M126-'ssp2-up'!L126)&gt;0,('ssp2-up'!M126-'ssp2-up'!L126),0)</f>
        <v>0.12632243949730459</v>
      </c>
      <c r="N126" s="10">
        <f>IF(('ssp2-up'!N126-'ssp2-up'!M126)&gt;0,('ssp2-up'!N126-'ssp2-up'!M126),0)</f>
        <v>0.11700372071422316</v>
      </c>
      <c r="O126" s="10">
        <f>IF(('ssp2-up'!O126-'ssp2-up'!N126)&gt;0,('ssp2-up'!O126-'ssp2-up'!N126),0)</f>
        <v>0.10619540285467099</v>
      </c>
      <c r="P126" s="10">
        <f>IF(('ssp2-up'!P126-'ssp2-up'!O126)&gt;0,('ssp2-up'!P126-'ssp2-up'!O126),0)</f>
        <v>9.6233852528489372E-2</v>
      </c>
      <c r="Q126" s="10">
        <f>IF(('ssp2-up'!Q126-'ssp2-up'!P126)&gt;0,('ssp2-up'!Q126-'ssp2-up'!P126),0)</f>
        <v>8.2757459538809641E-2</v>
      </c>
      <c r="R126" s="10">
        <f>IF(('ssp2-up'!R126-'ssp2-up'!Q126)&gt;0,('ssp2-up'!R126-'ssp2-up'!Q126),0)</f>
        <v>6.9172429410190084E-2</v>
      </c>
      <c r="S126" s="10">
        <f>IF(('ssp2-up'!S126-'ssp2-up'!R126)&gt;0,('ssp2-up'!S126-'ssp2-up'!R126),0)</f>
        <v>5.5871919749907573E-2</v>
      </c>
      <c r="T126" s="10">
        <f>IF(('ssp2-up'!T126-'ssp2-up'!S126)&gt;0,('ssp2-up'!T126-'ssp2-up'!S126),0)</f>
        <v>4.1972056257992385E-2</v>
      </c>
      <c r="U126" s="10">
        <f>IF(('ssp2-up'!U126-'ssp2-up'!T126)&gt;0,('ssp2-up'!U126-'ssp2-up'!T126),0)</f>
        <v>2.7666735897051709E-2</v>
      </c>
      <c r="V126" s="10">
        <f>IF(('ssp2-up'!V126-'ssp2-up'!U126)&gt;0,('ssp2-up'!V126-'ssp2-up'!U126),0)</f>
        <v>1.5693947325512436E-2</v>
      </c>
      <c r="W126" s="10">
        <f>IF(('ssp2-up'!W126-'ssp2-up'!V126)&gt;0,('ssp2-up'!W126-'ssp2-up'!V126),0)</f>
        <v>3.388048929525489E-3</v>
      </c>
      <c r="X126" s="10">
        <f>IF(('ssp2-up'!X126-'ssp2-up'!W126)&gt;0,('ssp2-up'!X126-'ssp2-up'!W126),0)</f>
        <v>0</v>
      </c>
    </row>
    <row r="127" spans="1:24" x14ac:dyDescent="0.3">
      <c r="A127" s="6" t="s">
        <v>6</v>
      </c>
      <c r="B127" s="11" t="s">
        <v>202</v>
      </c>
      <c r="C127" s="6" t="s">
        <v>134</v>
      </c>
      <c r="D127" s="6" t="s">
        <v>205</v>
      </c>
      <c r="E127" s="6" t="s">
        <v>204</v>
      </c>
      <c r="F127" s="10" t="e">
        <v>#N/A</v>
      </c>
      <c r="G127" s="10">
        <f>IF(('ssp2-up'!G127-'ssp2-up'!F127)&gt;0,('ssp2-up'!G127-'ssp2-up'!F127),0)</f>
        <v>1.9299907285202894E-2</v>
      </c>
      <c r="H127" s="10">
        <f>IF(('ssp2-up'!H127-'ssp2-up'!G127)&gt;0,('ssp2-up'!H127-'ssp2-up'!G127),0)</f>
        <v>1.9269784553237024E-2</v>
      </c>
      <c r="I127" s="10">
        <f>IF(('ssp2-up'!I127-'ssp2-up'!H127)&gt;0,('ssp2-up'!I127-'ssp2-up'!H127),0)</f>
        <v>1.8810958594334376E-2</v>
      </c>
      <c r="J127" s="10">
        <f>IF(('ssp2-up'!J127-'ssp2-up'!I127)&gt;0,('ssp2-up'!J127-'ssp2-up'!I127),0)</f>
        <v>1.78927626282539E-2</v>
      </c>
      <c r="K127" s="10">
        <f>IF(('ssp2-up'!K127-'ssp2-up'!J127)&gt;0,('ssp2-up'!K127-'ssp2-up'!J127),0)</f>
        <v>1.6993604657672495E-2</v>
      </c>
      <c r="L127" s="10">
        <f>IF(('ssp2-up'!L127-'ssp2-up'!K127)&gt;0,('ssp2-up'!L127-'ssp2-up'!K127),0)</f>
        <v>1.622957204254255E-2</v>
      </c>
      <c r="M127" s="10">
        <f>IF(('ssp2-up'!M127-'ssp2-up'!L127)&gt;0,('ssp2-up'!M127-'ssp2-up'!L127),0)</f>
        <v>1.5355674283910548E-2</v>
      </c>
      <c r="N127" s="10">
        <f>IF(('ssp2-up'!N127-'ssp2-up'!M127)&gt;0,('ssp2-up'!N127-'ssp2-up'!M127),0)</f>
        <v>1.432421328458866E-2</v>
      </c>
      <c r="O127" s="10">
        <f>IF(('ssp2-up'!O127-'ssp2-up'!N127)&gt;0,('ssp2-up'!O127-'ssp2-up'!N127),0)</f>
        <v>1.3154622411904959E-2</v>
      </c>
      <c r="P127" s="10">
        <f>IF(('ssp2-up'!P127-'ssp2-up'!O127)&gt;0,('ssp2-up'!P127-'ssp2-up'!O127),0)</f>
        <v>1.1910385777635146E-2</v>
      </c>
      <c r="Q127" s="10">
        <f>IF(('ssp2-up'!Q127-'ssp2-up'!P127)&gt;0,('ssp2-up'!Q127-'ssp2-up'!P127),0)</f>
        <v>9.9588628416747982E-3</v>
      </c>
      <c r="R127" s="10">
        <f>IF(('ssp2-up'!R127-'ssp2-up'!Q127)&gt;0,('ssp2-up'!R127-'ssp2-up'!Q127),0)</f>
        <v>8.0309426503367143E-3</v>
      </c>
      <c r="S127" s="10">
        <f>IF(('ssp2-up'!S127-'ssp2-up'!R127)&gt;0,('ssp2-up'!S127-'ssp2-up'!R127),0)</f>
        <v>6.2173168820109925E-3</v>
      </c>
      <c r="T127" s="10">
        <f>IF(('ssp2-up'!T127-'ssp2-up'!S127)&gt;0,('ssp2-up'!T127-'ssp2-up'!S127),0)</f>
        <v>4.5040632028805483E-3</v>
      </c>
      <c r="U127" s="10">
        <f>IF(('ssp2-up'!U127-'ssp2-up'!T127)&gt;0,('ssp2-up'!U127-'ssp2-up'!T127),0)</f>
        <v>2.8592904527693919E-3</v>
      </c>
      <c r="V127" s="10">
        <f>IF(('ssp2-up'!V127-'ssp2-up'!U127)&gt;0,('ssp2-up'!V127-'ssp2-up'!U127),0)</f>
        <v>1.3289607872467579E-3</v>
      </c>
      <c r="W127" s="10">
        <f>IF(('ssp2-up'!W127-'ssp2-up'!V127)&gt;0,('ssp2-up'!W127-'ssp2-up'!V127),0)</f>
        <v>0</v>
      </c>
      <c r="X127" s="10">
        <f>IF(('ssp2-up'!X127-'ssp2-up'!W127)&gt;0,('ssp2-up'!X127-'ssp2-up'!W127),0)</f>
        <v>0</v>
      </c>
    </row>
    <row r="128" spans="1:24" x14ac:dyDescent="0.3">
      <c r="A128" s="6" t="s">
        <v>6</v>
      </c>
      <c r="B128" s="11" t="s">
        <v>202</v>
      </c>
      <c r="C128" s="6" t="s">
        <v>135</v>
      </c>
      <c r="D128" s="6" t="s">
        <v>205</v>
      </c>
      <c r="E128" s="6" t="s">
        <v>204</v>
      </c>
      <c r="F128" s="10" t="e">
        <v>#N/A</v>
      </c>
      <c r="G128" s="10">
        <f>IF(('ssp2-up'!G128-'ssp2-up'!F128)&gt;0,('ssp2-up'!G128-'ssp2-up'!F128),0)</f>
        <v>0.85996135351628844</v>
      </c>
      <c r="H128" s="10">
        <f>IF(('ssp2-up'!H128-'ssp2-up'!G128)&gt;0,('ssp2-up'!H128-'ssp2-up'!G128),0)</f>
        <v>1.0920401954652048</v>
      </c>
      <c r="I128" s="10">
        <f>IF(('ssp2-up'!I128-'ssp2-up'!H128)&gt;0,('ssp2-up'!I128-'ssp2-up'!H128),0)</f>
        <v>1.3582274767736946</v>
      </c>
      <c r="J128" s="10">
        <f>IF(('ssp2-up'!J128-'ssp2-up'!I128)&gt;0,('ssp2-up'!J128-'ssp2-up'!I128),0)</f>
        <v>1.6709438265182115</v>
      </c>
      <c r="K128" s="10">
        <f>IF(('ssp2-up'!K128-'ssp2-up'!J128)&gt;0,('ssp2-up'!K128-'ssp2-up'!J128),0)</f>
        <v>2.0357180288039345</v>
      </c>
      <c r="L128" s="10">
        <f>IF(('ssp2-up'!L128-'ssp2-up'!K128)&gt;0,('ssp2-up'!L128-'ssp2-up'!K128),0)</f>
        <v>2.4298815869640666</v>
      </c>
      <c r="M128" s="10">
        <f>IF(('ssp2-up'!M128-'ssp2-up'!L128)&gt;0,('ssp2-up'!M128-'ssp2-up'!L128),0)</f>
        <v>2.8340300934289182</v>
      </c>
      <c r="N128" s="10">
        <f>IF(('ssp2-up'!N128-'ssp2-up'!M128)&gt;0,('ssp2-up'!N128-'ssp2-up'!M128),0)</f>
        <v>3.2230062522516114</v>
      </c>
      <c r="O128" s="10">
        <f>IF(('ssp2-up'!O128-'ssp2-up'!N128)&gt;0,('ssp2-up'!O128-'ssp2-up'!N128),0)</f>
        <v>3.4892745448703302</v>
      </c>
      <c r="P128" s="10">
        <f>IF(('ssp2-up'!P128-'ssp2-up'!O128)&gt;0,('ssp2-up'!P128-'ssp2-up'!O128),0)</f>
        <v>3.721742333738284</v>
      </c>
      <c r="Q128" s="10">
        <f>IF(('ssp2-up'!Q128-'ssp2-up'!P128)&gt;0,('ssp2-up'!Q128-'ssp2-up'!P128),0)</f>
        <v>3.9877582669194815</v>
      </c>
      <c r="R128" s="10">
        <f>IF(('ssp2-up'!R128-'ssp2-up'!Q128)&gt;0,('ssp2-up'!R128-'ssp2-up'!Q128),0)</f>
        <v>4.2115380527782058</v>
      </c>
      <c r="S128" s="10">
        <f>IF(('ssp2-up'!S128-'ssp2-up'!R128)&gt;0,('ssp2-up'!S128-'ssp2-up'!R128),0)</f>
        <v>4.3566966202551072</v>
      </c>
      <c r="T128" s="10">
        <f>IF(('ssp2-up'!T128-'ssp2-up'!S128)&gt;0,('ssp2-up'!T128-'ssp2-up'!S128),0)</f>
        <v>4.3758753177260701</v>
      </c>
      <c r="U128" s="10">
        <f>IF(('ssp2-up'!U128-'ssp2-up'!T128)&gt;0,('ssp2-up'!U128-'ssp2-up'!T128),0)</f>
        <v>4.3534456363874838</v>
      </c>
      <c r="V128" s="10">
        <f>IF(('ssp2-up'!V128-'ssp2-up'!U128)&gt;0,('ssp2-up'!V128-'ssp2-up'!U128),0)</f>
        <v>4.2931989619813677</v>
      </c>
      <c r="W128" s="10">
        <f>IF(('ssp2-up'!W128-'ssp2-up'!V128)&gt;0,('ssp2-up'!W128-'ssp2-up'!V128),0)</f>
        <v>4.1806805917832364</v>
      </c>
      <c r="X128" s="10">
        <f>IF(('ssp2-up'!X128-'ssp2-up'!W128)&gt;0,('ssp2-up'!X128-'ssp2-up'!W128),0)</f>
        <v>4.0165022001553794</v>
      </c>
    </row>
    <row r="129" spans="1:24" x14ac:dyDescent="0.3">
      <c r="A129" s="6" t="s">
        <v>6</v>
      </c>
      <c r="B129" s="11" t="s">
        <v>202</v>
      </c>
      <c r="C129" s="6" t="s">
        <v>136</v>
      </c>
      <c r="D129" s="6" t="s">
        <v>205</v>
      </c>
      <c r="E129" s="6" t="s">
        <v>204</v>
      </c>
      <c r="F129" s="10" t="e">
        <v>#N/A</v>
      </c>
      <c r="G129" s="10">
        <f>IF(('ssp2-up'!G129-'ssp2-up'!F129)&gt;0,('ssp2-up'!G129-'ssp2-up'!F129),0)</f>
        <v>16.146162047948266</v>
      </c>
      <c r="H129" s="10">
        <f>IF(('ssp2-up'!H129-'ssp2-up'!G129)&gt;0,('ssp2-up'!H129-'ssp2-up'!G129),0)</f>
        <v>18.253720095874129</v>
      </c>
      <c r="I129" s="10">
        <f>IF(('ssp2-up'!I129-'ssp2-up'!H129)&gt;0,('ssp2-up'!I129-'ssp2-up'!H129),0)</f>
        <v>20.19408912741433</v>
      </c>
      <c r="J129" s="10">
        <f>IF(('ssp2-up'!J129-'ssp2-up'!I129)&gt;0,('ssp2-up'!J129-'ssp2-up'!I129),0)</f>
        <v>22.140273774799653</v>
      </c>
      <c r="K129" s="10">
        <f>IF(('ssp2-up'!K129-'ssp2-up'!J129)&gt;0,('ssp2-up'!K129-'ssp2-up'!J129),0)</f>
        <v>23.941200158633393</v>
      </c>
      <c r="L129" s="10">
        <f>IF(('ssp2-up'!L129-'ssp2-up'!K129)&gt;0,('ssp2-up'!L129-'ssp2-up'!K129),0)</f>
        <v>25.450070201580388</v>
      </c>
      <c r="M129" s="10">
        <f>IF(('ssp2-up'!M129-'ssp2-up'!L129)&gt;0,('ssp2-up'!M129-'ssp2-up'!L129),0)</f>
        <v>26.518769425062601</v>
      </c>
      <c r="N129" s="10">
        <f>IF(('ssp2-up'!N129-'ssp2-up'!M129)&gt;0,('ssp2-up'!N129-'ssp2-up'!M129),0)</f>
        <v>27.31360660021619</v>
      </c>
      <c r="O129" s="10">
        <f>IF(('ssp2-up'!O129-'ssp2-up'!N129)&gt;0,('ssp2-up'!O129-'ssp2-up'!N129),0)</f>
        <v>26.243386416158842</v>
      </c>
      <c r="P129" s="10">
        <f>IF(('ssp2-up'!P129-'ssp2-up'!O129)&gt;0,('ssp2-up'!P129-'ssp2-up'!O129),0)</f>
        <v>25.379175966948537</v>
      </c>
      <c r="Q129" s="10">
        <f>IF(('ssp2-up'!Q129-'ssp2-up'!P129)&gt;0,('ssp2-up'!Q129-'ssp2-up'!P129),0)</f>
        <v>24.81590028489677</v>
      </c>
      <c r="R129" s="10">
        <f>IF(('ssp2-up'!R129-'ssp2-up'!Q129)&gt;0,('ssp2-up'!R129-'ssp2-up'!Q129),0)</f>
        <v>23.858934235208835</v>
      </c>
      <c r="S129" s="10">
        <f>IF(('ssp2-up'!S129-'ssp2-up'!R129)&gt;0,('ssp2-up'!S129-'ssp2-up'!R129),0)</f>
        <v>22.440152833369325</v>
      </c>
      <c r="T129" s="10">
        <f>IF(('ssp2-up'!T129-'ssp2-up'!S129)&gt;0,('ssp2-up'!T129-'ssp2-up'!S129),0)</f>
        <v>21.016757277084366</v>
      </c>
      <c r="U129" s="10">
        <f>IF(('ssp2-up'!U129-'ssp2-up'!T129)&gt;0,('ssp2-up'!U129-'ssp2-up'!T129),0)</f>
        <v>19.227567091733761</v>
      </c>
      <c r="V129" s="10">
        <f>IF(('ssp2-up'!V129-'ssp2-up'!U129)&gt;0,('ssp2-up'!V129-'ssp2-up'!U129),0)</f>
        <v>17.237434300796849</v>
      </c>
      <c r="W129" s="10">
        <f>IF(('ssp2-up'!W129-'ssp2-up'!V129)&gt;0,('ssp2-up'!W129-'ssp2-up'!V129),0)</f>
        <v>15.642114642804984</v>
      </c>
      <c r="X129" s="10">
        <f>IF(('ssp2-up'!X129-'ssp2-up'!W129)&gt;0,('ssp2-up'!X129-'ssp2-up'!W129),0)</f>
        <v>14.190185867935156</v>
      </c>
    </row>
    <row r="130" spans="1:24" x14ac:dyDescent="0.3">
      <c r="A130" s="6" t="s">
        <v>6</v>
      </c>
      <c r="B130" s="11" t="s">
        <v>202</v>
      </c>
      <c r="C130" s="6" t="s">
        <v>137</v>
      </c>
      <c r="D130" s="6" t="s">
        <v>205</v>
      </c>
      <c r="E130" s="6" t="s">
        <v>204</v>
      </c>
      <c r="F130" s="10" t="e">
        <v>#N/A</v>
      </c>
      <c r="G130" s="10">
        <f>IF(('ssp2-up'!G130-'ssp2-up'!F130)&gt;0,('ssp2-up'!G130-'ssp2-up'!F130),0)</f>
        <v>0.37260377618399643</v>
      </c>
      <c r="H130" s="10">
        <f>IF(('ssp2-up'!H130-'ssp2-up'!G130)&gt;0,('ssp2-up'!H130-'ssp2-up'!G130),0)</f>
        <v>0.3308809868100635</v>
      </c>
      <c r="I130" s="10">
        <f>IF(('ssp2-up'!I130-'ssp2-up'!H130)&gt;0,('ssp2-up'!I130-'ssp2-up'!H130),0)</f>
        <v>0.28665867453786209</v>
      </c>
      <c r="J130" s="10">
        <f>IF(('ssp2-up'!J130-'ssp2-up'!I130)&gt;0,('ssp2-up'!J130-'ssp2-up'!I130),0)</f>
        <v>0.24575542027713659</v>
      </c>
      <c r="K130" s="10">
        <f>IF(('ssp2-up'!K130-'ssp2-up'!J130)&gt;0,('ssp2-up'!K130-'ssp2-up'!J130),0)</f>
        <v>0.2037776841351473</v>
      </c>
      <c r="L130" s="10">
        <f>IF(('ssp2-up'!L130-'ssp2-up'!K130)&gt;0,('ssp2-up'!L130-'ssp2-up'!K130),0)</f>
        <v>0.1590069636777347</v>
      </c>
      <c r="M130" s="10">
        <f>IF(('ssp2-up'!M130-'ssp2-up'!L130)&gt;0,('ssp2-up'!M130-'ssp2-up'!L130),0)</f>
        <v>0.11766022400137466</v>
      </c>
      <c r="N130" s="10">
        <f>IF(('ssp2-up'!N130-'ssp2-up'!M130)&gt;0,('ssp2-up'!N130-'ssp2-up'!M130),0)</f>
        <v>7.8133873034694545E-2</v>
      </c>
      <c r="O130" s="10">
        <f>IF(('ssp2-up'!O130-'ssp2-up'!N130)&gt;0,('ssp2-up'!O130-'ssp2-up'!N130),0)</f>
        <v>3.9251394324215205E-2</v>
      </c>
      <c r="P130" s="10">
        <f>IF(('ssp2-up'!P130-'ssp2-up'!O130)&gt;0,('ssp2-up'!P130-'ssp2-up'!O130),0)</f>
        <v>3.5048088470261973E-3</v>
      </c>
      <c r="Q130" s="10">
        <f>IF(('ssp2-up'!Q130-'ssp2-up'!P130)&gt;0,('ssp2-up'!Q130-'ssp2-up'!P130),0)</f>
        <v>0</v>
      </c>
      <c r="R130" s="10">
        <f>IF(('ssp2-up'!R130-'ssp2-up'!Q130)&gt;0,('ssp2-up'!R130-'ssp2-up'!Q130),0)</f>
        <v>0</v>
      </c>
      <c r="S130" s="10">
        <f>IF(('ssp2-up'!S130-'ssp2-up'!R130)&gt;0,('ssp2-up'!S130-'ssp2-up'!R130),0)</f>
        <v>0</v>
      </c>
      <c r="T130" s="10">
        <f>IF(('ssp2-up'!T130-'ssp2-up'!S130)&gt;0,('ssp2-up'!T130-'ssp2-up'!S130),0)</f>
        <v>0</v>
      </c>
      <c r="U130" s="10">
        <f>IF(('ssp2-up'!U130-'ssp2-up'!T130)&gt;0,('ssp2-up'!U130-'ssp2-up'!T130),0)</f>
        <v>0</v>
      </c>
      <c r="V130" s="10">
        <f>IF(('ssp2-up'!V130-'ssp2-up'!U130)&gt;0,('ssp2-up'!V130-'ssp2-up'!U130),0)</f>
        <v>0</v>
      </c>
      <c r="W130" s="10">
        <f>IF(('ssp2-up'!W130-'ssp2-up'!V130)&gt;0,('ssp2-up'!W130-'ssp2-up'!V130),0)</f>
        <v>0</v>
      </c>
      <c r="X130" s="10">
        <f>IF(('ssp2-up'!X130-'ssp2-up'!W130)&gt;0,('ssp2-up'!X130-'ssp2-up'!W130),0)</f>
        <v>0</v>
      </c>
    </row>
    <row r="131" spans="1:24" x14ac:dyDescent="0.3">
      <c r="A131" s="6" t="s">
        <v>6</v>
      </c>
      <c r="B131" s="11" t="s">
        <v>202</v>
      </c>
      <c r="C131" s="6" t="s">
        <v>138</v>
      </c>
      <c r="D131" s="6" t="s">
        <v>205</v>
      </c>
      <c r="E131" s="6" t="s">
        <v>204</v>
      </c>
      <c r="F131" s="10" t="e">
        <v>#N/A</v>
      </c>
      <c r="G131" s="10">
        <f>IF(('ssp2-up'!G131-'ssp2-up'!F131)&gt;0,('ssp2-up'!G131-'ssp2-up'!F131),0)</f>
        <v>0.49922110864715386</v>
      </c>
      <c r="H131" s="10">
        <f>IF(('ssp2-up'!H131-'ssp2-up'!G131)&gt;0,('ssp2-up'!H131-'ssp2-up'!G131),0)</f>
        <v>0.49903890905731529</v>
      </c>
      <c r="I131" s="10">
        <f>IF(('ssp2-up'!I131-'ssp2-up'!H131)&gt;0,('ssp2-up'!I131-'ssp2-up'!H131),0)</f>
        <v>0.49470098975000276</v>
      </c>
      <c r="J131" s="10">
        <f>IF(('ssp2-up'!J131-'ssp2-up'!I131)&gt;0,('ssp2-up'!J131-'ssp2-up'!I131),0)</f>
        <v>0.46387448068927206</v>
      </c>
      <c r="K131" s="10">
        <f>IF(('ssp2-up'!K131-'ssp2-up'!J131)&gt;0,('ssp2-up'!K131-'ssp2-up'!J131),0)</f>
        <v>0.40788994154919678</v>
      </c>
      <c r="L131" s="10">
        <f>IF(('ssp2-up'!L131-'ssp2-up'!K131)&gt;0,('ssp2-up'!L131-'ssp2-up'!K131),0)</f>
        <v>0.35176003624257035</v>
      </c>
      <c r="M131" s="10">
        <f>IF(('ssp2-up'!M131-'ssp2-up'!L131)&gt;0,('ssp2-up'!M131-'ssp2-up'!L131),0)</f>
        <v>0.30347410326285384</v>
      </c>
      <c r="N131" s="10">
        <f>IF(('ssp2-up'!N131-'ssp2-up'!M131)&gt;0,('ssp2-up'!N131-'ssp2-up'!M131),0)</f>
        <v>0.27374255451059781</v>
      </c>
      <c r="O131" s="10">
        <f>IF(('ssp2-up'!O131-'ssp2-up'!N131)&gt;0,('ssp2-up'!O131-'ssp2-up'!N131),0)</f>
        <v>0.25810929425533047</v>
      </c>
      <c r="P131" s="10">
        <f>IF(('ssp2-up'!P131-'ssp2-up'!O131)&gt;0,('ssp2-up'!P131-'ssp2-up'!O131),0)</f>
        <v>0.25119518401302798</v>
      </c>
      <c r="Q131" s="10">
        <f>IF(('ssp2-up'!Q131-'ssp2-up'!P131)&gt;0,('ssp2-up'!Q131-'ssp2-up'!P131),0)</f>
        <v>0.23325850678820359</v>
      </c>
      <c r="R131" s="10">
        <f>IF(('ssp2-up'!R131-'ssp2-up'!Q131)&gt;0,('ssp2-up'!R131-'ssp2-up'!Q131),0)</f>
        <v>0.21516572600782524</v>
      </c>
      <c r="S131" s="10">
        <f>IF(('ssp2-up'!S131-'ssp2-up'!R131)&gt;0,('ssp2-up'!S131-'ssp2-up'!R131),0)</f>
        <v>0.19420996470590524</v>
      </c>
      <c r="T131" s="10">
        <f>IF(('ssp2-up'!T131-'ssp2-up'!S131)&gt;0,('ssp2-up'!T131-'ssp2-up'!S131),0)</f>
        <v>0.1612899586510288</v>
      </c>
      <c r="U131" s="10">
        <f>IF(('ssp2-up'!U131-'ssp2-up'!T131)&gt;0,('ssp2-up'!U131-'ssp2-up'!T131),0)</f>
        <v>0.12087044937222657</v>
      </c>
      <c r="V131" s="10">
        <f>IF(('ssp2-up'!V131-'ssp2-up'!U131)&gt;0,('ssp2-up'!V131-'ssp2-up'!U131),0)</f>
        <v>7.580798489816587E-2</v>
      </c>
      <c r="W131" s="10">
        <f>IF(('ssp2-up'!W131-'ssp2-up'!V131)&gt;0,('ssp2-up'!W131-'ssp2-up'!V131),0)</f>
        <v>3.2175927179153518E-2</v>
      </c>
      <c r="X131" s="10">
        <f>IF(('ssp2-up'!X131-'ssp2-up'!W131)&gt;0,('ssp2-up'!X131-'ssp2-up'!W131),0)</f>
        <v>0</v>
      </c>
    </row>
    <row r="132" spans="1:24" x14ac:dyDescent="0.3">
      <c r="A132" s="6" t="s">
        <v>6</v>
      </c>
      <c r="B132" s="11" t="s">
        <v>202</v>
      </c>
      <c r="C132" s="6" t="s">
        <v>139</v>
      </c>
      <c r="D132" s="6" t="s">
        <v>205</v>
      </c>
      <c r="E132" s="6" t="s">
        <v>204</v>
      </c>
      <c r="F132" s="10" t="e">
        <v>#N/A</v>
      </c>
      <c r="G132" s="10">
        <f>IF(('ssp2-up'!G132-'ssp2-up'!F132)&gt;0,('ssp2-up'!G132-'ssp2-up'!F132),0)</f>
        <v>0.31893085591429271</v>
      </c>
      <c r="H132" s="10">
        <f>IF(('ssp2-up'!H132-'ssp2-up'!G132)&gt;0,('ssp2-up'!H132-'ssp2-up'!G132),0)</f>
        <v>0.31579125495583593</v>
      </c>
      <c r="I132" s="10">
        <f>IF(('ssp2-up'!I132-'ssp2-up'!H132)&gt;0,('ssp2-up'!I132-'ssp2-up'!H132),0)</f>
        <v>0.3232846832305265</v>
      </c>
      <c r="J132" s="10">
        <f>IF(('ssp2-up'!J132-'ssp2-up'!I132)&gt;0,('ssp2-up'!J132-'ssp2-up'!I132),0)</f>
        <v>0.31800580717729421</v>
      </c>
      <c r="K132" s="10">
        <f>IF(('ssp2-up'!K132-'ssp2-up'!J132)&gt;0,('ssp2-up'!K132-'ssp2-up'!J132),0)</f>
        <v>0.3033036630643835</v>
      </c>
      <c r="L132" s="10">
        <f>IF(('ssp2-up'!L132-'ssp2-up'!K132)&gt;0,('ssp2-up'!L132-'ssp2-up'!K132),0)</f>
        <v>0.28990069330069979</v>
      </c>
      <c r="M132" s="10">
        <f>IF(('ssp2-up'!M132-'ssp2-up'!L132)&gt;0,('ssp2-up'!M132-'ssp2-up'!L132),0)</f>
        <v>0.28360241988940871</v>
      </c>
      <c r="N132" s="10">
        <f>IF(('ssp2-up'!N132-'ssp2-up'!M132)&gt;0,('ssp2-up'!N132-'ssp2-up'!M132),0)</f>
        <v>0.28170548272095708</v>
      </c>
      <c r="O132" s="10">
        <f>IF(('ssp2-up'!O132-'ssp2-up'!N132)&gt;0,('ssp2-up'!O132-'ssp2-up'!N132),0)</f>
        <v>0.27921903261267467</v>
      </c>
      <c r="P132" s="10">
        <f>IF(('ssp2-up'!P132-'ssp2-up'!O132)&gt;0,('ssp2-up'!P132-'ssp2-up'!O132),0)</f>
        <v>0.2714123672106572</v>
      </c>
      <c r="Q132" s="10">
        <f>IF(('ssp2-up'!Q132-'ssp2-up'!P132)&gt;0,('ssp2-up'!Q132-'ssp2-up'!P132),0)</f>
        <v>0.24663929266499007</v>
      </c>
      <c r="R132" s="10">
        <f>IF(('ssp2-up'!R132-'ssp2-up'!Q132)&gt;0,('ssp2-up'!R132-'ssp2-up'!Q132),0)</f>
        <v>0.22139364187030441</v>
      </c>
      <c r="S132" s="10">
        <f>IF(('ssp2-up'!S132-'ssp2-up'!R132)&gt;0,('ssp2-up'!S132-'ssp2-up'!R132),0)</f>
        <v>0.19862718190221162</v>
      </c>
      <c r="T132" s="10">
        <f>IF(('ssp2-up'!T132-'ssp2-up'!S132)&gt;0,('ssp2-up'!T132-'ssp2-up'!S132),0)</f>
        <v>0.17617497542167992</v>
      </c>
      <c r="U132" s="10">
        <f>IF(('ssp2-up'!U132-'ssp2-up'!T132)&gt;0,('ssp2-up'!U132-'ssp2-up'!T132),0)</f>
        <v>0.15081257912264157</v>
      </c>
      <c r="V132" s="10">
        <f>IF(('ssp2-up'!V132-'ssp2-up'!U132)&gt;0,('ssp2-up'!V132-'ssp2-up'!U132),0)</f>
        <v>0.12274438740003291</v>
      </c>
      <c r="W132" s="10">
        <f>IF(('ssp2-up'!W132-'ssp2-up'!V132)&gt;0,('ssp2-up'!W132-'ssp2-up'!V132),0)</f>
        <v>8.9350776921023112E-2</v>
      </c>
      <c r="X132" s="10">
        <f>IF(('ssp2-up'!X132-'ssp2-up'!W132)&gt;0,('ssp2-up'!X132-'ssp2-up'!W132),0)</f>
        <v>4.5856679148053914E-2</v>
      </c>
    </row>
    <row r="133" spans="1:24" x14ac:dyDescent="0.3">
      <c r="A133" s="6" t="s">
        <v>6</v>
      </c>
      <c r="B133" s="11" t="s">
        <v>202</v>
      </c>
      <c r="C133" s="6" t="s">
        <v>140</v>
      </c>
      <c r="D133" s="6" t="s">
        <v>205</v>
      </c>
      <c r="E133" s="6" t="s">
        <v>204</v>
      </c>
      <c r="F133" s="10" t="e">
        <v>#N/A</v>
      </c>
      <c r="G133" s="10">
        <f>IF(('ssp2-up'!G133-'ssp2-up'!F133)&gt;0,('ssp2-up'!G133-'ssp2-up'!F133),0)</f>
        <v>1.2319446640387062</v>
      </c>
      <c r="H133" s="10">
        <f>IF(('ssp2-up'!H133-'ssp2-up'!G133)&gt;0,('ssp2-up'!H133-'ssp2-up'!G133),0)</f>
        <v>1.4247238965705042</v>
      </c>
      <c r="I133" s="10">
        <f>IF(('ssp2-up'!I133-'ssp2-up'!H133)&gt;0,('ssp2-up'!I133-'ssp2-up'!H133),0)</f>
        <v>1.5853937727724272</v>
      </c>
      <c r="J133" s="10">
        <f>IF(('ssp2-up'!J133-'ssp2-up'!I133)&gt;0,('ssp2-up'!J133-'ssp2-up'!I133),0)</f>
        <v>1.7073230355715907</v>
      </c>
      <c r="K133" s="10">
        <f>IF(('ssp2-up'!K133-'ssp2-up'!J133)&gt;0,('ssp2-up'!K133-'ssp2-up'!J133),0)</f>
        <v>1.8301574839378656</v>
      </c>
      <c r="L133" s="10">
        <f>IF(('ssp2-up'!L133-'ssp2-up'!K133)&gt;0,('ssp2-up'!L133-'ssp2-up'!K133),0)</f>
        <v>1.9410720257592224</v>
      </c>
      <c r="M133" s="10">
        <f>IF(('ssp2-up'!M133-'ssp2-up'!L133)&gt;0,('ssp2-up'!M133-'ssp2-up'!L133),0)</f>
        <v>2.0187269385723798</v>
      </c>
      <c r="N133" s="10">
        <f>IF(('ssp2-up'!N133-'ssp2-up'!M133)&gt;0,('ssp2-up'!N133-'ssp2-up'!M133),0)</f>
        <v>2.04751058601747</v>
      </c>
      <c r="O133" s="10">
        <f>IF(('ssp2-up'!O133-'ssp2-up'!N133)&gt;0,('ssp2-up'!O133-'ssp2-up'!N133),0)</f>
        <v>2.0328182045754772</v>
      </c>
      <c r="P133" s="10">
        <f>IF(('ssp2-up'!P133-'ssp2-up'!O133)&gt;0,('ssp2-up'!P133-'ssp2-up'!O133),0)</f>
        <v>1.9595814012250834</v>
      </c>
      <c r="Q133" s="10">
        <f>IF(('ssp2-up'!Q133-'ssp2-up'!P133)&gt;0,('ssp2-up'!Q133-'ssp2-up'!P133),0)</f>
        <v>1.8410299681982032</v>
      </c>
      <c r="R133" s="10">
        <f>IF(('ssp2-up'!R133-'ssp2-up'!Q133)&gt;0,('ssp2-up'!R133-'ssp2-up'!Q133),0)</f>
        <v>1.7052409854293558</v>
      </c>
      <c r="S133" s="10">
        <f>IF(('ssp2-up'!S133-'ssp2-up'!R133)&gt;0,('ssp2-up'!S133-'ssp2-up'!R133),0)</f>
        <v>1.5471029091327502</v>
      </c>
      <c r="T133" s="10">
        <f>IF(('ssp2-up'!T133-'ssp2-up'!S133)&gt;0,('ssp2-up'!T133-'ssp2-up'!S133),0)</f>
        <v>1.3485485053682815</v>
      </c>
      <c r="U133" s="10">
        <f>IF(('ssp2-up'!U133-'ssp2-up'!T133)&gt;0,('ssp2-up'!U133-'ssp2-up'!T133),0)</f>
        <v>1.1400892093566135</v>
      </c>
      <c r="V133" s="10">
        <f>IF(('ssp2-up'!V133-'ssp2-up'!U133)&gt;0,('ssp2-up'!V133-'ssp2-up'!U133),0)</f>
        <v>0.9272496524981122</v>
      </c>
      <c r="W133" s="10">
        <f>IF(('ssp2-up'!W133-'ssp2-up'!V133)&gt;0,('ssp2-up'!W133-'ssp2-up'!V133),0)</f>
        <v>0.76206685642149097</v>
      </c>
      <c r="X133" s="10">
        <f>IF(('ssp2-up'!X133-'ssp2-up'!W133)&gt;0,('ssp2-up'!X133-'ssp2-up'!W133),0)</f>
        <v>0.6129839716894665</v>
      </c>
    </row>
    <row r="134" spans="1:24" x14ac:dyDescent="0.3">
      <c r="A134" s="6" t="s">
        <v>6</v>
      </c>
      <c r="B134" s="11" t="s">
        <v>202</v>
      </c>
      <c r="C134" s="6" t="s">
        <v>141</v>
      </c>
      <c r="D134" s="6" t="s">
        <v>205</v>
      </c>
      <c r="E134" s="6" t="s">
        <v>204</v>
      </c>
      <c r="F134" s="10" t="e">
        <v>#N/A</v>
      </c>
      <c r="G134" s="10">
        <f>IF(('ssp2-up'!G134-'ssp2-up'!F134)&gt;0,('ssp2-up'!G134-'ssp2-up'!F134),0)</f>
        <v>0.26341795759664866</v>
      </c>
      <c r="H134" s="10">
        <f>IF(('ssp2-up'!H134-'ssp2-up'!G134)&gt;0,('ssp2-up'!H134-'ssp2-up'!G134),0)</f>
        <v>0.25784934513516244</v>
      </c>
      <c r="I134" s="10">
        <f>IF(('ssp2-up'!I134-'ssp2-up'!H134)&gt;0,('ssp2-up'!I134-'ssp2-up'!H134),0)</f>
        <v>0.24328304528279432</v>
      </c>
      <c r="J134" s="10">
        <f>IF(('ssp2-up'!J134-'ssp2-up'!I134)&gt;0,('ssp2-up'!J134-'ssp2-up'!I134),0)</f>
        <v>0.2189787451096592</v>
      </c>
      <c r="K134" s="10">
        <f>IF(('ssp2-up'!K134-'ssp2-up'!J134)&gt;0,('ssp2-up'!K134-'ssp2-up'!J134),0)</f>
        <v>0.1992320720578844</v>
      </c>
      <c r="L134" s="10">
        <f>IF(('ssp2-up'!L134-'ssp2-up'!K134)&gt;0,('ssp2-up'!L134-'ssp2-up'!K134),0)</f>
        <v>0.18716906271121037</v>
      </c>
      <c r="M134" s="10">
        <f>IF(('ssp2-up'!M134-'ssp2-up'!L134)&gt;0,('ssp2-up'!M134-'ssp2-up'!L134),0)</f>
        <v>0.17584254825957313</v>
      </c>
      <c r="N134" s="10">
        <f>IF(('ssp2-up'!N134-'ssp2-up'!M134)&gt;0,('ssp2-up'!N134-'ssp2-up'!M134),0)</f>
        <v>0.16099150618201374</v>
      </c>
      <c r="O134" s="10">
        <f>IF(('ssp2-up'!O134-'ssp2-up'!N134)&gt;0,('ssp2-up'!O134-'ssp2-up'!N134),0)</f>
        <v>0.1449098022835571</v>
      </c>
      <c r="P134" s="10">
        <f>IF(('ssp2-up'!P134-'ssp2-up'!O134)&gt;0,('ssp2-up'!P134-'ssp2-up'!O134),0)</f>
        <v>0.13001109551620171</v>
      </c>
      <c r="Q134" s="10">
        <f>IF(('ssp2-up'!Q134-'ssp2-up'!P134)&gt;0,('ssp2-up'!Q134-'ssp2-up'!P134),0)</f>
        <v>0.11244027191991801</v>
      </c>
      <c r="R134" s="10">
        <f>IF(('ssp2-up'!R134-'ssp2-up'!Q134)&gt;0,('ssp2-up'!R134-'ssp2-up'!Q134),0)</f>
        <v>9.8654969027560213E-2</v>
      </c>
      <c r="S134" s="10">
        <f>IF(('ssp2-up'!S134-'ssp2-up'!R134)&gt;0,('ssp2-up'!S134-'ssp2-up'!R134),0)</f>
        <v>8.5493859336957634E-2</v>
      </c>
      <c r="T134" s="10">
        <f>IF(('ssp2-up'!T134-'ssp2-up'!S134)&gt;0,('ssp2-up'!T134-'ssp2-up'!S134),0)</f>
        <v>6.8545303379199396E-2</v>
      </c>
      <c r="U134" s="10">
        <f>IF(('ssp2-up'!U134-'ssp2-up'!T134)&gt;0,('ssp2-up'!U134-'ssp2-up'!T134),0)</f>
        <v>4.7646992296829005E-2</v>
      </c>
      <c r="V134" s="10">
        <f>IF(('ssp2-up'!V134-'ssp2-up'!U134)&gt;0,('ssp2-up'!V134-'ssp2-up'!U134),0)</f>
        <v>2.5975661787601467E-2</v>
      </c>
      <c r="W134" s="10">
        <f>IF(('ssp2-up'!W134-'ssp2-up'!V134)&gt;0,('ssp2-up'!W134-'ssp2-up'!V134),0)</f>
        <v>7.5708758871551041E-3</v>
      </c>
      <c r="X134" s="10">
        <f>IF(('ssp2-up'!X134-'ssp2-up'!W134)&gt;0,('ssp2-up'!X134-'ssp2-up'!W134),0)</f>
        <v>0</v>
      </c>
    </row>
    <row r="135" spans="1:24" x14ac:dyDescent="0.3">
      <c r="A135" s="6" t="s">
        <v>6</v>
      </c>
      <c r="B135" s="11" t="s">
        <v>202</v>
      </c>
      <c r="C135" s="6" t="s">
        <v>142</v>
      </c>
      <c r="D135" s="6" t="s">
        <v>205</v>
      </c>
      <c r="E135" s="6" t="s">
        <v>204</v>
      </c>
      <c r="F135" s="10" t="e">
        <v>#N/A</v>
      </c>
      <c r="G135" s="10">
        <f>IF(('ssp2-up'!G135-'ssp2-up'!F135)&gt;0,('ssp2-up'!G135-'ssp2-up'!F135),0)</f>
        <v>0.28179338716370506</v>
      </c>
      <c r="H135" s="10">
        <f>IF(('ssp2-up'!H135-'ssp2-up'!G135)&gt;0,('ssp2-up'!H135-'ssp2-up'!G135),0)</f>
        <v>0.28117944193525002</v>
      </c>
      <c r="I135" s="10">
        <f>IF(('ssp2-up'!I135-'ssp2-up'!H135)&gt;0,('ssp2-up'!I135-'ssp2-up'!H135),0)</f>
        <v>0.29755857687262166</v>
      </c>
      <c r="J135" s="10">
        <f>IF(('ssp2-up'!J135-'ssp2-up'!I135)&gt;0,('ssp2-up'!J135-'ssp2-up'!I135),0)</f>
        <v>0.29812134736517626</v>
      </c>
      <c r="K135" s="10">
        <f>IF(('ssp2-up'!K135-'ssp2-up'!J135)&gt;0,('ssp2-up'!K135-'ssp2-up'!J135),0)</f>
        <v>0.29073709844959916</v>
      </c>
      <c r="L135" s="10">
        <f>IF(('ssp2-up'!L135-'ssp2-up'!K135)&gt;0,('ssp2-up'!L135-'ssp2-up'!K135),0)</f>
        <v>0.28515411163842508</v>
      </c>
      <c r="M135" s="10">
        <f>IF(('ssp2-up'!M135-'ssp2-up'!L135)&gt;0,('ssp2-up'!M135-'ssp2-up'!L135),0)</f>
        <v>0.26864820397013167</v>
      </c>
      <c r="N135" s="10">
        <f>IF(('ssp2-up'!N135-'ssp2-up'!M135)&gt;0,('ssp2-up'!N135-'ssp2-up'!M135),0)</f>
        <v>0.24605423463003362</v>
      </c>
      <c r="O135" s="10">
        <f>IF(('ssp2-up'!O135-'ssp2-up'!N135)&gt;0,('ssp2-up'!O135-'ssp2-up'!N135),0)</f>
        <v>0.22142568402063922</v>
      </c>
      <c r="P135" s="10">
        <f>IF(('ssp2-up'!P135-'ssp2-up'!O135)&gt;0,('ssp2-up'!P135-'ssp2-up'!O135),0)</f>
        <v>0.19916161060069371</v>
      </c>
      <c r="Q135" s="10">
        <f>IF(('ssp2-up'!Q135-'ssp2-up'!P135)&gt;0,('ssp2-up'!Q135-'ssp2-up'!P135),0)</f>
        <v>0.16480028889189402</v>
      </c>
      <c r="R135" s="10">
        <f>IF(('ssp2-up'!R135-'ssp2-up'!Q135)&gt;0,('ssp2-up'!R135-'ssp2-up'!Q135),0)</f>
        <v>0.13211906102904525</v>
      </c>
      <c r="S135" s="10">
        <f>IF(('ssp2-up'!S135-'ssp2-up'!R135)&gt;0,('ssp2-up'!S135-'ssp2-up'!R135),0)</f>
        <v>9.9574204341415395E-2</v>
      </c>
      <c r="T135" s="10">
        <f>IF(('ssp2-up'!T135-'ssp2-up'!S135)&gt;0,('ssp2-up'!T135-'ssp2-up'!S135),0)</f>
        <v>7.4683216549871645E-2</v>
      </c>
      <c r="U135" s="10">
        <f>IF(('ssp2-up'!U135-'ssp2-up'!T135)&gt;0,('ssp2-up'!U135-'ssp2-up'!T135),0)</f>
        <v>5.4298334416739813E-2</v>
      </c>
      <c r="V135" s="10">
        <f>IF(('ssp2-up'!V135-'ssp2-up'!U135)&gt;0,('ssp2-up'!V135-'ssp2-up'!U135),0)</f>
        <v>3.9324857133497204E-2</v>
      </c>
      <c r="W135" s="10">
        <f>IF(('ssp2-up'!W135-'ssp2-up'!V135)&gt;0,('ssp2-up'!W135-'ssp2-up'!V135),0)</f>
        <v>2.2676826247771231E-2</v>
      </c>
      <c r="X135" s="10">
        <f>IF(('ssp2-up'!X135-'ssp2-up'!W135)&gt;0,('ssp2-up'!X135-'ssp2-up'!W135),0)</f>
        <v>6.9955828180763291E-3</v>
      </c>
    </row>
    <row r="136" spans="1:24" x14ac:dyDescent="0.3">
      <c r="A136" s="6" t="s">
        <v>6</v>
      </c>
      <c r="B136" s="11" t="s">
        <v>202</v>
      </c>
      <c r="C136" s="6" t="s">
        <v>143</v>
      </c>
      <c r="D136" s="6" t="s">
        <v>205</v>
      </c>
      <c r="E136" s="6" t="s">
        <v>204</v>
      </c>
      <c r="F136" s="10" t="e">
        <v>#N/A</v>
      </c>
      <c r="G136" s="10">
        <f>IF(('ssp2-up'!G136-'ssp2-up'!F136)&gt;0,('ssp2-up'!G136-'ssp2-up'!F136),0)</f>
        <v>11.709878219419778</v>
      </c>
      <c r="H136" s="10">
        <f>IF(('ssp2-up'!H136-'ssp2-up'!G136)&gt;0,('ssp2-up'!H136-'ssp2-up'!G136),0)</f>
        <v>12.989785845746908</v>
      </c>
      <c r="I136" s="10">
        <f>IF(('ssp2-up'!I136-'ssp2-up'!H136)&gt;0,('ssp2-up'!I136-'ssp2-up'!H136),0)</f>
        <v>13.62060033819445</v>
      </c>
      <c r="J136" s="10">
        <f>IF(('ssp2-up'!J136-'ssp2-up'!I136)&gt;0,('ssp2-up'!J136-'ssp2-up'!I136),0)</f>
        <v>13.758391870957553</v>
      </c>
      <c r="K136" s="10">
        <f>IF(('ssp2-up'!K136-'ssp2-up'!J136)&gt;0,('ssp2-up'!K136-'ssp2-up'!J136),0)</f>
        <v>13.820604323986004</v>
      </c>
      <c r="L136" s="10">
        <f>IF(('ssp2-up'!L136-'ssp2-up'!K136)&gt;0,('ssp2-up'!L136-'ssp2-up'!K136),0)</f>
        <v>13.865773040299928</v>
      </c>
      <c r="M136" s="10">
        <f>IF(('ssp2-up'!M136-'ssp2-up'!L136)&gt;0,('ssp2-up'!M136-'ssp2-up'!L136),0)</f>
        <v>13.719264547921142</v>
      </c>
      <c r="N136" s="10">
        <f>IF(('ssp2-up'!N136-'ssp2-up'!M136)&gt;0,('ssp2-up'!N136-'ssp2-up'!M136),0)</f>
        <v>13.228216977784797</v>
      </c>
      <c r="O136" s="10">
        <f>IF(('ssp2-up'!O136-'ssp2-up'!N136)&gt;0,('ssp2-up'!O136-'ssp2-up'!N136),0)</f>
        <v>12.177467928012476</v>
      </c>
      <c r="P136" s="10">
        <f>IF(('ssp2-up'!P136-'ssp2-up'!O136)&gt;0,('ssp2-up'!P136-'ssp2-up'!O136),0)</f>
        <v>10.954220556060449</v>
      </c>
      <c r="Q136" s="10">
        <f>IF(('ssp2-up'!Q136-'ssp2-up'!P136)&gt;0,('ssp2-up'!Q136-'ssp2-up'!P136),0)</f>
        <v>9.829488019689677</v>
      </c>
      <c r="R136" s="10">
        <f>IF(('ssp2-up'!R136-'ssp2-up'!Q136)&gt;0,('ssp2-up'!R136-'ssp2-up'!Q136),0)</f>
        <v>8.7307071172268707</v>
      </c>
      <c r="S136" s="10">
        <f>IF(('ssp2-up'!S136-'ssp2-up'!R136)&gt;0,('ssp2-up'!S136-'ssp2-up'!R136),0)</f>
        <v>7.8020357771611373</v>
      </c>
      <c r="T136" s="10">
        <f>IF(('ssp2-up'!T136-'ssp2-up'!S136)&gt;0,('ssp2-up'!T136-'ssp2-up'!S136),0)</f>
        <v>6.731350655589921</v>
      </c>
      <c r="U136" s="10">
        <f>IF(('ssp2-up'!U136-'ssp2-up'!T136)&gt;0,('ssp2-up'!U136-'ssp2-up'!T136),0)</f>
        <v>5.791984298161708</v>
      </c>
      <c r="V136" s="10">
        <f>IF(('ssp2-up'!V136-'ssp2-up'!U136)&gt;0,('ssp2-up'!V136-'ssp2-up'!U136),0)</f>
        <v>4.6023392105670951</v>
      </c>
      <c r="W136" s="10">
        <f>IF(('ssp2-up'!W136-'ssp2-up'!V136)&gt;0,('ssp2-up'!W136-'ssp2-up'!V136),0)</f>
        <v>3.6465523549357215</v>
      </c>
      <c r="X136" s="10">
        <f>IF(('ssp2-up'!X136-'ssp2-up'!W136)&gt;0,('ssp2-up'!X136-'ssp2-up'!W136),0)</f>
        <v>2.7330658497982938</v>
      </c>
    </row>
    <row r="137" spans="1:24" x14ac:dyDescent="0.3">
      <c r="A137" s="6" t="s">
        <v>6</v>
      </c>
      <c r="B137" s="11" t="s">
        <v>202</v>
      </c>
      <c r="C137" s="6" t="s">
        <v>144</v>
      </c>
      <c r="D137" s="6" t="s">
        <v>205</v>
      </c>
      <c r="E137" s="6" t="s">
        <v>204</v>
      </c>
      <c r="F137" s="10" t="e">
        <v>#N/A</v>
      </c>
      <c r="G137" s="10">
        <f>IF(('ssp2-up'!G137-'ssp2-up'!F137)&gt;0,('ssp2-up'!G137-'ssp2-up'!F137),0)</f>
        <v>0.27641276636049783</v>
      </c>
      <c r="H137" s="10">
        <f>IF(('ssp2-up'!H137-'ssp2-up'!G137)&gt;0,('ssp2-up'!H137-'ssp2-up'!G137),0)</f>
        <v>0.26789862360590089</v>
      </c>
      <c r="I137" s="10">
        <f>IF(('ssp2-up'!I137-'ssp2-up'!H137)&gt;0,('ssp2-up'!I137-'ssp2-up'!H137),0)</f>
        <v>0.25910243854986881</v>
      </c>
      <c r="J137" s="10">
        <f>IF(('ssp2-up'!J137-'ssp2-up'!I137)&gt;0,('ssp2-up'!J137-'ssp2-up'!I137),0)</f>
        <v>0.24609529333169755</v>
      </c>
      <c r="K137" s="10">
        <f>IF(('ssp2-up'!K137-'ssp2-up'!J137)&gt;0,('ssp2-up'!K137-'ssp2-up'!J137),0)</f>
        <v>0.22516759087556837</v>
      </c>
      <c r="L137" s="10">
        <f>IF(('ssp2-up'!L137-'ssp2-up'!K137)&gt;0,('ssp2-up'!L137-'ssp2-up'!K137),0)</f>
        <v>0.20460359208549539</v>
      </c>
      <c r="M137" s="10">
        <f>IF(('ssp2-up'!M137-'ssp2-up'!L137)&gt;0,('ssp2-up'!M137-'ssp2-up'!L137),0)</f>
        <v>0.17883156276882151</v>
      </c>
      <c r="N137" s="10">
        <f>IF(('ssp2-up'!N137-'ssp2-up'!M137)&gt;0,('ssp2-up'!N137-'ssp2-up'!M137),0)</f>
        <v>0.15184691435103748</v>
      </c>
      <c r="O137" s="10">
        <f>IF(('ssp2-up'!O137-'ssp2-up'!N137)&gt;0,('ssp2-up'!O137-'ssp2-up'!N137),0)</f>
        <v>0.12595847035193586</v>
      </c>
      <c r="P137" s="10">
        <f>IF(('ssp2-up'!P137-'ssp2-up'!O137)&gt;0,('ssp2-up'!P137-'ssp2-up'!O137),0)</f>
        <v>0.10003851833268929</v>
      </c>
      <c r="Q137" s="10">
        <f>IF(('ssp2-up'!Q137-'ssp2-up'!P137)&gt;0,('ssp2-up'!Q137-'ssp2-up'!P137),0)</f>
        <v>7.7106405095500818E-2</v>
      </c>
      <c r="R137" s="10">
        <f>IF(('ssp2-up'!R137-'ssp2-up'!Q137)&gt;0,('ssp2-up'!R137-'ssp2-up'!Q137),0)</f>
        <v>5.3606165329052935E-2</v>
      </c>
      <c r="S137" s="10">
        <f>IF(('ssp2-up'!S137-'ssp2-up'!R137)&gt;0,('ssp2-up'!S137-'ssp2-up'!R137),0)</f>
        <v>2.8835353471349023E-2</v>
      </c>
      <c r="T137" s="10">
        <f>IF(('ssp2-up'!T137-'ssp2-up'!S137)&gt;0,('ssp2-up'!T137-'ssp2-up'!S137),0)</f>
        <v>7.6814948853263232E-3</v>
      </c>
      <c r="U137" s="10">
        <f>IF(('ssp2-up'!U137-'ssp2-up'!T137)&gt;0,('ssp2-up'!U137-'ssp2-up'!T137),0)</f>
        <v>0</v>
      </c>
      <c r="V137" s="10">
        <f>IF(('ssp2-up'!V137-'ssp2-up'!U137)&gt;0,('ssp2-up'!V137-'ssp2-up'!U137),0)</f>
        <v>0</v>
      </c>
      <c r="W137" s="10">
        <f>IF(('ssp2-up'!W137-'ssp2-up'!V137)&gt;0,('ssp2-up'!W137-'ssp2-up'!V137),0)</f>
        <v>0</v>
      </c>
      <c r="X137" s="10">
        <f>IF(('ssp2-up'!X137-'ssp2-up'!W137)&gt;0,('ssp2-up'!X137-'ssp2-up'!W137),0)</f>
        <v>0</v>
      </c>
    </row>
    <row r="138" spans="1:24" x14ac:dyDescent="0.3">
      <c r="A138" s="6" t="s">
        <v>6</v>
      </c>
      <c r="B138" s="11" t="s">
        <v>202</v>
      </c>
      <c r="C138" s="6" t="s">
        <v>145</v>
      </c>
      <c r="D138" s="6" t="s">
        <v>205</v>
      </c>
      <c r="E138" s="6" t="s">
        <v>204</v>
      </c>
      <c r="F138" s="10" t="e">
        <v>#N/A</v>
      </c>
      <c r="G138" s="10">
        <f>IF(('ssp2-up'!G138-'ssp2-up'!F138)&gt;0,('ssp2-up'!G138-'ssp2-up'!F138),0)</f>
        <v>1.513245728028771</v>
      </c>
      <c r="H138" s="10">
        <f>IF(('ssp2-up'!H138-'ssp2-up'!G138)&gt;0,('ssp2-up'!H138-'ssp2-up'!G138),0)</f>
        <v>1.3444432265585711</v>
      </c>
      <c r="I138" s="10">
        <f>IF(('ssp2-up'!I138-'ssp2-up'!H138)&gt;0,('ssp2-up'!I138-'ssp2-up'!H138),0)</f>
        <v>1.1884548131869863</v>
      </c>
      <c r="J138" s="10">
        <f>IF(('ssp2-up'!J138-'ssp2-up'!I138)&gt;0,('ssp2-up'!J138-'ssp2-up'!I138),0)</f>
        <v>1.0296563716326439</v>
      </c>
      <c r="K138" s="10">
        <f>IF(('ssp2-up'!K138-'ssp2-up'!J138)&gt;0,('ssp2-up'!K138-'ssp2-up'!J138),0)</f>
        <v>0.83432904800236685</v>
      </c>
      <c r="L138" s="10">
        <f>IF(('ssp2-up'!L138-'ssp2-up'!K138)&gt;0,('ssp2-up'!L138-'ssp2-up'!K138),0)</f>
        <v>0.650197482502751</v>
      </c>
      <c r="M138" s="10">
        <f>IF(('ssp2-up'!M138-'ssp2-up'!L138)&gt;0,('ssp2-up'!M138-'ssp2-up'!L138),0)</f>
        <v>0.45368863793710545</v>
      </c>
      <c r="N138" s="10">
        <f>IF(('ssp2-up'!N138-'ssp2-up'!M138)&gt;0,('ssp2-up'!N138-'ssp2-up'!M138),0)</f>
        <v>0.2512556272535349</v>
      </c>
      <c r="O138" s="10">
        <f>IF(('ssp2-up'!O138-'ssp2-up'!N138)&gt;0,('ssp2-up'!O138-'ssp2-up'!N138),0)</f>
        <v>5.1252018247076592E-2</v>
      </c>
      <c r="P138" s="10">
        <f>IF(('ssp2-up'!P138-'ssp2-up'!O138)&gt;0,('ssp2-up'!P138-'ssp2-up'!O138),0)</f>
        <v>0</v>
      </c>
      <c r="Q138" s="10">
        <f>IF(('ssp2-up'!Q138-'ssp2-up'!P138)&gt;0,('ssp2-up'!Q138-'ssp2-up'!P138),0)</f>
        <v>0</v>
      </c>
      <c r="R138" s="10">
        <f>IF(('ssp2-up'!R138-'ssp2-up'!Q138)&gt;0,('ssp2-up'!R138-'ssp2-up'!Q138),0)</f>
        <v>0</v>
      </c>
      <c r="S138" s="10">
        <f>IF(('ssp2-up'!S138-'ssp2-up'!R138)&gt;0,('ssp2-up'!S138-'ssp2-up'!R138),0)</f>
        <v>0</v>
      </c>
      <c r="T138" s="10">
        <f>IF(('ssp2-up'!T138-'ssp2-up'!S138)&gt;0,('ssp2-up'!T138-'ssp2-up'!S138),0)</f>
        <v>0</v>
      </c>
      <c r="U138" s="10">
        <f>IF(('ssp2-up'!U138-'ssp2-up'!T138)&gt;0,('ssp2-up'!U138-'ssp2-up'!T138),0)</f>
        <v>0</v>
      </c>
      <c r="V138" s="10">
        <f>IF(('ssp2-up'!V138-'ssp2-up'!U138)&gt;0,('ssp2-up'!V138-'ssp2-up'!U138),0)</f>
        <v>0</v>
      </c>
      <c r="W138" s="10">
        <f>IF(('ssp2-up'!W138-'ssp2-up'!V138)&gt;0,('ssp2-up'!W138-'ssp2-up'!V138),0)</f>
        <v>0</v>
      </c>
      <c r="X138" s="10">
        <f>IF(('ssp2-up'!X138-'ssp2-up'!W138)&gt;0,('ssp2-up'!X138-'ssp2-up'!W138),0)</f>
        <v>0</v>
      </c>
    </row>
    <row r="139" spans="1:24" x14ac:dyDescent="0.3">
      <c r="A139" s="6" t="s">
        <v>6</v>
      </c>
      <c r="B139" s="11" t="s">
        <v>202</v>
      </c>
      <c r="C139" s="6" t="s">
        <v>146</v>
      </c>
      <c r="D139" s="6" t="s">
        <v>205</v>
      </c>
      <c r="E139" s="6" t="s">
        <v>204</v>
      </c>
      <c r="F139" s="10" t="e">
        <v>#N/A</v>
      </c>
      <c r="G139" s="10">
        <f>IF(('ssp2-up'!G139-'ssp2-up'!F139)&gt;0,('ssp2-up'!G139-'ssp2-up'!F139),0)</f>
        <v>7.1415201484089152</v>
      </c>
      <c r="H139" s="10">
        <f>IF(('ssp2-up'!H139-'ssp2-up'!G139)&gt;0,('ssp2-up'!H139-'ssp2-up'!G139),0)</f>
        <v>7.5807519644810171</v>
      </c>
      <c r="I139" s="10">
        <f>IF(('ssp2-up'!I139-'ssp2-up'!H139)&gt;0,('ssp2-up'!I139-'ssp2-up'!H139),0)</f>
        <v>7.6568162801363542</v>
      </c>
      <c r="J139" s="10">
        <f>IF(('ssp2-up'!J139-'ssp2-up'!I139)&gt;0,('ssp2-up'!J139-'ssp2-up'!I139),0)</f>
        <v>7.4706108318015083</v>
      </c>
      <c r="K139" s="10">
        <f>IF(('ssp2-up'!K139-'ssp2-up'!J139)&gt;0,('ssp2-up'!K139-'ssp2-up'!J139),0)</f>
        <v>7.2178698152775524</v>
      </c>
      <c r="L139" s="10">
        <f>IF(('ssp2-up'!L139-'ssp2-up'!K139)&gt;0,('ssp2-up'!L139-'ssp2-up'!K139),0)</f>
        <v>6.8357707830499095</v>
      </c>
      <c r="M139" s="10">
        <f>IF(('ssp2-up'!M139-'ssp2-up'!L139)&gt;0,('ssp2-up'!M139-'ssp2-up'!L139),0)</f>
        <v>6.3791024629161086</v>
      </c>
      <c r="N139" s="10">
        <f>IF(('ssp2-up'!N139-'ssp2-up'!M139)&gt;0,('ssp2-up'!N139-'ssp2-up'!M139),0)</f>
        <v>5.8191570601555185</v>
      </c>
      <c r="O139" s="10">
        <f>IF(('ssp2-up'!O139-'ssp2-up'!N139)&gt;0,('ssp2-up'!O139-'ssp2-up'!N139),0)</f>
        <v>5.3083414082947229</v>
      </c>
      <c r="P139" s="10">
        <f>IF(('ssp2-up'!P139-'ssp2-up'!O139)&gt;0,('ssp2-up'!P139-'ssp2-up'!O139),0)</f>
        <v>4.7698514842618494</v>
      </c>
      <c r="Q139" s="10">
        <f>IF(('ssp2-up'!Q139-'ssp2-up'!P139)&gt;0,('ssp2-up'!Q139-'ssp2-up'!P139),0)</f>
        <v>4.1370012531499896</v>
      </c>
      <c r="R139" s="10">
        <f>IF(('ssp2-up'!R139-'ssp2-up'!Q139)&gt;0,('ssp2-up'!R139-'ssp2-up'!Q139),0)</f>
        <v>3.5094032307953142</v>
      </c>
      <c r="S139" s="10">
        <f>IF(('ssp2-up'!S139-'ssp2-up'!R139)&gt;0,('ssp2-up'!S139-'ssp2-up'!R139),0)</f>
        <v>2.8086183593349148</v>
      </c>
      <c r="T139" s="10">
        <f>IF(('ssp2-up'!T139-'ssp2-up'!S139)&gt;0,('ssp2-up'!T139-'ssp2-up'!S139),0)</f>
        <v>2.1807168802371137</v>
      </c>
      <c r="U139" s="10">
        <f>IF(('ssp2-up'!U139-'ssp2-up'!T139)&gt;0,('ssp2-up'!U139-'ssp2-up'!T139),0)</f>
        <v>1.5765185264750841</v>
      </c>
      <c r="V139" s="10">
        <f>IF(('ssp2-up'!V139-'ssp2-up'!U139)&gt;0,('ssp2-up'!V139-'ssp2-up'!U139),0)</f>
        <v>1.012845047010785</v>
      </c>
      <c r="W139" s="10">
        <f>IF(('ssp2-up'!W139-'ssp2-up'!V139)&gt;0,('ssp2-up'!W139-'ssp2-up'!V139),0)</f>
        <v>0.48434654282326051</v>
      </c>
      <c r="X139" s="10">
        <f>IF(('ssp2-up'!X139-'ssp2-up'!W139)&gt;0,('ssp2-up'!X139-'ssp2-up'!W139),0)</f>
        <v>0</v>
      </c>
    </row>
    <row r="140" spans="1:24" x14ac:dyDescent="0.3">
      <c r="A140" s="6" t="s">
        <v>6</v>
      </c>
      <c r="B140" s="11" t="s">
        <v>202</v>
      </c>
      <c r="C140" s="6" t="s">
        <v>147</v>
      </c>
      <c r="D140" s="6" t="s">
        <v>205</v>
      </c>
      <c r="E140" s="6" t="s">
        <v>204</v>
      </c>
      <c r="F140" s="10" t="e">
        <v>#N/A</v>
      </c>
      <c r="G140" s="10">
        <f>IF(('ssp2-up'!G140-'ssp2-up'!F140)&gt;0,('ssp2-up'!G140-'ssp2-up'!F140),0)</f>
        <v>0.2311803042774675</v>
      </c>
      <c r="H140" s="10">
        <f>IF(('ssp2-up'!H140-'ssp2-up'!G140)&gt;0,('ssp2-up'!H140-'ssp2-up'!G140),0)</f>
        <v>0.26584812653519374</v>
      </c>
      <c r="I140" s="10">
        <f>IF(('ssp2-up'!I140-'ssp2-up'!H140)&gt;0,('ssp2-up'!I140-'ssp2-up'!H140),0)</f>
        <v>0.30561863532319333</v>
      </c>
      <c r="J140" s="10">
        <f>IF(('ssp2-up'!J140-'ssp2-up'!I140)&gt;0,('ssp2-up'!J140-'ssp2-up'!I140),0)</f>
        <v>0.34508458521101537</v>
      </c>
      <c r="K140" s="10">
        <f>IF(('ssp2-up'!K140-'ssp2-up'!J140)&gt;0,('ssp2-up'!K140-'ssp2-up'!J140),0)</f>
        <v>0.37669660119916681</v>
      </c>
      <c r="L140" s="10">
        <f>IF(('ssp2-up'!L140-'ssp2-up'!K140)&gt;0,('ssp2-up'!L140-'ssp2-up'!K140),0)</f>
        <v>0.39693839507475959</v>
      </c>
      <c r="M140" s="10">
        <f>IF(('ssp2-up'!M140-'ssp2-up'!L140)&gt;0,('ssp2-up'!M140-'ssp2-up'!L140),0)</f>
        <v>0.4118496729850194</v>
      </c>
      <c r="N140" s="10">
        <f>IF(('ssp2-up'!N140-'ssp2-up'!M140)&gt;0,('ssp2-up'!N140-'ssp2-up'!M140),0)</f>
        <v>0.41758948227190062</v>
      </c>
      <c r="O140" s="10">
        <f>IF(('ssp2-up'!O140-'ssp2-up'!N140)&gt;0,('ssp2-up'!O140-'ssp2-up'!N140),0)</f>
        <v>0.41777861652472215</v>
      </c>
      <c r="P140" s="10">
        <f>IF(('ssp2-up'!P140-'ssp2-up'!O140)&gt;0,('ssp2-up'!P140-'ssp2-up'!O140),0)</f>
        <v>0.40591993706497664</v>
      </c>
      <c r="Q140" s="10">
        <f>IF(('ssp2-up'!Q140-'ssp2-up'!P140)&gt;0,('ssp2-up'!Q140-'ssp2-up'!P140),0)</f>
        <v>0.38707011558115401</v>
      </c>
      <c r="R140" s="10">
        <f>IF(('ssp2-up'!R140-'ssp2-up'!Q140)&gt;0,('ssp2-up'!R140-'ssp2-up'!Q140),0)</f>
        <v>0.3561133503055931</v>
      </c>
      <c r="S140" s="10">
        <f>IF(('ssp2-up'!S140-'ssp2-up'!R140)&gt;0,('ssp2-up'!S140-'ssp2-up'!R140),0)</f>
        <v>0.32137266636546613</v>
      </c>
      <c r="T140" s="10">
        <f>IF(('ssp2-up'!T140-'ssp2-up'!S140)&gt;0,('ssp2-up'!T140-'ssp2-up'!S140),0)</f>
        <v>0.28629544434633125</v>
      </c>
      <c r="U140" s="10">
        <f>IF(('ssp2-up'!U140-'ssp2-up'!T140)&gt;0,('ssp2-up'!U140-'ssp2-up'!T140),0)</f>
        <v>0.24636741845615084</v>
      </c>
      <c r="V140" s="10">
        <f>IF(('ssp2-up'!V140-'ssp2-up'!U140)&gt;0,('ssp2-up'!V140-'ssp2-up'!U140),0)</f>
        <v>0.20433964915435254</v>
      </c>
      <c r="W140" s="10">
        <f>IF(('ssp2-up'!W140-'ssp2-up'!V140)&gt;0,('ssp2-up'!W140-'ssp2-up'!V140),0)</f>
        <v>0.16043089150222656</v>
      </c>
      <c r="X140" s="10">
        <f>IF(('ssp2-up'!X140-'ssp2-up'!W140)&gt;0,('ssp2-up'!X140-'ssp2-up'!W140),0)</f>
        <v>0.12197780330991748</v>
      </c>
    </row>
    <row r="141" spans="1:24" x14ac:dyDescent="0.3">
      <c r="A141" s="6" t="s">
        <v>6</v>
      </c>
      <c r="B141" s="11" t="s">
        <v>202</v>
      </c>
      <c r="C141" s="6" t="s">
        <v>148</v>
      </c>
      <c r="D141" s="6" t="s">
        <v>205</v>
      </c>
      <c r="E141" s="6" t="s">
        <v>204</v>
      </c>
      <c r="F141" s="10" t="e">
        <v>#N/A</v>
      </c>
      <c r="G141" s="10">
        <f>IF(('ssp2-up'!G141-'ssp2-up'!F141)&gt;0,('ssp2-up'!G141-'ssp2-up'!F141),0)</f>
        <v>1.1622426607815619</v>
      </c>
      <c r="H141" s="10">
        <f>IF(('ssp2-up'!H141-'ssp2-up'!G141)&gt;0,('ssp2-up'!H141-'ssp2-up'!G141),0)</f>
        <v>0.99236837331711669</v>
      </c>
      <c r="I141" s="10">
        <f>IF(('ssp2-up'!I141-'ssp2-up'!H141)&gt;0,('ssp2-up'!I141-'ssp2-up'!H141),0)</f>
        <v>0.7814053781231749</v>
      </c>
      <c r="J141" s="10">
        <f>IF(('ssp2-up'!J141-'ssp2-up'!I141)&gt;0,('ssp2-up'!J141-'ssp2-up'!I141),0)</f>
        <v>0.53207240439932235</v>
      </c>
      <c r="K141" s="10">
        <f>IF(('ssp2-up'!K141-'ssp2-up'!J141)&gt;0,('ssp2-up'!K141-'ssp2-up'!J141),0)</f>
        <v>0.27497271831913039</v>
      </c>
      <c r="L141" s="10">
        <f>IF(('ssp2-up'!L141-'ssp2-up'!K141)&gt;0,('ssp2-up'!L141-'ssp2-up'!K141),0)</f>
        <v>0.10527197396739041</v>
      </c>
      <c r="M141" s="10">
        <f>IF(('ssp2-up'!M141-'ssp2-up'!L141)&gt;0,('ssp2-up'!M141-'ssp2-up'!L141),0)</f>
        <v>1.3844779429962983E-2</v>
      </c>
      <c r="N141" s="10">
        <f>IF(('ssp2-up'!N141-'ssp2-up'!M141)&gt;0,('ssp2-up'!N141-'ssp2-up'!M141),0)</f>
        <v>0</v>
      </c>
      <c r="O141" s="10">
        <f>IF(('ssp2-up'!O141-'ssp2-up'!N141)&gt;0,('ssp2-up'!O141-'ssp2-up'!N141),0)</f>
        <v>0</v>
      </c>
      <c r="P141" s="10">
        <f>IF(('ssp2-up'!P141-'ssp2-up'!O141)&gt;0,('ssp2-up'!P141-'ssp2-up'!O141),0)</f>
        <v>0</v>
      </c>
      <c r="Q141" s="10">
        <f>IF(('ssp2-up'!Q141-'ssp2-up'!P141)&gt;0,('ssp2-up'!Q141-'ssp2-up'!P141),0)</f>
        <v>0</v>
      </c>
      <c r="R141" s="10">
        <f>IF(('ssp2-up'!R141-'ssp2-up'!Q141)&gt;0,('ssp2-up'!R141-'ssp2-up'!Q141),0)</f>
        <v>0</v>
      </c>
      <c r="S141" s="10">
        <f>IF(('ssp2-up'!S141-'ssp2-up'!R141)&gt;0,('ssp2-up'!S141-'ssp2-up'!R141),0)</f>
        <v>0</v>
      </c>
      <c r="T141" s="10">
        <f>IF(('ssp2-up'!T141-'ssp2-up'!S141)&gt;0,('ssp2-up'!T141-'ssp2-up'!S141),0)</f>
        <v>0</v>
      </c>
      <c r="U141" s="10">
        <f>IF(('ssp2-up'!U141-'ssp2-up'!T141)&gt;0,('ssp2-up'!U141-'ssp2-up'!T141),0)</f>
        <v>0</v>
      </c>
      <c r="V141" s="10">
        <f>IF(('ssp2-up'!V141-'ssp2-up'!U141)&gt;0,('ssp2-up'!V141-'ssp2-up'!U141),0)</f>
        <v>0</v>
      </c>
      <c r="W141" s="10">
        <f>IF(('ssp2-up'!W141-'ssp2-up'!V141)&gt;0,('ssp2-up'!W141-'ssp2-up'!V141),0)</f>
        <v>0</v>
      </c>
      <c r="X141" s="10">
        <f>IF(('ssp2-up'!X141-'ssp2-up'!W141)&gt;0,('ssp2-up'!X141-'ssp2-up'!W141),0)</f>
        <v>0</v>
      </c>
    </row>
    <row r="142" spans="1:24" x14ac:dyDescent="0.3">
      <c r="A142" s="6" t="s">
        <v>6</v>
      </c>
      <c r="B142" s="11" t="s">
        <v>202</v>
      </c>
      <c r="C142" s="6" t="s">
        <v>149</v>
      </c>
      <c r="D142" s="6" t="s">
        <v>205</v>
      </c>
      <c r="E142" s="6" t="s">
        <v>204</v>
      </c>
      <c r="F142" s="10" t="e">
        <v>#N/A</v>
      </c>
      <c r="G142" s="10">
        <f>IF(('ssp2-up'!G142-'ssp2-up'!F142)&gt;0,('ssp2-up'!G142-'ssp2-up'!F142),0)</f>
        <v>0</v>
      </c>
      <c r="H142" s="10">
        <f>IF(('ssp2-up'!H142-'ssp2-up'!G142)&gt;0,('ssp2-up'!H142-'ssp2-up'!G142),0)</f>
        <v>0</v>
      </c>
      <c r="I142" s="10">
        <f>IF(('ssp2-up'!I142-'ssp2-up'!H142)&gt;0,('ssp2-up'!I142-'ssp2-up'!H142),0)</f>
        <v>0</v>
      </c>
      <c r="J142" s="10">
        <f>IF(('ssp2-up'!J142-'ssp2-up'!I142)&gt;0,('ssp2-up'!J142-'ssp2-up'!I142),0)</f>
        <v>0</v>
      </c>
      <c r="K142" s="10">
        <f>IF(('ssp2-up'!K142-'ssp2-up'!J142)&gt;0,('ssp2-up'!K142-'ssp2-up'!J142),0)</f>
        <v>0</v>
      </c>
      <c r="L142" s="10">
        <f>IF(('ssp2-up'!L142-'ssp2-up'!K142)&gt;0,('ssp2-up'!L142-'ssp2-up'!K142),0)</f>
        <v>0</v>
      </c>
      <c r="M142" s="10">
        <f>IF(('ssp2-up'!M142-'ssp2-up'!L142)&gt;0,('ssp2-up'!M142-'ssp2-up'!L142),0)</f>
        <v>0</v>
      </c>
      <c r="N142" s="10">
        <f>IF(('ssp2-up'!N142-'ssp2-up'!M142)&gt;0,('ssp2-up'!N142-'ssp2-up'!M142),0)</f>
        <v>0</v>
      </c>
      <c r="O142" s="10">
        <f>IF(('ssp2-up'!O142-'ssp2-up'!N142)&gt;0,('ssp2-up'!O142-'ssp2-up'!N142),0)</f>
        <v>0</v>
      </c>
      <c r="P142" s="10">
        <f>IF(('ssp2-up'!P142-'ssp2-up'!O142)&gt;0,('ssp2-up'!P142-'ssp2-up'!O142),0)</f>
        <v>0</v>
      </c>
      <c r="Q142" s="10">
        <f>IF(('ssp2-up'!Q142-'ssp2-up'!P142)&gt;0,('ssp2-up'!Q142-'ssp2-up'!P142),0)</f>
        <v>0</v>
      </c>
      <c r="R142" s="10">
        <f>IF(('ssp2-up'!R142-'ssp2-up'!Q142)&gt;0,('ssp2-up'!R142-'ssp2-up'!Q142),0)</f>
        <v>0</v>
      </c>
      <c r="S142" s="10">
        <f>IF(('ssp2-up'!S142-'ssp2-up'!R142)&gt;0,('ssp2-up'!S142-'ssp2-up'!R142),0)</f>
        <v>0</v>
      </c>
      <c r="T142" s="10">
        <f>IF(('ssp2-up'!T142-'ssp2-up'!S142)&gt;0,('ssp2-up'!T142-'ssp2-up'!S142),0)</f>
        <v>0</v>
      </c>
      <c r="U142" s="10">
        <f>IF(('ssp2-up'!U142-'ssp2-up'!T142)&gt;0,('ssp2-up'!U142-'ssp2-up'!T142),0)</f>
        <v>0</v>
      </c>
      <c r="V142" s="10">
        <f>IF(('ssp2-up'!V142-'ssp2-up'!U142)&gt;0,('ssp2-up'!V142-'ssp2-up'!U142),0)</f>
        <v>0</v>
      </c>
      <c r="W142" s="10">
        <f>IF(('ssp2-up'!W142-'ssp2-up'!V142)&gt;0,('ssp2-up'!W142-'ssp2-up'!V142),0)</f>
        <v>0</v>
      </c>
      <c r="X142" s="10">
        <f>IF(('ssp2-up'!X142-'ssp2-up'!W142)&gt;0,('ssp2-up'!X142-'ssp2-up'!W142),0)</f>
        <v>0</v>
      </c>
    </row>
    <row r="143" spans="1:24" x14ac:dyDescent="0.3">
      <c r="A143" s="6" t="s">
        <v>6</v>
      </c>
      <c r="B143" s="11" t="s">
        <v>202</v>
      </c>
      <c r="C143" s="6" t="s">
        <v>150</v>
      </c>
      <c r="D143" s="6" t="s">
        <v>205</v>
      </c>
      <c r="E143" s="6" t="s">
        <v>204</v>
      </c>
      <c r="F143" s="10" t="e">
        <v>#N/A</v>
      </c>
      <c r="G143" s="10">
        <f>IF(('ssp2-up'!G143-'ssp2-up'!F143)&gt;0,('ssp2-up'!G143-'ssp2-up'!F143),0)</f>
        <v>1.1226668476462276</v>
      </c>
      <c r="H143" s="10">
        <f>IF(('ssp2-up'!H143-'ssp2-up'!G143)&gt;0,('ssp2-up'!H143-'ssp2-up'!G143),0)</f>
        <v>0.99828844798884298</v>
      </c>
      <c r="I143" s="10">
        <f>IF(('ssp2-up'!I143-'ssp2-up'!H143)&gt;0,('ssp2-up'!I143-'ssp2-up'!H143),0)</f>
        <v>0.84533494970385448</v>
      </c>
      <c r="J143" s="10">
        <f>IF(('ssp2-up'!J143-'ssp2-up'!I143)&gt;0,('ssp2-up'!J143-'ssp2-up'!I143),0)</f>
        <v>0.62406464550650753</v>
      </c>
      <c r="K143" s="10">
        <f>IF(('ssp2-up'!K143-'ssp2-up'!J143)&gt;0,('ssp2-up'!K143-'ssp2-up'!J143),0)</f>
        <v>0.41836412521258382</v>
      </c>
      <c r="L143" s="10">
        <f>IF(('ssp2-up'!L143-'ssp2-up'!K143)&gt;0,('ssp2-up'!L143-'ssp2-up'!K143),0)</f>
        <v>0.26537860434389415</v>
      </c>
      <c r="M143" s="10">
        <f>IF(('ssp2-up'!M143-'ssp2-up'!L143)&gt;0,('ssp2-up'!M143-'ssp2-up'!L143),0)</f>
        <v>0.12928564473091342</v>
      </c>
      <c r="N143" s="10">
        <f>IF(('ssp2-up'!N143-'ssp2-up'!M143)&gt;0,('ssp2-up'!N143-'ssp2-up'!M143),0)</f>
        <v>0</v>
      </c>
      <c r="O143" s="10">
        <f>IF(('ssp2-up'!O143-'ssp2-up'!N143)&gt;0,('ssp2-up'!O143-'ssp2-up'!N143),0)</f>
        <v>0</v>
      </c>
      <c r="P143" s="10">
        <f>IF(('ssp2-up'!P143-'ssp2-up'!O143)&gt;0,('ssp2-up'!P143-'ssp2-up'!O143),0)</f>
        <v>0</v>
      </c>
      <c r="Q143" s="10">
        <f>IF(('ssp2-up'!Q143-'ssp2-up'!P143)&gt;0,('ssp2-up'!Q143-'ssp2-up'!P143),0)</f>
        <v>0</v>
      </c>
      <c r="R143" s="10">
        <f>IF(('ssp2-up'!R143-'ssp2-up'!Q143)&gt;0,('ssp2-up'!R143-'ssp2-up'!Q143),0)</f>
        <v>0</v>
      </c>
      <c r="S143" s="10">
        <f>IF(('ssp2-up'!S143-'ssp2-up'!R143)&gt;0,('ssp2-up'!S143-'ssp2-up'!R143),0)</f>
        <v>0</v>
      </c>
      <c r="T143" s="10">
        <f>IF(('ssp2-up'!T143-'ssp2-up'!S143)&gt;0,('ssp2-up'!T143-'ssp2-up'!S143),0)</f>
        <v>0</v>
      </c>
      <c r="U143" s="10">
        <f>IF(('ssp2-up'!U143-'ssp2-up'!T143)&gt;0,('ssp2-up'!U143-'ssp2-up'!T143),0)</f>
        <v>0</v>
      </c>
      <c r="V143" s="10">
        <f>IF(('ssp2-up'!V143-'ssp2-up'!U143)&gt;0,('ssp2-up'!V143-'ssp2-up'!U143),0)</f>
        <v>0</v>
      </c>
      <c r="W143" s="10">
        <f>IF(('ssp2-up'!W143-'ssp2-up'!V143)&gt;0,('ssp2-up'!W143-'ssp2-up'!V143),0)</f>
        <v>0</v>
      </c>
      <c r="X143" s="10">
        <f>IF(('ssp2-up'!X143-'ssp2-up'!W143)&gt;0,('ssp2-up'!X143-'ssp2-up'!W143),0)</f>
        <v>0</v>
      </c>
    </row>
    <row r="144" spans="1:24" x14ac:dyDescent="0.3">
      <c r="A144" s="6" t="s">
        <v>6</v>
      </c>
      <c r="B144" s="11" t="s">
        <v>202</v>
      </c>
      <c r="C144" s="6" t="s">
        <v>151</v>
      </c>
      <c r="D144" s="6" t="s">
        <v>205</v>
      </c>
      <c r="E144" s="6" t="s">
        <v>204</v>
      </c>
      <c r="F144" s="10" t="e">
        <v>#N/A</v>
      </c>
      <c r="G144" s="10">
        <f>IF(('ssp2-up'!G144-'ssp2-up'!F144)&gt;0,('ssp2-up'!G144-'ssp2-up'!F144),0)</f>
        <v>0.38857887007695613</v>
      </c>
      <c r="H144" s="10">
        <f>IF(('ssp2-up'!H144-'ssp2-up'!G144)&gt;0,('ssp2-up'!H144-'ssp2-up'!G144),0)</f>
        <v>0.34903008488555365</v>
      </c>
      <c r="I144" s="10">
        <f>IF(('ssp2-up'!I144-'ssp2-up'!H144)&gt;0,('ssp2-up'!I144-'ssp2-up'!H144),0)</f>
        <v>0.31535681485358946</v>
      </c>
      <c r="J144" s="10">
        <f>IF(('ssp2-up'!J144-'ssp2-up'!I144)&gt;0,('ssp2-up'!J144-'ssp2-up'!I144),0)</f>
        <v>0.28958230047728684</v>
      </c>
      <c r="K144" s="10">
        <f>IF(('ssp2-up'!K144-'ssp2-up'!J144)&gt;0,('ssp2-up'!K144-'ssp2-up'!J144),0)</f>
        <v>0.26832103672989049</v>
      </c>
      <c r="L144" s="10">
        <f>IF(('ssp2-up'!L144-'ssp2-up'!K144)&gt;0,('ssp2-up'!L144-'ssp2-up'!K144),0)</f>
        <v>0.2430908376609473</v>
      </c>
      <c r="M144" s="10">
        <f>IF(('ssp2-up'!M144-'ssp2-up'!L144)&gt;0,('ssp2-up'!M144-'ssp2-up'!L144),0)</f>
        <v>0.21152922838266974</v>
      </c>
      <c r="N144" s="10">
        <f>IF(('ssp2-up'!N144-'ssp2-up'!M144)&gt;0,('ssp2-up'!N144-'ssp2-up'!M144),0)</f>
        <v>0.17814104274625642</v>
      </c>
      <c r="O144" s="10">
        <f>IF(('ssp2-up'!O144-'ssp2-up'!N144)&gt;0,('ssp2-up'!O144-'ssp2-up'!N144),0)</f>
        <v>0.14087129782518559</v>
      </c>
      <c r="P144" s="10">
        <f>IF(('ssp2-up'!P144-'ssp2-up'!O144)&gt;0,('ssp2-up'!P144-'ssp2-up'!O144),0)</f>
        <v>0.10849347411728338</v>
      </c>
      <c r="Q144" s="10">
        <f>IF(('ssp2-up'!Q144-'ssp2-up'!P144)&gt;0,('ssp2-up'!Q144-'ssp2-up'!P144),0)</f>
        <v>6.6290405292141585E-2</v>
      </c>
      <c r="R144" s="10">
        <f>IF(('ssp2-up'!R144-'ssp2-up'!Q144)&gt;0,('ssp2-up'!R144-'ssp2-up'!Q144),0)</f>
        <v>3.069278687779331E-2</v>
      </c>
      <c r="S144" s="10">
        <f>IF(('ssp2-up'!S144-'ssp2-up'!R144)&gt;0,('ssp2-up'!S144-'ssp2-up'!R144),0)</f>
        <v>9.6903502730505409E-4</v>
      </c>
      <c r="T144" s="10">
        <f>IF(('ssp2-up'!T144-'ssp2-up'!S144)&gt;0,('ssp2-up'!T144-'ssp2-up'!S144),0)</f>
        <v>0</v>
      </c>
      <c r="U144" s="10">
        <f>IF(('ssp2-up'!U144-'ssp2-up'!T144)&gt;0,('ssp2-up'!U144-'ssp2-up'!T144),0)</f>
        <v>0</v>
      </c>
      <c r="V144" s="10">
        <f>IF(('ssp2-up'!V144-'ssp2-up'!U144)&gt;0,('ssp2-up'!V144-'ssp2-up'!U144),0)</f>
        <v>0</v>
      </c>
      <c r="W144" s="10">
        <f>IF(('ssp2-up'!W144-'ssp2-up'!V144)&gt;0,('ssp2-up'!W144-'ssp2-up'!V144),0)</f>
        <v>0</v>
      </c>
      <c r="X144" s="10">
        <f>IF(('ssp2-up'!X144-'ssp2-up'!W144)&gt;0,('ssp2-up'!X144-'ssp2-up'!W144),0)</f>
        <v>0</v>
      </c>
    </row>
    <row r="145" spans="1:24" x14ac:dyDescent="0.3">
      <c r="A145" s="6" t="s">
        <v>6</v>
      </c>
      <c r="B145" s="11" t="s">
        <v>202</v>
      </c>
      <c r="C145" s="6" t="s">
        <v>152</v>
      </c>
      <c r="D145" s="6" t="s">
        <v>205</v>
      </c>
      <c r="E145" s="6" t="s">
        <v>204</v>
      </c>
      <c r="F145" s="10" t="e">
        <v>#N/A</v>
      </c>
      <c r="G145" s="10">
        <f>IF(('ssp2-up'!G145-'ssp2-up'!F145)&gt;0,('ssp2-up'!G145-'ssp2-up'!F145),0)</f>
        <v>0.52520440274750735</v>
      </c>
      <c r="H145" s="10">
        <f>IF(('ssp2-up'!H145-'ssp2-up'!G145)&gt;0,('ssp2-up'!H145-'ssp2-up'!G145),0)</f>
        <v>0.52387084922656335</v>
      </c>
      <c r="I145" s="10">
        <f>IF(('ssp2-up'!I145-'ssp2-up'!H145)&gt;0,('ssp2-up'!I145-'ssp2-up'!H145),0)</f>
        <v>0.50735837678799101</v>
      </c>
      <c r="J145" s="10">
        <f>IF(('ssp2-up'!J145-'ssp2-up'!I145)&gt;0,('ssp2-up'!J145-'ssp2-up'!I145),0)</f>
        <v>0.48045627290950321</v>
      </c>
      <c r="K145" s="10">
        <f>IF(('ssp2-up'!K145-'ssp2-up'!J145)&gt;0,('ssp2-up'!K145-'ssp2-up'!J145),0)</f>
        <v>0.45250232583722738</v>
      </c>
      <c r="L145" s="10">
        <f>IF(('ssp2-up'!L145-'ssp2-up'!K145)&gt;0,('ssp2-up'!L145-'ssp2-up'!K145),0)</f>
        <v>0.41826189166565886</v>
      </c>
      <c r="M145" s="10">
        <f>IF(('ssp2-up'!M145-'ssp2-up'!L145)&gt;0,('ssp2-up'!M145-'ssp2-up'!L145),0)</f>
        <v>0.37690063584995492</v>
      </c>
      <c r="N145" s="10">
        <f>IF(('ssp2-up'!N145-'ssp2-up'!M145)&gt;0,('ssp2-up'!N145-'ssp2-up'!M145),0)</f>
        <v>0.33185010834077744</v>
      </c>
      <c r="O145" s="10">
        <f>IF(('ssp2-up'!O145-'ssp2-up'!N145)&gt;0,('ssp2-up'!O145-'ssp2-up'!N145),0)</f>
        <v>0.28883306814251064</v>
      </c>
      <c r="P145" s="10">
        <f>IF(('ssp2-up'!P145-'ssp2-up'!O145)&gt;0,('ssp2-up'!P145-'ssp2-up'!O145),0)</f>
        <v>0.23917310085466781</v>
      </c>
      <c r="Q145" s="10">
        <f>IF(('ssp2-up'!Q145-'ssp2-up'!P145)&gt;0,('ssp2-up'!Q145-'ssp2-up'!P145),0)</f>
        <v>0.19547918815692356</v>
      </c>
      <c r="R145" s="10">
        <f>IF(('ssp2-up'!R145-'ssp2-up'!Q145)&gt;0,('ssp2-up'!R145-'ssp2-up'!Q145),0)</f>
        <v>0.15442499144144151</v>
      </c>
      <c r="S145" s="10">
        <f>IF(('ssp2-up'!S145-'ssp2-up'!R145)&gt;0,('ssp2-up'!S145-'ssp2-up'!R145),0)</f>
        <v>0.1156002295489067</v>
      </c>
      <c r="T145" s="10">
        <f>IF(('ssp2-up'!T145-'ssp2-up'!S145)&gt;0,('ssp2-up'!T145-'ssp2-up'!S145),0)</f>
        <v>7.6046512107085462E-2</v>
      </c>
      <c r="U145" s="10">
        <f>IF(('ssp2-up'!U145-'ssp2-up'!T145)&gt;0,('ssp2-up'!U145-'ssp2-up'!T145),0)</f>
        <v>3.8689268776778363E-2</v>
      </c>
      <c r="V145" s="10">
        <f>IF(('ssp2-up'!V145-'ssp2-up'!U145)&gt;0,('ssp2-up'!V145-'ssp2-up'!U145),0)</f>
        <v>2.6966419674643305E-3</v>
      </c>
      <c r="W145" s="10">
        <f>IF(('ssp2-up'!W145-'ssp2-up'!V145)&gt;0,('ssp2-up'!W145-'ssp2-up'!V145),0)</f>
        <v>0</v>
      </c>
      <c r="X145" s="10">
        <f>IF(('ssp2-up'!X145-'ssp2-up'!W145)&gt;0,('ssp2-up'!X145-'ssp2-up'!W145),0)</f>
        <v>0</v>
      </c>
    </row>
    <row r="146" spans="1:24" x14ac:dyDescent="0.3">
      <c r="A146" s="6" t="s">
        <v>6</v>
      </c>
      <c r="B146" s="11" t="s">
        <v>202</v>
      </c>
      <c r="C146" s="6" t="s">
        <v>153</v>
      </c>
      <c r="D146" s="6" t="s">
        <v>205</v>
      </c>
      <c r="E146" s="6" t="s">
        <v>204</v>
      </c>
      <c r="F146" s="10" t="e">
        <v>#N/A</v>
      </c>
      <c r="G146" s="10">
        <f>IF(('ssp2-up'!G146-'ssp2-up'!F146)&gt;0,('ssp2-up'!G146-'ssp2-up'!F146),0)</f>
        <v>0.41342438426996875</v>
      </c>
      <c r="H146" s="10">
        <f>IF(('ssp2-up'!H146-'ssp2-up'!G146)&gt;0,('ssp2-up'!H146-'ssp2-up'!G146),0)</f>
        <v>0.3736238223686561</v>
      </c>
      <c r="I146" s="10">
        <f>IF(('ssp2-up'!I146-'ssp2-up'!H146)&gt;0,('ssp2-up'!I146-'ssp2-up'!H146),0)</f>
        <v>0.31976801643986397</v>
      </c>
      <c r="J146" s="10">
        <f>IF(('ssp2-up'!J146-'ssp2-up'!I146)&gt;0,('ssp2-up'!J146-'ssp2-up'!I146),0)</f>
        <v>0.27368739584418655</v>
      </c>
      <c r="K146" s="10">
        <f>IF(('ssp2-up'!K146-'ssp2-up'!J146)&gt;0,('ssp2-up'!K146-'ssp2-up'!J146),0)</f>
        <v>0.22782313461425474</v>
      </c>
      <c r="L146" s="10">
        <f>IF(('ssp2-up'!L146-'ssp2-up'!K146)&gt;0,('ssp2-up'!L146-'ssp2-up'!K146),0)</f>
        <v>0.18169707414817715</v>
      </c>
      <c r="M146" s="10">
        <f>IF(('ssp2-up'!M146-'ssp2-up'!L146)&gt;0,('ssp2-up'!M146-'ssp2-up'!L146),0)</f>
        <v>0.13529735791135433</v>
      </c>
      <c r="N146" s="10">
        <f>IF(('ssp2-up'!N146-'ssp2-up'!M146)&gt;0,('ssp2-up'!N146-'ssp2-up'!M146),0)</f>
        <v>9.7705616616250879E-2</v>
      </c>
      <c r="O146" s="10">
        <f>IF(('ssp2-up'!O146-'ssp2-up'!N146)&gt;0,('ssp2-up'!O146-'ssp2-up'!N146),0)</f>
        <v>5.7317998469544662E-2</v>
      </c>
      <c r="P146" s="10">
        <f>IF(('ssp2-up'!P146-'ssp2-up'!O146)&gt;0,('ssp2-up'!P146-'ssp2-up'!O146),0)</f>
        <v>2.2495786507065851E-2</v>
      </c>
      <c r="Q146" s="10">
        <f>IF(('ssp2-up'!Q146-'ssp2-up'!P146)&gt;0,('ssp2-up'!Q146-'ssp2-up'!P146),0)</f>
        <v>1.7548767229210505E-2</v>
      </c>
      <c r="R146" s="10">
        <f>IF(('ssp2-up'!R146-'ssp2-up'!Q146)&gt;0,('ssp2-up'!R146-'ssp2-up'!Q146),0)</f>
        <v>1.4814946930955308E-2</v>
      </c>
      <c r="S146" s="10">
        <f>IF(('ssp2-up'!S146-'ssp2-up'!R146)&gt;0,('ssp2-up'!S146-'ssp2-up'!R146),0)</f>
        <v>1.7400166047263355E-2</v>
      </c>
      <c r="T146" s="10">
        <f>IF(('ssp2-up'!T146-'ssp2-up'!S146)&gt;0,('ssp2-up'!T146-'ssp2-up'!S146),0)</f>
        <v>1.984311817536355E-2</v>
      </c>
      <c r="U146" s="10">
        <f>IF(('ssp2-up'!U146-'ssp2-up'!T146)&gt;0,('ssp2-up'!U146-'ssp2-up'!T146),0)</f>
        <v>2.2966726758077982E-2</v>
      </c>
      <c r="V146" s="10">
        <f>IF(('ssp2-up'!V146-'ssp2-up'!U146)&gt;0,('ssp2-up'!V146-'ssp2-up'!U146),0)</f>
        <v>3.0918529526130278E-2</v>
      </c>
      <c r="W146" s="10">
        <f>IF(('ssp2-up'!W146-'ssp2-up'!V146)&gt;0,('ssp2-up'!W146-'ssp2-up'!V146),0)</f>
        <v>3.7260394660524554E-2</v>
      </c>
      <c r="X146" s="10">
        <f>IF(('ssp2-up'!X146-'ssp2-up'!W146)&gt;0,('ssp2-up'!X146-'ssp2-up'!W146),0)</f>
        <v>4.5852028841395942E-2</v>
      </c>
    </row>
    <row r="147" spans="1:24" x14ac:dyDescent="0.3">
      <c r="A147" s="6" t="s">
        <v>6</v>
      </c>
      <c r="B147" s="11" t="s">
        <v>202</v>
      </c>
      <c r="C147" s="6" t="s">
        <v>154</v>
      </c>
      <c r="D147" s="6" t="s">
        <v>205</v>
      </c>
      <c r="E147" s="6" t="s">
        <v>204</v>
      </c>
      <c r="F147" s="10" t="e">
        <v>#N/A</v>
      </c>
      <c r="G147" s="10">
        <f>IF(('ssp2-up'!G147-'ssp2-up'!F147)&gt;0,('ssp2-up'!G147-'ssp2-up'!F147),0)</f>
        <v>1.7527223869466174E-2</v>
      </c>
      <c r="H147" s="10">
        <f>IF(('ssp2-up'!H147-'ssp2-up'!G147)&gt;0,('ssp2-up'!H147-'ssp2-up'!G147),0)</f>
        <v>1.7262884044701693E-2</v>
      </c>
      <c r="I147" s="10">
        <f>IF(('ssp2-up'!I147-'ssp2-up'!H147)&gt;0,('ssp2-up'!I147-'ssp2-up'!H147),0)</f>
        <v>1.6367952313032924E-2</v>
      </c>
      <c r="J147" s="10">
        <f>IF(('ssp2-up'!J147-'ssp2-up'!I147)&gt;0,('ssp2-up'!J147-'ssp2-up'!I147),0)</f>
        <v>1.4934906118725999E-2</v>
      </c>
      <c r="K147" s="10">
        <f>IF(('ssp2-up'!K147-'ssp2-up'!J147)&gt;0,('ssp2-up'!K147-'ssp2-up'!J147),0)</f>
        <v>1.3387813902994372E-2</v>
      </c>
      <c r="L147" s="10">
        <f>IF(('ssp2-up'!L147-'ssp2-up'!K147)&gt;0,('ssp2-up'!L147-'ssp2-up'!K147),0)</f>
        <v>1.2041540819321017E-2</v>
      </c>
      <c r="M147" s="10">
        <f>IF(('ssp2-up'!M147-'ssp2-up'!L147)&gt;0,('ssp2-up'!M147-'ssp2-up'!L147),0)</f>
        <v>1.0742588390086155E-2</v>
      </c>
      <c r="N147" s="10">
        <f>IF(('ssp2-up'!N147-'ssp2-up'!M147)&gt;0,('ssp2-up'!N147-'ssp2-up'!M147),0)</f>
        <v>9.3447881196028482E-3</v>
      </c>
      <c r="O147" s="10">
        <f>IF(('ssp2-up'!O147-'ssp2-up'!N147)&gt;0,('ssp2-up'!O147-'ssp2-up'!N147),0)</f>
        <v>8.0007386814539005E-3</v>
      </c>
      <c r="P147" s="10">
        <f>IF(('ssp2-up'!P147-'ssp2-up'!O147)&gt;0,('ssp2-up'!P147-'ssp2-up'!O147),0)</f>
        <v>6.6897003142247224E-3</v>
      </c>
      <c r="Q147" s="10">
        <f>IF(('ssp2-up'!Q147-'ssp2-up'!P147)&gt;0,('ssp2-up'!Q147-'ssp2-up'!P147),0)</f>
        <v>5.6229461363433986E-3</v>
      </c>
      <c r="R147" s="10">
        <f>IF(('ssp2-up'!R147-'ssp2-up'!Q147)&gt;0,('ssp2-up'!R147-'ssp2-up'!Q147),0)</f>
        <v>4.7209881569297285E-3</v>
      </c>
      <c r="S147" s="10">
        <f>IF(('ssp2-up'!S147-'ssp2-up'!R147)&gt;0,('ssp2-up'!S147-'ssp2-up'!R147),0)</f>
        <v>3.8953661363932413E-3</v>
      </c>
      <c r="T147" s="10">
        <f>IF(('ssp2-up'!T147-'ssp2-up'!S147)&gt;0,('ssp2-up'!T147-'ssp2-up'!S147),0)</f>
        <v>3.0805758786324744E-3</v>
      </c>
      <c r="U147" s="10">
        <f>IF(('ssp2-up'!U147-'ssp2-up'!T147)&gt;0,('ssp2-up'!U147-'ssp2-up'!T147),0)</f>
        <v>2.3591591736590867E-3</v>
      </c>
      <c r="V147" s="10">
        <f>IF(('ssp2-up'!V147-'ssp2-up'!U147)&gt;0,('ssp2-up'!V147-'ssp2-up'!U147),0)</f>
        <v>1.8435738784346456E-3</v>
      </c>
      <c r="W147" s="10">
        <f>IF(('ssp2-up'!W147-'ssp2-up'!V147)&gt;0,('ssp2-up'!W147-'ssp2-up'!V147),0)</f>
        <v>1.5026834012328849E-3</v>
      </c>
      <c r="X147" s="10">
        <f>IF(('ssp2-up'!X147-'ssp2-up'!W147)&gt;0,('ssp2-up'!X147-'ssp2-up'!W147),0)</f>
        <v>1.2743763971446165E-3</v>
      </c>
    </row>
    <row r="148" spans="1:24" x14ac:dyDescent="0.3">
      <c r="A148" s="6" t="s">
        <v>6</v>
      </c>
      <c r="B148" s="11" t="s">
        <v>202</v>
      </c>
      <c r="C148" s="6" t="s">
        <v>155</v>
      </c>
      <c r="D148" s="6" t="s">
        <v>205</v>
      </c>
      <c r="E148" s="6" t="s">
        <v>204</v>
      </c>
      <c r="F148" s="10" t="e">
        <v>#N/A</v>
      </c>
      <c r="G148" s="10">
        <f>IF(('ssp2-up'!G148-'ssp2-up'!F148)&gt;0,('ssp2-up'!G148-'ssp2-up'!F148),0)</f>
        <v>0.53345537623084516</v>
      </c>
      <c r="H148" s="10">
        <f>IF(('ssp2-up'!H148-'ssp2-up'!G148)&gt;0,('ssp2-up'!H148-'ssp2-up'!G148),0)</f>
        <v>0.25495437217537686</v>
      </c>
      <c r="I148" s="10">
        <f>IF(('ssp2-up'!I148-'ssp2-up'!H148)&gt;0,('ssp2-up'!I148-'ssp2-up'!H148),0)</f>
        <v>0.24640096937800404</v>
      </c>
      <c r="J148" s="10">
        <f>IF(('ssp2-up'!J148-'ssp2-up'!I148)&gt;0,('ssp2-up'!J148-'ssp2-up'!I148),0)</f>
        <v>0.23740356834891951</v>
      </c>
      <c r="K148" s="10">
        <f>IF(('ssp2-up'!K148-'ssp2-up'!J148)&gt;0,('ssp2-up'!K148-'ssp2-up'!J148),0)</f>
        <v>0.22791041512905963</v>
      </c>
      <c r="L148" s="10">
        <f>IF(('ssp2-up'!L148-'ssp2-up'!K148)&gt;0,('ssp2-up'!L148-'ssp2-up'!K148),0)</f>
        <v>0.20733347445022687</v>
      </c>
      <c r="M148" s="10">
        <f>IF(('ssp2-up'!M148-'ssp2-up'!L148)&gt;0,('ssp2-up'!M148-'ssp2-up'!L148),0)</f>
        <v>0.18121539259783903</v>
      </c>
      <c r="N148" s="10">
        <f>IF(('ssp2-up'!N148-'ssp2-up'!M148)&gt;0,('ssp2-up'!N148-'ssp2-up'!M148),0)</f>
        <v>0.14913908833557254</v>
      </c>
      <c r="O148" s="10">
        <f>IF(('ssp2-up'!O148-'ssp2-up'!N148)&gt;0,('ssp2-up'!O148-'ssp2-up'!N148),0)</f>
        <v>0.1181250341588842</v>
      </c>
      <c r="P148" s="10">
        <f>IF(('ssp2-up'!P148-'ssp2-up'!O148)&gt;0,('ssp2-up'!P148-'ssp2-up'!O148),0)</f>
        <v>8.7955140080467675E-2</v>
      </c>
      <c r="Q148" s="10">
        <f>IF(('ssp2-up'!Q148-'ssp2-up'!P148)&gt;0,('ssp2-up'!Q148-'ssp2-up'!P148),0)</f>
        <v>5.0429815635206765E-2</v>
      </c>
      <c r="R148" s="10">
        <f>IF(('ssp2-up'!R148-'ssp2-up'!Q148)&gt;0,('ssp2-up'!R148-'ssp2-up'!Q148),0)</f>
        <v>1.0761688832733984E-2</v>
      </c>
      <c r="S148" s="10">
        <f>IF(('ssp2-up'!S148-'ssp2-up'!R148)&gt;0,('ssp2-up'!S148-'ssp2-up'!R148),0)</f>
        <v>0</v>
      </c>
      <c r="T148" s="10">
        <f>IF(('ssp2-up'!T148-'ssp2-up'!S148)&gt;0,('ssp2-up'!T148-'ssp2-up'!S148),0)</f>
        <v>0</v>
      </c>
      <c r="U148" s="10">
        <f>IF(('ssp2-up'!U148-'ssp2-up'!T148)&gt;0,('ssp2-up'!U148-'ssp2-up'!T148),0)</f>
        <v>0</v>
      </c>
      <c r="V148" s="10">
        <f>IF(('ssp2-up'!V148-'ssp2-up'!U148)&gt;0,('ssp2-up'!V148-'ssp2-up'!U148),0)</f>
        <v>0</v>
      </c>
      <c r="W148" s="10">
        <f>IF(('ssp2-up'!W148-'ssp2-up'!V148)&gt;0,('ssp2-up'!W148-'ssp2-up'!V148),0)</f>
        <v>0</v>
      </c>
      <c r="X148" s="10">
        <f>IF(('ssp2-up'!X148-'ssp2-up'!W148)&gt;0,('ssp2-up'!X148-'ssp2-up'!W148),0)</f>
        <v>0</v>
      </c>
    </row>
    <row r="149" spans="1:24" x14ac:dyDescent="0.3">
      <c r="A149" s="6" t="s">
        <v>6</v>
      </c>
      <c r="B149" s="11" t="s">
        <v>202</v>
      </c>
      <c r="C149" s="6" t="s">
        <v>156</v>
      </c>
      <c r="D149" s="6" t="s">
        <v>205</v>
      </c>
      <c r="E149" s="6" t="s">
        <v>204</v>
      </c>
      <c r="F149" s="10" t="e">
        <v>#N/A</v>
      </c>
      <c r="G149" s="10">
        <f>IF(('ssp2-up'!G149-'ssp2-up'!F149)&gt;0,('ssp2-up'!G149-'ssp2-up'!F149),0)</f>
        <v>6.9602113953060818E-2</v>
      </c>
      <c r="H149" s="10">
        <f>IF(('ssp2-up'!H149-'ssp2-up'!G149)&gt;0,('ssp2-up'!H149-'ssp2-up'!G149),0)</f>
        <v>5.2982183907837266E-2</v>
      </c>
      <c r="I149" s="10">
        <f>IF(('ssp2-up'!I149-'ssp2-up'!H149)&gt;0,('ssp2-up'!I149-'ssp2-up'!H149),0)</f>
        <v>4.7040412110441077E-2</v>
      </c>
      <c r="J149" s="10">
        <f>IF(('ssp2-up'!J149-'ssp2-up'!I149)&gt;0,('ssp2-up'!J149-'ssp2-up'!I149),0)</f>
        <v>4.2325519677761103E-2</v>
      </c>
      <c r="K149" s="10">
        <f>IF(('ssp2-up'!K149-'ssp2-up'!J149)&gt;0,('ssp2-up'!K149-'ssp2-up'!J149),0)</f>
        <v>3.8876839287662834E-2</v>
      </c>
      <c r="L149" s="10">
        <f>IF(('ssp2-up'!L149-'ssp2-up'!K149)&gt;0,('ssp2-up'!L149-'ssp2-up'!K149),0)</f>
        <v>3.5123602464870007E-2</v>
      </c>
      <c r="M149" s="10">
        <f>IF(('ssp2-up'!M149-'ssp2-up'!L149)&gt;0,('ssp2-up'!M149-'ssp2-up'!L149),0)</f>
        <v>3.0848326738566634E-2</v>
      </c>
      <c r="N149" s="10">
        <f>IF(('ssp2-up'!N149-'ssp2-up'!M149)&gt;0,('ssp2-up'!N149-'ssp2-up'!M149),0)</f>
        <v>2.6184214971227915E-2</v>
      </c>
      <c r="O149" s="10">
        <f>IF(('ssp2-up'!O149-'ssp2-up'!N149)&gt;0,('ssp2-up'!O149-'ssp2-up'!N149),0)</f>
        <v>2.233788259030467E-2</v>
      </c>
      <c r="P149" s="10">
        <f>IF(('ssp2-up'!P149-'ssp2-up'!O149)&gt;0,('ssp2-up'!P149-'ssp2-up'!O149),0)</f>
        <v>1.9172180350034873E-2</v>
      </c>
      <c r="Q149" s="10">
        <f>IF(('ssp2-up'!Q149-'ssp2-up'!P149)&gt;0,('ssp2-up'!Q149-'ssp2-up'!P149),0)</f>
        <v>1.6773515933273142E-2</v>
      </c>
      <c r="R149" s="10">
        <f>IF(('ssp2-up'!R149-'ssp2-up'!Q149)&gt;0,('ssp2-up'!R149-'ssp2-up'!Q149),0)</f>
        <v>1.4946183111014699E-2</v>
      </c>
      <c r="S149" s="10">
        <f>IF(('ssp2-up'!S149-'ssp2-up'!R149)&gt;0,('ssp2-up'!S149-'ssp2-up'!R149),0)</f>
        <v>1.3161532971702306E-2</v>
      </c>
      <c r="T149" s="10">
        <f>IF(('ssp2-up'!T149-'ssp2-up'!S149)&gt;0,('ssp2-up'!T149-'ssp2-up'!S149),0)</f>
        <v>1.1078573497864452E-2</v>
      </c>
      <c r="U149" s="10">
        <f>IF(('ssp2-up'!U149-'ssp2-up'!T149)&gt;0,('ssp2-up'!U149-'ssp2-up'!T149),0)</f>
        <v>8.7394619801341999E-3</v>
      </c>
      <c r="V149" s="10">
        <f>IF(('ssp2-up'!V149-'ssp2-up'!U149)&gt;0,('ssp2-up'!V149-'ssp2-up'!U149),0)</f>
        <v>6.8182709297117672E-3</v>
      </c>
      <c r="W149" s="10">
        <f>IF(('ssp2-up'!W149-'ssp2-up'!V149)&gt;0,('ssp2-up'!W149-'ssp2-up'!V149),0)</f>
        <v>5.3276509016046969E-3</v>
      </c>
      <c r="X149" s="10">
        <f>IF(('ssp2-up'!X149-'ssp2-up'!W149)&gt;0,('ssp2-up'!X149-'ssp2-up'!W149),0)</f>
        <v>4.0658812101765918E-3</v>
      </c>
    </row>
    <row r="150" spans="1:24" x14ac:dyDescent="0.3">
      <c r="A150" s="6" t="s">
        <v>6</v>
      </c>
      <c r="B150" s="11" t="s">
        <v>202</v>
      </c>
      <c r="C150" s="6" t="s">
        <v>157</v>
      </c>
      <c r="D150" s="6" t="s">
        <v>205</v>
      </c>
      <c r="E150" s="6" t="s">
        <v>204</v>
      </c>
      <c r="F150" s="10" t="e">
        <v>#N/A</v>
      </c>
      <c r="G150" s="10">
        <f>IF(('ssp2-up'!G150-'ssp2-up'!F150)&gt;0,('ssp2-up'!G150-'ssp2-up'!F150),0)</f>
        <v>0.46794282838337509</v>
      </c>
      <c r="H150" s="10">
        <f>IF(('ssp2-up'!H150-'ssp2-up'!G150)&gt;0,('ssp2-up'!H150-'ssp2-up'!G150),0)</f>
        <v>0.33358850246439076</v>
      </c>
      <c r="I150" s="10">
        <f>IF(('ssp2-up'!I150-'ssp2-up'!H150)&gt;0,('ssp2-up'!I150-'ssp2-up'!H150),0)</f>
        <v>0.20600724022133754</v>
      </c>
      <c r="J150" s="10">
        <f>IF(('ssp2-up'!J150-'ssp2-up'!I150)&gt;0,('ssp2-up'!J150-'ssp2-up'!I150),0)</f>
        <v>0.10143377286964572</v>
      </c>
      <c r="K150" s="10">
        <f>IF(('ssp2-up'!K150-'ssp2-up'!J150)&gt;0,('ssp2-up'!K150-'ssp2-up'!J150),0)</f>
        <v>8.5293282202076881E-3</v>
      </c>
      <c r="L150" s="10">
        <f>IF(('ssp2-up'!L150-'ssp2-up'!K150)&gt;0,('ssp2-up'!L150-'ssp2-up'!K150),0)</f>
        <v>0</v>
      </c>
      <c r="M150" s="10">
        <f>IF(('ssp2-up'!M150-'ssp2-up'!L150)&gt;0,('ssp2-up'!M150-'ssp2-up'!L150),0)</f>
        <v>0</v>
      </c>
      <c r="N150" s="10">
        <f>IF(('ssp2-up'!N150-'ssp2-up'!M150)&gt;0,('ssp2-up'!N150-'ssp2-up'!M150),0)</f>
        <v>0</v>
      </c>
      <c r="O150" s="10">
        <f>IF(('ssp2-up'!O150-'ssp2-up'!N150)&gt;0,('ssp2-up'!O150-'ssp2-up'!N150),0)</f>
        <v>0</v>
      </c>
      <c r="P150" s="10">
        <f>IF(('ssp2-up'!P150-'ssp2-up'!O150)&gt;0,('ssp2-up'!P150-'ssp2-up'!O150),0)</f>
        <v>0</v>
      </c>
      <c r="Q150" s="10">
        <f>IF(('ssp2-up'!Q150-'ssp2-up'!P150)&gt;0,('ssp2-up'!Q150-'ssp2-up'!P150),0)</f>
        <v>0</v>
      </c>
      <c r="R150" s="10">
        <f>IF(('ssp2-up'!R150-'ssp2-up'!Q150)&gt;0,('ssp2-up'!R150-'ssp2-up'!Q150),0)</f>
        <v>0</v>
      </c>
      <c r="S150" s="10">
        <f>IF(('ssp2-up'!S150-'ssp2-up'!R150)&gt;0,('ssp2-up'!S150-'ssp2-up'!R150),0)</f>
        <v>0</v>
      </c>
      <c r="T150" s="10">
        <f>IF(('ssp2-up'!T150-'ssp2-up'!S150)&gt;0,('ssp2-up'!T150-'ssp2-up'!S150),0)</f>
        <v>0</v>
      </c>
      <c r="U150" s="10">
        <f>IF(('ssp2-up'!U150-'ssp2-up'!T150)&gt;0,('ssp2-up'!U150-'ssp2-up'!T150),0)</f>
        <v>0</v>
      </c>
      <c r="V150" s="10">
        <f>IF(('ssp2-up'!V150-'ssp2-up'!U150)&gt;0,('ssp2-up'!V150-'ssp2-up'!U150),0)</f>
        <v>0</v>
      </c>
      <c r="W150" s="10">
        <f>IF(('ssp2-up'!W150-'ssp2-up'!V150)&gt;0,('ssp2-up'!W150-'ssp2-up'!V150),0)</f>
        <v>0</v>
      </c>
      <c r="X150" s="10">
        <f>IF(('ssp2-up'!X150-'ssp2-up'!W150)&gt;0,('ssp2-up'!X150-'ssp2-up'!W150),0)</f>
        <v>0</v>
      </c>
    </row>
    <row r="151" spans="1:24" x14ac:dyDescent="0.3">
      <c r="A151" s="6" t="s">
        <v>6</v>
      </c>
      <c r="B151" s="11" t="s">
        <v>202</v>
      </c>
      <c r="C151" s="6" t="s">
        <v>158</v>
      </c>
      <c r="D151" s="6" t="s">
        <v>205</v>
      </c>
      <c r="E151" s="6" t="s">
        <v>204</v>
      </c>
      <c r="F151" s="10" t="e">
        <v>#N/A</v>
      </c>
      <c r="G151" s="10">
        <f>IF(('ssp2-up'!G151-'ssp2-up'!F151)&gt;0,('ssp2-up'!G151-'ssp2-up'!F151),0)</f>
        <v>2.7401652180418097</v>
      </c>
      <c r="H151" s="10">
        <f>IF(('ssp2-up'!H151-'ssp2-up'!G151)&gt;0,('ssp2-up'!H151-'ssp2-up'!G151),0)</f>
        <v>2.1598017309044906</v>
      </c>
      <c r="I151" s="10">
        <f>IF(('ssp2-up'!I151-'ssp2-up'!H151)&gt;0,('ssp2-up'!I151-'ssp2-up'!H151),0)</f>
        <v>1.6259174740238507</v>
      </c>
      <c r="J151" s="10">
        <f>IF(('ssp2-up'!J151-'ssp2-up'!I151)&gt;0,('ssp2-up'!J151-'ssp2-up'!I151),0)</f>
        <v>1.2081242947020741</v>
      </c>
      <c r="K151" s="10">
        <f>IF(('ssp2-up'!K151-'ssp2-up'!J151)&gt;0,('ssp2-up'!K151-'ssp2-up'!J151),0)</f>
        <v>1.0928139020649041</v>
      </c>
      <c r="L151" s="10">
        <f>IF(('ssp2-up'!L151-'ssp2-up'!K151)&gt;0,('ssp2-up'!L151-'ssp2-up'!K151),0)</f>
        <v>1.26451520808385</v>
      </c>
      <c r="M151" s="10">
        <f>IF(('ssp2-up'!M151-'ssp2-up'!L151)&gt;0,('ssp2-up'!M151-'ssp2-up'!L151),0)</f>
        <v>1.215093483522665</v>
      </c>
      <c r="N151" s="10">
        <f>IF(('ssp2-up'!N151-'ssp2-up'!M151)&gt;0,('ssp2-up'!N151-'ssp2-up'!M151),0)</f>
        <v>1.0902438464986091</v>
      </c>
      <c r="O151" s="10">
        <f>IF(('ssp2-up'!O151-'ssp2-up'!N151)&gt;0,('ssp2-up'!O151-'ssp2-up'!N151),0)</f>
        <v>0.86458058550832106</v>
      </c>
      <c r="P151" s="10">
        <f>IF(('ssp2-up'!P151-'ssp2-up'!O151)&gt;0,('ssp2-up'!P151-'ssp2-up'!O151),0)</f>
        <v>0.70785778991790949</v>
      </c>
      <c r="Q151" s="10">
        <f>IF(('ssp2-up'!Q151-'ssp2-up'!P151)&gt;0,('ssp2-up'!Q151-'ssp2-up'!P151),0)</f>
        <v>0.36725560935262536</v>
      </c>
      <c r="R151" s="10">
        <f>IF(('ssp2-up'!R151-'ssp2-up'!Q151)&gt;0,('ssp2-up'!R151-'ssp2-up'!Q151),0)</f>
        <v>0.12027953464145469</v>
      </c>
      <c r="S151" s="10">
        <f>IF(('ssp2-up'!S151-'ssp2-up'!R151)&gt;0,('ssp2-up'!S151-'ssp2-up'!R151),0)</f>
        <v>0</v>
      </c>
      <c r="T151" s="10">
        <f>IF(('ssp2-up'!T151-'ssp2-up'!S151)&gt;0,('ssp2-up'!T151-'ssp2-up'!S151),0)</f>
        <v>0</v>
      </c>
      <c r="U151" s="10">
        <f>IF(('ssp2-up'!U151-'ssp2-up'!T151)&gt;0,('ssp2-up'!U151-'ssp2-up'!T151),0)</f>
        <v>0</v>
      </c>
      <c r="V151" s="10">
        <f>IF(('ssp2-up'!V151-'ssp2-up'!U151)&gt;0,('ssp2-up'!V151-'ssp2-up'!U151),0)</f>
        <v>0</v>
      </c>
      <c r="W151" s="10">
        <f>IF(('ssp2-up'!W151-'ssp2-up'!V151)&gt;0,('ssp2-up'!W151-'ssp2-up'!V151),0)</f>
        <v>0</v>
      </c>
      <c r="X151" s="10">
        <f>IF(('ssp2-up'!X151-'ssp2-up'!W151)&gt;0,('ssp2-up'!X151-'ssp2-up'!W151),0)</f>
        <v>0</v>
      </c>
    </row>
    <row r="152" spans="1:24" x14ac:dyDescent="0.3">
      <c r="A152" s="6" t="s">
        <v>6</v>
      </c>
      <c r="B152" s="11" t="s">
        <v>202</v>
      </c>
      <c r="C152" s="6" t="s">
        <v>159</v>
      </c>
      <c r="D152" s="6" t="s">
        <v>205</v>
      </c>
      <c r="E152" s="6" t="s">
        <v>204</v>
      </c>
      <c r="F152" s="10" t="e">
        <v>#N/A</v>
      </c>
      <c r="G152" s="10">
        <f>IF(('ssp2-up'!G152-'ssp2-up'!F152)&gt;0,('ssp2-up'!G152-'ssp2-up'!F152),0)</f>
        <v>0.54900785128224427</v>
      </c>
      <c r="H152" s="10">
        <f>IF(('ssp2-up'!H152-'ssp2-up'!G152)&gt;0,('ssp2-up'!H152-'ssp2-up'!G152),0)</f>
        <v>0.64232746728089163</v>
      </c>
      <c r="I152" s="10">
        <f>IF(('ssp2-up'!I152-'ssp2-up'!H152)&gt;0,('ssp2-up'!I152-'ssp2-up'!H152),0)</f>
        <v>0.72334943720809708</v>
      </c>
      <c r="J152" s="10">
        <f>IF(('ssp2-up'!J152-'ssp2-up'!I152)&gt;0,('ssp2-up'!J152-'ssp2-up'!I152),0)</f>
        <v>0.81350666677452166</v>
      </c>
      <c r="K152" s="10">
        <f>IF(('ssp2-up'!K152-'ssp2-up'!J152)&gt;0,('ssp2-up'!K152-'ssp2-up'!J152),0)</f>
        <v>0.91831862708275924</v>
      </c>
      <c r="L152" s="10">
        <f>IF(('ssp2-up'!L152-'ssp2-up'!K152)&gt;0,('ssp2-up'!L152-'ssp2-up'!K152),0)</f>
        <v>1.0217517324951206</v>
      </c>
      <c r="M152" s="10">
        <f>IF(('ssp2-up'!M152-'ssp2-up'!L152)&gt;0,('ssp2-up'!M152-'ssp2-up'!L152),0)</f>
        <v>1.1017312762400842</v>
      </c>
      <c r="N152" s="10">
        <f>IF(('ssp2-up'!N152-'ssp2-up'!M152)&gt;0,('ssp2-up'!N152-'ssp2-up'!M152),0)</f>
        <v>1.154219938221611</v>
      </c>
      <c r="O152" s="10">
        <f>IF(('ssp2-up'!O152-'ssp2-up'!N152)&gt;0,('ssp2-up'!O152-'ssp2-up'!N152),0)</f>
        <v>1.1672592352575428</v>
      </c>
      <c r="P152" s="10">
        <f>IF(('ssp2-up'!P152-'ssp2-up'!O152)&gt;0,('ssp2-up'!P152-'ssp2-up'!O152),0)</f>
        <v>1.1741945820998296</v>
      </c>
      <c r="Q152" s="10">
        <f>IF(('ssp2-up'!Q152-'ssp2-up'!P152)&gt;0,('ssp2-up'!Q152-'ssp2-up'!P152),0)</f>
        <v>1.1944726263637673</v>
      </c>
      <c r="R152" s="10">
        <f>IF(('ssp2-up'!R152-'ssp2-up'!Q152)&gt;0,('ssp2-up'!R152-'ssp2-up'!Q152),0)</f>
        <v>1.2056270804382958</v>
      </c>
      <c r="S152" s="10">
        <f>IF(('ssp2-up'!S152-'ssp2-up'!R152)&gt;0,('ssp2-up'!S152-'ssp2-up'!R152),0)</f>
        <v>1.1933980081525632</v>
      </c>
      <c r="T152" s="10">
        <f>IF(('ssp2-up'!T152-'ssp2-up'!S152)&gt;0,('ssp2-up'!T152-'ssp2-up'!S152),0)</f>
        <v>1.1537025004678174</v>
      </c>
      <c r="U152" s="10">
        <f>IF(('ssp2-up'!U152-'ssp2-up'!T152)&gt;0,('ssp2-up'!U152-'ssp2-up'!T152),0)</f>
        <v>1.0986454748448686</v>
      </c>
      <c r="V152" s="10">
        <f>IF(('ssp2-up'!V152-'ssp2-up'!U152)&gt;0,('ssp2-up'!V152-'ssp2-up'!U152),0)</f>
        <v>1.0257903963609323</v>
      </c>
      <c r="W152" s="10">
        <f>IF(('ssp2-up'!W152-'ssp2-up'!V152)&gt;0,('ssp2-up'!W152-'ssp2-up'!V152),0)</f>
        <v>0.95516379546736019</v>
      </c>
      <c r="X152" s="10">
        <f>IF(('ssp2-up'!X152-'ssp2-up'!W152)&gt;0,('ssp2-up'!X152-'ssp2-up'!W152),0)</f>
        <v>0.86436369127720525</v>
      </c>
    </row>
    <row r="153" spans="1:24" x14ac:dyDescent="0.3">
      <c r="A153" s="6" t="s">
        <v>6</v>
      </c>
      <c r="B153" s="11" t="s">
        <v>202</v>
      </c>
      <c r="C153" s="6" t="s">
        <v>160</v>
      </c>
      <c r="D153" s="6" t="s">
        <v>205</v>
      </c>
      <c r="E153" s="6" t="s">
        <v>204</v>
      </c>
      <c r="F153" s="10" t="e">
        <v>#N/A</v>
      </c>
      <c r="G153" s="10">
        <f>IF(('ssp2-up'!G153-'ssp2-up'!F153)&gt;0,('ssp2-up'!G153-'ssp2-up'!F153),0)</f>
        <v>3.4254717158150108</v>
      </c>
      <c r="H153" s="10">
        <f>IF(('ssp2-up'!H153-'ssp2-up'!G153)&gt;0,('ssp2-up'!H153-'ssp2-up'!G153),0)</f>
        <v>3.5294878572538337</v>
      </c>
      <c r="I153" s="10">
        <f>IF(('ssp2-up'!I153-'ssp2-up'!H153)&gt;0,('ssp2-up'!I153-'ssp2-up'!H153),0)</f>
        <v>3.5269603638384872</v>
      </c>
      <c r="J153" s="10">
        <f>IF(('ssp2-up'!J153-'ssp2-up'!I153)&gt;0,('ssp2-up'!J153-'ssp2-up'!I153),0)</f>
        <v>3.5199962288829596</v>
      </c>
      <c r="K153" s="10">
        <f>IF(('ssp2-up'!K153-'ssp2-up'!J153)&gt;0,('ssp2-up'!K153-'ssp2-up'!J153),0)</f>
        <v>3.4957980292360631</v>
      </c>
      <c r="L153" s="10">
        <f>IF(('ssp2-up'!L153-'ssp2-up'!K153)&gt;0,('ssp2-up'!L153-'ssp2-up'!K153),0)</f>
        <v>3.4029923531917348</v>
      </c>
      <c r="M153" s="10">
        <f>IF(('ssp2-up'!M153-'ssp2-up'!L153)&gt;0,('ssp2-up'!M153-'ssp2-up'!L153),0)</f>
        <v>3.1926319117934909</v>
      </c>
      <c r="N153" s="10">
        <f>IF(('ssp2-up'!N153-'ssp2-up'!M153)&gt;0,('ssp2-up'!N153-'ssp2-up'!M153),0)</f>
        <v>2.9560396612689743</v>
      </c>
      <c r="O153" s="10">
        <f>IF(('ssp2-up'!O153-'ssp2-up'!N153)&gt;0,('ssp2-up'!O153-'ssp2-up'!N153),0)</f>
        <v>2.7057828934122909</v>
      </c>
      <c r="P153" s="10">
        <f>IF(('ssp2-up'!P153-'ssp2-up'!O153)&gt;0,('ssp2-up'!P153-'ssp2-up'!O153),0)</f>
        <v>2.3819311603026705</v>
      </c>
      <c r="Q153" s="10">
        <f>IF(('ssp2-up'!Q153-'ssp2-up'!P153)&gt;0,('ssp2-up'!Q153-'ssp2-up'!P153),0)</f>
        <v>2.00289005489023</v>
      </c>
      <c r="R153" s="10">
        <f>IF(('ssp2-up'!R153-'ssp2-up'!Q153)&gt;0,('ssp2-up'!R153-'ssp2-up'!Q153),0)</f>
        <v>1.6001087709648516</v>
      </c>
      <c r="S153" s="10">
        <f>IF(('ssp2-up'!S153-'ssp2-up'!R153)&gt;0,('ssp2-up'!S153-'ssp2-up'!R153),0)</f>
        <v>1.234030731266941</v>
      </c>
      <c r="T153" s="10">
        <f>IF(('ssp2-up'!T153-'ssp2-up'!S153)&gt;0,('ssp2-up'!T153-'ssp2-up'!S153),0)</f>
        <v>0.88399078601984371</v>
      </c>
      <c r="U153" s="10">
        <f>IF(('ssp2-up'!U153-'ssp2-up'!T153)&gt;0,('ssp2-up'!U153-'ssp2-up'!T153),0)</f>
        <v>0.53267896084139466</v>
      </c>
      <c r="V153" s="10">
        <f>IF(('ssp2-up'!V153-'ssp2-up'!U153)&gt;0,('ssp2-up'!V153-'ssp2-up'!U153),0)</f>
        <v>0.16937067528149186</v>
      </c>
      <c r="W153" s="10">
        <f>IF(('ssp2-up'!W153-'ssp2-up'!V153)&gt;0,('ssp2-up'!W153-'ssp2-up'!V153),0)</f>
        <v>0</v>
      </c>
      <c r="X153" s="10">
        <f>IF(('ssp2-up'!X153-'ssp2-up'!W153)&gt;0,('ssp2-up'!X153-'ssp2-up'!W153),0)</f>
        <v>0</v>
      </c>
    </row>
    <row r="154" spans="1:24" x14ac:dyDescent="0.3">
      <c r="A154" s="6" t="s">
        <v>6</v>
      </c>
      <c r="B154" s="11" t="s">
        <v>202</v>
      </c>
      <c r="C154" s="6" t="s">
        <v>161</v>
      </c>
      <c r="D154" s="6" t="s">
        <v>205</v>
      </c>
      <c r="E154" s="6" t="s">
        <v>204</v>
      </c>
      <c r="F154" s="10" t="e">
        <v>#N/A</v>
      </c>
      <c r="G154" s="10">
        <f>IF(('ssp2-up'!G154-'ssp2-up'!F154)&gt;0,('ssp2-up'!G154-'ssp2-up'!F154),0)</f>
        <v>3.6830602777086732</v>
      </c>
      <c r="H154" s="10">
        <f>IF(('ssp2-up'!H154-'ssp2-up'!G154)&gt;0,('ssp2-up'!H154-'ssp2-up'!G154),0)</f>
        <v>3.9502065349431135</v>
      </c>
      <c r="I154" s="10">
        <f>IF(('ssp2-up'!I154-'ssp2-up'!H154)&gt;0,('ssp2-up'!I154-'ssp2-up'!H154),0)</f>
        <v>4.1159867205107084</v>
      </c>
      <c r="J154" s="10">
        <f>IF(('ssp2-up'!J154-'ssp2-up'!I154)&gt;0,('ssp2-up'!J154-'ssp2-up'!I154),0)</f>
        <v>4.2563420637380212</v>
      </c>
      <c r="K154" s="10">
        <f>IF(('ssp2-up'!K154-'ssp2-up'!J154)&gt;0,('ssp2-up'!K154-'ssp2-up'!J154),0)</f>
        <v>4.2871366583168751</v>
      </c>
      <c r="L154" s="10">
        <f>IF(('ssp2-up'!L154-'ssp2-up'!K154)&gt;0,('ssp2-up'!L154-'ssp2-up'!K154),0)</f>
        <v>4.2037194184768936</v>
      </c>
      <c r="M154" s="10">
        <f>IF(('ssp2-up'!M154-'ssp2-up'!L154)&gt;0,('ssp2-up'!M154-'ssp2-up'!L154),0)</f>
        <v>4.0008842588710323</v>
      </c>
      <c r="N154" s="10">
        <f>IF(('ssp2-up'!N154-'ssp2-up'!M154)&gt;0,('ssp2-up'!N154-'ssp2-up'!M154),0)</f>
        <v>3.7336130898365028</v>
      </c>
      <c r="O154" s="10">
        <f>IF(('ssp2-up'!O154-'ssp2-up'!N154)&gt;0,('ssp2-up'!O154-'ssp2-up'!N154),0)</f>
        <v>3.4703727192257006</v>
      </c>
      <c r="P154" s="10">
        <f>IF(('ssp2-up'!P154-'ssp2-up'!O154)&gt;0,('ssp2-up'!P154-'ssp2-up'!O154),0)</f>
        <v>3.1503551722966776</v>
      </c>
      <c r="Q154" s="10">
        <f>IF(('ssp2-up'!Q154-'ssp2-up'!P154)&gt;0,('ssp2-up'!Q154-'ssp2-up'!P154),0)</f>
        <v>2.771651800958324</v>
      </c>
      <c r="R154" s="10">
        <f>IF(('ssp2-up'!R154-'ssp2-up'!Q154)&gt;0,('ssp2-up'!R154-'ssp2-up'!Q154),0)</f>
        <v>2.4157384799999022</v>
      </c>
      <c r="S154" s="10">
        <f>IF(('ssp2-up'!S154-'ssp2-up'!R154)&gt;0,('ssp2-up'!S154-'ssp2-up'!R154),0)</f>
        <v>2.0527443203186309</v>
      </c>
      <c r="T154" s="10">
        <f>IF(('ssp2-up'!T154-'ssp2-up'!S154)&gt;0,('ssp2-up'!T154-'ssp2-up'!S154),0)</f>
        <v>1.6242944043817573</v>
      </c>
      <c r="U154" s="10">
        <f>IF(('ssp2-up'!U154-'ssp2-up'!T154)&gt;0,('ssp2-up'!U154-'ssp2-up'!T154),0)</f>
        <v>1.1917591919801112</v>
      </c>
      <c r="V154" s="10">
        <f>IF(('ssp2-up'!V154-'ssp2-up'!U154)&gt;0,('ssp2-up'!V154-'ssp2-up'!U154),0)</f>
        <v>0.80175032064464347</v>
      </c>
      <c r="W154" s="10">
        <f>IF(('ssp2-up'!W154-'ssp2-up'!V154)&gt;0,('ssp2-up'!W154-'ssp2-up'!V154),0)</f>
        <v>0.49205380035796509</v>
      </c>
      <c r="X154" s="10">
        <f>IF(('ssp2-up'!X154-'ssp2-up'!W154)&gt;0,('ssp2-up'!X154-'ssp2-up'!W154),0)</f>
        <v>0.172799652044759</v>
      </c>
    </row>
    <row r="155" spans="1:24" x14ac:dyDescent="0.3">
      <c r="A155" s="6" t="s">
        <v>6</v>
      </c>
      <c r="B155" s="11" t="s">
        <v>202</v>
      </c>
      <c r="C155" s="6" t="s">
        <v>162</v>
      </c>
      <c r="D155" s="6" t="s">
        <v>205</v>
      </c>
      <c r="E155" s="6" t="s">
        <v>204</v>
      </c>
      <c r="F155" s="10" t="e">
        <v>#N/A</v>
      </c>
      <c r="G155" s="10">
        <f>IF(('ssp2-up'!G155-'ssp2-up'!F155)&gt;0,('ssp2-up'!G155-'ssp2-up'!F155),0)</f>
        <v>1.1464279988257671</v>
      </c>
      <c r="H155" s="10">
        <f>IF(('ssp2-up'!H155-'ssp2-up'!G155)&gt;0,('ssp2-up'!H155-'ssp2-up'!G155),0)</f>
        <v>1.2255787859346627</v>
      </c>
      <c r="I155" s="10">
        <f>IF(('ssp2-up'!I155-'ssp2-up'!H155)&gt;0,('ssp2-up'!I155-'ssp2-up'!H155),0)</f>
        <v>1.2817450083123889</v>
      </c>
      <c r="J155" s="10">
        <f>IF(('ssp2-up'!J155-'ssp2-up'!I155)&gt;0,('ssp2-up'!J155-'ssp2-up'!I155),0)</f>
        <v>1.3210732771553726</v>
      </c>
      <c r="K155" s="10">
        <f>IF(('ssp2-up'!K155-'ssp2-up'!J155)&gt;0,('ssp2-up'!K155-'ssp2-up'!J155),0)</f>
        <v>1.3520811408170275</v>
      </c>
      <c r="L155" s="10">
        <f>IF(('ssp2-up'!L155-'ssp2-up'!K155)&gt;0,('ssp2-up'!L155-'ssp2-up'!K155),0)</f>
        <v>1.3343467035129617</v>
      </c>
      <c r="M155" s="10">
        <f>IF(('ssp2-up'!M155-'ssp2-up'!L155)&gt;0,('ssp2-up'!M155-'ssp2-up'!L155),0)</f>
        <v>1.2861285616659153</v>
      </c>
      <c r="N155" s="10">
        <f>IF(('ssp2-up'!N155-'ssp2-up'!M155)&gt;0,('ssp2-up'!N155-'ssp2-up'!M155),0)</f>
        <v>1.206583194172687</v>
      </c>
      <c r="O155" s="10">
        <f>IF(('ssp2-up'!O155-'ssp2-up'!N155)&gt;0,('ssp2-up'!O155-'ssp2-up'!N155),0)</f>
        <v>1.1184711792512356</v>
      </c>
      <c r="P155" s="10">
        <f>IF(('ssp2-up'!P155-'ssp2-up'!O155)&gt;0,('ssp2-up'!P155-'ssp2-up'!O155),0)</f>
        <v>1.0412275692298962</v>
      </c>
      <c r="Q155" s="10">
        <f>IF(('ssp2-up'!Q155-'ssp2-up'!P155)&gt;0,('ssp2-up'!Q155-'ssp2-up'!P155),0)</f>
        <v>1.0046147864613779</v>
      </c>
      <c r="R155" s="10">
        <f>IF(('ssp2-up'!R155-'ssp2-up'!Q155)&gt;0,('ssp2-up'!R155-'ssp2-up'!Q155),0)</f>
        <v>0.95180610899276985</v>
      </c>
      <c r="S155" s="10">
        <f>IF(('ssp2-up'!S155-'ssp2-up'!R155)&gt;0,('ssp2-up'!S155-'ssp2-up'!R155),0)</f>
        <v>0.88641550356855348</v>
      </c>
      <c r="T155" s="10">
        <f>IF(('ssp2-up'!T155-'ssp2-up'!S155)&gt;0,('ssp2-up'!T155-'ssp2-up'!S155),0)</f>
        <v>0.83390585142479523</v>
      </c>
      <c r="U155" s="10">
        <f>IF(('ssp2-up'!U155-'ssp2-up'!T155)&gt;0,('ssp2-up'!U155-'ssp2-up'!T155),0)</f>
        <v>0.76324079336454176</v>
      </c>
      <c r="V155" s="10">
        <f>IF(('ssp2-up'!V155-'ssp2-up'!U155)&gt;0,('ssp2-up'!V155-'ssp2-up'!U155),0)</f>
        <v>0.6912379644977662</v>
      </c>
      <c r="W155" s="10">
        <f>IF(('ssp2-up'!W155-'ssp2-up'!V155)&gt;0,('ssp2-up'!W155-'ssp2-up'!V155),0)</f>
        <v>0.61572869209656389</v>
      </c>
      <c r="X155" s="10">
        <f>IF(('ssp2-up'!X155-'ssp2-up'!W155)&gt;0,('ssp2-up'!X155-'ssp2-up'!W155),0)</f>
        <v>0.55346536155710169</v>
      </c>
    </row>
    <row r="156" spans="1:24" x14ac:dyDescent="0.3">
      <c r="A156" s="6" t="s">
        <v>6</v>
      </c>
      <c r="B156" s="11" t="s">
        <v>202</v>
      </c>
      <c r="C156" s="6" t="s">
        <v>163</v>
      </c>
      <c r="D156" s="6" t="s">
        <v>205</v>
      </c>
      <c r="E156" s="6" t="s">
        <v>204</v>
      </c>
      <c r="F156" s="10" t="e">
        <v>#N/A</v>
      </c>
      <c r="G156" s="10">
        <f>IF(('ssp2-up'!G156-'ssp2-up'!F156)&gt;0,('ssp2-up'!G156-'ssp2-up'!F156),0)</f>
        <v>0.43660600012222073</v>
      </c>
      <c r="H156" s="10">
        <f>IF(('ssp2-up'!H156-'ssp2-up'!G156)&gt;0,('ssp2-up'!H156-'ssp2-up'!G156),0)</f>
        <v>0.19625078573002419</v>
      </c>
      <c r="I156" s="10">
        <f>IF(('ssp2-up'!I156-'ssp2-up'!H156)&gt;0,('ssp2-up'!I156-'ssp2-up'!H156),0)</f>
        <v>0.18772052471257794</v>
      </c>
      <c r="J156" s="10">
        <f>IF(('ssp2-up'!J156-'ssp2-up'!I156)&gt;0,('ssp2-up'!J156-'ssp2-up'!I156),0)</f>
        <v>0.18064221927601043</v>
      </c>
      <c r="K156" s="10">
        <f>IF(('ssp2-up'!K156-'ssp2-up'!J156)&gt;0,('ssp2-up'!K156-'ssp2-up'!J156),0)</f>
        <v>0.15901929434452544</v>
      </c>
      <c r="L156" s="10">
        <f>IF(('ssp2-up'!L156-'ssp2-up'!K156)&gt;0,('ssp2-up'!L156-'ssp2-up'!K156),0)</f>
        <v>0.12667177533530349</v>
      </c>
      <c r="M156" s="10">
        <f>IF(('ssp2-up'!M156-'ssp2-up'!L156)&gt;0,('ssp2-up'!M156-'ssp2-up'!L156),0)</f>
        <v>9.3218958817907094E-2</v>
      </c>
      <c r="N156" s="10">
        <f>IF(('ssp2-up'!N156-'ssp2-up'!M156)&gt;0,('ssp2-up'!N156-'ssp2-up'!M156),0)</f>
        <v>6.3003791375367157E-2</v>
      </c>
      <c r="O156" s="10">
        <f>IF(('ssp2-up'!O156-'ssp2-up'!N156)&gt;0,('ssp2-up'!O156-'ssp2-up'!N156),0)</f>
        <v>3.9460385967430511E-2</v>
      </c>
      <c r="P156" s="10">
        <f>IF(('ssp2-up'!P156-'ssp2-up'!O156)&gt;0,('ssp2-up'!P156-'ssp2-up'!O156),0)</f>
        <v>2.1924274541252231E-2</v>
      </c>
      <c r="Q156" s="10">
        <f>IF(('ssp2-up'!Q156-'ssp2-up'!P156)&gt;0,('ssp2-up'!Q156-'ssp2-up'!P156),0)</f>
        <v>0</v>
      </c>
      <c r="R156" s="10">
        <f>IF(('ssp2-up'!R156-'ssp2-up'!Q156)&gt;0,('ssp2-up'!R156-'ssp2-up'!Q156),0)</f>
        <v>0</v>
      </c>
      <c r="S156" s="10">
        <f>IF(('ssp2-up'!S156-'ssp2-up'!R156)&gt;0,('ssp2-up'!S156-'ssp2-up'!R156),0)</f>
        <v>0</v>
      </c>
      <c r="T156" s="10">
        <f>IF(('ssp2-up'!T156-'ssp2-up'!S156)&gt;0,('ssp2-up'!T156-'ssp2-up'!S156),0)</f>
        <v>0</v>
      </c>
      <c r="U156" s="10">
        <f>IF(('ssp2-up'!U156-'ssp2-up'!T156)&gt;0,('ssp2-up'!U156-'ssp2-up'!T156),0)</f>
        <v>0</v>
      </c>
      <c r="V156" s="10">
        <f>IF(('ssp2-up'!V156-'ssp2-up'!U156)&gt;0,('ssp2-up'!V156-'ssp2-up'!U156),0)</f>
        <v>0</v>
      </c>
      <c r="W156" s="10">
        <f>IF(('ssp2-up'!W156-'ssp2-up'!V156)&gt;0,('ssp2-up'!W156-'ssp2-up'!V156),0)</f>
        <v>0</v>
      </c>
      <c r="X156" s="10">
        <f>IF(('ssp2-up'!X156-'ssp2-up'!W156)&gt;0,('ssp2-up'!X156-'ssp2-up'!W156),0)</f>
        <v>0</v>
      </c>
    </row>
    <row r="157" spans="1:24" x14ac:dyDescent="0.3">
      <c r="A157" s="6" t="s">
        <v>6</v>
      </c>
      <c r="B157" s="11" t="s">
        <v>202</v>
      </c>
      <c r="C157" s="6" t="s">
        <v>164</v>
      </c>
      <c r="D157" s="6" t="s">
        <v>205</v>
      </c>
      <c r="E157" s="6" t="s">
        <v>204</v>
      </c>
      <c r="F157" s="10" t="e">
        <v>#N/A</v>
      </c>
      <c r="G157" s="10">
        <f>IF(('ssp2-up'!G157-'ssp2-up'!F157)&gt;0,('ssp2-up'!G157-'ssp2-up'!F157),0)</f>
        <v>2.4069921368109121E-2</v>
      </c>
      <c r="H157" s="10">
        <f>IF(('ssp2-up'!H157-'ssp2-up'!G157)&gt;0,('ssp2-up'!H157-'ssp2-up'!G157),0)</f>
        <v>2.6740217719701642E-2</v>
      </c>
      <c r="I157" s="10">
        <f>IF(('ssp2-up'!I157-'ssp2-up'!H157)&gt;0,('ssp2-up'!I157-'ssp2-up'!H157),0)</f>
        <v>2.9729370852952852E-2</v>
      </c>
      <c r="J157" s="10">
        <f>IF(('ssp2-up'!J157-'ssp2-up'!I157)&gt;0,('ssp2-up'!J157-'ssp2-up'!I157),0)</f>
        <v>3.2848787426770443E-2</v>
      </c>
      <c r="K157" s="10">
        <f>IF(('ssp2-up'!K157-'ssp2-up'!J157)&gt;0,('ssp2-up'!K157-'ssp2-up'!J157),0)</f>
        <v>3.5847402223520453E-2</v>
      </c>
      <c r="L157" s="10">
        <f>IF(('ssp2-up'!L157-'ssp2-up'!K157)&gt;0,('ssp2-up'!L157-'ssp2-up'!K157),0)</f>
        <v>3.7873604836184932E-2</v>
      </c>
      <c r="M157" s="10">
        <f>IF(('ssp2-up'!M157-'ssp2-up'!L157)&gt;0,('ssp2-up'!M157-'ssp2-up'!L157),0)</f>
        <v>3.8835860297577629E-2</v>
      </c>
      <c r="N157" s="10">
        <f>IF(('ssp2-up'!N157-'ssp2-up'!M157)&gt;0,('ssp2-up'!N157-'ssp2-up'!M157),0)</f>
        <v>3.9605176283888155E-2</v>
      </c>
      <c r="O157" s="10">
        <f>IF(('ssp2-up'!O157-'ssp2-up'!N157)&gt;0,('ssp2-up'!O157-'ssp2-up'!N157),0)</f>
        <v>3.9976534526086627E-2</v>
      </c>
      <c r="P157" s="10">
        <f>IF(('ssp2-up'!P157-'ssp2-up'!O157)&gt;0,('ssp2-up'!P157-'ssp2-up'!O157),0)</f>
        <v>3.9515067656983538E-2</v>
      </c>
      <c r="Q157" s="10">
        <f>IF(('ssp2-up'!Q157-'ssp2-up'!P157)&gt;0,('ssp2-up'!Q157-'ssp2-up'!P157),0)</f>
        <v>3.8739542172193941E-2</v>
      </c>
      <c r="R157" s="10">
        <f>IF(('ssp2-up'!R157-'ssp2-up'!Q157)&gt;0,('ssp2-up'!R157-'ssp2-up'!Q157),0)</f>
        <v>3.7063355736988879E-2</v>
      </c>
      <c r="S157" s="10">
        <f>IF(('ssp2-up'!S157-'ssp2-up'!R157)&gt;0,('ssp2-up'!S157-'ssp2-up'!R157),0)</f>
        <v>3.4514173371675172E-2</v>
      </c>
      <c r="T157" s="10">
        <f>IF(('ssp2-up'!T157-'ssp2-up'!S157)&gt;0,('ssp2-up'!T157-'ssp2-up'!S157),0)</f>
        <v>3.1534519231149472E-2</v>
      </c>
      <c r="U157" s="10">
        <f>IF(('ssp2-up'!U157-'ssp2-up'!T157)&gt;0,('ssp2-up'!U157-'ssp2-up'!T157),0)</f>
        <v>2.8162097097557237E-2</v>
      </c>
      <c r="V157" s="10">
        <f>IF(('ssp2-up'!V157-'ssp2-up'!U157)&gt;0,('ssp2-up'!V157-'ssp2-up'!U157),0)</f>
        <v>2.4927718890517814E-2</v>
      </c>
      <c r="W157" s="10">
        <f>IF(('ssp2-up'!W157-'ssp2-up'!V157)&gt;0,('ssp2-up'!W157-'ssp2-up'!V157),0)</f>
        <v>2.172296060440515E-2</v>
      </c>
      <c r="X157" s="10">
        <f>IF(('ssp2-up'!X157-'ssp2-up'!W157)&gt;0,('ssp2-up'!X157-'ssp2-up'!W157),0)</f>
        <v>1.8240423769219749E-2</v>
      </c>
    </row>
    <row r="158" spans="1:24" x14ac:dyDescent="0.3">
      <c r="A158" s="6" t="s">
        <v>6</v>
      </c>
      <c r="B158" s="11" t="s">
        <v>202</v>
      </c>
      <c r="C158" s="6" t="s">
        <v>165</v>
      </c>
      <c r="D158" s="6" t="s">
        <v>205</v>
      </c>
      <c r="E158" s="6" t="s">
        <v>204</v>
      </c>
      <c r="F158" s="10" t="e">
        <v>#N/A</v>
      </c>
      <c r="G158" s="10">
        <f>IF(('ssp2-up'!G158-'ssp2-up'!F158)&gt;0,('ssp2-up'!G158-'ssp2-up'!F158),0)</f>
        <v>0.47650692041746412</v>
      </c>
      <c r="H158" s="10">
        <f>IF(('ssp2-up'!H158-'ssp2-up'!G158)&gt;0,('ssp2-up'!H158-'ssp2-up'!G158),0)</f>
        <v>0.52168300035296689</v>
      </c>
      <c r="I158" s="10">
        <f>IF(('ssp2-up'!I158-'ssp2-up'!H158)&gt;0,('ssp2-up'!I158-'ssp2-up'!H158),0)</f>
        <v>0.55340428620504456</v>
      </c>
      <c r="J158" s="10">
        <f>IF(('ssp2-up'!J158-'ssp2-up'!I158)&gt;0,('ssp2-up'!J158-'ssp2-up'!I158),0)</f>
        <v>0.57496658241423582</v>
      </c>
      <c r="K158" s="10">
        <f>IF(('ssp2-up'!K158-'ssp2-up'!J158)&gt;0,('ssp2-up'!K158-'ssp2-up'!J158),0)</f>
        <v>0.59650263436762518</v>
      </c>
      <c r="L158" s="10">
        <f>IF(('ssp2-up'!L158-'ssp2-up'!K158)&gt;0,('ssp2-up'!L158-'ssp2-up'!K158),0)</f>
        <v>0.6047701181272318</v>
      </c>
      <c r="M158" s="10">
        <f>IF(('ssp2-up'!M158-'ssp2-up'!L158)&gt;0,('ssp2-up'!M158-'ssp2-up'!L158),0)</f>
        <v>0.5933689064032972</v>
      </c>
      <c r="N158" s="10">
        <f>IF(('ssp2-up'!N158-'ssp2-up'!M158)&gt;0,('ssp2-up'!N158-'ssp2-up'!M158),0)</f>
        <v>0.5653174705462547</v>
      </c>
      <c r="O158" s="10">
        <f>IF(('ssp2-up'!O158-'ssp2-up'!N158)&gt;0,('ssp2-up'!O158-'ssp2-up'!N158),0)</f>
        <v>0.53583273474557735</v>
      </c>
      <c r="P158" s="10">
        <f>IF(('ssp2-up'!P158-'ssp2-up'!O158)&gt;0,('ssp2-up'!P158-'ssp2-up'!O158),0)</f>
        <v>0.50755611857174809</v>
      </c>
      <c r="Q158" s="10">
        <f>IF(('ssp2-up'!Q158-'ssp2-up'!P158)&gt;0,('ssp2-up'!Q158-'ssp2-up'!P158),0)</f>
        <v>0.45958141832157651</v>
      </c>
      <c r="R158" s="10">
        <f>IF(('ssp2-up'!R158-'ssp2-up'!Q158)&gt;0,('ssp2-up'!R158-'ssp2-up'!Q158),0)</f>
        <v>0.40255502813788091</v>
      </c>
      <c r="S158" s="10">
        <f>IF(('ssp2-up'!S158-'ssp2-up'!R158)&gt;0,('ssp2-up'!S158-'ssp2-up'!R158),0)</f>
        <v>0.34797446542747323</v>
      </c>
      <c r="T158" s="10">
        <f>IF(('ssp2-up'!T158-'ssp2-up'!S158)&gt;0,('ssp2-up'!T158-'ssp2-up'!S158),0)</f>
        <v>0.29158872861471963</v>
      </c>
      <c r="U158" s="10">
        <f>IF(('ssp2-up'!U158-'ssp2-up'!T158)&gt;0,('ssp2-up'!U158-'ssp2-up'!T158),0)</f>
        <v>0.2323096881755351</v>
      </c>
      <c r="V158" s="10">
        <f>IF(('ssp2-up'!V158-'ssp2-up'!U158)&gt;0,('ssp2-up'!V158-'ssp2-up'!U158),0)</f>
        <v>0.17972500844570405</v>
      </c>
      <c r="W158" s="10">
        <f>IF(('ssp2-up'!W158-'ssp2-up'!V158)&gt;0,('ssp2-up'!W158-'ssp2-up'!V158),0)</f>
        <v>0.13684671025798067</v>
      </c>
      <c r="X158" s="10">
        <f>IF(('ssp2-up'!X158-'ssp2-up'!W158)&gt;0,('ssp2-up'!X158-'ssp2-up'!W158),0)</f>
        <v>0.10026943292232637</v>
      </c>
    </row>
    <row r="159" spans="1:24" x14ac:dyDescent="0.3">
      <c r="A159" s="6" t="s">
        <v>6</v>
      </c>
      <c r="B159" s="11" t="s">
        <v>202</v>
      </c>
      <c r="C159" s="6" t="s">
        <v>166</v>
      </c>
      <c r="D159" s="6" t="s">
        <v>205</v>
      </c>
      <c r="E159" s="6" t="s">
        <v>204</v>
      </c>
      <c r="F159" s="10" t="e">
        <v>#N/A</v>
      </c>
      <c r="G159" s="10">
        <f>IF(('ssp2-up'!G159-'ssp2-up'!F159)&gt;0,('ssp2-up'!G159-'ssp2-up'!F159),0)</f>
        <v>0.22539865382478297</v>
      </c>
      <c r="H159" s="10">
        <f>IF(('ssp2-up'!H159-'ssp2-up'!G159)&gt;0,('ssp2-up'!H159-'ssp2-up'!G159),0)</f>
        <v>0.19720628762992654</v>
      </c>
      <c r="I159" s="10">
        <f>IF(('ssp2-up'!I159-'ssp2-up'!H159)&gt;0,('ssp2-up'!I159-'ssp2-up'!H159),0)</f>
        <v>0.15379916488138967</v>
      </c>
      <c r="J159" s="10">
        <f>IF(('ssp2-up'!J159-'ssp2-up'!I159)&gt;0,('ssp2-up'!J159-'ssp2-up'!I159),0)</f>
        <v>0.1113414273036053</v>
      </c>
      <c r="K159" s="10">
        <f>IF(('ssp2-up'!K159-'ssp2-up'!J159)&gt;0,('ssp2-up'!K159-'ssp2-up'!J159),0)</f>
        <v>8.1585581886337799E-2</v>
      </c>
      <c r="L159" s="10">
        <f>IF(('ssp2-up'!L159-'ssp2-up'!K159)&gt;0,('ssp2-up'!L159-'ssp2-up'!K159),0)</f>
        <v>5.6240288981176612E-2</v>
      </c>
      <c r="M159" s="10">
        <f>IF(('ssp2-up'!M159-'ssp2-up'!L159)&gt;0,('ssp2-up'!M159-'ssp2-up'!L159),0)</f>
        <v>2.4311352679499798E-2</v>
      </c>
      <c r="N159" s="10">
        <f>IF(('ssp2-up'!N159-'ssp2-up'!M159)&gt;0,('ssp2-up'!N159-'ssp2-up'!M159),0)</f>
        <v>0</v>
      </c>
      <c r="O159" s="10">
        <f>IF(('ssp2-up'!O159-'ssp2-up'!N159)&gt;0,('ssp2-up'!O159-'ssp2-up'!N159),0)</f>
        <v>0</v>
      </c>
      <c r="P159" s="10">
        <f>IF(('ssp2-up'!P159-'ssp2-up'!O159)&gt;0,('ssp2-up'!P159-'ssp2-up'!O159),0)</f>
        <v>0</v>
      </c>
      <c r="Q159" s="10">
        <f>IF(('ssp2-up'!Q159-'ssp2-up'!P159)&gt;0,('ssp2-up'!Q159-'ssp2-up'!P159),0)</f>
        <v>0</v>
      </c>
      <c r="R159" s="10">
        <f>IF(('ssp2-up'!R159-'ssp2-up'!Q159)&gt;0,('ssp2-up'!R159-'ssp2-up'!Q159),0)</f>
        <v>0</v>
      </c>
      <c r="S159" s="10">
        <f>IF(('ssp2-up'!S159-'ssp2-up'!R159)&gt;0,('ssp2-up'!S159-'ssp2-up'!R159),0)</f>
        <v>0</v>
      </c>
      <c r="T159" s="10">
        <f>IF(('ssp2-up'!T159-'ssp2-up'!S159)&gt;0,('ssp2-up'!T159-'ssp2-up'!S159),0)</f>
        <v>0</v>
      </c>
      <c r="U159" s="10">
        <f>IF(('ssp2-up'!U159-'ssp2-up'!T159)&gt;0,('ssp2-up'!U159-'ssp2-up'!T159),0)</f>
        <v>0</v>
      </c>
      <c r="V159" s="10">
        <f>IF(('ssp2-up'!V159-'ssp2-up'!U159)&gt;0,('ssp2-up'!V159-'ssp2-up'!U159),0)</f>
        <v>0</v>
      </c>
      <c r="W159" s="10">
        <f>IF(('ssp2-up'!W159-'ssp2-up'!V159)&gt;0,('ssp2-up'!W159-'ssp2-up'!V159),0)</f>
        <v>0</v>
      </c>
      <c r="X159" s="10">
        <f>IF(('ssp2-up'!X159-'ssp2-up'!W159)&gt;0,('ssp2-up'!X159-'ssp2-up'!W159),0)</f>
        <v>0</v>
      </c>
    </row>
    <row r="160" spans="1:24" x14ac:dyDescent="0.3">
      <c r="A160" s="6" t="s">
        <v>6</v>
      </c>
      <c r="B160" s="11" t="s">
        <v>202</v>
      </c>
      <c r="C160" s="6" t="s">
        <v>167</v>
      </c>
      <c r="D160" s="6" t="s">
        <v>205</v>
      </c>
      <c r="E160" s="6" t="s">
        <v>204</v>
      </c>
      <c r="F160" s="10" t="e">
        <v>#N/A</v>
      </c>
      <c r="G160" s="10">
        <f>IF(('ssp2-up'!G160-'ssp2-up'!F160)&gt;0,('ssp2-up'!G160-'ssp2-up'!F160),0)</f>
        <v>0.66474268160260275</v>
      </c>
      <c r="H160" s="10">
        <f>IF(('ssp2-up'!H160-'ssp2-up'!G160)&gt;0,('ssp2-up'!H160-'ssp2-up'!G160),0)</f>
        <v>0.7102523308600146</v>
      </c>
      <c r="I160" s="10">
        <f>IF(('ssp2-up'!I160-'ssp2-up'!H160)&gt;0,('ssp2-up'!I160-'ssp2-up'!H160),0)</f>
        <v>0.76516914739647568</v>
      </c>
      <c r="J160" s="10">
        <f>IF(('ssp2-up'!J160-'ssp2-up'!I160)&gt;0,('ssp2-up'!J160-'ssp2-up'!I160),0)</f>
        <v>0.81516151765916245</v>
      </c>
      <c r="K160" s="10">
        <f>IF(('ssp2-up'!K160-'ssp2-up'!J160)&gt;0,('ssp2-up'!K160-'ssp2-up'!J160),0)</f>
        <v>0.83046029717582215</v>
      </c>
      <c r="L160" s="10">
        <f>IF(('ssp2-up'!L160-'ssp2-up'!K160)&gt;0,('ssp2-up'!L160-'ssp2-up'!K160),0)</f>
        <v>0.79092361766498076</v>
      </c>
      <c r="M160" s="10">
        <f>IF(('ssp2-up'!M160-'ssp2-up'!L160)&gt;0,('ssp2-up'!M160-'ssp2-up'!L160),0)</f>
        <v>0.72931903249683927</v>
      </c>
      <c r="N160" s="10">
        <f>IF(('ssp2-up'!N160-'ssp2-up'!M160)&gt;0,('ssp2-up'!N160-'ssp2-up'!M160),0)</f>
        <v>0.680899873089297</v>
      </c>
      <c r="O160" s="10">
        <f>IF(('ssp2-up'!O160-'ssp2-up'!N160)&gt;0,('ssp2-up'!O160-'ssp2-up'!N160),0)</f>
        <v>0.63773680912113484</v>
      </c>
      <c r="P160" s="10">
        <f>IF(('ssp2-up'!P160-'ssp2-up'!O160)&gt;0,('ssp2-up'!P160-'ssp2-up'!O160),0)</f>
        <v>0.58328231595495161</v>
      </c>
      <c r="Q160" s="10">
        <f>IF(('ssp2-up'!Q160-'ssp2-up'!P160)&gt;0,('ssp2-up'!Q160-'ssp2-up'!P160),0)</f>
        <v>0.55726114562963325</v>
      </c>
      <c r="R160" s="10">
        <f>IF(('ssp2-up'!R160-'ssp2-up'!Q160)&gt;0,('ssp2-up'!R160-'ssp2-up'!Q160),0)</f>
        <v>0.53243877141543194</v>
      </c>
      <c r="S160" s="10">
        <f>IF(('ssp2-up'!S160-'ssp2-up'!R160)&gt;0,('ssp2-up'!S160-'ssp2-up'!R160),0)</f>
        <v>0.50305039509661142</v>
      </c>
      <c r="T160" s="10">
        <f>IF(('ssp2-up'!T160-'ssp2-up'!S160)&gt;0,('ssp2-up'!T160-'ssp2-up'!S160),0)</f>
        <v>0.47308144682039988</v>
      </c>
      <c r="U160" s="10">
        <f>IF(('ssp2-up'!U160-'ssp2-up'!T160)&gt;0,('ssp2-up'!U160-'ssp2-up'!T160),0)</f>
        <v>0.4491474630385639</v>
      </c>
      <c r="V160" s="10">
        <f>IF(('ssp2-up'!V160-'ssp2-up'!U160)&gt;0,('ssp2-up'!V160-'ssp2-up'!U160),0)</f>
        <v>0.41154748484912496</v>
      </c>
      <c r="W160" s="10">
        <f>IF(('ssp2-up'!W160-'ssp2-up'!V160)&gt;0,('ssp2-up'!W160-'ssp2-up'!V160),0)</f>
        <v>0.38882416899775585</v>
      </c>
      <c r="X160" s="10">
        <f>IF(('ssp2-up'!X160-'ssp2-up'!W160)&gt;0,('ssp2-up'!X160-'ssp2-up'!W160),0)</f>
        <v>0.36055397335956485</v>
      </c>
    </row>
    <row r="161" spans="1:24" x14ac:dyDescent="0.3">
      <c r="A161" s="6" t="s">
        <v>6</v>
      </c>
      <c r="B161" s="11" t="s">
        <v>202</v>
      </c>
      <c r="C161" s="6" t="s">
        <v>168</v>
      </c>
      <c r="D161" s="6" t="s">
        <v>205</v>
      </c>
      <c r="E161" s="6" t="s">
        <v>204</v>
      </c>
      <c r="F161" s="10" t="e">
        <v>#N/A</v>
      </c>
      <c r="G161" s="10">
        <f>IF(('ssp2-up'!G161-'ssp2-up'!F161)&gt;0,('ssp2-up'!G161-'ssp2-up'!F161),0)</f>
        <v>0.26940787624146001</v>
      </c>
      <c r="H161" s="10">
        <f>IF(('ssp2-up'!H161-'ssp2-up'!G161)&gt;0,('ssp2-up'!H161-'ssp2-up'!G161),0)</f>
        <v>0.24246491446270557</v>
      </c>
      <c r="I161" s="10">
        <f>IF(('ssp2-up'!I161-'ssp2-up'!H161)&gt;0,('ssp2-up'!I161-'ssp2-up'!H161),0)</f>
        <v>0.22859512379698455</v>
      </c>
      <c r="J161" s="10">
        <f>IF(('ssp2-up'!J161-'ssp2-up'!I161)&gt;0,('ssp2-up'!J161-'ssp2-up'!I161),0)</f>
        <v>0.21134718812426989</v>
      </c>
      <c r="K161" s="10">
        <f>IF(('ssp2-up'!K161-'ssp2-up'!J161)&gt;0,('ssp2-up'!K161-'ssp2-up'!J161),0)</f>
        <v>0.18227773987636109</v>
      </c>
      <c r="L161" s="10">
        <f>IF(('ssp2-up'!L161-'ssp2-up'!K161)&gt;0,('ssp2-up'!L161-'ssp2-up'!K161),0)</f>
        <v>0.15143296960664809</v>
      </c>
      <c r="M161" s="10">
        <f>IF(('ssp2-up'!M161-'ssp2-up'!L161)&gt;0,('ssp2-up'!M161-'ssp2-up'!L161),0)</f>
        <v>0.12116678938052328</v>
      </c>
      <c r="N161" s="10">
        <f>IF(('ssp2-up'!N161-'ssp2-up'!M161)&gt;0,('ssp2-up'!N161-'ssp2-up'!M161),0)</f>
        <v>9.6608711000901515E-2</v>
      </c>
      <c r="O161" s="10">
        <f>IF(('ssp2-up'!O161-'ssp2-up'!N161)&gt;0,('ssp2-up'!O161-'ssp2-up'!N161),0)</f>
        <v>7.6949725844568384E-2</v>
      </c>
      <c r="P161" s="10">
        <f>IF(('ssp2-up'!P161-'ssp2-up'!O161)&gt;0,('ssp2-up'!P161-'ssp2-up'!O161),0)</f>
        <v>5.4272794992433759E-2</v>
      </c>
      <c r="Q161" s="10">
        <f>IF(('ssp2-up'!Q161-'ssp2-up'!P161)&gt;0,('ssp2-up'!Q161-'ssp2-up'!P161),0)</f>
        <v>1.7478165291118231E-3</v>
      </c>
      <c r="R161" s="10">
        <f>IF(('ssp2-up'!R161-'ssp2-up'!Q161)&gt;0,('ssp2-up'!R161-'ssp2-up'!Q161),0)</f>
        <v>0</v>
      </c>
      <c r="S161" s="10">
        <f>IF(('ssp2-up'!S161-'ssp2-up'!R161)&gt;0,('ssp2-up'!S161-'ssp2-up'!R161),0)</f>
        <v>0</v>
      </c>
      <c r="T161" s="10">
        <f>IF(('ssp2-up'!T161-'ssp2-up'!S161)&gt;0,('ssp2-up'!T161-'ssp2-up'!S161),0)</f>
        <v>0</v>
      </c>
      <c r="U161" s="10">
        <f>IF(('ssp2-up'!U161-'ssp2-up'!T161)&gt;0,('ssp2-up'!U161-'ssp2-up'!T161),0)</f>
        <v>0</v>
      </c>
      <c r="V161" s="10">
        <f>IF(('ssp2-up'!V161-'ssp2-up'!U161)&gt;0,('ssp2-up'!V161-'ssp2-up'!U161),0)</f>
        <v>0</v>
      </c>
      <c r="W161" s="10">
        <f>IF(('ssp2-up'!W161-'ssp2-up'!V161)&gt;0,('ssp2-up'!W161-'ssp2-up'!V161),0)</f>
        <v>0</v>
      </c>
      <c r="X161" s="10">
        <f>IF(('ssp2-up'!X161-'ssp2-up'!W161)&gt;0,('ssp2-up'!X161-'ssp2-up'!W161),0)</f>
        <v>0</v>
      </c>
    </row>
    <row r="162" spans="1:24" x14ac:dyDescent="0.3">
      <c r="A162" s="6" t="s">
        <v>6</v>
      </c>
      <c r="B162" s="11" t="s">
        <v>202</v>
      </c>
      <c r="C162" s="6" t="s">
        <v>169</v>
      </c>
      <c r="D162" s="6" t="s">
        <v>205</v>
      </c>
      <c r="E162" s="6" t="s">
        <v>204</v>
      </c>
      <c r="F162" s="10" t="e">
        <v>#N/A</v>
      </c>
      <c r="G162" s="10">
        <f>IF(('ssp2-up'!G162-'ssp2-up'!F162)&gt;0,('ssp2-up'!G162-'ssp2-up'!F162),0)</f>
        <v>1.1095360463026879E-2</v>
      </c>
      <c r="H162" s="10">
        <f>IF(('ssp2-up'!H162-'ssp2-up'!G162)&gt;0,('ssp2-up'!H162-'ssp2-up'!G162),0)</f>
        <v>1.0111399699922627E-2</v>
      </c>
      <c r="I162" s="10">
        <f>IF(('ssp2-up'!I162-'ssp2-up'!H162)&gt;0,('ssp2-up'!I162-'ssp2-up'!H162),0)</f>
        <v>9.3582147977592511E-3</v>
      </c>
      <c r="J162" s="10">
        <f>IF(('ssp2-up'!J162-'ssp2-up'!I162)&gt;0,('ssp2-up'!J162-'ssp2-up'!I162),0)</f>
        <v>8.5890106201736982E-3</v>
      </c>
      <c r="K162" s="10">
        <f>IF(('ssp2-up'!K162-'ssp2-up'!J162)&gt;0,('ssp2-up'!K162-'ssp2-up'!J162),0)</f>
        <v>7.3657641316962896E-3</v>
      </c>
      <c r="L162" s="10">
        <f>IF(('ssp2-up'!L162-'ssp2-up'!K162)&gt;0,('ssp2-up'!L162-'ssp2-up'!K162),0)</f>
        <v>6.0647654198728029E-3</v>
      </c>
      <c r="M162" s="10">
        <f>IF(('ssp2-up'!M162-'ssp2-up'!L162)&gt;0,('ssp2-up'!M162-'ssp2-up'!L162),0)</f>
        <v>4.8795056489320254E-3</v>
      </c>
      <c r="N162" s="10">
        <f>IF(('ssp2-up'!N162-'ssp2-up'!M162)&gt;0,('ssp2-up'!N162-'ssp2-up'!M162),0)</f>
        <v>3.6143579412889482E-3</v>
      </c>
      <c r="O162" s="10">
        <f>IF(('ssp2-up'!O162-'ssp2-up'!N162)&gt;0,('ssp2-up'!O162-'ssp2-up'!N162),0)</f>
        <v>2.4311031090690494E-3</v>
      </c>
      <c r="P162" s="10">
        <f>IF(('ssp2-up'!P162-'ssp2-up'!O162)&gt;0,('ssp2-up'!P162-'ssp2-up'!O162),0)</f>
        <v>1.410880507427853E-3</v>
      </c>
      <c r="Q162" s="10">
        <f>IF(('ssp2-up'!Q162-'ssp2-up'!P162)&gt;0,('ssp2-up'!Q162-'ssp2-up'!P162),0)</f>
        <v>1.2883328590459764E-3</v>
      </c>
      <c r="R162" s="10">
        <f>IF(('ssp2-up'!R162-'ssp2-up'!Q162)&gt;0,('ssp2-up'!R162-'ssp2-up'!Q162),0)</f>
        <v>1.0035856820104772E-3</v>
      </c>
      <c r="S162" s="10">
        <f>IF(('ssp2-up'!S162-'ssp2-up'!R162)&gt;0,('ssp2-up'!S162-'ssp2-up'!R162),0)</f>
        <v>8.1169112740295257E-4</v>
      </c>
      <c r="T162" s="10">
        <f>IF(('ssp2-up'!T162-'ssp2-up'!S162)&gt;0,('ssp2-up'!T162-'ssp2-up'!S162),0)</f>
        <v>6.3338521189004737E-4</v>
      </c>
      <c r="U162" s="10">
        <f>IF(('ssp2-up'!U162-'ssp2-up'!T162)&gt;0,('ssp2-up'!U162-'ssp2-up'!T162),0)</f>
        <v>6.7250835081580917E-4</v>
      </c>
      <c r="V162" s="10">
        <f>IF(('ssp2-up'!V162-'ssp2-up'!U162)&gt;0,('ssp2-up'!V162-'ssp2-up'!U162),0)</f>
        <v>6.3441051861976017E-4</v>
      </c>
      <c r="W162" s="10">
        <f>IF(('ssp2-up'!W162-'ssp2-up'!V162)&gt;0,('ssp2-up'!W162-'ssp2-up'!V162),0)</f>
        <v>6.3579900279878143E-4</v>
      </c>
      <c r="X162" s="10">
        <f>IF(('ssp2-up'!X162-'ssp2-up'!W162)&gt;0,('ssp2-up'!X162-'ssp2-up'!W162),0)</f>
        <v>6.4084750054743678E-4</v>
      </c>
    </row>
    <row r="163" spans="1:24" x14ac:dyDescent="0.3">
      <c r="A163" s="6" t="s">
        <v>6</v>
      </c>
      <c r="B163" s="11" t="s">
        <v>202</v>
      </c>
      <c r="C163" s="6" t="s">
        <v>170</v>
      </c>
      <c r="D163" s="6" t="s">
        <v>205</v>
      </c>
      <c r="E163" s="6" t="s">
        <v>204</v>
      </c>
      <c r="F163" s="10" t="e">
        <v>#N/A</v>
      </c>
      <c r="G163" s="10">
        <f>IF(('ssp2-up'!G163-'ssp2-up'!F163)&gt;0,('ssp2-up'!G163-'ssp2-up'!F163),0)</f>
        <v>2.7819946735105905E-2</v>
      </c>
      <c r="H163" s="10">
        <f>IF(('ssp2-up'!H163-'ssp2-up'!G163)&gt;0,('ssp2-up'!H163-'ssp2-up'!G163),0)</f>
        <v>2.7400488626691977E-2</v>
      </c>
      <c r="I163" s="10">
        <f>IF(('ssp2-up'!I163-'ssp2-up'!H163)&gt;0,('ssp2-up'!I163-'ssp2-up'!H163),0)</f>
        <v>2.6005700158395761E-2</v>
      </c>
      <c r="J163" s="10">
        <f>IF(('ssp2-up'!J163-'ssp2-up'!I163)&gt;0,('ssp2-up'!J163-'ssp2-up'!I163),0)</f>
        <v>2.4076347192940828E-2</v>
      </c>
      <c r="K163" s="10">
        <f>IF(('ssp2-up'!K163-'ssp2-up'!J163)&gt;0,('ssp2-up'!K163-'ssp2-up'!J163),0)</f>
        <v>2.154052570396614E-2</v>
      </c>
      <c r="L163" s="10">
        <f>IF(('ssp2-up'!L163-'ssp2-up'!K163)&gt;0,('ssp2-up'!L163-'ssp2-up'!K163),0)</f>
        <v>1.8623503115819284E-2</v>
      </c>
      <c r="M163" s="10">
        <f>IF(('ssp2-up'!M163-'ssp2-up'!L163)&gt;0,('ssp2-up'!M163-'ssp2-up'!L163),0)</f>
        <v>1.5984053927466824E-2</v>
      </c>
      <c r="N163" s="10">
        <f>IF(('ssp2-up'!N163-'ssp2-up'!M163)&gt;0,('ssp2-up'!N163-'ssp2-up'!M163),0)</f>
        <v>1.3613317729652019E-2</v>
      </c>
      <c r="O163" s="10">
        <f>IF(('ssp2-up'!O163-'ssp2-up'!N163)&gt;0,('ssp2-up'!O163-'ssp2-up'!N163),0)</f>
        <v>1.1160497330351848E-2</v>
      </c>
      <c r="P163" s="10">
        <f>IF(('ssp2-up'!P163-'ssp2-up'!O163)&gt;0,('ssp2-up'!P163-'ssp2-up'!O163),0)</f>
        <v>8.7897889330594836E-3</v>
      </c>
      <c r="Q163" s="10">
        <f>IF(('ssp2-up'!Q163-'ssp2-up'!P163)&gt;0,('ssp2-up'!Q163-'ssp2-up'!P163),0)</f>
        <v>6.4796322135252105E-3</v>
      </c>
      <c r="R163" s="10">
        <f>IF(('ssp2-up'!R163-'ssp2-up'!Q163)&gt;0,('ssp2-up'!R163-'ssp2-up'!Q163),0)</f>
        <v>4.0693290183645425E-3</v>
      </c>
      <c r="S163" s="10">
        <f>IF(('ssp2-up'!S163-'ssp2-up'!R163)&gt;0,('ssp2-up'!S163-'ssp2-up'!R163),0)</f>
        <v>2.1981761742038142E-3</v>
      </c>
      <c r="T163" s="10">
        <f>IF(('ssp2-up'!T163-'ssp2-up'!S163)&gt;0,('ssp2-up'!T163-'ssp2-up'!S163),0)</f>
        <v>7.6023525562796124E-4</v>
      </c>
      <c r="U163" s="10">
        <f>IF(('ssp2-up'!U163-'ssp2-up'!T163)&gt;0,('ssp2-up'!U163-'ssp2-up'!T163),0)</f>
        <v>0</v>
      </c>
      <c r="V163" s="10">
        <f>IF(('ssp2-up'!V163-'ssp2-up'!U163)&gt;0,('ssp2-up'!V163-'ssp2-up'!U163),0)</f>
        <v>0</v>
      </c>
      <c r="W163" s="10">
        <f>IF(('ssp2-up'!W163-'ssp2-up'!V163)&gt;0,('ssp2-up'!W163-'ssp2-up'!V163),0)</f>
        <v>0</v>
      </c>
      <c r="X163" s="10">
        <f>IF(('ssp2-up'!X163-'ssp2-up'!W163)&gt;0,('ssp2-up'!X163-'ssp2-up'!W163),0)</f>
        <v>0</v>
      </c>
    </row>
    <row r="164" spans="1:24" x14ac:dyDescent="0.3">
      <c r="A164" s="6" t="s">
        <v>6</v>
      </c>
      <c r="B164" s="11" t="s">
        <v>202</v>
      </c>
      <c r="C164" s="6" t="s">
        <v>171</v>
      </c>
      <c r="D164" s="6" t="s">
        <v>205</v>
      </c>
      <c r="E164" s="6" t="s">
        <v>204</v>
      </c>
      <c r="F164" s="10" t="e">
        <v>#N/A</v>
      </c>
      <c r="G164" s="10">
        <f>IF(('ssp2-up'!G164-'ssp2-up'!F164)&gt;0,('ssp2-up'!G164-'ssp2-up'!F164),0)</f>
        <v>0.21897560228756685</v>
      </c>
      <c r="H164" s="10">
        <f>IF(('ssp2-up'!H164-'ssp2-up'!G164)&gt;0,('ssp2-up'!H164-'ssp2-up'!G164),0)</f>
        <v>0.19509846225657412</v>
      </c>
      <c r="I164" s="10">
        <f>IF(('ssp2-up'!I164-'ssp2-up'!H164)&gt;0,('ssp2-up'!I164-'ssp2-up'!H164),0)</f>
        <v>0.16433983583114165</v>
      </c>
      <c r="J164" s="10">
        <f>IF(('ssp2-up'!J164-'ssp2-up'!I164)&gt;0,('ssp2-up'!J164-'ssp2-up'!I164),0)</f>
        <v>0.12771942904314804</v>
      </c>
      <c r="K164" s="10">
        <f>IF(('ssp2-up'!K164-'ssp2-up'!J164)&gt;0,('ssp2-up'!K164-'ssp2-up'!J164),0)</f>
        <v>8.9428972768908821E-2</v>
      </c>
      <c r="L164" s="10">
        <f>IF(('ssp2-up'!L164-'ssp2-up'!K164)&gt;0,('ssp2-up'!L164-'ssp2-up'!K164),0)</f>
        <v>6.4320441559147401E-2</v>
      </c>
      <c r="M164" s="10">
        <f>IF(('ssp2-up'!M164-'ssp2-up'!L164)&gt;0,('ssp2-up'!M164-'ssp2-up'!L164),0)</f>
        <v>4.95963104175563E-2</v>
      </c>
      <c r="N164" s="10">
        <f>IF(('ssp2-up'!N164-'ssp2-up'!M164)&gt;0,('ssp2-up'!N164-'ssp2-up'!M164),0)</f>
        <v>3.6833964066785629E-2</v>
      </c>
      <c r="O164" s="10">
        <f>IF(('ssp2-up'!O164-'ssp2-up'!N164)&gt;0,('ssp2-up'!O164-'ssp2-up'!N164),0)</f>
        <v>2.0388778196906987E-2</v>
      </c>
      <c r="P164" s="10">
        <f>IF(('ssp2-up'!P164-'ssp2-up'!O164)&gt;0,('ssp2-up'!P164-'ssp2-up'!O164),0)</f>
        <v>0</v>
      </c>
      <c r="Q164" s="10">
        <f>IF(('ssp2-up'!Q164-'ssp2-up'!P164)&gt;0,('ssp2-up'!Q164-'ssp2-up'!P164),0)</f>
        <v>0</v>
      </c>
      <c r="R164" s="10">
        <f>IF(('ssp2-up'!R164-'ssp2-up'!Q164)&gt;0,('ssp2-up'!R164-'ssp2-up'!Q164),0)</f>
        <v>0</v>
      </c>
      <c r="S164" s="10">
        <f>IF(('ssp2-up'!S164-'ssp2-up'!R164)&gt;0,('ssp2-up'!S164-'ssp2-up'!R164),0)</f>
        <v>0</v>
      </c>
      <c r="T164" s="10">
        <f>IF(('ssp2-up'!T164-'ssp2-up'!S164)&gt;0,('ssp2-up'!T164-'ssp2-up'!S164),0)</f>
        <v>0</v>
      </c>
      <c r="U164" s="10">
        <f>IF(('ssp2-up'!U164-'ssp2-up'!T164)&gt;0,('ssp2-up'!U164-'ssp2-up'!T164),0)</f>
        <v>0</v>
      </c>
      <c r="V164" s="10">
        <f>IF(('ssp2-up'!V164-'ssp2-up'!U164)&gt;0,('ssp2-up'!V164-'ssp2-up'!U164),0)</f>
        <v>0</v>
      </c>
      <c r="W164" s="10">
        <f>IF(('ssp2-up'!W164-'ssp2-up'!V164)&gt;0,('ssp2-up'!W164-'ssp2-up'!V164),0)</f>
        <v>0</v>
      </c>
      <c r="X164" s="10">
        <f>IF(('ssp2-up'!X164-'ssp2-up'!W164)&gt;0,('ssp2-up'!X164-'ssp2-up'!W164),0)</f>
        <v>0</v>
      </c>
    </row>
    <row r="165" spans="1:24" x14ac:dyDescent="0.3">
      <c r="A165" s="6" t="s">
        <v>6</v>
      </c>
      <c r="B165" s="11" t="s">
        <v>202</v>
      </c>
      <c r="C165" s="6" t="s">
        <v>172</v>
      </c>
      <c r="D165" s="6" t="s">
        <v>205</v>
      </c>
      <c r="E165" s="6" t="s">
        <v>204</v>
      </c>
      <c r="F165" s="10" t="e">
        <v>#N/A</v>
      </c>
      <c r="G165" s="10">
        <f>IF(('ssp2-up'!G165-'ssp2-up'!F165)&gt;0,('ssp2-up'!G165-'ssp2-up'!F165),0)</f>
        <v>8.5004910309079307E-2</v>
      </c>
      <c r="H165" s="10">
        <f>IF(('ssp2-up'!H165-'ssp2-up'!G165)&gt;0,('ssp2-up'!H165-'ssp2-up'!G165),0)</f>
        <v>7.761117769245951E-2</v>
      </c>
      <c r="I165" s="10">
        <f>IF(('ssp2-up'!I165-'ssp2-up'!H165)&gt;0,('ssp2-up'!I165-'ssp2-up'!H165),0)</f>
        <v>7.0154149363260698E-2</v>
      </c>
      <c r="J165" s="10">
        <f>IF(('ssp2-up'!J165-'ssp2-up'!I165)&gt;0,('ssp2-up'!J165-'ssp2-up'!I165),0)</f>
        <v>6.3119474324649039E-2</v>
      </c>
      <c r="K165" s="10">
        <f>IF(('ssp2-up'!K165-'ssp2-up'!J165)&gt;0,('ssp2-up'!K165-'ssp2-up'!J165),0)</f>
        <v>5.7636305629388485E-2</v>
      </c>
      <c r="L165" s="10">
        <f>IF(('ssp2-up'!L165-'ssp2-up'!K165)&gt;0,('ssp2-up'!L165-'ssp2-up'!K165),0)</f>
        <v>5.4321009711220336E-2</v>
      </c>
      <c r="M165" s="10">
        <f>IF(('ssp2-up'!M165-'ssp2-up'!L165)&gt;0,('ssp2-up'!M165-'ssp2-up'!L165),0)</f>
        <v>5.090470290751048E-2</v>
      </c>
      <c r="N165" s="10">
        <f>IF(('ssp2-up'!N165-'ssp2-up'!M165)&gt;0,('ssp2-up'!N165-'ssp2-up'!M165),0)</f>
        <v>4.6397611939167804E-2</v>
      </c>
      <c r="O165" s="10">
        <f>IF(('ssp2-up'!O165-'ssp2-up'!N165)&gt;0,('ssp2-up'!O165-'ssp2-up'!N165),0)</f>
        <v>4.1268730546836441E-2</v>
      </c>
      <c r="P165" s="10">
        <f>IF(('ssp2-up'!P165-'ssp2-up'!O165)&gt;0,('ssp2-up'!P165-'ssp2-up'!O165),0)</f>
        <v>3.6690978933072493E-2</v>
      </c>
      <c r="Q165" s="10">
        <f>IF(('ssp2-up'!Q165-'ssp2-up'!P165)&gt;0,('ssp2-up'!Q165-'ssp2-up'!P165),0)</f>
        <v>2.9821622612914656E-2</v>
      </c>
      <c r="R165" s="10">
        <f>IF(('ssp2-up'!R165-'ssp2-up'!Q165)&gt;0,('ssp2-up'!R165-'ssp2-up'!Q165),0)</f>
        <v>2.4419549030851639E-2</v>
      </c>
      <c r="S165" s="10">
        <f>IF(('ssp2-up'!S165-'ssp2-up'!R165)&gt;0,('ssp2-up'!S165-'ssp2-up'!R165),0)</f>
        <v>1.9484010872693025E-2</v>
      </c>
      <c r="T165" s="10">
        <f>IF(('ssp2-up'!T165-'ssp2-up'!S165)&gt;0,('ssp2-up'!T165-'ssp2-up'!S165),0)</f>
        <v>1.446323400605487E-2</v>
      </c>
      <c r="U165" s="10">
        <f>IF(('ssp2-up'!U165-'ssp2-up'!T165)&gt;0,('ssp2-up'!U165-'ssp2-up'!T165),0)</f>
        <v>8.9854561517195286E-3</v>
      </c>
      <c r="V165" s="10">
        <f>IF(('ssp2-up'!V165-'ssp2-up'!U165)&gt;0,('ssp2-up'!V165-'ssp2-up'!U165),0)</f>
        <v>3.6020745187232972E-3</v>
      </c>
      <c r="W165" s="10">
        <f>IF(('ssp2-up'!W165-'ssp2-up'!V165)&gt;0,('ssp2-up'!W165-'ssp2-up'!V165),0)</f>
        <v>0</v>
      </c>
      <c r="X165" s="10">
        <f>IF(('ssp2-up'!X165-'ssp2-up'!W165)&gt;0,('ssp2-up'!X165-'ssp2-up'!W165),0)</f>
        <v>0</v>
      </c>
    </row>
    <row r="166" spans="1:24" x14ac:dyDescent="0.3">
      <c r="A166" s="6" t="s">
        <v>6</v>
      </c>
      <c r="B166" s="11" t="s">
        <v>202</v>
      </c>
      <c r="C166" s="6" t="s">
        <v>173</v>
      </c>
      <c r="D166" s="6" t="s">
        <v>205</v>
      </c>
      <c r="E166" s="6" t="s">
        <v>204</v>
      </c>
      <c r="F166" s="10" t="e">
        <v>#N/A</v>
      </c>
      <c r="G166" s="10">
        <f>IF(('ssp2-up'!G166-'ssp2-up'!F166)&gt;0,('ssp2-up'!G166-'ssp2-up'!F166),0)</f>
        <v>0.45681297209015614</v>
      </c>
      <c r="H166" s="10">
        <f>IF(('ssp2-up'!H166-'ssp2-up'!G166)&gt;0,('ssp2-up'!H166-'ssp2-up'!G166),0)</f>
        <v>0.4659802925379779</v>
      </c>
      <c r="I166" s="10">
        <f>IF(('ssp2-up'!I166-'ssp2-up'!H166)&gt;0,('ssp2-up'!I166-'ssp2-up'!H166),0)</f>
        <v>0.47056090669104478</v>
      </c>
      <c r="J166" s="10">
        <f>IF(('ssp2-up'!J166-'ssp2-up'!I166)&gt;0,('ssp2-up'!J166-'ssp2-up'!I166),0)</f>
        <v>0.43638089474766772</v>
      </c>
      <c r="K166" s="10">
        <f>IF(('ssp2-up'!K166-'ssp2-up'!J166)&gt;0,('ssp2-up'!K166-'ssp2-up'!J166),0)</f>
        <v>0.40851628861589973</v>
      </c>
      <c r="L166" s="10">
        <f>IF(('ssp2-up'!L166-'ssp2-up'!K166)&gt;0,('ssp2-up'!L166-'ssp2-up'!K166),0)</f>
        <v>0.41419532094431233</v>
      </c>
      <c r="M166" s="10">
        <f>IF(('ssp2-up'!M166-'ssp2-up'!L166)&gt;0,('ssp2-up'!M166-'ssp2-up'!L166),0)</f>
        <v>0.43713169590037637</v>
      </c>
      <c r="N166" s="10">
        <f>IF(('ssp2-up'!N166-'ssp2-up'!M166)&gt;0,('ssp2-up'!N166-'ssp2-up'!M166),0)</f>
        <v>0.4552518074651779</v>
      </c>
      <c r="O166" s="10">
        <f>IF(('ssp2-up'!O166-'ssp2-up'!N166)&gt;0,('ssp2-up'!O166-'ssp2-up'!N166),0)</f>
        <v>0.45406978027986078</v>
      </c>
      <c r="P166" s="10">
        <f>IF(('ssp2-up'!P166-'ssp2-up'!O166)&gt;0,('ssp2-up'!P166-'ssp2-up'!O166),0)</f>
        <v>0.43603117259194057</v>
      </c>
      <c r="Q166" s="10">
        <f>IF(('ssp2-up'!Q166-'ssp2-up'!P166)&gt;0,('ssp2-up'!Q166-'ssp2-up'!P166),0)</f>
        <v>0.39130506228642936</v>
      </c>
      <c r="R166" s="10">
        <f>IF(('ssp2-up'!R166-'ssp2-up'!Q166)&gt;0,('ssp2-up'!R166-'ssp2-up'!Q166),0)</f>
        <v>0.35929351682098698</v>
      </c>
      <c r="S166" s="10">
        <f>IF(('ssp2-up'!S166-'ssp2-up'!R166)&gt;0,('ssp2-up'!S166-'ssp2-up'!R166),0)</f>
        <v>0.33580042308135738</v>
      </c>
      <c r="T166" s="10">
        <f>IF(('ssp2-up'!T166-'ssp2-up'!S166)&gt;0,('ssp2-up'!T166-'ssp2-up'!S166),0)</f>
        <v>0.30673495777589288</v>
      </c>
      <c r="U166" s="10">
        <f>IF(('ssp2-up'!U166-'ssp2-up'!T166)&gt;0,('ssp2-up'!U166-'ssp2-up'!T166),0)</f>
        <v>0.26438526903543469</v>
      </c>
      <c r="V166" s="10">
        <f>IF(('ssp2-up'!V166-'ssp2-up'!U166)&gt;0,('ssp2-up'!V166-'ssp2-up'!U166),0)</f>
        <v>0.21289645368281818</v>
      </c>
      <c r="W166" s="10">
        <f>IF(('ssp2-up'!W166-'ssp2-up'!V166)&gt;0,('ssp2-up'!W166-'ssp2-up'!V166),0)</f>
        <v>0.15933888174921584</v>
      </c>
      <c r="X166" s="10">
        <f>IF(('ssp2-up'!X166-'ssp2-up'!W166)&gt;0,('ssp2-up'!X166-'ssp2-up'!W166),0)</f>
        <v>9.3493203843694417E-2</v>
      </c>
    </row>
    <row r="167" spans="1:24" x14ac:dyDescent="0.3">
      <c r="A167" s="6" t="s">
        <v>6</v>
      </c>
      <c r="B167" s="11" t="s">
        <v>202</v>
      </c>
      <c r="C167" s="6" t="s">
        <v>174</v>
      </c>
      <c r="D167" s="6" t="s">
        <v>205</v>
      </c>
      <c r="E167" s="6" t="s">
        <v>204</v>
      </c>
      <c r="F167" s="10" t="e">
        <v>#N/A</v>
      </c>
      <c r="G167" s="10">
        <f>IF(('ssp2-up'!G167-'ssp2-up'!F167)&gt;0,('ssp2-up'!G167-'ssp2-up'!F167),0)</f>
        <v>4.7278014137259128E-2</v>
      </c>
      <c r="H167" s="10">
        <f>IF(('ssp2-up'!H167-'ssp2-up'!G167)&gt;0,('ssp2-up'!H167-'ssp2-up'!G167),0)</f>
        <v>4.8515405548640478E-2</v>
      </c>
      <c r="I167" s="10">
        <f>IF(('ssp2-up'!I167-'ssp2-up'!H167)&gt;0,('ssp2-up'!I167-'ssp2-up'!H167),0)</f>
        <v>5.0617164125461911E-2</v>
      </c>
      <c r="J167" s="10">
        <f>IF(('ssp2-up'!J167-'ssp2-up'!I167)&gt;0,('ssp2-up'!J167-'ssp2-up'!I167),0)</f>
        <v>5.1556305071754793E-2</v>
      </c>
      <c r="K167" s="10">
        <f>IF(('ssp2-up'!K167-'ssp2-up'!J167)&gt;0,('ssp2-up'!K167-'ssp2-up'!J167),0)</f>
        <v>5.1149660031588828E-2</v>
      </c>
      <c r="L167" s="10">
        <f>IF(('ssp2-up'!L167-'ssp2-up'!K167)&gt;0,('ssp2-up'!L167-'ssp2-up'!K167),0)</f>
        <v>5.1093328014873873E-2</v>
      </c>
      <c r="M167" s="10">
        <f>IF(('ssp2-up'!M167-'ssp2-up'!L167)&gt;0,('ssp2-up'!M167-'ssp2-up'!L167),0)</f>
        <v>5.0582445803494469E-2</v>
      </c>
      <c r="N167" s="10">
        <f>IF(('ssp2-up'!N167-'ssp2-up'!M167)&gt;0,('ssp2-up'!N167-'ssp2-up'!M167),0)</f>
        <v>4.9375672086619193E-2</v>
      </c>
      <c r="O167" s="10">
        <f>IF(('ssp2-up'!O167-'ssp2-up'!N167)&gt;0,('ssp2-up'!O167-'ssp2-up'!N167),0)</f>
        <v>4.7757284162774249E-2</v>
      </c>
      <c r="P167" s="10">
        <f>IF(('ssp2-up'!P167-'ssp2-up'!O167)&gt;0,('ssp2-up'!P167-'ssp2-up'!O167),0)</f>
        <v>4.481262017500065E-2</v>
      </c>
      <c r="Q167" s="10">
        <f>IF(('ssp2-up'!Q167-'ssp2-up'!P167)&gt;0,('ssp2-up'!Q167-'ssp2-up'!P167),0)</f>
        <v>4.1227017766540142E-2</v>
      </c>
      <c r="R167" s="10">
        <f>IF(('ssp2-up'!R167-'ssp2-up'!Q167)&gt;0,('ssp2-up'!R167-'ssp2-up'!Q167),0)</f>
        <v>3.7857983004551121E-2</v>
      </c>
      <c r="S167" s="10">
        <f>IF(('ssp2-up'!S167-'ssp2-up'!R167)&gt;0,('ssp2-up'!S167-'ssp2-up'!R167),0)</f>
        <v>3.3149150920860904E-2</v>
      </c>
      <c r="T167" s="10">
        <f>IF(('ssp2-up'!T167-'ssp2-up'!S167)&gt;0,('ssp2-up'!T167-'ssp2-up'!S167),0)</f>
        <v>2.8629724503301923E-2</v>
      </c>
      <c r="U167" s="10">
        <f>IF(('ssp2-up'!U167-'ssp2-up'!T167)&gt;0,('ssp2-up'!U167-'ssp2-up'!T167),0)</f>
        <v>2.4689502571143662E-2</v>
      </c>
      <c r="V167" s="10">
        <f>IF(('ssp2-up'!V167-'ssp2-up'!U167)&gt;0,('ssp2-up'!V167-'ssp2-up'!U167),0)</f>
        <v>2.0157347195381536E-2</v>
      </c>
      <c r="W167" s="10">
        <f>IF(('ssp2-up'!W167-'ssp2-up'!V167)&gt;0,('ssp2-up'!W167-'ssp2-up'!V167),0)</f>
        <v>1.5651456077645287E-2</v>
      </c>
      <c r="X167" s="10">
        <f>IF(('ssp2-up'!X167-'ssp2-up'!W167)&gt;0,('ssp2-up'!X167-'ssp2-up'!W167),0)</f>
        <v>1.1338025633949145E-2</v>
      </c>
    </row>
    <row r="168" spans="1:24" x14ac:dyDescent="0.3">
      <c r="A168" s="6" t="s">
        <v>6</v>
      </c>
      <c r="B168" s="11" t="s">
        <v>202</v>
      </c>
      <c r="C168" s="6" t="s">
        <v>175</v>
      </c>
      <c r="D168" s="6" t="s">
        <v>205</v>
      </c>
      <c r="E168" s="6" t="s">
        <v>204</v>
      </c>
      <c r="F168" s="10" t="e">
        <v>#N/A</v>
      </c>
      <c r="G168" s="10">
        <f>IF(('ssp2-up'!G168-'ssp2-up'!F168)&gt;0,('ssp2-up'!G168-'ssp2-up'!F168),0)</f>
        <v>1.7378860413188022</v>
      </c>
      <c r="H168" s="10">
        <f>IF(('ssp2-up'!H168-'ssp2-up'!G168)&gt;0,('ssp2-up'!H168-'ssp2-up'!G168),0)</f>
        <v>1.7903283320353029</v>
      </c>
      <c r="I168" s="10">
        <f>IF(('ssp2-up'!I168-'ssp2-up'!H168)&gt;0,('ssp2-up'!I168-'ssp2-up'!H168),0)</f>
        <v>1.8054915831855745</v>
      </c>
      <c r="J168" s="10">
        <f>IF(('ssp2-up'!J168-'ssp2-up'!I168)&gt;0,('ssp2-up'!J168-'ssp2-up'!I168),0)</f>
        <v>1.7650751013211874</v>
      </c>
      <c r="K168" s="10">
        <f>IF(('ssp2-up'!K168-'ssp2-up'!J168)&gt;0,('ssp2-up'!K168-'ssp2-up'!J168),0)</f>
        <v>1.6702651289845569</v>
      </c>
      <c r="L168" s="10">
        <f>IF(('ssp2-up'!L168-'ssp2-up'!K168)&gt;0,('ssp2-up'!L168-'ssp2-up'!K168),0)</f>
        <v>1.5217155483313221</v>
      </c>
      <c r="M168" s="10">
        <f>IF(('ssp2-up'!M168-'ssp2-up'!L168)&gt;0,('ssp2-up'!M168-'ssp2-up'!L168),0)</f>
        <v>1.3618798783664126</v>
      </c>
      <c r="N168" s="10">
        <f>IF(('ssp2-up'!N168-'ssp2-up'!M168)&gt;0,('ssp2-up'!N168-'ssp2-up'!M168),0)</f>
        <v>1.2299295779285906</v>
      </c>
      <c r="O168" s="10">
        <f>IF(('ssp2-up'!O168-'ssp2-up'!N168)&gt;0,('ssp2-up'!O168-'ssp2-up'!N168),0)</f>
        <v>1.1152500176099487</v>
      </c>
      <c r="P168" s="10">
        <f>IF(('ssp2-up'!P168-'ssp2-up'!O168)&gt;0,('ssp2-up'!P168-'ssp2-up'!O168),0)</f>
        <v>0.96622157551657395</v>
      </c>
      <c r="Q168" s="10">
        <f>IF(('ssp2-up'!Q168-'ssp2-up'!P168)&gt;0,('ssp2-up'!Q168-'ssp2-up'!P168),0)</f>
        <v>0.81029475442258558</v>
      </c>
      <c r="R168" s="10">
        <f>IF(('ssp2-up'!R168-'ssp2-up'!Q168)&gt;0,('ssp2-up'!R168-'ssp2-up'!Q168),0)</f>
        <v>0.65123012060572805</v>
      </c>
      <c r="S168" s="10">
        <f>IF(('ssp2-up'!S168-'ssp2-up'!R168)&gt;0,('ssp2-up'!S168-'ssp2-up'!R168),0)</f>
        <v>0.50303368493772638</v>
      </c>
      <c r="T168" s="10">
        <f>IF(('ssp2-up'!T168-'ssp2-up'!S168)&gt;0,('ssp2-up'!T168-'ssp2-up'!S168),0)</f>
        <v>0.35447934510171564</v>
      </c>
      <c r="U168" s="10">
        <f>IF(('ssp2-up'!U168-'ssp2-up'!T168)&gt;0,('ssp2-up'!U168-'ssp2-up'!T168),0)</f>
        <v>0.20525516806449318</v>
      </c>
      <c r="V168" s="10">
        <f>IF(('ssp2-up'!V168-'ssp2-up'!U168)&gt;0,('ssp2-up'!V168-'ssp2-up'!U168),0)</f>
        <v>5.5724292256488894E-2</v>
      </c>
      <c r="W168" s="10">
        <f>IF(('ssp2-up'!W168-'ssp2-up'!V168)&gt;0,('ssp2-up'!W168-'ssp2-up'!V168),0)</f>
        <v>0</v>
      </c>
      <c r="X168" s="10">
        <f>IF(('ssp2-up'!X168-'ssp2-up'!W168)&gt;0,('ssp2-up'!X168-'ssp2-up'!W168),0)</f>
        <v>0</v>
      </c>
    </row>
    <row r="169" spans="1:24" x14ac:dyDescent="0.3">
      <c r="A169" s="6" t="s">
        <v>6</v>
      </c>
      <c r="B169" s="11" t="s">
        <v>202</v>
      </c>
      <c r="C169" s="6" t="s">
        <v>176</v>
      </c>
      <c r="D169" s="6" t="s">
        <v>205</v>
      </c>
      <c r="E169" s="6" t="s">
        <v>204</v>
      </c>
      <c r="F169" s="10" t="e">
        <v>#N/A</v>
      </c>
      <c r="G169" s="10">
        <f>IF(('ssp2-up'!G169-'ssp2-up'!F169)&gt;0,('ssp2-up'!G169-'ssp2-up'!F169),0)</f>
        <v>0.8342281403762204</v>
      </c>
      <c r="H169" s="10">
        <f>IF(('ssp2-up'!H169-'ssp2-up'!G169)&gt;0,('ssp2-up'!H169-'ssp2-up'!G169),0)</f>
        <v>0.98467056909067274</v>
      </c>
      <c r="I169" s="10">
        <f>IF(('ssp2-up'!I169-'ssp2-up'!H169)&gt;0,('ssp2-up'!I169-'ssp2-up'!H169),0)</f>
        <v>1.1353945477719893</v>
      </c>
      <c r="J169" s="10">
        <f>IF(('ssp2-up'!J169-'ssp2-up'!I169)&gt;0,('ssp2-up'!J169-'ssp2-up'!I169),0)</f>
        <v>1.2623935240172113</v>
      </c>
      <c r="K169" s="10">
        <f>IF(('ssp2-up'!K169-'ssp2-up'!J169)&gt;0,('ssp2-up'!K169-'ssp2-up'!J169),0)</f>
        <v>1.3577806897932856</v>
      </c>
      <c r="L169" s="10">
        <f>IF(('ssp2-up'!L169-'ssp2-up'!K169)&gt;0,('ssp2-up'!L169-'ssp2-up'!K169),0)</f>
        <v>1.4094785515039998</v>
      </c>
      <c r="M169" s="10">
        <f>IF(('ssp2-up'!M169-'ssp2-up'!L169)&gt;0,('ssp2-up'!M169-'ssp2-up'!L169),0)</f>
        <v>1.4462197511963275</v>
      </c>
      <c r="N169" s="10">
        <f>IF(('ssp2-up'!N169-'ssp2-up'!M169)&gt;0,('ssp2-up'!N169-'ssp2-up'!M169),0)</f>
        <v>1.4618512063777516</v>
      </c>
      <c r="O169" s="10">
        <f>IF(('ssp2-up'!O169-'ssp2-up'!N169)&gt;0,('ssp2-up'!O169-'ssp2-up'!N169),0)</f>
        <v>1.4553887961168073</v>
      </c>
      <c r="P169" s="10">
        <f>IF(('ssp2-up'!P169-'ssp2-up'!O169)&gt;0,('ssp2-up'!P169-'ssp2-up'!O169),0)</f>
        <v>1.4006414424289524</v>
      </c>
      <c r="Q169" s="10">
        <f>IF(('ssp2-up'!Q169-'ssp2-up'!P169)&gt;0,('ssp2-up'!Q169-'ssp2-up'!P169),0)</f>
        <v>1.3268907174845062</v>
      </c>
      <c r="R169" s="10">
        <f>IF(('ssp2-up'!R169-'ssp2-up'!Q169)&gt;0,('ssp2-up'!R169-'ssp2-up'!Q169),0)</f>
        <v>1.2643435824981779</v>
      </c>
      <c r="S169" s="10">
        <f>IF(('ssp2-up'!S169-'ssp2-up'!R169)&gt;0,('ssp2-up'!S169-'ssp2-up'!R169),0)</f>
        <v>1.2047158776494911</v>
      </c>
      <c r="T169" s="10">
        <f>IF(('ssp2-up'!T169-'ssp2-up'!S169)&gt;0,('ssp2-up'!T169-'ssp2-up'!S169),0)</f>
        <v>1.1010176758692793</v>
      </c>
      <c r="U169" s="10">
        <f>IF(('ssp2-up'!U169-'ssp2-up'!T169)&gt;0,('ssp2-up'!U169-'ssp2-up'!T169),0)</f>
        <v>1.0132076359307902</v>
      </c>
      <c r="V169" s="10">
        <f>IF(('ssp2-up'!V169-'ssp2-up'!U169)&gt;0,('ssp2-up'!V169-'ssp2-up'!U169),0)</f>
        <v>0.8986506365574165</v>
      </c>
      <c r="W169" s="10">
        <f>IF(('ssp2-up'!W169-'ssp2-up'!V169)&gt;0,('ssp2-up'!W169-'ssp2-up'!V169),0)</f>
        <v>0.78025461629355419</v>
      </c>
      <c r="X169" s="10">
        <f>IF(('ssp2-up'!X169-'ssp2-up'!W169)&gt;0,('ssp2-up'!X169-'ssp2-up'!W169),0)</f>
        <v>0.67072396715461124</v>
      </c>
    </row>
    <row r="170" spans="1:24" x14ac:dyDescent="0.3">
      <c r="A170" s="6" t="s">
        <v>6</v>
      </c>
      <c r="B170" s="11" t="s">
        <v>202</v>
      </c>
      <c r="C170" s="6" t="s">
        <v>177</v>
      </c>
      <c r="D170" s="6" t="s">
        <v>205</v>
      </c>
      <c r="E170" s="6" t="s">
        <v>204</v>
      </c>
      <c r="F170" s="10" t="e">
        <v>#N/A</v>
      </c>
      <c r="G170" s="10">
        <f>IF(('ssp2-up'!G170-'ssp2-up'!F170)&gt;0,('ssp2-up'!G170-'ssp2-up'!F170),0)</f>
        <v>0.50593524754997299</v>
      </c>
      <c r="H170" s="10">
        <f>IF(('ssp2-up'!H170-'ssp2-up'!G170)&gt;0,('ssp2-up'!H170-'ssp2-up'!G170),0)</f>
        <v>0.53324857935710535</v>
      </c>
      <c r="I170" s="10">
        <f>IF(('ssp2-up'!I170-'ssp2-up'!H170)&gt;0,('ssp2-up'!I170-'ssp2-up'!H170),0)</f>
        <v>0.5471664632842046</v>
      </c>
      <c r="J170" s="10">
        <f>IF(('ssp2-up'!J170-'ssp2-up'!I170)&gt;0,('ssp2-up'!J170-'ssp2-up'!I170),0)</f>
        <v>0.54648306753098641</v>
      </c>
      <c r="K170" s="10">
        <f>IF(('ssp2-up'!K170-'ssp2-up'!J170)&gt;0,('ssp2-up'!K170-'ssp2-up'!J170),0)</f>
        <v>0.5401188602833038</v>
      </c>
      <c r="L170" s="10">
        <f>IF(('ssp2-up'!L170-'ssp2-up'!K170)&gt;0,('ssp2-up'!L170-'ssp2-up'!K170),0)</f>
        <v>0.51451410553908961</v>
      </c>
      <c r="M170" s="10">
        <f>IF(('ssp2-up'!M170-'ssp2-up'!L170)&gt;0,('ssp2-up'!M170-'ssp2-up'!L170),0)</f>
        <v>0.47703435041161057</v>
      </c>
      <c r="N170" s="10">
        <f>IF(('ssp2-up'!N170-'ssp2-up'!M170)&gt;0,('ssp2-up'!N170-'ssp2-up'!M170),0)</f>
        <v>0.44319067637885112</v>
      </c>
      <c r="O170" s="10">
        <f>IF(('ssp2-up'!O170-'ssp2-up'!N170)&gt;0,('ssp2-up'!O170-'ssp2-up'!N170),0)</f>
        <v>0.40245741428443527</v>
      </c>
      <c r="P170" s="10">
        <f>IF(('ssp2-up'!P170-'ssp2-up'!O170)&gt;0,('ssp2-up'!P170-'ssp2-up'!O170),0)</f>
        <v>0.35620083317285278</v>
      </c>
      <c r="Q170" s="10">
        <f>IF(('ssp2-up'!Q170-'ssp2-up'!P170)&gt;0,('ssp2-up'!Q170-'ssp2-up'!P170),0)</f>
        <v>0.30863088480562251</v>
      </c>
      <c r="R170" s="10">
        <f>IF(('ssp2-up'!R170-'ssp2-up'!Q170)&gt;0,('ssp2-up'!R170-'ssp2-up'!Q170),0)</f>
        <v>0.26320045866681419</v>
      </c>
      <c r="S170" s="10">
        <f>IF(('ssp2-up'!S170-'ssp2-up'!R170)&gt;0,('ssp2-up'!S170-'ssp2-up'!R170),0)</f>
        <v>0.21541149794788517</v>
      </c>
      <c r="T170" s="10">
        <f>IF(('ssp2-up'!T170-'ssp2-up'!S170)&gt;0,('ssp2-up'!T170-'ssp2-up'!S170),0)</f>
        <v>0.16895136567457847</v>
      </c>
      <c r="U170" s="10">
        <f>IF(('ssp2-up'!U170-'ssp2-up'!T170)&gt;0,('ssp2-up'!U170-'ssp2-up'!T170),0)</f>
        <v>0.13358303271806093</v>
      </c>
      <c r="V170" s="10">
        <f>IF(('ssp2-up'!V170-'ssp2-up'!U170)&gt;0,('ssp2-up'!V170-'ssp2-up'!U170),0)</f>
        <v>0.10064653548341873</v>
      </c>
      <c r="W170" s="10">
        <f>IF(('ssp2-up'!W170-'ssp2-up'!V170)&gt;0,('ssp2-up'!W170-'ssp2-up'!V170),0)</f>
        <v>6.8851536791058265E-2</v>
      </c>
      <c r="X170" s="10">
        <f>IF(('ssp2-up'!X170-'ssp2-up'!W170)&gt;0,('ssp2-up'!X170-'ssp2-up'!W170),0)</f>
        <v>3.7682688785769969E-2</v>
      </c>
    </row>
    <row r="171" spans="1:24" x14ac:dyDescent="0.3">
      <c r="A171" s="6" t="s">
        <v>6</v>
      </c>
      <c r="B171" s="11" t="s">
        <v>202</v>
      </c>
      <c r="C171" s="6" t="s">
        <v>178</v>
      </c>
      <c r="D171" s="6" t="s">
        <v>205</v>
      </c>
      <c r="E171" s="6" t="s">
        <v>204</v>
      </c>
      <c r="F171" s="10" t="e">
        <v>#N/A</v>
      </c>
      <c r="G171" s="10">
        <f>IF(('ssp2-up'!G171-'ssp2-up'!F171)&gt;0,('ssp2-up'!G171-'ssp2-up'!F171),0)</f>
        <v>2.7814860068434086</v>
      </c>
      <c r="H171" s="10">
        <f>IF(('ssp2-up'!H171-'ssp2-up'!G171)&gt;0,('ssp2-up'!H171-'ssp2-up'!G171),0)</f>
        <v>2.7823563129651525</v>
      </c>
      <c r="I171" s="10">
        <f>IF(('ssp2-up'!I171-'ssp2-up'!H171)&gt;0,('ssp2-up'!I171-'ssp2-up'!H171),0)</f>
        <v>2.6622068698675925</v>
      </c>
      <c r="J171" s="10">
        <f>IF(('ssp2-up'!J171-'ssp2-up'!I171)&gt;0,('ssp2-up'!J171-'ssp2-up'!I171),0)</f>
        <v>2.4928268200153276</v>
      </c>
      <c r="K171" s="10">
        <f>IF(('ssp2-up'!K171-'ssp2-up'!J171)&gt;0,('ssp2-up'!K171-'ssp2-up'!J171),0)</f>
        <v>2.2266909490498605</v>
      </c>
      <c r="L171" s="10">
        <f>IF(('ssp2-up'!L171-'ssp2-up'!K171)&gt;0,('ssp2-up'!L171-'ssp2-up'!K171),0)</f>
        <v>1.8959457581320436</v>
      </c>
      <c r="M171" s="10">
        <f>IF(('ssp2-up'!M171-'ssp2-up'!L171)&gt;0,('ssp2-up'!M171-'ssp2-up'!L171),0)</f>
        <v>1.540177171253049</v>
      </c>
      <c r="N171" s="10">
        <f>IF(('ssp2-up'!N171-'ssp2-up'!M171)&gt;0,('ssp2-up'!N171-'ssp2-up'!M171),0)</f>
        <v>1.2133465111135209</v>
      </c>
      <c r="O171" s="10">
        <f>IF(('ssp2-up'!O171-'ssp2-up'!N171)&gt;0,('ssp2-up'!O171-'ssp2-up'!N171),0)</f>
        <v>0.93109754606051354</v>
      </c>
      <c r="P171" s="10">
        <f>IF(('ssp2-up'!P171-'ssp2-up'!O171)&gt;0,('ssp2-up'!P171-'ssp2-up'!O171),0)</f>
        <v>0.68565241070485428</v>
      </c>
      <c r="Q171" s="10">
        <f>IF(('ssp2-up'!Q171-'ssp2-up'!P171)&gt;0,('ssp2-up'!Q171-'ssp2-up'!P171),0)</f>
        <v>0.38723175803321652</v>
      </c>
      <c r="R171" s="10">
        <f>IF(('ssp2-up'!R171-'ssp2-up'!Q171)&gt;0,('ssp2-up'!R171-'ssp2-up'!Q171),0)</f>
        <v>0.12703551681907754</v>
      </c>
      <c r="S171" s="10">
        <f>IF(('ssp2-up'!S171-'ssp2-up'!R171)&gt;0,('ssp2-up'!S171-'ssp2-up'!R171),0)</f>
        <v>0</v>
      </c>
      <c r="T171" s="10">
        <f>IF(('ssp2-up'!T171-'ssp2-up'!S171)&gt;0,('ssp2-up'!T171-'ssp2-up'!S171),0)</f>
        <v>0</v>
      </c>
      <c r="U171" s="10">
        <f>IF(('ssp2-up'!U171-'ssp2-up'!T171)&gt;0,('ssp2-up'!U171-'ssp2-up'!T171),0)</f>
        <v>0</v>
      </c>
      <c r="V171" s="10">
        <f>IF(('ssp2-up'!V171-'ssp2-up'!U171)&gt;0,('ssp2-up'!V171-'ssp2-up'!U171),0)</f>
        <v>0</v>
      </c>
      <c r="W171" s="10">
        <f>IF(('ssp2-up'!W171-'ssp2-up'!V171)&gt;0,('ssp2-up'!W171-'ssp2-up'!V171),0)</f>
        <v>0</v>
      </c>
      <c r="X171" s="10">
        <f>IF(('ssp2-up'!X171-'ssp2-up'!W171)&gt;0,('ssp2-up'!X171-'ssp2-up'!W171),0)</f>
        <v>0</v>
      </c>
    </row>
    <row r="172" spans="1:24" x14ac:dyDescent="0.3">
      <c r="A172" s="6" t="s">
        <v>6</v>
      </c>
      <c r="B172" s="11" t="s">
        <v>202</v>
      </c>
      <c r="C172" s="6" t="s">
        <v>179</v>
      </c>
      <c r="D172" s="6" t="s">
        <v>205</v>
      </c>
      <c r="E172" s="6" t="s">
        <v>204</v>
      </c>
      <c r="F172" s="10" t="e">
        <v>#N/A</v>
      </c>
      <c r="G172" s="10">
        <f>IF(('ssp2-up'!G172-'ssp2-up'!F172)&gt;0,('ssp2-up'!G172-'ssp2-up'!F172),0)</f>
        <v>0.29967491274755687</v>
      </c>
      <c r="H172" s="10">
        <f>IF(('ssp2-up'!H172-'ssp2-up'!G172)&gt;0,('ssp2-up'!H172-'ssp2-up'!G172),0)</f>
        <v>0.30746399635953869</v>
      </c>
      <c r="I172" s="10">
        <f>IF(('ssp2-up'!I172-'ssp2-up'!H172)&gt;0,('ssp2-up'!I172-'ssp2-up'!H172),0)</f>
        <v>0.30322531259644681</v>
      </c>
      <c r="J172" s="10">
        <f>IF(('ssp2-up'!J172-'ssp2-up'!I172)&gt;0,('ssp2-up'!J172-'ssp2-up'!I172),0)</f>
        <v>0.28757318212762906</v>
      </c>
      <c r="K172" s="10">
        <f>IF(('ssp2-up'!K172-'ssp2-up'!J172)&gt;0,('ssp2-up'!K172-'ssp2-up'!J172),0)</f>
        <v>0.26901574545455231</v>
      </c>
      <c r="L172" s="10">
        <f>IF(('ssp2-up'!L172-'ssp2-up'!K172)&gt;0,('ssp2-up'!L172-'ssp2-up'!K172),0)</f>
        <v>0.24935121132388582</v>
      </c>
      <c r="M172" s="10">
        <f>IF(('ssp2-up'!M172-'ssp2-up'!L172)&gt;0,('ssp2-up'!M172-'ssp2-up'!L172),0)</f>
        <v>0.22016507480681247</v>
      </c>
      <c r="N172" s="10">
        <f>IF(('ssp2-up'!N172-'ssp2-up'!M172)&gt;0,('ssp2-up'!N172-'ssp2-up'!M172),0)</f>
        <v>0.18607938374792088</v>
      </c>
      <c r="O172" s="10">
        <f>IF(('ssp2-up'!O172-'ssp2-up'!N172)&gt;0,('ssp2-up'!O172-'ssp2-up'!N172),0)</f>
        <v>0.15423421019779004</v>
      </c>
      <c r="P172" s="10">
        <f>IF(('ssp2-up'!P172-'ssp2-up'!O172)&gt;0,('ssp2-up'!P172-'ssp2-up'!O172),0)</f>
        <v>0.12286568480836824</v>
      </c>
      <c r="Q172" s="10">
        <f>IF(('ssp2-up'!Q172-'ssp2-up'!P172)&gt;0,('ssp2-up'!Q172-'ssp2-up'!P172),0)</f>
        <v>0.11087977513342384</v>
      </c>
      <c r="R172" s="10">
        <f>IF(('ssp2-up'!R172-'ssp2-up'!Q172)&gt;0,('ssp2-up'!R172-'ssp2-up'!Q172),0)</f>
        <v>0.10011181819139026</v>
      </c>
      <c r="S172" s="10">
        <f>IF(('ssp2-up'!S172-'ssp2-up'!R172)&gt;0,('ssp2-up'!S172-'ssp2-up'!R172),0)</f>
        <v>8.7218977632700145E-2</v>
      </c>
      <c r="T172" s="10">
        <f>IF(('ssp2-up'!T172-'ssp2-up'!S172)&gt;0,('ssp2-up'!T172-'ssp2-up'!S172),0)</f>
        <v>7.7047519311254753E-2</v>
      </c>
      <c r="U172" s="10">
        <f>IF(('ssp2-up'!U172-'ssp2-up'!T172)&gt;0,('ssp2-up'!U172-'ssp2-up'!T172),0)</f>
        <v>7.0777760652415367E-2</v>
      </c>
      <c r="V172" s="10">
        <f>IF(('ssp2-up'!V172-'ssp2-up'!U172)&gt;0,('ssp2-up'!V172-'ssp2-up'!U172),0)</f>
        <v>6.5634586669006012E-2</v>
      </c>
      <c r="W172" s="10">
        <f>IF(('ssp2-up'!W172-'ssp2-up'!V172)&gt;0,('ssp2-up'!W172-'ssp2-up'!V172),0)</f>
        <v>6.4785448808095225E-2</v>
      </c>
      <c r="X172" s="10">
        <f>IF(('ssp2-up'!X172-'ssp2-up'!W172)&gt;0,('ssp2-up'!X172-'ssp2-up'!W172),0)</f>
        <v>6.3828039038579476E-2</v>
      </c>
    </row>
    <row r="173" spans="1:24" x14ac:dyDescent="0.3">
      <c r="A173" s="6" t="s">
        <v>6</v>
      </c>
      <c r="B173" s="11" t="s">
        <v>202</v>
      </c>
      <c r="C173" s="6" t="s">
        <v>180</v>
      </c>
      <c r="D173" s="6" t="s">
        <v>205</v>
      </c>
      <c r="E173" s="6" t="s">
        <v>204</v>
      </c>
      <c r="F173" s="10" t="e">
        <v>#N/A</v>
      </c>
      <c r="G173" s="10">
        <f>IF(('ssp2-up'!G173-'ssp2-up'!F173)&gt;0,('ssp2-up'!G173-'ssp2-up'!F173),0)</f>
        <v>0.31430654768887978</v>
      </c>
      <c r="H173" s="10">
        <f>IF(('ssp2-up'!H173-'ssp2-up'!G173)&gt;0,('ssp2-up'!H173-'ssp2-up'!G173),0)</f>
        <v>0.30612909778042896</v>
      </c>
      <c r="I173" s="10">
        <f>IF(('ssp2-up'!I173-'ssp2-up'!H173)&gt;0,('ssp2-up'!I173-'ssp2-up'!H173),0)</f>
        <v>0.28613888328453996</v>
      </c>
      <c r="J173" s="10">
        <f>IF(('ssp2-up'!J173-'ssp2-up'!I173)&gt;0,('ssp2-up'!J173-'ssp2-up'!I173),0)</f>
        <v>0.25581241844080127</v>
      </c>
      <c r="K173" s="10">
        <f>IF(('ssp2-up'!K173-'ssp2-up'!J173)&gt;0,('ssp2-up'!K173-'ssp2-up'!J173),0)</f>
        <v>0.22396410746459106</v>
      </c>
      <c r="L173" s="10">
        <f>IF(('ssp2-up'!L173-'ssp2-up'!K173)&gt;0,('ssp2-up'!L173-'ssp2-up'!K173),0)</f>
        <v>0.19628011706332771</v>
      </c>
      <c r="M173" s="10">
        <f>IF(('ssp2-up'!M173-'ssp2-up'!L173)&gt;0,('ssp2-up'!M173-'ssp2-up'!L173),0)</f>
        <v>0.16564018809921865</v>
      </c>
      <c r="N173" s="10">
        <f>IF(('ssp2-up'!N173-'ssp2-up'!M173)&gt;0,('ssp2-up'!N173-'ssp2-up'!M173),0)</f>
        <v>0.13307666863266743</v>
      </c>
      <c r="O173" s="10">
        <f>IF(('ssp2-up'!O173-'ssp2-up'!N173)&gt;0,('ssp2-up'!O173-'ssp2-up'!N173),0)</f>
        <v>9.7506041831594281E-2</v>
      </c>
      <c r="P173" s="10">
        <f>IF(('ssp2-up'!P173-'ssp2-up'!O173)&gt;0,('ssp2-up'!P173-'ssp2-up'!O173),0)</f>
        <v>6.3895672590022379E-2</v>
      </c>
      <c r="Q173" s="10">
        <f>IF(('ssp2-up'!Q173-'ssp2-up'!P173)&gt;0,('ssp2-up'!Q173-'ssp2-up'!P173),0)</f>
        <v>3.7401939138413276E-2</v>
      </c>
      <c r="R173" s="10">
        <f>IF(('ssp2-up'!R173-'ssp2-up'!Q173)&gt;0,('ssp2-up'!R173-'ssp2-up'!Q173),0)</f>
        <v>1.4435756123734933E-2</v>
      </c>
      <c r="S173" s="10">
        <f>IF(('ssp2-up'!S173-'ssp2-up'!R173)&gt;0,('ssp2-up'!S173-'ssp2-up'!R173),0)</f>
        <v>0</v>
      </c>
      <c r="T173" s="10">
        <f>IF(('ssp2-up'!T173-'ssp2-up'!S173)&gt;0,('ssp2-up'!T173-'ssp2-up'!S173),0)</f>
        <v>0</v>
      </c>
      <c r="U173" s="10">
        <f>IF(('ssp2-up'!U173-'ssp2-up'!T173)&gt;0,('ssp2-up'!U173-'ssp2-up'!T173),0)</f>
        <v>0</v>
      </c>
      <c r="V173" s="10">
        <f>IF(('ssp2-up'!V173-'ssp2-up'!U173)&gt;0,('ssp2-up'!V173-'ssp2-up'!U173),0)</f>
        <v>0</v>
      </c>
      <c r="W173" s="10">
        <f>IF(('ssp2-up'!W173-'ssp2-up'!V173)&gt;0,('ssp2-up'!W173-'ssp2-up'!V173),0)</f>
        <v>0</v>
      </c>
      <c r="X173" s="10">
        <f>IF(('ssp2-up'!X173-'ssp2-up'!W173)&gt;0,('ssp2-up'!X173-'ssp2-up'!W173),0)</f>
        <v>0</v>
      </c>
    </row>
    <row r="174" spans="1:24" x14ac:dyDescent="0.3">
      <c r="A174" s="6" t="s">
        <v>6</v>
      </c>
      <c r="B174" s="11" t="s">
        <v>202</v>
      </c>
      <c r="C174" s="6" t="s">
        <v>181</v>
      </c>
      <c r="D174" s="6" t="s">
        <v>205</v>
      </c>
      <c r="E174" s="6" t="s">
        <v>204</v>
      </c>
      <c r="F174" s="10" t="e">
        <v>#N/A</v>
      </c>
      <c r="G174" s="10">
        <f>IF(('ssp2-up'!G174-'ssp2-up'!F174)&gt;0,('ssp2-up'!G174-'ssp2-up'!F174),0)</f>
        <v>7.3123751501525946E-2</v>
      </c>
      <c r="H174" s="10">
        <f>IF(('ssp2-up'!H174-'ssp2-up'!G174)&gt;0,('ssp2-up'!H174-'ssp2-up'!G174),0)</f>
        <v>8.528626357655017E-2</v>
      </c>
      <c r="I174" s="10">
        <f>IF(('ssp2-up'!I174-'ssp2-up'!H174)&gt;0,('ssp2-up'!I174-'ssp2-up'!H174),0)</f>
        <v>9.5922508532011452E-2</v>
      </c>
      <c r="J174" s="10">
        <f>IF(('ssp2-up'!J174-'ssp2-up'!I174)&gt;0,('ssp2-up'!J174-'ssp2-up'!I174),0)</f>
        <v>0.10327199013476895</v>
      </c>
      <c r="K174" s="10">
        <f>IF(('ssp2-up'!K174-'ssp2-up'!J174)&gt;0,('ssp2-up'!K174-'ssp2-up'!J174),0)</f>
        <v>0.10496898351465378</v>
      </c>
      <c r="L174" s="10">
        <f>IF(('ssp2-up'!L174-'ssp2-up'!K174)&gt;0,('ssp2-up'!L174-'ssp2-up'!K174),0)</f>
        <v>0.10323362455192009</v>
      </c>
      <c r="M174" s="10">
        <f>IF(('ssp2-up'!M174-'ssp2-up'!L174)&gt;0,('ssp2-up'!M174-'ssp2-up'!L174),0)</f>
        <v>9.9728802273359785E-2</v>
      </c>
      <c r="N174" s="10">
        <f>IF(('ssp2-up'!N174-'ssp2-up'!M174)&gt;0,('ssp2-up'!N174-'ssp2-up'!M174),0)</f>
        <v>9.6947899139112836E-2</v>
      </c>
      <c r="O174" s="10">
        <f>IF(('ssp2-up'!O174-'ssp2-up'!N174)&gt;0,('ssp2-up'!O174-'ssp2-up'!N174),0)</f>
        <v>9.0984960929868519E-2</v>
      </c>
      <c r="P174" s="10">
        <f>IF(('ssp2-up'!P174-'ssp2-up'!O174)&gt;0,('ssp2-up'!P174-'ssp2-up'!O174),0)</f>
        <v>8.1388912626764398E-2</v>
      </c>
      <c r="Q174" s="10">
        <f>IF(('ssp2-up'!Q174-'ssp2-up'!P174)&gt;0,('ssp2-up'!Q174-'ssp2-up'!P174),0)</f>
        <v>7.8212389293752071E-2</v>
      </c>
      <c r="R174" s="10">
        <f>IF(('ssp2-up'!R174-'ssp2-up'!Q174)&gt;0,('ssp2-up'!R174-'ssp2-up'!Q174),0)</f>
        <v>7.6963456150404674E-2</v>
      </c>
      <c r="S174" s="10">
        <f>IF(('ssp2-up'!S174-'ssp2-up'!R174)&gt;0,('ssp2-up'!S174-'ssp2-up'!R174),0)</f>
        <v>7.7038778371070871E-2</v>
      </c>
      <c r="T174" s="10">
        <f>IF(('ssp2-up'!T174-'ssp2-up'!S174)&gt;0,('ssp2-up'!T174-'ssp2-up'!S174),0)</f>
        <v>7.6955225004697203E-2</v>
      </c>
      <c r="U174" s="10">
        <f>IF(('ssp2-up'!U174-'ssp2-up'!T174)&gt;0,('ssp2-up'!U174-'ssp2-up'!T174),0)</f>
        <v>7.6937863773301585E-2</v>
      </c>
      <c r="V174" s="10">
        <f>IF(('ssp2-up'!V174-'ssp2-up'!U174)&gt;0,('ssp2-up'!V174-'ssp2-up'!U174),0)</f>
        <v>7.6266901128970055E-2</v>
      </c>
      <c r="W174" s="10">
        <f>IF(('ssp2-up'!W174-'ssp2-up'!V174)&gt;0,('ssp2-up'!W174-'ssp2-up'!V174),0)</f>
        <v>7.7041826510220179E-2</v>
      </c>
      <c r="X174" s="10">
        <f>IF(('ssp2-up'!X174-'ssp2-up'!W174)&gt;0,('ssp2-up'!X174-'ssp2-up'!W174),0)</f>
        <v>7.7439147406754394E-2</v>
      </c>
    </row>
    <row r="175" spans="1:24" x14ac:dyDescent="0.3">
      <c r="A175" s="6" t="s">
        <v>6</v>
      </c>
      <c r="B175" s="11" t="s">
        <v>202</v>
      </c>
      <c r="C175" s="6" t="s">
        <v>182</v>
      </c>
      <c r="D175" s="6" t="s">
        <v>205</v>
      </c>
      <c r="E175" s="6" t="s">
        <v>204</v>
      </c>
      <c r="F175" s="10" t="e">
        <v>#N/A</v>
      </c>
      <c r="G175" s="10">
        <f>IF(('ssp2-up'!G175-'ssp2-up'!F175)&gt;0,('ssp2-up'!G175-'ssp2-up'!F175),0)</f>
        <v>3.4368105613326316E-3</v>
      </c>
      <c r="H175" s="10">
        <f>IF(('ssp2-up'!H175-'ssp2-up'!G175)&gt;0,('ssp2-up'!H175-'ssp2-up'!G175),0)</f>
        <v>3.5027285957991636E-3</v>
      </c>
      <c r="I175" s="10">
        <f>IF(('ssp2-up'!I175-'ssp2-up'!H175)&gt;0,('ssp2-up'!I175-'ssp2-up'!H175),0)</f>
        <v>3.4198354819196877E-3</v>
      </c>
      <c r="J175" s="10">
        <f>IF(('ssp2-up'!J175-'ssp2-up'!I175)&gt;0,('ssp2-up'!J175-'ssp2-up'!I175),0)</f>
        <v>3.3385342135586957E-3</v>
      </c>
      <c r="K175" s="10">
        <f>IF(('ssp2-up'!K175-'ssp2-up'!J175)&gt;0,('ssp2-up'!K175-'ssp2-up'!J175),0)</f>
        <v>3.1244098650027169E-3</v>
      </c>
      <c r="L175" s="10">
        <f>IF(('ssp2-up'!L175-'ssp2-up'!K175)&gt;0,('ssp2-up'!L175-'ssp2-up'!K175),0)</f>
        <v>2.7594793056175682E-3</v>
      </c>
      <c r="M175" s="10">
        <f>IF(('ssp2-up'!M175-'ssp2-up'!L175)&gt;0,('ssp2-up'!M175-'ssp2-up'!L175),0)</f>
        <v>2.3267355540858153E-3</v>
      </c>
      <c r="N175" s="10">
        <f>IF(('ssp2-up'!N175-'ssp2-up'!M175)&gt;0,('ssp2-up'!N175-'ssp2-up'!M175),0)</f>
        <v>1.8313388483232745E-3</v>
      </c>
      <c r="O175" s="10">
        <f>IF(('ssp2-up'!O175-'ssp2-up'!N175)&gt;0,('ssp2-up'!O175-'ssp2-up'!N175),0)</f>
        <v>1.333667152244207E-3</v>
      </c>
      <c r="P175" s="10">
        <f>IF(('ssp2-up'!P175-'ssp2-up'!O175)&gt;0,('ssp2-up'!P175-'ssp2-up'!O175),0)</f>
        <v>9.656162762913395E-4</v>
      </c>
      <c r="Q175" s="10">
        <f>IF(('ssp2-up'!Q175-'ssp2-up'!P175)&gt;0,('ssp2-up'!Q175-'ssp2-up'!P175),0)</f>
        <v>9.6908269178738043E-4</v>
      </c>
      <c r="R175" s="10">
        <f>IF(('ssp2-up'!R175-'ssp2-up'!Q175)&gt;0,('ssp2-up'!R175-'ssp2-up'!Q175),0)</f>
        <v>9.6788224069963014E-4</v>
      </c>
      <c r="S175" s="10">
        <f>IF(('ssp2-up'!S175-'ssp2-up'!R175)&gt;0,('ssp2-up'!S175-'ssp2-up'!R175),0)</f>
        <v>9.6890822566458173E-4</v>
      </c>
      <c r="T175" s="10">
        <f>IF(('ssp2-up'!T175-'ssp2-up'!S175)&gt;0,('ssp2-up'!T175-'ssp2-up'!S175),0)</f>
        <v>9.2515594961477959E-4</v>
      </c>
      <c r="U175" s="10">
        <f>IF(('ssp2-up'!U175-'ssp2-up'!T175)&gt;0,('ssp2-up'!U175-'ssp2-up'!T175),0)</f>
        <v>9.1352765987168932E-4</v>
      </c>
      <c r="V175" s="10">
        <f>IF(('ssp2-up'!V175-'ssp2-up'!U175)&gt;0,('ssp2-up'!V175-'ssp2-up'!U175),0)</f>
        <v>9.0034757097907231E-4</v>
      </c>
      <c r="W175" s="10">
        <f>IF(('ssp2-up'!W175-'ssp2-up'!V175)&gt;0,('ssp2-up'!W175-'ssp2-up'!V175),0)</f>
        <v>9.3651097059965771E-4</v>
      </c>
      <c r="X175" s="10">
        <f>IF(('ssp2-up'!X175-'ssp2-up'!W175)&gt;0,('ssp2-up'!X175-'ssp2-up'!W175),0)</f>
        <v>1.0112572408158133E-3</v>
      </c>
    </row>
    <row r="176" spans="1:24" x14ac:dyDescent="0.3">
      <c r="A176" s="6" t="s">
        <v>6</v>
      </c>
      <c r="B176" s="11" t="s">
        <v>202</v>
      </c>
      <c r="C176" s="6" t="s">
        <v>183</v>
      </c>
      <c r="D176" s="6" t="s">
        <v>205</v>
      </c>
      <c r="E176" s="6" t="s">
        <v>204</v>
      </c>
      <c r="F176" s="10" t="e">
        <v>#N/A</v>
      </c>
      <c r="G176" s="10">
        <f>IF(('ssp2-up'!G176-'ssp2-up'!F176)&gt;0,('ssp2-up'!G176-'ssp2-up'!F176),0)</f>
        <v>2.9072454182211077E-2</v>
      </c>
      <c r="H176" s="10">
        <f>IF(('ssp2-up'!H176-'ssp2-up'!G176)&gt;0,('ssp2-up'!H176-'ssp2-up'!G176),0)</f>
        <v>3.0629107051272003E-2</v>
      </c>
      <c r="I176" s="10">
        <f>IF(('ssp2-up'!I176-'ssp2-up'!H176)&gt;0,('ssp2-up'!I176-'ssp2-up'!H176),0)</f>
        <v>3.0954786021127945E-2</v>
      </c>
      <c r="J176" s="10">
        <f>IF(('ssp2-up'!J176-'ssp2-up'!I176)&gt;0,('ssp2-up'!J176-'ssp2-up'!I176),0)</f>
        <v>3.0623226003450132E-2</v>
      </c>
      <c r="K176" s="10">
        <f>IF(('ssp2-up'!K176-'ssp2-up'!J176)&gt;0,('ssp2-up'!K176-'ssp2-up'!J176),0)</f>
        <v>3.0119333044771046E-2</v>
      </c>
      <c r="L176" s="10">
        <f>IF(('ssp2-up'!L176-'ssp2-up'!K176)&gt;0,('ssp2-up'!L176-'ssp2-up'!K176),0)</f>
        <v>2.8547456621888512E-2</v>
      </c>
      <c r="M176" s="10">
        <f>IF(('ssp2-up'!M176-'ssp2-up'!L176)&gt;0,('ssp2-up'!M176-'ssp2-up'!L176),0)</f>
        <v>2.5761823649412596E-2</v>
      </c>
      <c r="N176" s="10">
        <f>IF(('ssp2-up'!N176-'ssp2-up'!M176)&gt;0,('ssp2-up'!N176-'ssp2-up'!M176),0)</f>
        <v>2.1931799273110286E-2</v>
      </c>
      <c r="O176" s="10">
        <f>IF(('ssp2-up'!O176-'ssp2-up'!N176)&gt;0,('ssp2-up'!O176-'ssp2-up'!N176),0)</f>
        <v>1.7816683827170388E-2</v>
      </c>
      <c r="P176" s="10">
        <f>IF(('ssp2-up'!P176-'ssp2-up'!O176)&gt;0,('ssp2-up'!P176-'ssp2-up'!O176),0)</f>
        <v>1.3788037265941466E-2</v>
      </c>
      <c r="Q176" s="10">
        <f>IF(('ssp2-up'!Q176-'ssp2-up'!P176)&gt;0,('ssp2-up'!Q176-'ssp2-up'!P176),0)</f>
        <v>1.0218674352422741E-2</v>
      </c>
      <c r="R176" s="10">
        <f>IF(('ssp2-up'!R176-'ssp2-up'!Q176)&gt;0,('ssp2-up'!R176-'ssp2-up'!Q176),0)</f>
        <v>6.6286837712606905E-3</v>
      </c>
      <c r="S176" s="10">
        <f>IF(('ssp2-up'!S176-'ssp2-up'!R176)&gt;0,('ssp2-up'!S176-'ssp2-up'!R176),0)</f>
        <v>3.1511762701446067E-3</v>
      </c>
      <c r="T176" s="10">
        <f>IF(('ssp2-up'!T176-'ssp2-up'!S176)&gt;0,('ssp2-up'!T176-'ssp2-up'!S176),0)</f>
        <v>3.1357790433578225E-4</v>
      </c>
      <c r="U176" s="10">
        <f>IF(('ssp2-up'!U176-'ssp2-up'!T176)&gt;0,('ssp2-up'!U176-'ssp2-up'!T176),0)</f>
        <v>0</v>
      </c>
      <c r="V176" s="10">
        <f>IF(('ssp2-up'!V176-'ssp2-up'!U176)&gt;0,('ssp2-up'!V176-'ssp2-up'!U176),0)</f>
        <v>0</v>
      </c>
      <c r="W176" s="10">
        <f>IF(('ssp2-up'!W176-'ssp2-up'!V176)&gt;0,('ssp2-up'!W176-'ssp2-up'!V176),0)</f>
        <v>0</v>
      </c>
      <c r="X176" s="10">
        <f>IF(('ssp2-up'!X176-'ssp2-up'!W176)&gt;0,('ssp2-up'!X176-'ssp2-up'!W176),0)</f>
        <v>0</v>
      </c>
    </row>
    <row r="177" spans="1:24" x14ac:dyDescent="0.3">
      <c r="A177" s="6" t="s">
        <v>6</v>
      </c>
      <c r="B177" s="11" t="s">
        <v>202</v>
      </c>
      <c r="C177" s="6" t="s">
        <v>184</v>
      </c>
      <c r="D177" s="6" t="s">
        <v>205</v>
      </c>
      <c r="E177" s="6" t="s">
        <v>204</v>
      </c>
      <c r="F177" s="10" t="e">
        <v>#N/A</v>
      </c>
      <c r="G177" s="10">
        <f>IF(('ssp2-up'!G177-'ssp2-up'!F177)&gt;0,('ssp2-up'!G177-'ssp2-up'!F177),0)</f>
        <v>0.54377149167034666</v>
      </c>
      <c r="H177" s="10">
        <f>IF(('ssp2-up'!H177-'ssp2-up'!G177)&gt;0,('ssp2-up'!H177-'ssp2-up'!G177),0)</f>
        <v>0.52378514760164219</v>
      </c>
      <c r="I177" s="10">
        <f>IF(('ssp2-up'!I177-'ssp2-up'!H177)&gt;0,('ssp2-up'!I177-'ssp2-up'!H177),0)</f>
        <v>0.48477788444841075</v>
      </c>
      <c r="J177" s="10">
        <f>IF(('ssp2-up'!J177-'ssp2-up'!I177)&gt;0,('ssp2-up'!J177-'ssp2-up'!I177),0)</f>
        <v>0.41851666710943114</v>
      </c>
      <c r="K177" s="10">
        <f>IF(('ssp2-up'!K177-'ssp2-up'!J177)&gt;0,('ssp2-up'!K177-'ssp2-up'!J177),0)</f>
        <v>0.3504048634496808</v>
      </c>
      <c r="L177" s="10">
        <f>IF(('ssp2-up'!L177-'ssp2-up'!K177)&gt;0,('ssp2-up'!L177-'ssp2-up'!K177),0)</f>
        <v>0.29819290818528721</v>
      </c>
      <c r="M177" s="10">
        <f>IF(('ssp2-up'!M177-'ssp2-up'!L177)&gt;0,('ssp2-up'!M177-'ssp2-up'!L177),0)</f>
        <v>0.2479708331377104</v>
      </c>
      <c r="N177" s="10">
        <f>IF(('ssp2-up'!N177-'ssp2-up'!M177)&gt;0,('ssp2-up'!N177-'ssp2-up'!M177),0)</f>
        <v>0.19243837136866304</v>
      </c>
      <c r="O177" s="10">
        <f>IF(('ssp2-up'!O177-'ssp2-up'!N177)&gt;0,('ssp2-up'!O177-'ssp2-up'!N177),0)</f>
        <v>0.13088585921734541</v>
      </c>
      <c r="P177" s="10">
        <f>IF(('ssp2-up'!P177-'ssp2-up'!O177)&gt;0,('ssp2-up'!P177-'ssp2-up'!O177),0)</f>
        <v>5.9397721002335757E-2</v>
      </c>
      <c r="Q177" s="10">
        <f>IF(('ssp2-up'!Q177-'ssp2-up'!P177)&gt;0,('ssp2-up'!Q177-'ssp2-up'!P177),0)</f>
        <v>0</v>
      </c>
      <c r="R177" s="10">
        <f>IF(('ssp2-up'!R177-'ssp2-up'!Q177)&gt;0,('ssp2-up'!R177-'ssp2-up'!Q177),0)</f>
        <v>0</v>
      </c>
      <c r="S177" s="10">
        <f>IF(('ssp2-up'!S177-'ssp2-up'!R177)&gt;0,('ssp2-up'!S177-'ssp2-up'!R177),0)</f>
        <v>0</v>
      </c>
      <c r="T177" s="10">
        <f>IF(('ssp2-up'!T177-'ssp2-up'!S177)&gt;0,('ssp2-up'!T177-'ssp2-up'!S177),0)</f>
        <v>0</v>
      </c>
      <c r="U177" s="10">
        <f>IF(('ssp2-up'!U177-'ssp2-up'!T177)&gt;0,('ssp2-up'!U177-'ssp2-up'!T177),0)</f>
        <v>0</v>
      </c>
      <c r="V177" s="10">
        <f>IF(('ssp2-up'!V177-'ssp2-up'!U177)&gt;0,('ssp2-up'!V177-'ssp2-up'!U177),0)</f>
        <v>0</v>
      </c>
      <c r="W177" s="10">
        <f>IF(('ssp2-up'!W177-'ssp2-up'!V177)&gt;0,('ssp2-up'!W177-'ssp2-up'!V177),0)</f>
        <v>0</v>
      </c>
      <c r="X177" s="10">
        <f>IF(('ssp2-up'!X177-'ssp2-up'!W177)&gt;0,('ssp2-up'!X177-'ssp2-up'!W177),0)</f>
        <v>0</v>
      </c>
    </row>
    <row r="178" spans="1:24" x14ac:dyDescent="0.3">
      <c r="A178" s="6" t="s">
        <v>6</v>
      </c>
      <c r="B178" s="11" t="s">
        <v>202</v>
      </c>
      <c r="C178" s="6" t="s">
        <v>185</v>
      </c>
      <c r="D178" s="6" t="s">
        <v>205</v>
      </c>
      <c r="E178" s="6" t="s">
        <v>204</v>
      </c>
      <c r="F178" s="10" t="e">
        <v>#N/A</v>
      </c>
      <c r="G178" s="10">
        <f>IF(('ssp2-up'!G178-'ssp2-up'!F178)&gt;0,('ssp2-up'!G178-'ssp2-up'!F178),0)</f>
        <v>4.1138555871422327</v>
      </c>
      <c r="H178" s="10">
        <f>IF(('ssp2-up'!H178-'ssp2-up'!G178)&gt;0,('ssp2-up'!H178-'ssp2-up'!G178),0)</f>
        <v>3.978410655905499</v>
      </c>
      <c r="I178" s="10">
        <f>IF(('ssp2-up'!I178-'ssp2-up'!H178)&gt;0,('ssp2-up'!I178-'ssp2-up'!H178),0)</f>
        <v>3.7837707503687099</v>
      </c>
      <c r="J178" s="10">
        <f>IF(('ssp2-up'!J178-'ssp2-up'!I178)&gt;0,('ssp2-up'!J178-'ssp2-up'!I178),0)</f>
        <v>3.5166825000692867</v>
      </c>
      <c r="K178" s="10">
        <f>IF(('ssp2-up'!K178-'ssp2-up'!J178)&gt;0,('ssp2-up'!K178-'ssp2-up'!J178),0)</f>
        <v>3.2213295904344363</v>
      </c>
      <c r="L178" s="10">
        <f>IF(('ssp2-up'!L178-'ssp2-up'!K178)&gt;0,('ssp2-up'!L178-'ssp2-up'!K178),0)</f>
        <v>2.907322812436874</v>
      </c>
      <c r="M178" s="10">
        <f>IF(('ssp2-up'!M178-'ssp2-up'!L178)&gt;0,('ssp2-up'!M178-'ssp2-up'!L178),0)</f>
        <v>2.5537647985840692</v>
      </c>
      <c r="N178" s="10">
        <f>IF(('ssp2-up'!N178-'ssp2-up'!M178)&gt;0,('ssp2-up'!N178-'ssp2-up'!M178),0)</f>
        <v>2.1716065177306092</v>
      </c>
      <c r="O178" s="10">
        <f>IF(('ssp2-up'!O178-'ssp2-up'!N178)&gt;0,('ssp2-up'!O178-'ssp2-up'!N178),0)</f>
        <v>1.7327206299355424</v>
      </c>
      <c r="P178" s="10">
        <f>IF(('ssp2-up'!P178-'ssp2-up'!O178)&gt;0,('ssp2-up'!P178-'ssp2-up'!O178),0)</f>
        <v>1.3258026156746467</v>
      </c>
      <c r="Q178" s="10">
        <f>IF(('ssp2-up'!Q178-'ssp2-up'!P178)&gt;0,('ssp2-up'!Q178-'ssp2-up'!P178),0)</f>
        <v>0.99862702364103484</v>
      </c>
      <c r="R178" s="10">
        <f>IF(('ssp2-up'!R178-'ssp2-up'!Q178)&gt;0,('ssp2-up'!R178-'ssp2-up'!Q178),0)</f>
        <v>0.66683961510472045</v>
      </c>
      <c r="S178" s="10">
        <f>IF(('ssp2-up'!S178-'ssp2-up'!R178)&gt;0,('ssp2-up'!S178-'ssp2-up'!R178),0)</f>
        <v>0.33055684369433891</v>
      </c>
      <c r="T178" s="10">
        <f>IF(('ssp2-up'!T178-'ssp2-up'!S178)&gt;0,('ssp2-up'!T178-'ssp2-up'!S178),0)</f>
        <v>1.8323536029058118E-2</v>
      </c>
      <c r="U178" s="10">
        <f>IF(('ssp2-up'!U178-'ssp2-up'!T178)&gt;0,('ssp2-up'!U178-'ssp2-up'!T178),0)</f>
        <v>0</v>
      </c>
      <c r="V178" s="10">
        <f>IF(('ssp2-up'!V178-'ssp2-up'!U178)&gt;0,('ssp2-up'!V178-'ssp2-up'!U178),0)</f>
        <v>0</v>
      </c>
      <c r="W178" s="10">
        <f>IF(('ssp2-up'!W178-'ssp2-up'!V178)&gt;0,('ssp2-up'!W178-'ssp2-up'!V178),0)</f>
        <v>0</v>
      </c>
      <c r="X178" s="10">
        <f>IF(('ssp2-up'!X178-'ssp2-up'!W178)&gt;0,('ssp2-up'!X178-'ssp2-up'!W178),0)</f>
        <v>0</v>
      </c>
    </row>
    <row r="179" spans="1:24" x14ac:dyDescent="0.3">
      <c r="A179" s="6" t="s">
        <v>6</v>
      </c>
      <c r="B179" s="11" t="s">
        <v>202</v>
      </c>
      <c r="C179" s="6" t="s">
        <v>186</v>
      </c>
      <c r="D179" s="6" t="s">
        <v>205</v>
      </c>
      <c r="E179" s="6" t="s">
        <v>204</v>
      </c>
      <c r="F179" s="10" t="e">
        <v>#N/A</v>
      </c>
      <c r="G179" s="10">
        <f>IF(('ssp2-up'!G179-'ssp2-up'!F179)&gt;0,('ssp2-up'!G179-'ssp2-up'!F179),0)</f>
        <v>3.173701041509787</v>
      </c>
      <c r="H179" s="10">
        <f>IF(('ssp2-up'!H179-'ssp2-up'!G179)&gt;0,('ssp2-up'!H179-'ssp2-up'!G179),0)</f>
        <v>3.7369837267442811</v>
      </c>
      <c r="I179" s="10">
        <f>IF(('ssp2-up'!I179-'ssp2-up'!H179)&gt;0,('ssp2-up'!I179-'ssp2-up'!H179),0)</f>
        <v>4.2359147316056927</v>
      </c>
      <c r="J179" s="10">
        <f>IF(('ssp2-up'!J179-'ssp2-up'!I179)&gt;0,('ssp2-up'!J179-'ssp2-up'!I179),0)</f>
        <v>4.7280506030421279</v>
      </c>
      <c r="K179" s="10">
        <f>IF(('ssp2-up'!K179-'ssp2-up'!J179)&gt;0,('ssp2-up'!K179-'ssp2-up'!J179),0)</f>
        <v>5.171331237674508</v>
      </c>
      <c r="L179" s="10">
        <f>IF(('ssp2-up'!L179-'ssp2-up'!K179)&gt;0,('ssp2-up'!L179-'ssp2-up'!K179),0)</f>
        <v>5.5489178208067003</v>
      </c>
      <c r="M179" s="10">
        <f>IF(('ssp2-up'!M179-'ssp2-up'!L179)&gt;0,('ssp2-up'!M179-'ssp2-up'!L179),0)</f>
        <v>5.7533261365342199</v>
      </c>
      <c r="N179" s="10">
        <f>IF(('ssp2-up'!N179-'ssp2-up'!M179)&gt;0,('ssp2-up'!N179-'ssp2-up'!M179),0)</f>
        <v>5.8764289838511914</v>
      </c>
      <c r="O179" s="10">
        <f>IF(('ssp2-up'!O179-'ssp2-up'!N179)&gt;0,('ssp2-up'!O179-'ssp2-up'!N179),0)</f>
        <v>5.8267425155705581</v>
      </c>
      <c r="P179" s="10">
        <f>IF(('ssp2-up'!P179-'ssp2-up'!O179)&gt;0,('ssp2-up'!P179-'ssp2-up'!O179),0)</f>
        <v>5.6788467026053766</v>
      </c>
      <c r="Q179" s="10">
        <f>IF(('ssp2-up'!Q179-'ssp2-up'!P179)&gt;0,('ssp2-up'!Q179-'ssp2-up'!P179),0)</f>
        <v>5.5915704526872076</v>
      </c>
      <c r="R179" s="10">
        <f>IF(('ssp2-up'!R179-'ssp2-up'!Q179)&gt;0,('ssp2-up'!R179-'ssp2-up'!Q179),0)</f>
        <v>5.4532881098511155</v>
      </c>
      <c r="S179" s="10">
        <f>IF(('ssp2-up'!S179-'ssp2-up'!R179)&gt;0,('ssp2-up'!S179-'ssp2-up'!R179),0)</f>
        <v>5.1780496058012204</v>
      </c>
      <c r="T179" s="10">
        <f>IF(('ssp2-up'!T179-'ssp2-up'!S179)&gt;0,('ssp2-up'!T179-'ssp2-up'!S179),0)</f>
        <v>4.9068184118966656</v>
      </c>
      <c r="U179" s="10">
        <f>IF(('ssp2-up'!U179-'ssp2-up'!T179)&gt;0,('ssp2-up'!U179-'ssp2-up'!T179),0)</f>
        <v>4.6299372821889193</v>
      </c>
      <c r="V179" s="10">
        <f>IF(('ssp2-up'!V179-'ssp2-up'!U179)&gt;0,('ssp2-up'!V179-'ssp2-up'!U179),0)</f>
        <v>4.2433604134141518</v>
      </c>
      <c r="W179" s="10">
        <f>IF(('ssp2-up'!W179-'ssp2-up'!V179)&gt;0,('ssp2-up'!W179-'ssp2-up'!V179),0)</f>
        <v>3.7820179153132045</v>
      </c>
      <c r="X179" s="10">
        <f>IF(('ssp2-up'!X179-'ssp2-up'!W179)&gt;0,('ssp2-up'!X179-'ssp2-up'!W179),0)</f>
        <v>3.2859319265280078</v>
      </c>
    </row>
    <row r="180" spans="1:24" x14ac:dyDescent="0.3">
      <c r="A180" s="6" t="s">
        <v>6</v>
      </c>
      <c r="B180" s="11" t="s">
        <v>202</v>
      </c>
      <c r="C180" s="6" t="s">
        <v>187</v>
      </c>
      <c r="D180" s="6" t="s">
        <v>205</v>
      </c>
      <c r="E180" s="6" t="s">
        <v>204</v>
      </c>
      <c r="F180" s="10" t="e">
        <v>#N/A</v>
      </c>
      <c r="G180" s="10">
        <f>IF(('ssp2-up'!G180-'ssp2-up'!F180)&gt;0,('ssp2-up'!G180-'ssp2-up'!F180),0)</f>
        <v>1.5066568775585143</v>
      </c>
      <c r="H180" s="10">
        <f>IF(('ssp2-up'!H180-'ssp2-up'!G180)&gt;0,('ssp2-up'!H180-'ssp2-up'!G180),0)</f>
        <v>1.9087302312746113</v>
      </c>
      <c r="I180" s="10">
        <f>IF(('ssp2-up'!I180-'ssp2-up'!H180)&gt;0,('ssp2-up'!I180-'ssp2-up'!H180),0)</f>
        <v>2.3648957334754837</v>
      </c>
      <c r="J180" s="10">
        <f>IF(('ssp2-up'!J180-'ssp2-up'!I180)&gt;0,('ssp2-up'!J180-'ssp2-up'!I180),0)</f>
        <v>2.882911867446575</v>
      </c>
      <c r="K180" s="10">
        <f>IF(('ssp2-up'!K180-'ssp2-up'!J180)&gt;0,('ssp2-up'!K180-'ssp2-up'!J180),0)</f>
        <v>3.4269789130645005</v>
      </c>
      <c r="L180" s="10">
        <f>IF(('ssp2-up'!L180-'ssp2-up'!K180)&gt;0,('ssp2-up'!L180-'ssp2-up'!K180),0)</f>
        <v>3.9525945481663705</v>
      </c>
      <c r="M180" s="10">
        <f>IF(('ssp2-up'!M180-'ssp2-up'!L180)&gt;0,('ssp2-up'!M180-'ssp2-up'!L180),0)</f>
        <v>4.4485106180380214</v>
      </c>
      <c r="N180" s="10">
        <f>IF(('ssp2-up'!N180-'ssp2-up'!M180)&gt;0,('ssp2-up'!N180-'ssp2-up'!M180),0)</f>
        <v>4.8938374977158041</v>
      </c>
      <c r="O180" s="10">
        <f>IF(('ssp2-up'!O180-'ssp2-up'!N180)&gt;0,('ssp2-up'!O180-'ssp2-up'!N180),0)</f>
        <v>5.2313114509846237</v>
      </c>
      <c r="P180" s="10">
        <f>IF(('ssp2-up'!P180-'ssp2-up'!O180)&gt;0,('ssp2-up'!P180-'ssp2-up'!O180),0)</f>
        <v>5.4926019997017832</v>
      </c>
      <c r="Q180" s="10">
        <f>IF(('ssp2-up'!Q180-'ssp2-up'!P180)&gt;0,('ssp2-up'!Q180-'ssp2-up'!P180),0)</f>
        <v>5.700604151990504</v>
      </c>
      <c r="R180" s="10">
        <f>IF(('ssp2-up'!R180-'ssp2-up'!Q180)&gt;0,('ssp2-up'!R180-'ssp2-up'!Q180),0)</f>
        <v>5.7853862660735516</v>
      </c>
      <c r="S180" s="10">
        <f>IF(('ssp2-up'!S180-'ssp2-up'!R180)&gt;0,('ssp2-up'!S180-'ssp2-up'!R180),0)</f>
        <v>5.8165164268622362</v>
      </c>
      <c r="T180" s="10">
        <f>IF(('ssp2-up'!T180-'ssp2-up'!S180)&gt;0,('ssp2-up'!T180-'ssp2-up'!S180),0)</f>
        <v>5.7710886376011032</v>
      </c>
      <c r="U180" s="10">
        <f>IF(('ssp2-up'!U180-'ssp2-up'!T180)&gt;0,('ssp2-up'!U180-'ssp2-up'!T180),0)</f>
        <v>5.6058034562362238</v>
      </c>
      <c r="V180" s="10">
        <f>IF(('ssp2-up'!V180-'ssp2-up'!U180)&gt;0,('ssp2-up'!V180-'ssp2-up'!U180),0)</f>
        <v>5.355950549208373</v>
      </c>
      <c r="W180" s="10">
        <f>IF(('ssp2-up'!W180-'ssp2-up'!V180)&gt;0,('ssp2-up'!W180-'ssp2-up'!V180),0)</f>
        <v>5.0208828264011203</v>
      </c>
      <c r="X180" s="10">
        <f>IF(('ssp2-up'!X180-'ssp2-up'!W180)&gt;0,('ssp2-up'!X180-'ssp2-up'!W180),0)</f>
        <v>4.7091132112662706</v>
      </c>
    </row>
    <row r="181" spans="1:24" x14ac:dyDescent="0.3">
      <c r="A181" s="6" t="s">
        <v>6</v>
      </c>
      <c r="B181" s="11" t="s">
        <v>202</v>
      </c>
      <c r="C181" s="6" t="s">
        <v>188</v>
      </c>
      <c r="D181" s="6" t="s">
        <v>205</v>
      </c>
      <c r="E181" s="6" t="s">
        <v>204</v>
      </c>
      <c r="F181" s="10" t="e">
        <v>#N/A</v>
      </c>
      <c r="G181" s="10">
        <f>IF(('ssp2-up'!G181-'ssp2-up'!F181)&gt;0,('ssp2-up'!G181-'ssp2-up'!F181),0)</f>
        <v>0</v>
      </c>
      <c r="H181" s="10">
        <f>IF(('ssp2-up'!H181-'ssp2-up'!G181)&gt;0,('ssp2-up'!H181-'ssp2-up'!G181),0)</f>
        <v>0</v>
      </c>
      <c r="I181" s="10">
        <f>IF(('ssp2-up'!I181-'ssp2-up'!H181)&gt;0,('ssp2-up'!I181-'ssp2-up'!H181),0)</f>
        <v>0</v>
      </c>
      <c r="J181" s="10">
        <f>IF(('ssp2-up'!J181-'ssp2-up'!I181)&gt;0,('ssp2-up'!J181-'ssp2-up'!I181),0)</f>
        <v>0</v>
      </c>
      <c r="K181" s="10">
        <f>IF(('ssp2-up'!K181-'ssp2-up'!J181)&gt;0,('ssp2-up'!K181-'ssp2-up'!J181),0)</f>
        <v>4.1959168849249551E-2</v>
      </c>
      <c r="L181" s="10">
        <f>IF(('ssp2-up'!L181-'ssp2-up'!K181)&gt;0,('ssp2-up'!L181-'ssp2-up'!K181),0)</f>
        <v>0.10007350487532207</v>
      </c>
      <c r="M181" s="10">
        <f>IF(('ssp2-up'!M181-'ssp2-up'!L181)&gt;0,('ssp2-up'!M181-'ssp2-up'!L181),0)</f>
        <v>0.11654612103586004</v>
      </c>
      <c r="N181" s="10">
        <f>IF(('ssp2-up'!N181-'ssp2-up'!M181)&gt;0,('ssp2-up'!N181-'ssp2-up'!M181),0)</f>
        <v>0.10898936280511862</v>
      </c>
      <c r="O181" s="10">
        <f>IF(('ssp2-up'!O181-'ssp2-up'!N181)&gt;0,('ssp2-up'!O181-'ssp2-up'!N181),0)</f>
        <v>0.10357530467551257</v>
      </c>
      <c r="P181" s="10">
        <f>IF(('ssp2-up'!P181-'ssp2-up'!O181)&gt;0,('ssp2-up'!P181-'ssp2-up'!O181),0)</f>
        <v>0.10612702529579465</v>
      </c>
      <c r="Q181" s="10">
        <f>IF(('ssp2-up'!Q181-'ssp2-up'!P181)&gt;0,('ssp2-up'!Q181-'ssp2-up'!P181),0)</f>
        <v>2.6253128184805519E-4</v>
      </c>
      <c r="R181" s="10">
        <f>IF(('ssp2-up'!R181-'ssp2-up'!Q181)&gt;0,('ssp2-up'!R181-'ssp2-up'!Q181),0)</f>
        <v>0</v>
      </c>
      <c r="S181" s="10">
        <f>IF(('ssp2-up'!S181-'ssp2-up'!R181)&gt;0,('ssp2-up'!S181-'ssp2-up'!R181),0)</f>
        <v>0</v>
      </c>
      <c r="T181" s="10">
        <f>IF(('ssp2-up'!T181-'ssp2-up'!S181)&gt;0,('ssp2-up'!T181-'ssp2-up'!S181),0)</f>
        <v>0</v>
      </c>
      <c r="U181" s="10">
        <f>IF(('ssp2-up'!U181-'ssp2-up'!T181)&gt;0,('ssp2-up'!U181-'ssp2-up'!T181),0)</f>
        <v>0</v>
      </c>
      <c r="V181" s="10">
        <f>IF(('ssp2-up'!V181-'ssp2-up'!U181)&gt;0,('ssp2-up'!V181-'ssp2-up'!U181),0)</f>
        <v>0</v>
      </c>
      <c r="W181" s="10">
        <f>IF(('ssp2-up'!W181-'ssp2-up'!V181)&gt;0,('ssp2-up'!W181-'ssp2-up'!V181),0)</f>
        <v>0</v>
      </c>
      <c r="X181" s="10">
        <f>IF(('ssp2-up'!X181-'ssp2-up'!W181)&gt;0,('ssp2-up'!X181-'ssp2-up'!W181),0)</f>
        <v>0</v>
      </c>
    </row>
    <row r="182" spans="1:24" x14ac:dyDescent="0.3">
      <c r="A182" s="6" t="s">
        <v>6</v>
      </c>
      <c r="B182" s="11" t="s">
        <v>202</v>
      </c>
      <c r="C182" s="6" t="s">
        <v>189</v>
      </c>
      <c r="D182" s="6" t="s">
        <v>205</v>
      </c>
      <c r="E182" s="6" t="s">
        <v>204</v>
      </c>
      <c r="F182" s="10" t="e">
        <v>#N/A</v>
      </c>
      <c r="G182" s="10">
        <f>IF(('ssp2-up'!G182-'ssp2-up'!F182)&gt;0,('ssp2-up'!G182-'ssp2-up'!F182),0)</f>
        <v>4.8187442946284076E-2</v>
      </c>
      <c r="H182" s="10">
        <f>IF(('ssp2-up'!H182-'ssp2-up'!G182)&gt;0,('ssp2-up'!H182-'ssp2-up'!G182),0)</f>
        <v>3.9099053058857081E-2</v>
      </c>
      <c r="I182" s="10">
        <f>IF(('ssp2-up'!I182-'ssp2-up'!H182)&gt;0,('ssp2-up'!I182-'ssp2-up'!H182),0)</f>
        <v>3.1548638242360649E-2</v>
      </c>
      <c r="J182" s="10">
        <f>IF(('ssp2-up'!J182-'ssp2-up'!I182)&gt;0,('ssp2-up'!J182-'ssp2-up'!I182),0)</f>
        <v>2.0497114528702287E-2</v>
      </c>
      <c r="K182" s="10">
        <f>IF(('ssp2-up'!K182-'ssp2-up'!J182)&gt;0,('ssp2-up'!K182-'ssp2-up'!J182),0)</f>
        <v>5.6680452297035444E-3</v>
      </c>
      <c r="L182" s="10">
        <f>IF(('ssp2-up'!L182-'ssp2-up'!K182)&gt;0,('ssp2-up'!L182-'ssp2-up'!K182),0)</f>
        <v>0</v>
      </c>
      <c r="M182" s="10">
        <f>IF(('ssp2-up'!M182-'ssp2-up'!L182)&gt;0,('ssp2-up'!M182-'ssp2-up'!L182),0)</f>
        <v>0</v>
      </c>
      <c r="N182" s="10">
        <f>IF(('ssp2-up'!N182-'ssp2-up'!M182)&gt;0,('ssp2-up'!N182-'ssp2-up'!M182),0)</f>
        <v>0</v>
      </c>
      <c r="O182" s="10">
        <f>IF(('ssp2-up'!O182-'ssp2-up'!N182)&gt;0,('ssp2-up'!O182-'ssp2-up'!N182),0)</f>
        <v>0</v>
      </c>
      <c r="P182" s="10">
        <f>IF(('ssp2-up'!P182-'ssp2-up'!O182)&gt;0,('ssp2-up'!P182-'ssp2-up'!O182),0)</f>
        <v>0</v>
      </c>
      <c r="Q182" s="10">
        <f>IF(('ssp2-up'!Q182-'ssp2-up'!P182)&gt;0,('ssp2-up'!Q182-'ssp2-up'!P182),0)</f>
        <v>0</v>
      </c>
      <c r="R182" s="10">
        <f>IF(('ssp2-up'!R182-'ssp2-up'!Q182)&gt;0,('ssp2-up'!R182-'ssp2-up'!Q182),0)</f>
        <v>0</v>
      </c>
      <c r="S182" s="10">
        <f>IF(('ssp2-up'!S182-'ssp2-up'!R182)&gt;0,('ssp2-up'!S182-'ssp2-up'!R182),0)</f>
        <v>0</v>
      </c>
      <c r="T182" s="10">
        <f>IF(('ssp2-up'!T182-'ssp2-up'!S182)&gt;0,('ssp2-up'!T182-'ssp2-up'!S182),0)</f>
        <v>0</v>
      </c>
      <c r="U182" s="10">
        <f>IF(('ssp2-up'!U182-'ssp2-up'!T182)&gt;0,('ssp2-up'!U182-'ssp2-up'!T182),0)</f>
        <v>0</v>
      </c>
      <c r="V182" s="10">
        <f>IF(('ssp2-up'!V182-'ssp2-up'!U182)&gt;0,('ssp2-up'!V182-'ssp2-up'!U182),0)</f>
        <v>0</v>
      </c>
      <c r="W182" s="10">
        <f>IF(('ssp2-up'!W182-'ssp2-up'!V182)&gt;0,('ssp2-up'!W182-'ssp2-up'!V182),0)</f>
        <v>0</v>
      </c>
      <c r="X182" s="10">
        <f>IF(('ssp2-up'!X182-'ssp2-up'!W182)&gt;0,('ssp2-up'!X182-'ssp2-up'!W182),0)</f>
        <v>0</v>
      </c>
    </row>
    <row r="183" spans="1:24" x14ac:dyDescent="0.3">
      <c r="A183" s="6" t="s">
        <v>6</v>
      </c>
      <c r="B183" s="11" t="s">
        <v>202</v>
      </c>
      <c r="C183" s="6" t="s">
        <v>190</v>
      </c>
      <c r="D183" s="6" t="s">
        <v>205</v>
      </c>
      <c r="E183" s="6" t="s">
        <v>204</v>
      </c>
      <c r="F183" s="10" t="e">
        <v>#N/A</v>
      </c>
      <c r="G183" s="10">
        <f>IF(('ssp2-up'!G183-'ssp2-up'!F183)&gt;0,('ssp2-up'!G183-'ssp2-up'!F183),0)</f>
        <v>14.872698902228137</v>
      </c>
      <c r="H183" s="10">
        <f>IF(('ssp2-up'!H183-'ssp2-up'!G183)&gt;0,('ssp2-up'!H183-'ssp2-up'!G183),0)</f>
        <v>15.316163456864331</v>
      </c>
      <c r="I183" s="10">
        <f>IF(('ssp2-up'!I183-'ssp2-up'!H183)&gt;0,('ssp2-up'!I183-'ssp2-up'!H183),0)</f>
        <v>15.367844656323939</v>
      </c>
      <c r="J183" s="10">
        <f>IF(('ssp2-up'!J183-'ssp2-up'!I183)&gt;0,('ssp2-up'!J183-'ssp2-up'!I183),0)</f>
        <v>14.853869959960775</v>
      </c>
      <c r="K183" s="10">
        <f>IF(('ssp2-up'!K183-'ssp2-up'!J183)&gt;0,('ssp2-up'!K183-'ssp2-up'!J183),0)</f>
        <v>14.104638010876954</v>
      </c>
      <c r="L183" s="10">
        <f>IF(('ssp2-up'!L183-'ssp2-up'!K183)&gt;0,('ssp2-up'!L183-'ssp2-up'!K183),0)</f>
        <v>13.287763209539207</v>
      </c>
      <c r="M183" s="10">
        <f>IF(('ssp2-up'!M183-'ssp2-up'!L183)&gt;0,('ssp2-up'!M183-'ssp2-up'!L183),0)</f>
        <v>12.397624098360893</v>
      </c>
      <c r="N183" s="10">
        <f>IF(('ssp2-up'!N183-'ssp2-up'!M183)&gt;0,('ssp2-up'!N183-'ssp2-up'!M183),0)</f>
        <v>11.816423538272318</v>
      </c>
      <c r="O183" s="10">
        <f>IF(('ssp2-up'!O183-'ssp2-up'!N183)&gt;0,('ssp2-up'!O183-'ssp2-up'!N183),0)</f>
        <v>11.674081443273565</v>
      </c>
      <c r="P183" s="10">
        <f>IF(('ssp2-up'!P183-'ssp2-up'!O183)&gt;0,('ssp2-up'!P183-'ssp2-up'!O183),0)</f>
        <v>11.649601574381506</v>
      </c>
      <c r="Q183" s="10">
        <f>IF(('ssp2-up'!Q183-'ssp2-up'!P183)&gt;0,('ssp2-up'!Q183-'ssp2-up'!P183),0)</f>
        <v>11.02095814897973</v>
      </c>
      <c r="R183" s="10">
        <f>IF(('ssp2-up'!R183-'ssp2-up'!Q183)&gt;0,('ssp2-up'!R183-'ssp2-up'!Q183),0)</f>
        <v>10.001450623667779</v>
      </c>
      <c r="S183" s="10">
        <f>IF(('ssp2-up'!S183-'ssp2-up'!R183)&gt;0,('ssp2-up'!S183-'ssp2-up'!R183),0)</f>
        <v>8.7035744524308143</v>
      </c>
      <c r="T183" s="10">
        <f>IF(('ssp2-up'!T183-'ssp2-up'!S183)&gt;0,('ssp2-up'!T183-'ssp2-up'!S183),0)</f>
        <v>7.2278334997274669</v>
      </c>
      <c r="U183" s="10">
        <f>IF(('ssp2-up'!U183-'ssp2-up'!T183)&gt;0,('ssp2-up'!U183-'ssp2-up'!T183),0)</f>
        <v>5.792108989539372</v>
      </c>
      <c r="V183" s="10">
        <f>IF(('ssp2-up'!V183-'ssp2-up'!U183)&gt;0,('ssp2-up'!V183-'ssp2-up'!U183),0)</f>
        <v>4.5372265988367531</v>
      </c>
      <c r="W183" s="10">
        <f>IF(('ssp2-up'!W183-'ssp2-up'!V183)&gt;0,('ssp2-up'!W183-'ssp2-up'!V183),0)</f>
        <v>3.3951781498426499</v>
      </c>
      <c r="X183" s="10">
        <f>IF(('ssp2-up'!X183-'ssp2-up'!W183)&gt;0,('ssp2-up'!X183-'ssp2-up'!W183),0)</f>
        <v>2.1738185373268948</v>
      </c>
    </row>
    <row r="184" spans="1:24" x14ac:dyDescent="0.3">
      <c r="A184" s="6" t="s">
        <v>6</v>
      </c>
      <c r="B184" s="11" t="s">
        <v>202</v>
      </c>
      <c r="C184" s="6" t="s">
        <v>191</v>
      </c>
      <c r="D184" s="6" t="s">
        <v>205</v>
      </c>
      <c r="E184" s="6" t="s">
        <v>204</v>
      </c>
      <c r="F184" s="10" t="e">
        <v>#N/A</v>
      </c>
      <c r="G184" s="10">
        <f>IF(('ssp2-up'!G184-'ssp2-up'!F184)&gt;0,('ssp2-up'!G184-'ssp2-up'!F184),0)</f>
        <v>1.385943289044377</v>
      </c>
      <c r="H184" s="10">
        <f>IF(('ssp2-up'!H184-'ssp2-up'!G184)&gt;0,('ssp2-up'!H184-'ssp2-up'!G184),0)</f>
        <v>1.4051948200847733</v>
      </c>
      <c r="I184" s="10">
        <f>IF(('ssp2-up'!I184-'ssp2-up'!H184)&gt;0,('ssp2-up'!I184-'ssp2-up'!H184),0)</f>
        <v>1.3674177048766385</v>
      </c>
      <c r="J184" s="10">
        <f>IF(('ssp2-up'!J184-'ssp2-up'!I184)&gt;0,('ssp2-up'!J184-'ssp2-up'!I184),0)</f>
        <v>1.2740392516999712</v>
      </c>
      <c r="K184" s="10">
        <f>IF(('ssp2-up'!K184-'ssp2-up'!J184)&gt;0,('ssp2-up'!K184-'ssp2-up'!J184),0)</f>
        <v>1.1578384408827045</v>
      </c>
      <c r="L184" s="10">
        <f>IF(('ssp2-up'!L184-'ssp2-up'!K184)&gt;0,('ssp2-up'!L184-'ssp2-up'!K184),0)</f>
        <v>1.0682973545507579</v>
      </c>
      <c r="M184" s="10">
        <f>IF(('ssp2-up'!M184-'ssp2-up'!L184)&gt;0,('ssp2-up'!M184-'ssp2-up'!L184),0)</f>
        <v>0.9722803293419382</v>
      </c>
      <c r="N184" s="10">
        <f>IF(('ssp2-up'!N184-'ssp2-up'!M184)&gt;0,('ssp2-up'!N184-'ssp2-up'!M184),0)</f>
        <v>0.82694700517533448</v>
      </c>
      <c r="O184" s="10">
        <f>IF(('ssp2-up'!O184-'ssp2-up'!N184)&gt;0,('ssp2-up'!O184-'ssp2-up'!N184),0)</f>
        <v>0.65870108429681551</v>
      </c>
      <c r="P184" s="10">
        <f>IF(('ssp2-up'!P184-'ssp2-up'!O184)&gt;0,('ssp2-up'!P184-'ssp2-up'!O184),0)</f>
        <v>0.48835895144698682</v>
      </c>
      <c r="Q184" s="10">
        <f>IF(('ssp2-up'!Q184-'ssp2-up'!P184)&gt;0,('ssp2-up'!Q184-'ssp2-up'!P184),0)</f>
        <v>0.37893728530854531</v>
      </c>
      <c r="R184" s="10">
        <f>IF(('ssp2-up'!R184-'ssp2-up'!Q184)&gt;0,('ssp2-up'!R184-'ssp2-up'!Q184),0)</f>
        <v>0.27347167953617557</v>
      </c>
      <c r="S184" s="10">
        <f>IF(('ssp2-up'!S184-'ssp2-up'!R184)&gt;0,('ssp2-up'!S184-'ssp2-up'!R184),0)</f>
        <v>0.1820779198832021</v>
      </c>
      <c r="T184" s="10">
        <f>IF(('ssp2-up'!T184-'ssp2-up'!S184)&gt;0,('ssp2-up'!T184-'ssp2-up'!S184),0)</f>
        <v>8.7601687430399977E-2</v>
      </c>
      <c r="U184" s="10">
        <f>IF(('ssp2-up'!U184-'ssp2-up'!T184)&gt;0,('ssp2-up'!U184-'ssp2-up'!T184),0)</f>
        <v>7.414738416791522E-3</v>
      </c>
      <c r="V184" s="10">
        <f>IF(('ssp2-up'!V184-'ssp2-up'!U184)&gt;0,('ssp2-up'!V184-'ssp2-up'!U184),0)</f>
        <v>0</v>
      </c>
      <c r="W184" s="10">
        <f>IF(('ssp2-up'!W184-'ssp2-up'!V184)&gt;0,('ssp2-up'!W184-'ssp2-up'!V184),0)</f>
        <v>0</v>
      </c>
      <c r="X184" s="10">
        <f>IF(('ssp2-up'!X184-'ssp2-up'!W184)&gt;0,('ssp2-up'!X184-'ssp2-up'!W184),0)</f>
        <v>0</v>
      </c>
    </row>
    <row r="185" spans="1:24" x14ac:dyDescent="0.3">
      <c r="A185" s="6" t="s">
        <v>6</v>
      </c>
      <c r="B185" s="11" t="s">
        <v>202</v>
      </c>
      <c r="C185" s="6" t="s">
        <v>192</v>
      </c>
      <c r="D185" s="6" t="s">
        <v>205</v>
      </c>
      <c r="E185" s="6" t="s">
        <v>204</v>
      </c>
      <c r="F185" s="10" t="e">
        <v>#N/A</v>
      </c>
      <c r="G185" s="10">
        <f>IF(('ssp2-up'!G185-'ssp2-up'!F185)&gt;0,('ssp2-up'!G185-'ssp2-up'!F185),0)</f>
        <v>3.8099666153936299E-3</v>
      </c>
      <c r="H185" s="10">
        <f>IF(('ssp2-up'!H185-'ssp2-up'!G185)&gt;0,('ssp2-up'!H185-'ssp2-up'!G185),0)</f>
        <v>3.4709245801791272E-3</v>
      </c>
      <c r="I185" s="10">
        <f>IF(('ssp2-up'!I185-'ssp2-up'!H185)&gt;0,('ssp2-up'!I185-'ssp2-up'!H185),0)</f>
        <v>3.0304764892716204E-3</v>
      </c>
      <c r="J185" s="10">
        <f>IF(('ssp2-up'!J185-'ssp2-up'!I185)&gt;0,('ssp2-up'!J185-'ssp2-up'!I185),0)</f>
        <v>2.5475235085933856E-3</v>
      </c>
      <c r="K185" s="10">
        <f>IF(('ssp2-up'!K185-'ssp2-up'!J185)&gt;0,('ssp2-up'!K185-'ssp2-up'!J185),0)</f>
        <v>1.9943488991389369E-3</v>
      </c>
      <c r="L185" s="10">
        <f>IF(('ssp2-up'!L185-'ssp2-up'!K185)&gt;0,('ssp2-up'!L185-'ssp2-up'!K185),0)</f>
        <v>1.4051464240694145E-3</v>
      </c>
      <c r="M185" s="10">
        <f>IF(('ssp2-up'!M185-'ssp2-up'!L185)&gt;0,('ssp2-up'!M185-'ssp2-up'!L185),0)</f>
        <v>8.6775495200158703E-4</v>
      </c>
      <c r="N185" s="10">
        <f>IF(('ssp2-up'!N185-'ssp2-up'!M185)&gt;0,('ssp2-up'!N185-'ssp2-up'!M185),0)</f>
        <v>4.3261267455177443E-4</v>
      </c>
      <c r="O185" s="10">
        <f>IF(('ssp2-up'!O185-'ssp2-up'!N185)&gt;0,('ssp2-up'!O185-'ssp2-up'!N185),0)</f>
        <v>4.1528225951756315E-5</v>
      </c>
      <c r="P185" s="10">
        <f>IF(('ssp2-up'!P185-'ssp2-up'!O185)&gt;0,('ssp2-up'!P185-'ssp2-up'!O185),0)</f>
        <v>0</v>
      </c>
      <c r="Q185" s="10">
        <f>IF(('ssp2-up'!Q185-'ssp2-up'!P185)&gt;0,('ssp2-up'!Q185-'ssp2-up'!P185),0)</f>
        <v>0</v>
      </c>
      <c r="R185" s="10">
        <f>IF(('ssp2-up'!R185-'ssp2-up'!Q185)&gt;0,('ssp2-up'!R185-'ssp2-up'!Q185),0)</f>
        <v>0</v>
      </c>
      <c r="S185" s="10">
        <f>IF(('ssp2-up'!S185-'ssp2-up'!R185)&gt;0,('ssp2-up'!S185-'ssp2-up'!R185),0)</f>
        <v>0</v>
      </c>
      <c r="T185" s="10">
        <f>IF(('ssp2-up'!T185-'ssp2-up'!S185)&gt;0,('ssp2-up'!T185-'ssp2-up'!S185),0)</f>
        <v>0</v>
      </c>
      <c r="U185" s="10">
        <f>IF(('ssp2-up'!U185-'ssp2-up'!T185)&gt;0,('ssp2-up'!U185-'ssp2-up'!T185),0)</f>
        <v>0</v>
      </c>
      <c r="V185" s="10">
        <f>IF(('ssp2-up'!V185-'ssp2-up'!U185)&gt;0,('ssp2-up'!V185-'ssp2-up'!U185),0)</f>
        <v>0</v>
      </c>
      <c r="W185" s="10">
        <f>IF(('ssp2-up'!W185-'ssp2-up'!V185)&gt;0,('ssp2-up'!W185-'ssp2-up'!V185),0)</f>
        <v>0</v>
      </c>
      <c r="X185" s="10">
        <f>IF(('ssp2-up'!X185-'ssp2-up'!W185)&gt;0,('ssp2-up'!X185-'ssp2-up'!W185),0)</f>
        <v>0</v>
      </c>
    </row>
    <row r="186" spans="1:24" x14ac:dyDescent="0.3">
      <c r="A186" s="6" t="s">
        <v>6</v>
      </c>
      <c r="B186" s="11" t="s">
        <v>202</v>
      </c>
      <c r="C186" s="6" t="s">
        <v>193</v>
      </c>
      <c r="D186" s="6" t="s">
        <v>205</v>
      </c>
      <c r="E186" s="6" t="s">
        <v>204</v>
      </c>
      <c r="F186" s="10" t="e">
        <v>#N/A</v>
      </c>
      <c r="G186" s="10">
        <f>IF(('ssp2-up'!G186-'ssp2-up'!F186)&gt;0,('ssp2-up'!G186-'ssp2-up'!F186),0)</f>
        <v>2.4112123665537766</v>
      </c>
      <c r="H186" s="10">
        <f>IF(('ssp2-up'!H186-'ssp2-up'!G186)&gt;0,('ssp2-up'!H186-'ssp2-up'!G186),0)</f>
        <v>2.2569407978624341</v>
      </c>
      <c r="I186" s="10">
        <f>IF(('ssp2-up'!I186-'ssp2-up'!H186)&gt;0,('ssp2-up'!I186-'ssp2-up'!H186),0)</f>
        <v>2.1076521571523195</v>
      </c>
      <c r="J186" s="10">
        <f>IF(('ssp2-up'!J186-'ssp2-up'!I186)&gt;0,('ssp2-up'!J186-'ssp2-up'!I186),0)</f>
        <v>1.9389330469297903</v>
      </c>
      <c r="K186" s="10">
        <f>IF(('ssp2-up'!K186-'ssp2-up'!J186)&gt;0,('ssp2-up'!K186-'ssp2-up'!J186),0)</f>
        <v>1.7071997757752015</v>
      </c>
      <c r="L186" s="10">
        <f>IF(('ssp2-up'!L186-'ssp2-up'!K186)&gt;0,('ssp2-up'!L186-'ssp2-up'!K186),0)</f>
        <v>1.4704993912379223</v>
      </c>
      <c r="M186" s="10">
        <f>IF(('ssp2-up'!M186-'ssp2-up'!L186)&gt;0,('ssp2-up'!M186-'ssp2-up'!L186),0)</f>
        <v>1.2349540888633399</v>
      </c>
      <c r="N186" s="10">
        <f>IF(('ssp2-up'!N186-'ssp2-up'!M186)&gt;0,('ssp2-up'!N186-'ssp2-up'!M186),0)</f>
        <v>0.99015157989654057</v>
      </c>
      <c r="O186" s="10">
        <f>IF(('ssp2-up'!O186-'ssp2-up'!N186)&gt;0,('ssp2-up'!O186-'ssp2-up'!N186),0)</f>
        <v>0.75891599830639933</v>
      </c>
      <c r="P186" s="10">
        <f>IF(('ssp2-up'!P186-'ssp2-up'!O186)&gt;0,('ssp2-up'!P186-'ssp2-up'!O186),0)</f>
        <v>0.53552398828943382</v>
      </c>
      <c r="Q186" s="10">
        <f>IF(('ssp2-up'!Q186-'ssp2-up'!P186)&gt;0,('ssp2-up'!Q186-'ssp2-up'!P186),0)</f>
        <v>0.30440318030053959</v>
      </c>
      <c r="R186" s="10">
        <f>IF(('ssp2-up'!R186-'ssp2-up'!Q186)&gt;0,('ssp2-up'!R186-'ssp2-up'!Q186),0)</f>
        <v>6.7934720725510545E-2</v>
      </c>
      <c r="S186" s="10">
        <f>IF(('ssp2-up'!S186-'ssp2-up'!R186)&gt;0,('ssp2-up'!S186-'ssp2-up'!R186),0)</f>
        <v>0</v>
      </c>
      <c r="T186" s="10">
        <f>IF(('ssp2-up'!T186-'ssp2-up'!S186)&gt;0,('ssp2-up'!T186-'ssp2-up'!S186),0)</f>
        <v>0</v>
      </c>
      <c r="U186" s="10">
        <f>IF(('ssp2-up'!U186-'ssp2-up'!T186)&gt;0,('ssp2-up'!U186-'ssp2-up'!T186),0)</f>
        <v>0</v>
      </c>
      <c r="V186" s="10">
        <f>IF(('ssp2-up'!V186-'ssp2-up'!U186)&gt;0,('ssp2-up'!V186-'ssp2-up'!U186),0)</f>
        <v>0</v>
      </c>
      <c r="W186" s="10">
        <f>IF(('ssp2-up'!W186-'ssp2-up'!V186)&gt;0,('ssp2-up'!W186-'ssp2-up'!V186),0)</f>
        <v>0</v>
      </c>
      <c r="X186" s="10">
        <f>IF(('ssp2-up'!X186-'ssp2-up'!W186)&gt;0,('ssp2-up'!X186-'ssp2-up'!W186),0)</f>
        <v>0</v>
      </c>
    </row>
    <row r="187" spans="1:24" x14ac:dyDescent="0.3">
      <c r="A187" s="6" t="s">
        <v>6</v>
      </c>
      <c r="B187" s="11" t="s">
        <v>202</v>
      </c>
      <c r="C187" s="6" t="s">
        <v>194</v>
      </c>
      <c r="D187" s="6" t="s">
        <v>205</v>
      </c>
      <c r="E187" s="6" t="s">
        <v>204</v>
      </c>
      <c r="F187" s="10" t="e">
        <v>#N/A</v>
      </c>
      <c r="G187" s="10">
        <f>IF(('ssp2-up'!G187-'ssp2-up'!F187)&gt;0,('ssp2-up'!G187-'ssp2-up'!F187),0)</f>
        <v>3.877439772209279E-3</v>
      </c>
      <c r="H187" s="10">
        <f>IF(('ssp2-up'!H187-'ssp2-up'!G187)&gt;0,('ssp2-up'!H187-'ssp2-up'!G187),0)</f>
        <v>3.5458448409005638E-3</v>
      </c>
      <c r="I187" s="10">
        <f>IF(('ssp2-up'!I187-'ssp2-up'!H187)&gt;0,('ssp2-up'!I187-'ssp2-up'!H187),0)</f>
        <v>3.0493033142107995E-3</v>
      </c>
      <c r="J187" s="10">
        <f>IF(('ssp2-up'!J187-'ssp2-up'!I187)&gt;0,('ssp2-up'!J187-'ssp2-up'!I187),0)</f>
        <v>2.1911317046290624E-3</v>
      </c>
      <c r="K187" s="10">
        <f>IF(('ssp2-up'!K187-'ssp2-up'!J187)&gt;0,('ssp2-up'!K187-'ssp2-up'!J187),0)</f>
        <v>1.1559354974250424E-3</v>
      </c>
      <c r="L187" s="10">
        <f>IF(('ssp2-up'!L187-'ssp2-up'!K187)&gt;0,('ssp2-up'!L187-'ssp2-up'!K187),0)</f>
        <v>2.8034005749745516E-4</v>
      </c>
      <c r="M187" s="10">
        <f>IF(('ssp2-up'!M187-'ssp2-up'!L187)&gt;0,('ssp2-up'!M187-'ssp2-up'!L187),0)</f>
        <v>0</v>
      </c>
      <c r="N187" s="10">
        <f>IF(('ssp2-up'!N187-'ssp2-up'!M187)&gt;0,('ssp2-up'!N187-'ssp2-up'!M187),0)</f>
        <v>0</v>
      </c>
      <c r="O187" s="10">
        <f>IF(('ssp2-up'!O187-'ssp2-up'!N187)&gt;0,('ssp2-up'!O187-'ssp2-up'!N187),0)</f>
        <v>0</v>
      </c>
      <c r="P187" s="10">
        <f>IF(('ssp2-up'!P187-'ssp2-up'!O187)&gt;0,('ssp2-up'!P187-'ssp2-up'!O187),0)</f>
        <v>0</v>
      </c>
      <c r="Q187" s="10">
        <f>IF(('ssp2-up'!Q187-'ssp2-up'!P187)&gt;0,('ssp2-up'!Q187-'ssp2-up'!P187),0)</f>
        <v>0</v>
      </c>
      <c r="R187" s="10">
        <f>IF(('ssp2-up'!R187-'ssp2-up'!Q187)&gt;0,('ssp2-up'!R187-'ssp2-up'!Q187),0)</f>
        <v>0</v>
      </c>
      <c r="S187" s="10">
        <f>IF(('ssp2-up'!S187-'ssp2-up'!R187)&gt;0,('ssp2-up'!S187-'ssp2-up'!R187),0)</f>
        <v>0</v>
      </c>
      <c r="T187" s="10">
        <f>IF(('ssp2-up'!T187-'ssp2-up'!S187)&gt;0,('ssp2-up'!T187-'ssp2-up'!S187),0)</f>
        <v>0</v>
      </c>
      <c r="U187" s="10">
        <f>IF(('ssp2-up'!U187-'ssp2-up'!T187)&gt;0,('ssp2-up'!U187-'ssp2-up'!T187),0)</f>
        <v>0</v>
      </c>
      <c r="V187" s="10">
        <f>IF(('ssp2-up'!V187-'ssp2-up'!U187)&gt;0,('ssp2-up'!V187-'ssp2-up'!U187),0)</f>
        <v>0</v>
      </c>
      <c r="W187" s="10">
        <f>IF(('ssp2-up'!W187-'ssp2-up'!V187)&gt;0,('ssp2-up'!W187-'ssp2-up'!V187),0)</f>
        <v>0</v>
      </c>
      <c r="X187" s="10">
        <f>IF(('ssp2-up'!X187-'ssp2-up'!W187)&gt;0,('ssp2-up'!X187-'ssp2-up'!W187),0)</f>
        <v>0</v>
      </c>
    </row>
    <row r="188" spans="1:24" x14ac:dyDescent="0.3">
      <c r="A188" s="6" t="s">
        <v>6</v>
      </c>
      <c r="B188" s="11" t="s">
        <v>202</v>
      </c>
      <c r="C188" s="6" t="s">
        <v>195</v>
      </c>
      <c r="D188" s="6" t="s">
        <v>205</v>
      </c>
      <c r="E188" s="6" t="s">
        <v>204</v>
      </c>
      <c r="F188" s="10" t="e">
        <v>#N/A</v>
      </c>
      <c r="G188" s="10">
        <f>IF(('ssp2-up'!G188-'ssp2-up'!F188)&gt;0,('ssp2-up'!G188-'ssp2-up'!F188),0)</f>
        <v>4.1990925215141743</v>
      </c>
      <c r="H188" s="10">
        <f>IF(('ssp2-up'!H188-'ssp2-up'!G188)&gt;0,('ssp2-up'!H188-'ssp2-up'!G188),0)</f>
        <v>4.3287189826044887</v>
      </c>
      <c r="I188" s="10">
        <f>IF(('ssp2-up'!I188-'ssp2-up'!H188)&gt;0,('ssp2-up'!I188-'ssp2-up'!H188),0)</f>
        <v>4.2459218714560052</v>
      </c>
      <c r="J188" s="10">
        <f>IF(('ssp2-up'!J188-'ssp2-up'!I188)&gt;0,('ssp2-up'!J188-'ssp2-up'!I188),0)</f>
        <v>4.0475999358644756</v>
      </c>
      <c r="K188" s="10">
        <f>IF(('ssp2-up'!K188-'ssp2-up'!J188)&gt;0,('ssp2-up'!K188-'ssp2-up'!J188),0)</f>
        <v>3.8128319234971215</v>
      </c>
      <c r="L188" s="10">
        <f>IF(('ssp2-up'!L188-'ssp2-up'!K188)&gt;0,('ssp2-up'!L188-'ssp2-up'!K188),0)</f>
        <v>3.5123301532948048</v>
      </c>
      <c r="M188" s="10">
        <f>IF(('ssp2-up'!M188-'ssp2-up'!L188)&gt;0,('ssp2-up'!M188-'ssp2-up'!L188),0)</f>
        <v>3.0904732067452372</v>
      </c>
      <c r="N188" s="10">
        <f>IF(('ssp2-up'!N188-'ssp2-up'!M188)&gt;0,('ssp2-up'!N188-'ssp2-up'!M188),0)</f>
        <v>2.5046823034326025</v>
      </c>
      <c r="O188" s="10">
        <f>IF(('ssp2-up'!O188-'ssp2-up'!N188)&gt;0,('ssp2-up'!O188-'ssp2-up'!N188),0)</f>
        <v>1.9652268327608482</v>
      </c>
      <c r="P188" s="10">
        <f>IF(('ssp2-up'!P188-'ssp2-up'!O188)&gt;0,('ssp2-up'!P188-'ssp2-up'!O188),0)</f>
        <v>1.4375633033380666</v>
      </c>
      <c r="Q188" s="10">
        <f>IF(('ssp2-up'!Q188-'ssp2-up'!P188)&gt;0,('ssp2-up'!Q188-'ssp2-up'!P188),0)</f>
        <v>0.95713127536530607</v>
      </c>
      <c r="R188" s="10">
        <f>IF(('ssp2-up'!R188-'ssp2-up'!Q188)&gt;0,('ssp2-up'!R188-'ssp2-up'!Q188),0)</f>
        <v>0.5106945325304153</v>
      </c>
      <c r="S188" s="10">
        <f>IF(('ssp2-up'!S188-'ssp2-up'!R188)&gt;0,('ssp2-up'!S188-'ssp2-up'!R188),0)</f>
        <v>7.6263586259798899E-2</v>
      </c>
      <c r="T188" s="10">
        <f>IF(('ssp2-up'!T188-'ssp2-up'!S188)&gt;0,('ssp2-up'!T188-'ssp2-up'!S188),0)</f>
        <v>0</v>
      </c>
      <c r="U188" s="10">
        <f>IF(('ssp2-up'!U188-'ssp2-up'!T188)&gt;0,('ssp2-up'!U188-'ssp2-up'!T188),0)</f>
        <v>0</v>
      </c>
      <c r="V188" s="10">
        <f>IF(('ssp2-up'!V188-'ssp2-up'!U188)&gt;0,('ssp2-up'!V188-'ssp2-up'!U188),0)</f>
        <v>0</v>
      </c>
      <c r="W188" s="10">
        <f>IF(('ssp2-up'!W188-'ssp2-up'!V188)&gt;0,('ssp2-up'!W188-'ssp2-up'!V188),0)</f>
        <v>0</v>
      </c>
      <c r="X188" s="10">
        <f>IF(('ssp2-up'!X188-'ssp2-up'!W188)&gt;0,('ssp2-up'!X188-'ssp2-up'!W188),0)</f>
        <v>0</v>
      </c>
    </row>
    <row r="189" spans="1:24" x14ac:dyDescent="0.3">
      <c r="A189" s="6" t="s">
        <v>6</v>
      </c>
      <c r="B189" s="11" t="s">
        <v>202</v>
      </c>
      <c r="C189" s="6" t="s">
        <v>196</v>
      </c>
      <c r="D189" s="6" t="s">
        <v>205</v>
      </c>
      <c r="E189" s="6" t="s">
        <v>204</v>
      </c>
      <c r="F189" s="10" t="e">
        <v>#N/A</v>
      </c>
      <c r="G189" s="10">
        <f>IF(('ssp2-up'!G189-'ssp2-up'!F189)&gt;0,('ssp2-up'!G189-'ssp2-up'!F189),0)</f>
        <v>1.5146810113006774E-2</v>
      </c>
      <c r="H189" s="10">
        <f>IF(('ssp2-up'!H189-'ssp2-up'!G189)&gt;0,('ssp2-up'!H189-'ssp2-up'!G189),0)</f>
        <v>1.6628928957838976E-2</v>
      </c>
      <c r="I189" s="10">
        <f>IF(('ssp2-up'!I189-'ssp2-up'!H189)&gt;0,('ssp2-up'!I189-'ssp2-up'!H189),0)</f>
        <v>1.8171821899889931E-2</v>
      </c>
      <c r="J189" s="10">
        <f>IF(('ssp2-up'!J189-'ssp2-up'!I189)&gt;0,('ssp2-up'!J189-'ssp2-up'!I189),0)</f>
        <v>1.9549787917753039E-2</v>
      </c>
      <c r="K189" s="10">
        <f>IF(('ssp2-up'!K189-'ssp2-up'!J189)&gt;0,('ssp2-up'!K189-'ssp2-up'!J189),0)</f>
        <v>2.0380640004844436E-2</v>
      </c>
      <c r="L189" s="10">
        <f>IF(('ssp2-up'!L189-'ssp2-up'!K189)&gt;0,('ssp2-up'!L189-'ssp2-up'!K189),0)</f>
        <v>2.0568252793295411E-2</v>
      </c>
      <c r="M189" s="10">
        <f>IF(('ssp2-up'!M189-'ssp2-up'!L189)&gt;0,('ssp2-up'!M189-'ssp2-up'!L189),0)</f>
        <v>2.040639376820777E-2</v>
      </c>
      <c r="N189" s="10">
        <f>IF(('ssp2-up'!N189-'ssp2-up'!M189)&gt;0,('ssp2-up'!N189-'ssp2-up'!M189),0)</f>
        <v>1.9890372675514634E-2</v>
      </c>
      <c r="O189" s="10">
        <f>IF(('ssp2-up'!O189-'ssp2-up'!N189)&gt;0,('ssp2-up'!O189-'ssp2-up'!N189),0)</f>
        <v>1.9057550556138086E-2</v>
      </c>
      <c r="P189" s="10">
        <f>IF(('ssp2-up'!P189-'ssp2-up'!O189)&gt;0,('ssp2-up'!P189-'ssp2-up'!O189),0)</f>
        <v>1.7981919890878634E-2</v>
      </c>
      <c r="Q189" s="10">
        <f>IF(('ssp2-up'!Q189-'ssp2-up'!P189)&gt;0,('ssp2-up'!Q189-'ssp2-up'!P189),0)</f>
        <v>1.6404646278980389E-2</v>
      </c>
      <c r="R189" s="10">
        <f>IF(('ssp2-up'!R189-'ssp2-up'!Q189)&gt;0,('ssp2-up'!R189-'ssp2-up'!Q189),0)</f>
        <v>1.4670765286242005E-2</v>
      </c>
      <c r="S189" s="10">
        <f>IF(('ssp2-up'!S189-'ssp2-up'!R189)&gt;0,('ssp2-up'!S189-'ssp2-up'!R189),0)</f>
        <v>1.2553139372438238E-2</v>
      </c>
      <c r="T189" s="10">
        <f>IF(('ssp2-up'!T189-'ssp2-up'!S189)&gt;0,('ssp2-up'!T189-'ssp2-up'!S189),0)</f>
        <v>1.0528568025882534E-2</v>
      </c>
      <c r="U189" s="10">
        <f>IF(('ssp2-up'!U189-'ssp2-up'!T189)&gt;0,('ssp2-up'!U189-'ssp2-up'!T189),0)</f>
        <v>8.4418428321256789E-3</v>
      </c>
      <c r="V189" s="10">
        <f>IF(('ssp2-up'!V189-'ssp2-up'!U189)&gt;0,('ssp2-up'!V189-'ssp2-up'!U189),0)</f>
        <v>6.3187416863088597E-3</v>
      </c>
      <c r="W189" s="10">
        <f>IF(('ssp2-up'!W189-'ssp2-up'!V189)&gt;0,('ssp2-up'!W189-'ssp2-up'!V189),0)</f>
        <v>4.2901144802875435E-3</v>
      </c>
      <c r="X189" s="10">
        <f>IF(('ssp2-up'!X189-'ssp2-up'!W189)&gt;0,('ssp2-up'!X189-'ssp2-up'!W189),0)</f>
        <v>2.6942200696005725E-3</v>
      </c>
    </row>
    <row r="190" spans="1:24" x14ac:dyDescent="0.3">
      <c r="A190" s="6" t="s">
        <v>6</v>
      </c>
      <c r="B190" s="11" t="s">
        <v>202</v>
      </c>
      <c r="C190" s="6" t="s">
        <v>197</v>
      </c>
      <c r="D190" s="6" t="s">
        <v>205</v>
      </c>
      <c r="E190" s="6" t="s">
        <v>204</v>
      </c>
      <c r="F190" s="10" t="e">
        <v>#N/A</v>
      </c>
      <c r="G190" s="10">
        <f>IF(('ssp2-up'!G190-'ssp2-up'!F190)&gt;0,('ssp2-up'!G190-'ssp2-up'!F190),0)</f>
        <v>4.1287989409831069E-3</v>
      </c>
      <c r="H190" s="10">
        <f>IF(('ssp2-up'!H190-'ssp2-up'!G190)&gt;0,('ssp2-up'!H190-'ssp2-up'!G190),0)</f>
        <v>4.356169403183334E-3</v>
      </c>
      <c r="I190" s="10">
        <f>IF(('ssp2-up'!I190-'ssp2-up'!H190)&gt;0,('ssp2-up'!I190-'ssp2-up'!H190),0)</f>
        <v>4.3122273534488692E-3</v>
      </c>
      <c r="J190" s="10">
        <f>IF(('ssp2-up'!J190-'ssp2-up'!I190)&gt;0,('ssp2-up'!J190-'ssp2-up'!I190),0)</f>
        <v>4.214764286264619E-3</v>
      </c>
      <c r="K190" s="10">
        <f>IF(('ssp2-up'!K190-'ssp2-up'!J190)&gt;0,('ssp2-up'!K190-'ssp2-up'!J190),0)</f>
        <v>3.9317574043492981E-3</v>
      </c>
      <c r="L190" s="10">
        <f>IF(('ssp2-up'!L190-'ssp2-up'!K190)&gt;0,('ssp2-up'!L190-'ssp2-up'!K190),0)</f>
        <v>3.4738709068307602E-3</v>
      </c>
      <c r="M190" s="10">
        <f>IF(('ssp2-up'!M190-'ssp2-up'!L190)&gt;0,('ssp2-up'!M190-'ssp2-up'!L190),0)</f>
        <v>3.0044390272981961E-3</v>
      </c>
      <c r="N190" s="10">
        <f>IF(('ssp2-up'!N190-'ssp2-up'!M190)&gt;0,('ssp2-up'!N190-'ssp2-up'!M190),0)</f>
        <v>2.5255787125872536E-3</v>
      </c>
      <c r="O190" s="10">
        <f>IF(('ssp2-up'!O190-'ssp2-up'!N190)&gt;0,('ssp2-up'!O190-'ssp2-up'!N190),0)</f>
        <v>2.0114293584872073E-3</v>
      </c>
      <c r="P190" s="10">
        <f>IF(('ssp2-up'!P190-'ssp2-up'!O190)&gt;0,('ssp2-up'!P190-'ssp2-up'!O190),0)</f>
        <v>1.5653263980897891E-3</v>
      </c>
      <c r="Q190" s="10">
        <f>IF(('ssp2-up'!Q190-'ssp2-up'!P190)&gt;0,('ssp2-up'!Q190-'ssp2-up'!P190),0)</f>
        <v>1.7145555795929218E-3</v>
      </c>
      <c r="R190" s="10">
        <f>IF(('ssp2-up'!R190-'ssp2-up'!Q190)&gt;0,('ssp2-up'!R190-'ssp2-up'!Q190),0)</f>
        <v>1.8501177966764454E-3</v>
      </c>
      <c r="S190" s="10">
        <f>IF(('ssp2-up'!S190-'ssp2-up'!R190)&gt;0,('ssp2-up'!S190-'ssp2-up'!R190),0)</f>
        <v>1.9752955517323978E-3</v>
      </c>
      <c r="T190" s="10">
        <f>IF(('ssp2-up'!T190-'ssp2-up'!S190)&gt;0,('ssp2-up'!T190-'ssp2-up'!S190),0)</f>
        <v>2.039386191835954E-3</v>
      </c>
      <c r="U190" s="10">
        <f>IF(('ssp2-up'!U190-'ssp2-up'!T190)&gt;0,('ssp2-up'!U190-'ssp2-up'!T190),0)</f>
        <v>2.1144375861644471E-3</v>
      </c>
      <c r="V190" s="10">
        <f>IF(('ssp2-up'!V190-'ssp2-up'!U190)&gt;0,('ssp2-up'!V190-'ssp2-up'!U190),0)</f>
        <v>2.1820764938391135E-3</v>
      </c>
      <c r="W190" s="10">
        <f>IF(('ssp2-up'!W190-'ssp2-up'!V190)&gt;0,('ssp2-up'!W190-'ssp2-up'!V190),0)</f>
        <v>2.2648391121233014E-3</v>
      </c>
      <c r="X190" s="10">
        <f>IF(('ssp2-up'!X190-'ssp2-up'!W190)&gt;0,('ssp2-up'!X190-'ssp2-up'!W190),0)</f>
        <v>2.414081601003315E-3</v>
      </c>
    </row>
    <row r="191" spans="1:24" x14ac:dyDescent="0.3">
      <c r="A191" s="6" t="s">
        <v>6</v>
      </c>
      <c r="B191" s="11" t="s">
        <v>202</v>
      </c>
      <c r="C191" s="6" t="s">
        <v>198</v>
      </c>
      <c r="D191" s="6" t="s">
        <v>205</v>
      </c>
      <c r="E191" s="6" t="s">
        <v>204</v>
      </c>
      <c r="F191" s="10" t="e">
        <v>#N/A</v>
      </c>
      <c r="G191" s="10">
        <f>IF(('ssp2-up'!G191-'ssp2-up'!F191)&gt;0,('ssp2-up'!G191-'ssp2-up'!F191),0)</f>
        <v>2.1734078096687259</v>
      </c>
      <c r="H191" s="10">
        <f>IF(('ssp2-up'!H191-'ssp2-up'!G191)&gt;0,('ssp2-up'!H191-'ssp2-up'!G191),0)</f>
        <v>2.5106769967211395</v>
      </c>
      <c r="I191" s="10">
        <f>IF(('ssp2-up'!I191-'ssp2-up'!H191)&gt;0,('ssp2-up'!I191-'ssp2-up'!H191),0)</f>
        <v>2.7729241270051492</v>
      </c>
      <c r="J191" s="10">
        <f>IF(('ssp2-up'!J191-'ssp2-up'!I191)&gt;0,('ssp2-up'!J191-'ssp2-up'!I191),0)</f>
        <v>2.9635447319216137</v>
      </c>
      <c r="K191" s="10">
        <f>IF(('ssp2-up'!K191-'ssp2-up'!J191)&gt;0,('ssp2-up'!K191-'ssp2-up'!J191),0)</f>
        <v>3.1745108474853936</v>
      </c>
      <c r="L191" s="10">
        <f>IF(('ssp2-up'!L191-'ssp2-up'!K191)&gt;0,('ssp2-up'!L191-'ssp2-up'!K191),0)</f>
        <v>3.3625305902323639</v>
      </c>
      <c r="M191" s="10">
        <f>IF(('ssp2-up'!M191-'ssp2-up'!L191)&gt;0,('ssp2-up'!M191-'ssp2-up'!L191),0)</f>
        <v>3.4722889049687353</v>
      </c>
      <c r="N191" s="10">
        <f>IF(('ssp2-up'!N191-'ssp2-up'!M191)&gt;0,('ssp2-up'!N191-'ssp2-up'!M191),0)</f>
        <v>3.4835294871234943</v>
      </c>
      <c r="O191" s="10">
        <f>IF(('ssp2-up'!O191-'ssp2-up'!N191)&gt;0,('ssp2-up'!O191-'ssp2-up'!N191),0)</f>
        <v>3.3529084956009427</v>
      </c>
      <c r="P191" s="10">
        <f>IF(('ssp2-up'!P191-'ssp2-up'!O191)&gt;0,('ssp2-up'!P191-'ssp2-up'!O191),0)</f>
        <v>3.1530117428611888</v>
      </c>
      <c r="Q191" s="10">
        <f>IF(('ssp2-up'!Q191-'ssp2-up'!P191)&gt;0,('ssp2-up'!Q191-'ssp2-up'!P191),0)</f>
        <v>2.9917102276824821</v>
      </c>
      <c r="R191" s="10">
        <f>IF(('ssp2-up'!R191-'ssp2-up'!Q191)&gt;0,('ssp2-up'!R191-'ssp2-up'!Q191),0)</f>
        <v>2.8314680636466463</v>
      </c>
      <c r="S191" s="10">
        <f>IF(('ssp2-up'!S191-'ssp2-up'!R191)&gt;0,('ssp2-up'!S191-'ssp2-up'!R191),0)</f>
        <v>2.6159562982970783</v>
      </c>
      <c r="T191" s="10">
        <f>IF(('ssp2-up'!T191-'ssp2-up'!S191)&gt;0,('ssp2-up'!T191-'ssp2-up'!S191),0)</f>
        <v>2.3526309897328659</v>
      </c>
      <c r="U191" s="10">
        <f>IF(('ssp2-up'!U191-'ssp2-up'!T191)&gt;0,('ssp2-up'!U191-'ssp2-up'!T191),0)</f>
        <v>2.0862028886272341</v>
      </c>
      <c r="V191" s="10">
        <f>IF(('ssp2-up'!V191-'ssp2-up'!U191)&gt;0,('ssp2-up'!V191-'ssp2-up'!U191),0)</f>
        <v>1.7870422803392927</v>
      </c>
      <c r="W191" s="10">
        <f>IF(('ssp2-up'!W191-'ssp2-up'!V191)&gt;0,('ssp2-up'!W191-'ssp2-up'!V191),0)</f>
        <v>1.5109450231048456</v>
      </c>
      <c r="X191" s="10">
        <f>IF(('ssp2-up'!X191-'ssp2-up'!W191)&gt;0,('ssp2-up'!X191-'ssp2-up'!W191),0)</f>
        <v>1.2649180310631323</v>
      </c>
    </row>
    <row r="192" spans="1:24" x14ac:dyDescent="0.3">
      <c r="A192" s="6" t="s">
        <v>6</v>
      </c>
      <c r="B192" s="11" t="s">
        <v>202</v>
      </c>
      <c r="C192" s="6" t="s">
        <v>199</v>
      </c>
      <c r="D192" s="6" t="s">
        <v>205</v>
      </c>
      <c r="E192" s="6" t="s">
        <v>204</v>
      </c>
      <c r="F192" s="10" t="e">
        <v>#N/A</v>
      </c>
      <c r="G192" s="10">
        <f>IF(('ssp2-up'!G192-'ssp2-up'!F192)&gt;0,('ssp2-up'!G192-'ssp2-up'!F192),0)</f>
        <v>2.9656595593773858</v>
      </c>
      <c r="H192" s="10">
        <f>IF(('ssp2-up'!H192-'ssp2-up'!G192)&gt;0,('ssp2-up'!H192-'ssp2-up'!G192),0)</f>
        <v>2.8985739223122238</v>
      </c>
      <c r="I192" s="10">
        <f>IF(('ssp2-up'!I192-'ssp2-up'!H192)&gt;0,('ssp2-up'!I192-'ssp2-up'!H192),0)</f>
        <v>2.6856476738229063</v>
      </c>
      <c r="J192" s="10">
        <f>IF(('ssp2-up'!J192-'ssp2-up'!I192)&gt;0,('ssp2-up'!J192-'ssp2-up'!I192),0)</f>
        <v>2.4186616957140359</v>
      </c>
      <c r="K192" s="10">
        <f>IF(('ssp2-up'!K192-'ssp2-up'!J192)&gt;0,('ssp2-up'!K192-'ssp2-up'!J192),0)</f>
        <v>2.1436854979893525</v>
      </c>
      <c r="L192" s="10">
        <f>IF(('ssp2-up'!L192-'ssp2-up'!K192)&gt;0,('ssp2-up'!L192-'ssp2-up'!K192),0)</f>
        <v>1.9198730015242589</v>
      </c>
      <c r="M192" s="10">
        <f>IF(('ssp2-up'!M192-'ssp2-up'!L192)&gt;0,('ssp2-up'!M192-'ssp2-up'!L192),0)</f>
        <v>1.6822518825155299</v>
      </c>
      <c r="N192" s="10">
        <f>IF(('ssp2-up'!N192-'ssp2-up'!M192)&gt;0,('ssp2-up'!N192-'ssp2-up'!M192),0)</f>
        <v>1.4632819429812258</v>
      </c>
      <c r="O192" s="10">
        <f>IF(('ssp2-up'!O192-'ssp2-up'!N192)&gt;0,('ssp2-up'!O192-'ssp2-up'!N192),0)</f>
        <v>1.2391889784196763</v>
      </c>
      <c r="P192" s="10">
        <f>IF(('ssp2-up'!P192-'ssp2-up'!O192)&gt;0,('ssp2-up'!P192-'ssp2-up'!O192),0)</f>
        <v>1.0402992193539333</v>
      </c>
      <c r="Q192" s="10">
        <f>IF(('ssp2-up'!Q192-'ssp2-up'!P192)&gt;0,('ssp2-up'!Q192-'ssp2-up'!P192),0)</f>
        <v>0.76665636896186129</v>
      </c>
      <c r="R192" s="10">
        <f>IF(('ssp2-up'!R192-'ssp2-up'!Q192)&gt;0,('ssp2-up'!R192-'ssp2-up'!Q192),0)</f>
        <v>0.47043332269267779</v>
      </c>
      <c r="S192" s="10">
        <f>IF(('ssp2-up'!S192-'ssp2-up'!R192)&gt;0,('ssp2-up'!S192-'ssp2-up'!R192),0)</f>
        <v>0.18338488346266502</v>
      </c>
      <c r="T192" s="10">
        <f>IF(('ssp2-up'!T192-'ssp2-up'!S192)&gt;0,('ssp2-up'!T192-'ssp2-up'!S192),0)</f>
        <v>0</v>
      </c>
      <c r="U192" s="10">
        <f>IF(('ssp2-up'!U192-'ssp2-up'!T192)&gt;0,('ssp2-up'!U192-'ssp2-up'!T192),0)</f>
        <v>0</v>
      </c>
      <c r="V192" s="10">
        <f>IF(('ssp2-up'!V192-'ssp2-up'!U192)&gt;0,('ssp2-up'!V192-'ssp2-up'!U192),0)</f>
        <v>0</v>
      </c>
      <c r="W192" s="10">
        <f>IF(('ssp2-up'!W192-'ssp2-up'!V192)&gt;0,('ssp2-up'!W192-'ssp2-up'!V192),0)</f>
        <v>0</v>
      </c>
      <c r="X192" s="10">
        <f>IF(('ssp2-up'!X192-'ssp2-up'!W192)&gt;0,('ssp2-up'!X192-'ssp2-up'!W192),0)</f>
        <v>0</v>
      </c>
    </row>
    <row r="193" spans="1:24" x14ac:dyDescent="0.3">
      <c r="A193" s="6" t="s">
        <v>6</v>
      </c>
      <c r="B193" s="11" t="s">
        <v>202</v>
      </c>
      <c r="C193" s="6" t="s">
        <v>200</v>
      </c>
      <c r="D193" s="6" t="s">
        <v>205</v>
      </c>
      <c r="E193" s="6" t="s">
        <v>204</v>
      </c>
      <c r="F193" s="10" t="e">
        <v>#N/A</v>
      </c>
      <c r="G193" s="10">
        <f>IF(('ssp2-up'!G193-'ssp2-up'!F193)&gt;0,('ssp2-up'!G193-'ssp2-up'!F193),0)</f>
        <v>1.1302570429294576</v>
      </c>
      <c r="H193" s="10">
        <f>IF(('ssp2-up'!H193-'ssp2-up'!G193)&gt;0,('ssp2-up'!H193-'ssp2-up'!G193),0)</f>
        <v>1.2938391707817303</v>
      </c>
      <c r="I193" s="10">
        <f>IF(('ssp2-up'!I193-'ssp2-up'!H193)&gt;0,('ssp2-up'!I193-'ssp2-up'!H193),0)</f>
        <v>1.4649921238438699</v>
      </c>
      <c r="J193" s="10">
        <f>IF(('ssp2-up'!J193-'ssp2-up'!I193)&gt;0,('ssp2-up'!J193-'ssp2-up'!I193),0)</f>
        <v>1.6241729448349869</v>
      </c>
      <c r="K193" s="10">
        <f>IF(('ssp2-up'!K193-'ssp2-up'!J193)&gt;0,('ssp2-up'!K193-'ssp2-up'!J193),0)</f>
        <v>1.7453829931495104</v>
      </c>
      <c r="L193" s="10">
        <f>IF(('ssp2-up'!L193-'ssp2-up'!K193)&gt;0,('ssp2-up'!L193-'ssp2-up'!K193),0)</f>
        <v>1.8169017264524427</v>
      </c>
      <c r="M193" s="10">
        <f>IF(('ssp2-up'!M193-'ssp2-up'!L193)&gt;0,('ssp2-up'!M193-'ssp2-up'!L193),0)</f>
        <v>1.8409651227029507</v>
      </c>
      <c r="N193" s="10">
        <f>IF(('ssp2-up'!N193-'ssp2-up'!M193)&gt;0,('ssp2-up'!N193-'ssp2-up'!M193),0)</f>
        <v>1.8540085387963252</v>
      </c>
      <c r="O193" s="10">
        <f>IF(('ssp2-up'!O193-'ssp2-up'!N193)&gt;0,('ssp2-up'!O193-'ssp2-up'!N193),0)</f>
        <v>1.8423709421181336</v>
      </c>
      <c r="P193" s="10">
        <f>IF(('ssp2-up'!P193-'ssp2-up'!O193)&gt;0,('ssp2-up'!P193-'ssp2-up'!O193),0)</f>
        <v>1.7990585132259902</v>
      </c>
      <c r="Q193" s="10">
        <f>IF(('ssp2-up'!Q193-'ssp2-up'!P193)&gt;0,('ssp2-up'!Q193-'ssp2-up'!P193),0)</f>
        <v>1.7321887538438254</v>
      </c>
      <c r="R193" s="10">
        <f>IF(('ssp2-up'!R193-'ssp2-up'!Q193)&gt;0,('ssp2-up'!R193-'ssp2-up'!Q193),0)</f>
        <v>1.678404922322855</v>
      </c>
      <c r="S193" s="10">
        <f>IF(('ssp2-up'!S193-'ssp2-up'!R193)&gt;0,('ssp2-up'!S193-'ssp2-up'!R193),0)</f>
        <v>1.5932665092098652</v>
      </c>
      <c r="T193" s="10">
        <f>IF(('ssp2-up'!T193-'ssp2-up'!S193)&gt;0,('ssp2-up'!T193-'ssp2-up'!S193),0)</f>
        <v>1.5109714338040661</v>
      </c>
      <c r="U193" s="10">
        <f>IF(('ssp2-up'!U193-'ssp2-up'!T193)&gt;0,('ssp2-up'!U193-'ssp2-up'!T193),0)</f>
        <v>1.4284834008413192</v>
      </c>
      <c r="V193" s="10">
        <f>IF(('ssp2-up'!V193-'ssp2-up'!U193)&gt;0,('ssp2-up'!V193-'ssp2-up'!U193),0)</f>
        <v>1.293852804781249</v>
      </c>
      <c r="W193" s="10">
        <f>IF(('ssp2-up'!W193-'ssp2-up'!V193)&gt;0,('ssp2-up'!W193-'ssp2-up'!V193),0)</f>
        <v>1.1679650762973388</v>
      </c>
      <c r="X193" s="10">
        <f>IF(('ssp2-up'!X193-'ssp2-up'!W193)&gt;0,('ssp2-up'!X193-'ssp2-up'!W193),0)</f>
        <v>1.0229844153682457</v>
      </c>
    </row>
    <row r="194" spans="1:24" x14ac:dyDescent="0.3">
      <c r="A194" s="6" t="s">
        <v>6</v>
      </c>
      <c r="B194" s="11" t="s">
        <v>202</v>
      </c>
      <c r="C194" s="6" t="s">
        <v>201</v>
      </c>
      <c r="D194" s="6" t="s">
        <v>205</v>
      </c>
      <c r="E194" s="6" t="s">
        <v>204</v>
      </c>
      <c r="F194" s="10" t="e">
        <v>#N/A</v>
      </c>
      <c r="G194" s="10">
        <f>IF(('ssp2-up'!G194-'ssp2-up'!F194)&gt;0,('ssp2-up'!G194-'ssp2-up'!F194),0)</f>
        <v>0.4631438547005704</v>
      </c>
      <c r="H194" s="10">
        <f>IF(('ssp2-up'!H194-'ssp2-up'!G194)&gt;0,('ssp2-up'!H194-'ssp2-up'!G194),0)</f>
        <v>0.51341123292528046</v>
      </c>
      <c r="I194" s="10">
        <f>IF(('ssp2-up'!I194-'ssp2-up'!H194)&gt;0,('ssp2-up'!I194-'ssp2-up'!H194),0)</f>
        <v>0.46087549240637582</v>
      </c>
      <c r="J194" s="10">
        <f>IF(('ssp2-up'!J194-'ssp2-up'!I194)&gt;0,('ssp2-up'!J194-'ssp2-up'!I194),0)</f>
        <v>0.4008413741717396</v>
      </c>
      <c r="K194" s="10">
        <f>IF(('ssp2-up'!K194-'ssp2-up'!J194)&gt;0,('ssp2-up'!K194-'ssp2-up'!J194),0)</f>
        <v>0.35739184797196533</v>
      </c>
      <c r="L194" s="10">
        <f>IF(('ssp2-up'!L194-'ssp2-up'!K194)&gt;0,('ssp2-up'!L194-'ssp2-up'!K194),0)</f>
        <v>0.31790435007246298</v>
      </c>
      <c r="M194" s="10">
        <f>IF(('ssp2-up'!M194-'ssp2-up'!L194)&gt;0,('ssp2-up'!M194-'ssp2-up'!L194),0)</f>
        <v>0.27361251123957153</v>
      </c>
      <c r="N194" s="10">
        <f>IF(('ssp2-up'!N194-'ssp2-up'!M194)&gt;0,('ssp2-up'!N194-'ssp2-up'!M194),0)</f>
        <v>0.22659119915969672</v>
      </c>
      <c r="O194" s="10">
        <f>IF(('ssp2-up'!O194-'ssp2-up'!N194)&gt;0,('ssp2-up'!O194-'ssp2-up'!N194),0)</f>
        <v>0.17497643465322366</v>
      </c>
      <c r="P194" s="10">
        <f>IF(('ssp2-up'!P194-'ssp2-up'!O194)&gt;0,('ssp2-up'!P194-'ssp2-up'!O194),0)</f>
        <v>0.13150194658967074</v>
      </c>
      <c r="Q194" s="10">
        <f>IF(('ssp2-up'!Q194-'ssp2-up'!P194)&gt;0,('ssp2-up'!Q194-'ssp2-up'!P194),0)</f>
        <v>0.11756029897673415</v>
      </c>
      <c r="R194" s="10">
        <f>IF(('ssp2-up'!R194-'ssp2-up'!Q194)&gt;0,('ssp2-up'!R194-'ssp2-up'!Q194),0)</f>
        <v>0.1034219630865536</v>
      </c>
      <c r="S194" s="10">
        <f>IF(('ssp2-up'!S194-'ssp2-up'!R194)&gt;0,('ssp2-up'!S194-'ssp2-up'!R194),0)</f>
        <v>7.5539983801936827E-2</v>
      </c>
      <c r="T194" s="10">
        <f>IF(('ssp2-up'!T194-'ssp2-up'!S194)&gt;0,('ssp2-up'!T194-'ssp2-up'!S194),0)</f>
        <v>5.8653913866846707E-2</v>
      </c>
      <c r="U194" s="10">
        <f>IF(('ssp2-up'!U194-'ssp2-up'!T194)&gt;0,('ssp2-up'!U194-'ssp2-up'!T194),0)</f>
        <v>4.9546362775496178E-2</v>
      </c>
      <c r="V194" s="10">
        <f>IF(('ssp2-up'!V194-'ssp2-up'!U194)&gt;0,('ssp2-up'!V194-'ssp2-up'!U194),0)</f>
        <v>4.3735919594846351E-2</v>
      </c>
      <c r="W194" s="10">
        <f>IF(('ssp2-up'!W194-'ssp2-up'!V194)&gt;0,('ssp2-up'!W194-'ssp2-up'!V194),0)</f>
        <v>4.0756662143152766E-2</v>
      </c>
      <c r="X194" s="10">
        <f>IF(('ssp2-up'!X194-'ssp2-up'!W194)&gt;0,('ssp2-up'!X194-'ssp2-up'!W194),0)</f>
        <v>4.1097520027047807E-2</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FC880-97FD-4D76-BEDC-212C334B670B}">
  <dimension ref="A1:X194"/>
  <sheetViews>
    <sheetView workbookViewId="0"/>
  </sheetViews>
  <sheetFormatPr defaultColWidth="8.88671875" defaultRowHeight="14.4" x14ac:dyDescent="0.3"/>
  <cols>
    <col min="1" max="5" width="18.6640625" style="9" customWidth="1"/>
    <col min="6" max="16384" width="8.88671875" style="9"/>
  </cols>
  <sheetData>
    <row r="1" spans="1:24" x14ac:dyDescent="0.3">
      <c r="A1" s="6" t="s">
        <v>0</v>
      </c>
      <c r="B1" s="6" t="s">
        <v>1</v>
      </c>
      <c r="C1" s="6" t="s">
        <v>2</v>
      </c>
      <c r="D1" s="6" t="s">
        <v>3</v>
      </c>
      <c r="E1" s="6" t="s">
        <v>4</v>
      </c>
      <c r="F1" s="6">
        <v>2010</v>
      </c>
      <c r="G1" s="6">
        <v>2015</v>
      </c>
      <c r="H1" s="6">
        <v>2020</v>
      </c>
      <c r="I1" s="6">
        <v>2025</v>
      </c>
      <c r="J1" s="6">
        <v>2030</v>
      </c>
      <c r="K1" s="6">
        <v>2035</v>
      </c>
      <c r="L1" s="6">
        <v>2040</v>
      </c>
      <c r="M1" s="6">
        <v>2045</v>
      </c>
      <c r="N1" s="6">
        <v>2050</v>
      </c>
      <c r="O1" s="6">
        <v>2055</v>
      </c>
      <c r="P1" s="6">
        <v>2060</v>
      </c>
      <c r="Q1" s="6">
        <v>2065</v>
      </c>
      <c r="R1" s="6">
        <v>2070</v>
      </c>
      <c r="S1" s="6">
        <v>2075</v>
      </c>
      <c r="T1" s="6">
        <v>2080</v>
      </c>
      <c r="U1" s="6">
        <v>2085</v>
      </c>
      <c r="V1" s="6">
        <v>2090</v>
      </c>
      <c r="W1" s="6">
        <v>2095</v>
      </c>
      <c r="X1" s="6">
        <v>2100</v>
      </c>
    </row>
    <row r="2" spans="1:24" x14ac:dyDescent="0.3">
      <c r="A2" s="6" t="s">
        <v>6</v>
      </c>
      <c r="B2" s="11" t="s">
        <v>206</v>
      </c>
      <c r="C2" s="6" t="s">
        <v>7</v>
      </c>
      <c r="D2" s="6" t="s">
        <v>205</v>
      </c>
      <c r="E2" s="6" t="s">
        <v>204</v>
      </c>
      <c r="F2" s="10" t="e">
        <v>#N/A</v>
      </c>
      <c r="G2" s="10">
        <f>IF(('ssp3-up'!G2-'ssp3-up'!F2)&gt;0,('ssp3-up'!G2-'ssp3-up'!F2),0)</f>
        <v>6.2120353922272484E-3</v>
      </c>
      <c r="H2" s="10">
        <f>IF(('ssp3-up'!H2-'ssp3-up'!G2)&gt;0,('ssp3-up'!H2-'ssp3-up'!G2),0)</f>
        <v>4.6961227852392456E-3</v>
      </c>
      <c r="I2" s="10">
        <f>IF(('ssp3-up'!I2-'ssp3-up'!H2)&gt;0,('ssp3-up'!I2-'ssp3-up'!H2),0)</f>
        <v>4.0369473040375095E-3</v>
      </c>
      <c r="J2" s="10">
        <f>IF(('ssp3-up'!J2-'ssp3-up'!I2)&gt;0,('ssp3-up'!J2-'ssp3-up'!I2),0)</f>
        <v>3.5175972412706397E-3</v>
      </c>
      <c r="K2" s="10">
        <f>IF(('ssp3-up'!K2-'ssp3-up'!J2)&gt;0,('ssp3-up'!K2-'ssp3-up'!J2),0)</f>
        <v>2.8628393087191811E-3</v>
      </c>
      <c r="L2" s="10">
        <f>IF(('ssp3-up'!L2-'ssp3-up'!K2)&gt;0,('ssp3-up'!L2-'ssp3-up'!K2),0)</f>
        <v>2.4277952718787382E-3</v>
      </c>
      <c r="M2" s="10">
        <f>IF(('ssp3-up'!M2-'ssp3-up'!L2)&gt;0,('ssp3-up'!M2-'ssp3-up'!L2),0)</f>
        <v>2.2528352187554251E-3</v>
      </c>
      <c r="N2" s="10">
        <f>IF(('ssp3-up'!N2-'ssp3-up'!M2)&gt;0,('ssp3-up'!N2-'ssp3-up'!M2),0)</f>
        <v>2.3005296328325736E-3</v>
      </c>
      <c r="O2" s="10">
        <f>IF(('ssp3-up'!O2-'ssp3-up'!N2)&gt;0,('ssp3-up'!O2-'ssp3-up'!N2),0)</f>
        <v>2.387645545813305E-3</v>
      </c>
      <c r="P2" s="10">
        <f>IF(('ssp3-up'!P2-'ssp3-up'!O2)&gt;0,('ssp3-up'!P2-'ssp3-up'!O2),0)</f>
        <v>2.4859138356059934E-3</v>
      </c>
      <c r="Q2" s="10">
        <f>IF(('ssp3-up'!Q2-'ssp3-up'!P2)&gt;0,('ssp3-up'!Q2-'ssp3-up'!P2),0)</f>
        <v>2.3292378341146364E-3</v>
      </c>
      <c r="R2" s="10">
        <f>IF(('ssp3-up'!R2-'ssp3-up'!Q2)&gt;0,('ssp3-up'!R2-'ssp3-up'!Q2),0)</f>
        <v>2.1575789275287138E-3</v>
      </c>
      <c r="S2" s="10">
        <f>IF(('ssp3-up'!S2-'ssp3-up'!R2)&gt;0,('ssp3-up'!S2-'ssp3-up'!R2),0)</f>
        <v>2.0355440382450185E-3</v>
      </c>
      <c r="T2" s="10">
        <f>IF(('ssp3-up'!T2-'ssp3-up'!S2)&gt;0,('ssp3-up'!T2-'ssp3-up'!S2),0)</f>
        <v>1.9298673050332643E-3</v>
      </c>
      <c r="U2" s="10">
        <f>IF(('ssp3-up'!U2-'ssp3-up'!T2)&gt;0,('ssp3-up'!U2-'ssp3-up'!T2),0)</f>
        <v>1.8032352011419922E-3</v>
      </c>
      <c r="V2" s="10">
        <f>IF(('ssp3-up'!V2-'ssp3-up'!U2)&gt;0,('ssp3-up'!V2-'ssp3-up'!U2),0)</f>
        <v>1.6335313552905684E-3</v>
      </c>
      <c r="W2" s="10">
        <f>IF(('ssp3-up'!W2-'ssp3-up'!V2)&gt;0,('ssp3-up'!W2-'ssp3-up'!V2),0)</f>
        <v>1.4171893688509629E-3</v>
      </c>
      <c r="X2" s="10">
        <f>IF(('ssp3-up'!X2-'ssp3-up'!W2)&gt;0,('ssp3-up'!X2-'ssp3-up'!W2),0)</f>
        <v>1.1579521971745305E-3</v>
      </c>
    </row>
    <row r="3" spans="1:24" x14ac:dyDescent="0.3">
      <c r="A3" s="6" t="s">
        <v>6</v>
      </c>
      <c r="B3" s="11" t="s">
        <v>206</v>
      </c>
      <c r="C3" s="6" t="s">
        <v>10</v>
      </c>
      <c r="D3" s="6" t="s">
        <v>205</v>
      </c>
      <c r="E3" s="6" t="s">
        <v>204</v>
      </c>
      <c r="F3" s="10" t="e">
        <v>#N/A</v>
      </c>
      <c r="G3" s="10">
        <f>IF(('ssp3-up'!G3-'ssp3-up'!F3)&gt;0,('ssp3-up'!G3-'ssp3-up'!F3),0)</f>
        <v>1.4457430857412765</v>
      </c>
      <c r="H3" s="10">
        <f>IF(('ssp3-up'!H3-'ssp3-up'!G3)&gt;0,('ssp3-up'!H3-'ssp3-up'!G3),0)</f>
        <v>1.8162495779216936</v>
      </c>
      <c r="I3" s="10">
        <f>IF(('ssp3-up'!I3-'ssp3-up'!H3)&gt;0,('ssp3-up'!I3-'ssp3-up'!H3),0)</f>
        <v>2.1992104422227996</v>
      </c>
      <c r="J3" s="10">
        <f>IF(('ssp3-up'!J3-'ssp3-up'!I3)&gt;0,('ssp3-up'!J3-'ssp3-up'!I3),0)</f>
        <v>2.564523994809214</v>
      </c>
      <c r="K3" s="10">
        <f>IF(('ssp3-up'!K3-'ssp3-up'!J3)&gt;0,('ssp3-up'!K3-'ssp3-up'!J3),0)</f>
        <v>2.838595878346533</v>
      </c>
      <c r="L3" s="10">
        <f>IF(('ssp3-up'!L3-'ssp3-up'!K3)&gt;0,('ssp3-up'!L3-'ssp3-up'!K3),0)</f>
        <v>3.1387145992528893</v>
      </c>
      <c r="M3" s="10">
        <f>IF(('ssp3-up'!M3-'ssp3-up'!L3)&gt;0,('ssp3-up'!M3-'ssp3-up'!L3),0)</f>
        <v>3.4825712712140273</v>
      </c>
      <c r="N3" s="10">
        <f>IF(('ssp3-up'!N3-'ssp3-up'!M3)&gt;0,('ssp3-up'!N3-'ssp3-up'!M3),0)</f>
        <v>3.8348784430874048</v>
      </c>
      <c r="O3" s="10">
        <f>IF(('ssp3-up'!O3-'ssp3-up'!N3)&gt;0,('ssp3-up'!O3-'ssp3-up'!N3),0)</f>
        <v>4.0739865694362898</v>
      </c>
      <c r="P3" s="10">
        <f>IF(('ssp3-up'!P3-'ssp3-up'!O3)&gt;0,('ssp3-up'!P3-'ssp3-up'!O3),0)</f>
        <v>4.2510362561111918</v>
      </c>
      <c r="Q3" s="10">
        <f>IF(('ssp3-up'!Q3-'ssp3-up'!P3)&gt;0,('ssp3-up'!Q3-'ssp3-up'!P3),0)</f>
        <v>4.3895296411724161</v>
      </c>
      <c r="R3" s="10">
        <f>IF(('ssp3-up'!R3-'ssp3-up'!Q3)&gt;0,('ssp3-up'!R3-'ssp3-up'!Q3),0)</f>
        <v>4.5134676125677942</v>
      </c>
      <c r="S3" s="10">
        <f>IF(('ssp3-up'!S3-'ssp3-up'!R3)&gt;0,('ssp3-up'!S3-'ssp3-up'!R3),0)</f>
        <v>4.6357843168308079</v>
      </c>
      <c r="T3" s="10">
        <f>IF(('ssp3-up'!T3-'ssp3-up'!S3)&gt;0,('ssp3-up'!T3-'ssp3-up'!S3),0)</f>
        <v>4.6833978200634334</v>
      </c>
      <c r="U3" s="10">
        <f>IF(('ssp3-up'!U3-'ssp3-up'!T3)&gt;0,('ssp3-up'!U3-'ssp3-up'!T3),0)</f>
        <v>4.6957043049996372</v>
      </c>
      <c r="V3" s="10">
        <f>IF(('ssp3-up'!V3-'ssp3-up'!U3)&gt;0,('ssp3-up'!V3-'ssp3-up'!U3),0)</f>
        <v>4.6110430221909198</v>
      </c>
      <c r="W3" s="10">
        <f>IF(('ssp3-up'!W3-'ssp3-up'!V3)&gt;0,('ssp3-up'!W3-'ssp3-up'!V3),0)</f>
        <v>4.4612265626920617</v>
      </c>
      <c r="X3" s="10">
        <f>IF(('ssp3-up'!X3-'ssp3-up'!W3)&gt;0,('ssp3-up'!X3-'ssp3-up'!W3),0)</f>
        <v>4.2097144464632947</v>
      </c>
    </row>
    <row r="4" spans="1:24" x14ac:dyDescent="0.3">
      <c r="A4" s="6" t="s">
        <v>6</v>
      </c>
      <c r="B4" s="11" t="s">
        <v>206</v>
      </c>
      <c r="C4" s="6" t="s">
        <v>11</v>
      </c>
      <c r="D4" s="6" t="s">
        <v>205</v>
      </c>
      <c r="E4" s="6" t="s">
        <v>204</v>
      </c>
      <c r="F4" s="10" t="e">
        <v>#N/A</v>
      </c>
      <c r="G4" s="10">
        <f>IF(('ssp3-up'!G4-'ssp3-up'!F4)&gt;0,('ssp3-up'!G4-'ssp3-up'!F4),0)</f>
        <v>2.0646227502209147</v>
      </c>
      <c r="H4" s="10">
        <f>IF(('ssp3-up'!H4-'ssp3-up'!G4)&gt;0,('ssp3-up'!H4-'ssp3-up'!G4),0)</f>
        <v>2.4147274471417592</v>
      </c>
      <c r="I4" s="10">
        <f>IF(('ssp3-up'!I4-'ssp3-up'!H4)&gt;0,('ssp3-up'!I4-'ssp3-up'!H4),0)</f>
        <v>2.7104473288709805</v>
      </c>
      <c r="J4" s="10">
        <f>IF(('ssp3-up'!J4-'ssp3-up'!I4)&gt;0,('ssp3-up'!J4-'ssp3-up'!I4),0)</f>
        <v>2.8799763251161288</v>
      </c>
      <c r="K4" s="10">
        <f>IF(('ssp3-up'!K4-'ssp3-up'!J4)&gt;0,('ssp3-up'!K4-'ssp3-up'!J4),0)</f>
        <v>2.9040024064786536</v>
      </c>
      <c r="L4" s="10">
        <f>IF(('ssp3-up'!L4-'ssp3-up'!K4)&gt;0,('ssp3-up'!L4-'ssp3-up'!K4),0)</f>
        <v>2.9373274310507647</v>
      </c>
      <c r="M4" s="10">
        <f>IF(('ssp3-up'!M4-'ssp3-up'!L4)&gt;0,('ssp3-up'!M4-'ssp3-up'!L4),0)</f>
        <v>3.0263266961280806</v>
      </c>
      <c r="N4" s="10">
        <f>IF(('ssp3-up'!N4-'ssp3-up'!M4)&gt;0,('ssp3-up'!N4-'ssp3-up'!M4),0)</f>
        <v>3.0739533993856938</v>
      </c>
      <c r="O4" s="10">
        <f>IF(('ssp3-up'!O4-'ssp3-up'!N4)&gt;0,('ssp3-up'!O4-'ssp3-up'!N4),0)</f>
        <v>3.0034188367804262</v>
      </c>
      <c r="P4" s="10">
        <f>IF(('ssp3-up'!P4-'ssp3-up'!O4)&gt;0,('ssp3-up'!P4-'ssp3-up'!O4),0)</f>
        <v>2.8689220470393835</v>
      </c>
      <c r="Q4" s="10">
        <f>IF(('ssp3-up'!Q4-'ssp3-up'!P4)&gt;0,('ssp3-up'!Q4-'ssp3-up'!P4),0)</f>
        <v>2.7158192836305943</v>
      </c>
      <c r="R4" s="10">
        <f>IF(('ssp3-up'!R4-'ssp3-up'!Q4)&gt;0,('ssp3-up'!R4-'ssp3-up'!Q4),0)</f>
        <v>2.5730362438980308</v>
      </c>
      <c r="S4" s="10">
        <f>IF(('ssp3-up'!S4-'ssp3-up'!R4)&gt;0,('ssp3-up'!S4-'ssp3-up'!R4),0)</f>
        <v>2.4482904339846172</v>
      </c>
      <c r="T4" s="10">
        <f>IF(('ssp3-up'!T4-'ssp3-up'!S4)&gt;0,('ssp3-up'!T4-'ssp3-up'!S4),0)</f>
        <v>2.3119772330894293</v>
      </c>
      <c r="U4" s="10">
        <f>IF(('ssp3-up'!U4-'ssp3-up'!T4)&gt;0,('ssp3-up'!U4-'ssp3-up'!T4),0)</f>
        <v>2.1832877653868152</v>
      </c>
      <c r="V4" s="10">
        <f>IF(('ssp3-up'!V4-'ssp3-up'!U4)&gt;0,('ssp3-up'!V4-'ssp3-up'!U4),0)</f>
        <v>1.9298329713974454</v>
      </c>
      <c r="W4" s="10">
        <f>IF(('ssp3-up'!W4-'ssp3-up'!V4)&gt;0,('ssp3-up'!W4-'ssp3-up'!V4),0)</f>
        <v>1.7880091363039838</v>
      </c>
      <c r="X4" s="10">
        <f>IF(('ssp3-up'!X4-'ssp3-up'!W4)&gt;0,('ssp3-up'!X4-'ssp3-up'!W4),0)</f>
        <v>1.5205956011040342</v>
      </c>
    </row>
    <row r="5" spans="1:24" x14ac:dyDescent="0.3">
      <c r="A5" s="6" t="s">
        <v>6</v>
      </c>
      <c r="B5" s="11" t="s">
        <v>206</v>
      </c>
      <c r="C5" s="6" t="s">
        <v>12</v>
      </c>
      <c r="D5" s="6" t="s">
        <v>205</v>
      </c>
      <c r="E5" s="6" t="s">
        <v>204</v>
      </c>
      <c r="F5" s="10" t="e">
        <v>#N/A</v>
      </c>
      <c r="G5" s="10">
        <f>IF(('ssp3-up'!G5-'ssp3-up'!F5)&gt;0,('ssp3-up'!G5-'ssp3-up'!F5),0)</f>
        <v>7.6347686022040007E-2</v>
      </c>
      <c r="H5" s="10">
        <f>IF(('ssp3-up'!H5-'ssp3-up'!G5)&gt;0,('ssp3-up'!H5-'ssp3-up'!G5),0)</f>
        <v>8.5617268875840313E-2</v>
      </c>
      <c r="I5" s="10">
        <f>IF(('ssp3-up'!I5-'ssp3-up'!H5)&gt;0,('ssp3-up'!I5-'ssp3-up'!H5),0)</f>
        <v>8.8325083538678184E-2</v>
      </c>
      <c r="J5" s="10">
        <f>IF(('ssp3-up'!J5-'ssp3-up'!I5)&gt;0,('ssp3-up'!J5-'ssp3-up'!I5),0)</f>
        <v>8.1778743038612101E-2</v>
      </c>
      <c r="K5" s="10">
        <f>IF(('ssp3-up'!K5-'ssp3-up'!J5)&gt;0,('ssp3-up'!K5-'ssp3-up'!J5),0)</f>
        <v>6.769853129927017E-2</v>
      </c>
      <c r="L5" s="10">
        <f>IF(('ssp3-up'!L5-'ssp3-up'!K5)&gt;0,('ssp3-up'!L5-'ssp3-up'!K5),0)</f>
        <v>5.493261395367055E-2</v>
      </c>
      <c r="M5" s="10">
        <f>IF(('ssp3-up'!M5-'ssp3-up'!L5)&gt;0,('ssp3-up'!M5-'ssp3-up'!L5),0)</f>
        <v>4.76459508956939E-2</v>
      </c>
      <c r="N5" s="10">
        <f>IF(('ssp3-up'!N5-'ssp3-up'!M5)&gt;0,('ssp3-up'!N5-'ssp3-up'!M5),0)</f>
        <v>4.5683219965524824E-2</v>
      </c>
      <c r="O5" s="10">
        <f>IF(('ssp3-up'!O5-'ssp3-up'!N5)&gt;0,('ssp3-up'!O5-'ssp3-up'!N5),0)</f>
        <v>4.3674621462138852E-2</v>
      </c>
      <c r="P5" s="10">
        <f>IF(('ssp3-up'!P5-'ssp3-up'!O5)&gt;0,('ssp3-up'!P5-'ssp3-up'!O5),0)</f>
        <v>3.9103895039195535E-2</v>
      </c>
      <c r="Q5" s="10">
        <f>IF(('ssp3-up'!Q5-'ssp3-up'!P5)&gt;0,('ssp3-up'!Q5-'ssp3-up'!P5),0)</f>
        <v>2.9174057279620413E-2</v>
      </c>
      <c r="R5" s="10">
        <f>IF(('ssp3-up'!R5-'ssp3-up'!Q5)&gt;0,('ssp3-up'!R5-'ssp3-up'!Q5),0)</f>
        <v>1.9166732122661401E-2</v>
      </c>
      <c r="S5" s="10">
        <f>IF(('ssp3-up'!S5-'ssp3-up'!R5)&gt;0,('ssp3-up'!S5-'ssp3-up'!R5),0)</f>
        <v>1.3616227958867633E-2</v>
      </c>
      <c r="T5" s="10">
        <f>IF(('ssp3-up'!T5-'ssp3-up'!S5)&gt;0,('ssp3-up'!T5-'ssp3-up'!S5),0)</f>
        <v>1.4097567821177659E-2</v>
      </c>
      <c r="U5" s="10">
        <f>IF(('ssp3-up'!U5-'ssp3-up'!T5)&gt;0,('ssp3-up'!U5-'ssp3-up'!T5),0)</f>
        <v>1.8574397441827095E-2</v>
      </c>
      <c r="V5" s="10">
        <f>IF(('ssp3-up'!V5-'ssp3-up'!U5)&gt;0,('ssp3-up'!V5-'ssp3-up'!U5),0)</f>
        <v>2.3912925297052467E-2</v>
      </c>
      <c r="W5" s="10">
        <f>IF(('ssp3-up'!W5-'ssp3-up'!V5)&gt;0,('ssp3-up'!W5-'ssp3-up'!V5),0)</f>
        <v>2.8934285171290153E-2</v>
      </c>
      <c r="X5" s="10">
        <f>IF(('ssp3-up'!X5-'ssp3-up'!W5)&gt;0,('ssp3-up'!X5-'ssp3-up'!W5),0)</f>
        <v>3.3431164505792754E-2</v>
      </c>
    </row>
    <row r="6" spans="1:24" x14ac:dyDescent="0.3">
      <c r="A6" s="6" t="s">
        <v>6</v>
      </c>
      <c r="B6" s="11" t="s">
        <v>206</v>
      </c>
      <c r="C6" s="6" t="s">
        <v>13</v>
      </c>
      <c r="D6" s="6" t="s">
        <v>205</v>
      </c>
      <c r="E6" s="6" t="s">
        <v>204</v>
      </c>
      <c r="F6" s="10" t="e">
        <v>#N/A</v>
      </c>
      <c r="G6" s="10">
        <f>IF(('ssp3-up'!G6-'ssp3-up'!F6)&gt;0,('ssp3-up'!G6-'ssp3-up'!F6),0)</f>
        <v>1.7753119039559682</v>
      </c>
      <c r="H6" s="10">
        <f>IF(('ssp3-up'!H6-'ssp3-up'!G6)&gt;0,('ssp3-up'!H6-'ssp3-up'!G6),0)</f>
        <v>1.0434957537784655</v>
      </c>
      <c r="I6" s="10">
        <f>IF(('ssp3-up'!I6-'ssp3-up'!H6)&gt;0,('ssp3-up'!I6-'ssp3-up'!H6),0)</f>
        <v>0.86260749477311371</v>
      </c>
      <c r="J6" s="10">
        <f>IF(('ssp3-up'!J6-'ssp3-up'!I6)&gt;0,('ssp3-up'!J6-'ssp3-up'!I6),0)</f>
        <v>0.79830139424904623</v>
      </c>
      <c r="K6" s="10">
        <f>IF(('ssp3-up'!K6-'ssp3-up'!J6)&gt;0,('ssp3-up'!K6-'ssp3-up'!J6),0)</f>
        <v>0.73580072474990565</v>
      </c>
      <c r="L6" s="10">
        <f>IF(('ssp3-up'!L6-'ssp3-up'!K6)&gt;0,('ssp3-up'!L6-'ssp3-up'!K6),0)</f>
        <v>0.6861068391852907</v>
      </c>
      <c r="M6" s="10">
        <f>IF(('ssp3-up'!M6-'ssp3-up'!L6)&gt;0,('ssp3-up'!M6-'ssp3-up'!L6),0)</f>
        <v>0.6255167856988848</v>
      </c>
      <c r="N6" s="10">
        <f>IF(('ssp3-up'!N6-'ssp3-up'!M6)&gt;0,('ssp3-up'!N6-'ssp3-up'!M6),0)</f>
        <v>0.54956729002479143</v>
      </c>
      <c r="O6" s="10">
        <f>IF(('ssp3-up'!O6-'ssp3-up'!N6)&gt;0,('ssp3-up'!O6-'ssp3-up'!N6),0)</f>
        <v>0.4705904935974683</v>
      </c>
      <c r="P6" s="10">
        <f>IF(('ssp3-up'!P6-'ssp3-up'!O6)&gt;0,('ssp3-up'!P6-'ssp3-up'!O6),0)</f>
        <v>0.41161112549507095</v>
      </c>
      <c r="Q6" s="10">
        <f>IF(('ssp3-up'!Q6-'ssp3-up'!P6)&gt;0,('ssp3-up'!Q6-'ssp3-up'!P6),0)</f>
        <v>0.32815250964962672</v>
      </c>
      <c r="R6" s="10">
        <f>IF(('ssp3-up'!R6-'ssp3-up'!Q6)&gt;0,('ssp3-up'!R6-'ssp3-up'!Q6),0)</f>
        <v>0.27662562415219583</v>
      </c>
      <c r="S6" s="10">
        <f>IF(('ssp3-up'!S6-'ssp3-up'!R6)&gt;0,('ssp3-up'!S6-'ssp3-up'!R6),0)</f>
        <v>0.2585410163468822</v>
      </c>
      <c r="T6" s="10">
        <f>IF(('ssp3-up'!T6-'ssp3-up'!S6)&gt;0,('ssp3-up'!T6-'ssp3-up'!S6),0)</f>
        <v>0.25747042726288427</v>
      </c>
      <c r="U6" s="10">
        <f>IF(('ssp3-up'!U6-'ssp3-up'!T6)&gt;0,('ssp3-up'!U6-'ssp3-up'!T6),0)</f>
        <v>0.24894323598715395</v>
      </c>
      <c r="V6" s="10">
        <f>IF(('ssp3-up'!V6-'ssp3-up'!U6)&gt;0,('ssp3-up'!V6-'ssp3-up'!U6),0)</f>
        <v>0.21063751965312605</v>
      </c>
      <c r="W6" s="10">
        <f>IF(('ssp3-up'!W6-'ssp3-up'!V6)&gt;0,('ssp3-up'!W6-'ssp3-up'!V6),0)</f>
        <v>0.13373025216259471</v>
      </c>
      <c r="X6" s="10">
        <f>IF(('ssp3-up'!X6-'ssp3-up'!W6)&gt;0,('ssp3-up'!X6-'ssp3-up'!W6),0)</f>
        <v>3.1587913045131089E-2</v>
      </c>
    </row>
    <row r="7" spans="1:24" x14ac:dyDescent="0.3">
      <c r="A7" s="6" t="s">
        <v>6</v>
      </c>
      <c r="B7" s="11" t="s">
        <v>206</v>
      </c>
      <c r="C7" s="6" t="s">
        <v>14</v>
      </c>
      <c r="D7" s="6" t="s">
        <v>205</v>
      </c>
      <c r="E7" s="6" t="s">
        <v>204</v>
      </c>
      <c r="F7" s="10" t="e">
        <v>#N/A</v>
      </c>
      <c r="G7" s="10">
        <f>IF(('ssp3-up'!G7-'ssp3-up'!F7)&gt;0,('ssp3-up'!G7-'ssp3-up'!F7),0)</f>
        <v>2.0866490871364292</v>
      </c>
      <c r="H7" s="10">
        <f>IF(('ssp3-up'!H7-'ssp3-up'!G7)&gt;0,('ssp3-up'!H7-'ssp3-up'!G7),0)</f>
        <v>2.2013890825182685</v>
      </c>
      <c r="I7" s="10">
        <f>IF(('ssp3-up'!I7-'ssp3-up'!H7)&gt;0,('ssp3-up'!I7-'ssp3-up'!H7),0)</f>
        <v>2.2465230412775483</v>
      </c>
      <c r="J7" s="10">
        <f>IF(('ssp3-up'!J7-'ssp3-up'!I7)&gt;0,('ssp3-up'!J7-'ssp3-up'!I7),0)</f>
        <v>2.2498087142493119</v>
      </c>
      <c r="K7" s="10">
        <f>IF(('ssp3-up'!K7-'ssp3-up'!J7)&gt;0,('ssp3-up'!K7-'ssp3-up'!J7),0)</f>
        <v>2.1609856162185821</v>
      </c>
      <c r="L7" s="10">
        <f>IF(('ssp3-up'!L7-'ssp3-up'!K7)&gt;0,('ssp3-up'!L7-'ssp3-up'!K7),0)</f>
        <v>2.1071331788209164</v>
      </c>
      <c r="M7" s="10">
        <f>IF(('ssp3-up'!M7-'ssp3-up'!L7)&gt;0,('ssp3-up'!M7-'ssp3-up'!L7),0)</f>
        <v>2.0745401646605828</v>
      </c>
      <c r="N7" s="10">
        <f>IF(('ssp3-up'!N7-'ssp3-up'!M7)&gt;0,('ssp3-up'!N7-'ssp3-up'!M7),0)</f>
        <v>2.0595967479901347</v>
      </c>
      <c r="O7" s="10">
        <f>IF(('ssp3-up'!O7-'ssp3-up'!N7)&gt;0,('ssp3-up'!O7-'ssp3-up'!N7),0)</f>
        <v>1.9874938356795298</v>
      </c>
      <c r="P7" s="10">
        <f>IF(('ssp3-up'!P7-'ssp3-up'!O7)&gt;0,('ssp3-up'!P7-'ssp3-up'!O7),0)</f>
        <v>1.8969673190608063</v>
      </c>
      <c r="Q7" s="10">
        <f>IF(('ssp3-up'!Q7-'ssp3-up'!P7)&gt;0,('ssp3-up'!Q7-'ssp3-up'!P7),0)</f>
        <v>1.822203750372978</v>
      </c>
      <c r="R7" s="10">
        <f>IF(('ssp3-up'!R7-'ssp3-up'!Q7)&gt;0,('ssp3-up'!R7-'ssp3-up'!Q7),0)</f>
        <v>1.7730403359572406</v>
      </c>
      <c r="S7" s="10">
        <f>IF(('ssp3-up'!S7-'ssp3-up'!R7)&gt;0,('ssp3-up'!S7-'ssp3-up'!R7),0)</f>
        <v>1.766058170009174</v>
      </c>
      <c r="T7" s="10">
        <f>IF(('ssp3-up'!T7-'ssp3-up'!S7)&gt;0,('ssp3-up'!T7-'ssp3-up'!S7),0)</f>
        <v>1.7987760367206604</v>
      </c>
      <c r="U7" s="10">
        <f>IF(('ssp3-up'!U7-'ssp3-up'!T7)&gt;0,('ssp3-up'!U7-'ssp3-up'!T7),0)</f>
        <v>1.8493797198707824</v>
      </c>
      <c r="V7" s="10">
        <f>IF(('ssp3-up'!V7-'ssp3-up'!U7)&gt;0,('ssp3-up'!V7-'ssp3-up'!U7),0)</f>
        <v>1.9110683063306766</v>
      </c>
      <c r="W7" s="10">
        <f>IF(('ssp3-up'!W7-'ssp3-up'!V7)&gt;0,('ssp3-up'!W7-'ssp3-up'!V7),0)</f>
        <v>1.9693501305442425</v>
      </c>
      <c r="X7" s="10">
        <f>IF(('ssp3-up'!X7-'ssp3-up'!W7)&gt;0,('ssp3-up'!X7-'ssp3-up'!W7),0)</f>
        <v>2.0211807095160452</v>
      </c>
    </row>
    <row r="8" spans="1:24" x14ac:dyDescent="0.3">
      <c r="A8" s="6" t="s">
        <v>6</v>
      </c>
      <c r="B8" s="11" t="s">
        <v>206</v>
      </c>
      <c r="C8" s="6" t="s">
        <v>15</v>
      </c>
      <c r="D8" s="6" t="s">
        <v>205</v>
      </c>
      <c r="E8" s="6" t="s">
        <v>204</v>
      </c>
      <c r="F8" s="10" t="e">
        <v>#N/A</v>
      </c>
      <c r="G8" s="10">
        <f>IF(('ssp3-up'!G8-'ssp3-up'!F8)&gt;0,('ssp3-up'!G8-'ssp3-up'!F8),0)</f>
        <v>5.7428153879054644E-2</v>
      </c>
      <c r="H8" s="10">
        <f>IF(('ssp3-up'!H8-'ssp3-up'!G8)&gt;0,('ssp3-up'!H8-'ssp3-up'!G8),0)</f>
        <v>4.2870861814708228E-2</v>
      </c>
      <c r="I8" s="10">
        <f>IF(('ssp3-up'!I8-'ssp3-up'!H8)&gt;0,('ssp3-up'!I8-'ssp3-up'!H8),0)</f>
        <v>3.3387235011817396E-2</v>
      </c>
      <c r="J8" s="10">
        <f>IF(('ssp3-up'!J8-'ssp3-up'!I8)&gt;0,('ssp3-up'!J8-'ssp3-up'!I8),0)</f>
        <v>2.3273636104820472E-2</v>
      </c>
      <c r="K8" s="10">
        <f>IF(('ssp3-up'!K8-'ssp3-up'!J8)&gt;0,('ssp3-up'!K8-'ssp3-up'!J8),0)</f>
        <v>1.3331867665641983E-2</v>
      </c>
      <c r="L8" s="10">
        <f>IF(('ssp3-up'!L8-'ssp3-up'!K8)&gt;0,('ssp3-up'!L8-'ssp3-up'!K8),0)</f>
        <v>5.1181344438249177E-3</v>
      </c>
      <c r="M8" s="10">
        <f>IF(('ssp3-up'!M8-'ssp3-up'!L8)&gt;0,('ssp3-up'!M8-'ssp3-up'!L8),0)</f>
        <v>0</v>
      </c>
      <c r="N8" s="10">
        <f>IF(('ssp3-up'!N8-'ssp3-up'!M8)&gt;0,('ssp3-up'!N8-'ssp3-up'!M8),0)</f>
        <v>0</v>
      </c>
      <c r="O8" s="10">
        <f>IF(('ssp3-up'!O8-'ssp3-up'!N8)&gt;0,('ssp3-up'!O8-'ssp3-up'!N8),0)</f>
        <v>0</v>
      </c>
      <c r="P8" s="10">
        <f>IF(('ssp3-up'!P8-'ssp3-up'!O8)&gt;0,('ssp3-up'!P8-'ssp3-up'!O8),0)</f>
        <v>0</v>
      </c>
      <c r="Q8" s="10">
        <f>IF(('ssp3-up'!Q8-'ssp3-up'!P8)&gt;0,('ssp3-up'!Q8-'ssp3-up'!P8),0)</f>
        <v>0</v>
      </c>
      <c r="R8" s="10">
        <f>IF(('ssp3-up'!R8-'ssp3-up'!Q8)&gt;0,('ssp3-up'!R8-'ssp3-up'!Q8),0)</f>
        <v>0</v>
      </c>
      <c r="S8" s="10">
        <f>IF(('ssp3-up'!S8-'ssp3-up'!R8)&gt;0,('ssp3-up'!S8-'ssp3-up'!R8),0)</f>
        <v>0</v>
      </c>
      <c r="T8" s="10">
        <f>IF(('ssp3-up'!T8-'ssp3-up'!S8)&gt;0,('ssp3-up'!T8-'ssp3-up'!S8),0)</f>
        <v>0</v>
      </c>
      <c r="U8" s="10">
        <f>IF(('ssp3-up'!U8-'ssp3-up'!T8)&gt;0,('ssp3-up'!U8-'ssp3-up'!T8),0)</f>
        <v>2.7200100813780104E-3</v>
      </c>
      <c r="V8" s="10">
        <f>IF(('ssp3-up'!V8-'ssp3-up'!U8)&gt;0,('ssp3-up'!V8-'ssp3-up'!U8),0)</f>
        <v>1.144746299865318E-2</v>
      </c>
      <c r="W8" s="10">
        <f>IF(('ssp3-up'!W8-'ssp3-up'!V8)&gt;0,('ssp3-up'!W8-'ssp3-up'!V8),0)</f>
        <v>1.9362547894324678E-2</v>
      </c>
      <c r="X8" s="10">
        <f>IF(('ssp3-up'!X8-'ssp3-up'!W8)&gt;0,('ssp3-up'!X8-'ssp3-up'!W8),0)</f>
        <v>2.5688400321592031E-2</v>
      </c>
    </row>
    <row r="9" spans="1:24" x14ac:dyDescent="0.3">
      <c r="A9" s="6" t="s">
        <v>6</v>
      </c>
      <c r="B9" s="11" t="s">
        <v>206</v>
      </c>
      <c r="C9" s="6" t="s">
        <v>16</v>
      </c>
      <c r="D9" s="6" t="s">
        <v>205</v>
      </c>
      <c r="E9" s="6" t="s">
        <v>204</v>
      </c>
      <c r="F9" s="10" t="e">
        <v>#N/A</v>
      </c>
      <c r="G9" s="10">
        <f>IF(('ssp3-up'!G9-'ssp3-up'!F9)&gt;0,('ssp3-up'!G9-'ssp3-up'!F9),0)</f>
        <v>1.6173755525272284</v>
      </c>
      <c r="H9" s="10">
        <f>IF(('ssp3-up'!H9-'ssp3-up'!G9)&gt;0,('ssp3-up'!H9-'ssp3-up'!G9),0)</f>
        <v>1.3551080009554646</v>
      </c>
      <c r="I9" s="10">
        <f>IF(('ssp3-up'!I9-'ssp3-up'!H9)&gt;0,('ssp3-up'!I9-'ssp3-up'!H9),0)</f>
        <v>1.0642867809328607</v>
      </c>
      <c r="J9" s="10">
        <f>IF(('ssp3-up'!J9-'ssp3-up'!I9)&gt;0,('ssp3-up'!J9-'ssp3-up'!I9),0)</f>
        <v>0.85554166215111138</v>
      </c>
      <c r="K9" s="10">
        <f>IF(('ssp3-up'!K9-'ssp3-up'!J9)&gt;0,('ssp3-up'!K9-'ssp3-up'!J9),0)</f>
        <v>0.71541321351120502</v>
      </c>
      <c r="L9" s="10">
        <f>IF(('ssp3-up'!L9-'ssp3-up'!K9)&gt;0,('ssp3-up'!L9-'ssp3-up'!K9),0)</f>
        <v>0.60209924031610029</v>
      </c>
      <c r="M9" s="10">
        <f>IF(('ssp3-up'!M9-'ssp3-up'!L9)&gt;0,('ssp3-up'!M9-'ssp3-up'!L9),0)</f>
        <v>0.48325766791530711</v>
      </c>
      <c r="N9" s="10">
        <f>IF(('ssp3-up'!N9-'ssp3-up'!M9)&gt;0,('ssp3-up'!N9-'ssp3-up'!M9),0)</f>
        <v>0.33940885958318745</v>
      </c>
      <c r="O9" s="10">
        <f>IF(('ssp3-up'!O9-'ssp3-up'!N9)&gt;0,('ssp3-up'!O9-'ssp3-up'!N9),0)</f>
        <v>0.18842451235254387</v>
      </c>
      <c r="P9" s="10">
        <f>IF(('ssp3-up'!P9-'ssp3-up'!O9)&gt;0,('ssp3-up'!P9-'ssp3-up'!O9),0)</f>
        <v>3.8672727520616235E-2</v>
      </c>
      <c r="Q9" s="10">
        <f>IF(('ssp3-up'!Q9-'ssp3-up'!P9)&gt;0,('ssp3-up'!Q9-'ssp3-up'!P9),0)</f>
        <v>0</v>
      </c>
      <c r="R9" s="10">
        <f>IF(('ssp3-up'!R9-'ssp3-up'!Q9)&gt;0,('ssp3-up'!R9-'ssp3-up'!Q9),0)</f>
        <v>0</v>
      </c>
      <c r="S9" s="10">
        <f>IF(('ssp3-up'!S9-'ssp3-up'!R9)&gt;0,('ssp3-up'!S9-'ssp3-up'!R9),0)</f>
        <v>0</v>
      </c>
      <c r="T9" s="10">
        <f>IF(('ssp3-up'!T9-'ssp3-up'!S9)&gt;0,('ssp3-up'!T9-'ssp3-up'!S9),0)</f>
        <v>0</v>
      </c>
      <c r="U9" s="10">
        <f>IF(('ssp3-up'!U9-'ssp3-up'!T9)&gt;0,('ssp3-up'!U9-'ssp3-up'!T9),0)</f>
        <v>0</v>
      </c>
      <c r="V9" s="10">
        <f>IF(('ssp3-up'!V9-'ssp3-up'!U9)&gt;0,('ssp3-up'!V9-'ssp3-up'!U9),0)</f>
        <v>0</v>
      </c>
      <c r="W9" s="10">
        <f>IF(('ssp3-up'!W9-'ssp3-up'!V9)&gt;0,('ssp3-up'!W9-'ssp3-up'!V9),0)</f>
        <v>0</v>
      </c>
      <c r="X9" s="10">
        <f>IF(('ssp3-up'!X9-'ssp3-up'!W9)&gt;0,('ssp3-up'!X9-'ssp3-up'!W9),0)</f>
        <v>0</v>
      </c>
    </row>
    <row r="10" spans="1:24" x14ac:dyDescent="0.3">
      <c r="A10" s="6" t="s">
        <v>6</v>
      </c>
      <c r="B10" s="11" t="s">
        <v>206</v>
      </c>
      <c r="C10" s="6" t="s">
        <v>17</v>
      </c>
      <c r="D10" s="6" t="s">
        <v>205</v>
      </c>
      <c r="E10" s="6" t="s">
        <v>204</v>
      </c>
      <c r="F10" s="10" t="e">
        <v>#N/A</v>
      </c>
      <c r="G10" s="10">
        <f>IF(('ssp3-up'!G10-'ssp3-up'!F10)&gt;0,('ssp3-up'!G10-'ssp3-up'!F10),0)</f>
        <v>0.13040742952367523</v>
      </c>
      <c r="H10" s="10">
        <f>IF(('ssp3-up'!H10-'ssp3-up'!G10)&gt;0,('ssp3-up'!H10-'ssp3-up'!G10),0)</f>
        <v>6.5814716006587837E-2</v>
      </c>
      <c r="I10" s="10">
        <f>IF(('ssp3-up'!I10-'ssp3-up'!H10)&gt;0,('ssp3-up'!I10-'ssp3-up'!H10),0)</f>
        <v>1.030330798749457E-2</v>
      </c>
      <c r="J10" s="10">
        <f>IF(('ssp3-up'!J10-'ssp3-up'!I10)&gt;0,('ssp3-up'!J10-'ssp3-up'!I10),0)</f>
        <v>0</v>
      </c>
      <c r="K10" s="10">
        <f>IF(('ssp3-up'!K10-'ssp3-up'!J10)&gt;0,('ssp3-up'!K10-'ssp3-up'!J10),0)</f>
        <v>0</v>
      </c>
      <c r="L10" s="10">
        <f>IF(('ssp3-up'!L10-'ssp3-up'!K10)&gt;0,('ssp3-up'!L10-'ssp3-up'!K10),0)</f>
        <v>0</v>
      </c>
      <c r="M10" s="10">
        <f>IF(('ssp3-up'!M10-'ssp3-up'!L10)&gt;0,('ssp3-up'!M10-'ssp3-up'!L10),0)</f>
        <v>0</v>
      </c>
      <c r="N10" s="10">
        <f>IF(('ssp3-up'!N10-'ssp3-up'!M10)&gt;0,('ssp3-up'!N10-'ssp3-up'!M10),0)</f>
        <v>0</v>
      </c>
      <c r="O10" s="10">
        <f>IF(('ssp3-up'!O10-'ssp3-up'!N10)&gt;0,('ssp3-up'!O10-'ssp3-up'!N10),0)</f>
        <v>0</v>
      </c>
      <c r="P10" s="10">
        <f>IF(('ssp3-up'!P10-'ssp3-up'!O10)&gt;0,('ssp3-up'!P10-'ssp3-up'!O10),0)</f>
        <v>0</v>
      </c>
      <c r="Q10" s="10">
        <f>IF(('ssp3-up'!Q10-'ssp3-up'!P10)&gt;0,('ssp3-up'!Q10-'ssp3-up'!P10),0)</f>
        <v>0</v>
      </c>
      <c r="R10" s="10">
        <f>IF(('ssp3-up'!R10-'ssp3-up'!Q10)&gt;0,('ssp3-up'!R10-'ssp3-up'!Q10),0)</f>
        <v>0</v>
      </c>
      <c r="S10" s="10">
        <f>IF(('ssp3-up'!S10-'ssp3-up'!R10)&gt;0,('ssp3-up'!S10-'ssp3-up'!R10),0)</f>
        <v>0</v>
      </c>
      <c r="T10" s="10">
        <f>IF(('ssp3-up'!T10-'ssp3-up'!S10)&gt;0,('ssp3-up'!T10-'ssp3-up'!S10),0)</f>
        <v>0</v>
      </c>
      <c r="U10" s="10">
        <f>IF(('ssp3-up'!U10-'ssp3-up'!T10)&gt;0,('ssp3-up'!U10-'ssp3-up'!T10),0)</f>
        <v>0</v>
      </c>
      <c r="V10" s="10">
        <f>IF(('ssp3-up'!V10-'ssp3-up'!U10)&gt;0,('ssp3-up'!V10-'ssp3-up'!U10),0)</f>
        <v>0</v>
      </c>
      <c r="W10" s="10">
        <f>IF(('ssp3-up'!W10-'ssp3-up'!V10)&gt;0,('ssp3-up'!W10-'ssp3-up'!V10),0)</f>
        <v>0</v>
      </c>
      <c r="X10" s="10">
        <f>IF(('ssp3-up'!X10-'ssp3-up'!W10)&gt;0,('ssp3-up'!X10-'ssp3-up'!W10),0)</f>
        <v>0</v>
      </c>
    </row>
    <row r="11" spans="1:24" x14ac:dyDescent="0.3">
      <c r="A11" s="6" t="s">
        <v>6</v>
      </c>
      <c r="B11" s="11" t="s">
        <v>206</v>
      </c>
      <c r="C11" s="6" t="s">
        <v>18</v>
      </c>
      <c r="D11" s="6" t="s">
        <v>205</v>
      </c>
      <c r="E11" s="6" t="s">
        <v>204</v>
      </c>
      <c r="F11" s="10" t="e">
        <v>#N/A</v>
      </c>
      <c r="G11" s="10">
        <f>IF(('ssp3-up'!G11-'ssp3-up'!F11)&gt;0,('ssp3-up'!G11-'ssp3-up'!F11),0)</f>
        <v>0.361711015764695</v>
      </c>
      <c r="H11" s="10">
        <f>IF(('ssp3-up'!H11-'ssp3-up'!G11)&gt;0,('ssp3-up'!H11-'ssp3-up'!G11),0)</f>
        <v>0.330420289267642</v>
      </c>
      <c r="I11" s="10">
        <f>IF(('ssp3-up'!I11-'ssp3-up'!H11)&gt;0,('ssp3-up'!I11-'ssp3-up'!H11),0)</f>
        <v>0.26643728640864328</v>
      </c>
      <c r="J11" s="10">
        <f>IF(('ssp3-up'!J11-'ssp3-up'!I11)&gt;0,('ssp3-up'!J11-'ssp3-up'!I11),0)</f>
        <v>0.22658001093441538</v>
      </c>
      <c r="K11" s="10">
        <f>IF(('ssp3-up'!K11-'ssp3-up'!J11)&gt;0,('ssp3-up'!K11-'ssp3-up'!J11),0)</f>
        <v>0.21607085646079405</v>
      </c>
      <c r="L11" s="10">
        <f>IF(('ssp3-up'!L11-'ssp3-up'!K11)&gt;0,('ssp3-up'!L11-'ssp3-up'!K11),0)</f>
        <v>0.20724384504535909</v>
      </c>
      <c r="M11" s="10">
        <f>IF(('ssp3-up'!M11-'ssp3-up'!L11)&gt;0,('ssp3-up'!M11-'ssp3-up'!L11),0)</f>
        <v>0.18772442005001988</v>
      </c>
      <c r="N11" s="10">
        <f>IF(('ssp3-up'!N11-'ssp3-up'!M11)&gt;0,('ssp3-up'!N11-'ssp3-up'!M11),0)</f>
        <v>0.16112723840091991</v>
      </c>
      <c r="O11" s="10">
        <f>IF(('ssp3-up'!O11-'ssp3-up'!N11)&gt;0,('ssp3-up'!O11-'ssp3-up'!N11),0)</f>
        <v>0.13679259673350153</v>
      </c>
      <c r="P11" s="10">
        <f>IF(('ssp3-up'!P11-'ssp3-up'!O11)&gt;0,('ssp3-up'!P11-'ssp3-up'!O11),0)</f>
        <v>0.13656525160554267</v>
      </c>
      <c r="Q11" s="10">
        <f>IF(('ssp3-up'!Q11-'ssp3-up'!P11)&gt;0,('ssp3-up'!Q11-'ssp3-up'!P11),0)</f>
        <v>0.13825202944704618</v>
      </c>
      <c r="R11" s="10">
        <f>IF(('ssp3-up'!R11-'ssp3-up'!Q11)&gt;0,('ssp3-up'!R11-'ssp3-up'!Q11),0)</f>
        <v>0.14141778877523947</v>
      </c>
      <c r="S11" s="10">
        <f>IF(('ssp3-up'!S11-'ssp3-up'!R11)&gt;0,('ssp3-up'!S11-'ssp3-up'!R11),0)</f>
        <v>0.14739811779347622</v>
      </c>
      <c r="T11" s="10">
        <f>IF(('ssp3-up'!T11-'ssp3-up'!S11)&gt;0,('ssp3-up'!T11-'ssp3-up'!S11),0)</f>
        <v>0.15802679622665661</v>
      </c>
      <c r="U11" s="10">
        <f>IF(('ssp3-up'!U11-'ssp3-up'!T11)&gt;0,('ssp3-up'!U11-'ssp3-up'!T11),0)</f>
        <v>0.17939538164508395</v>
      </c>
      <c r="V11" s="10">
        <f>IF(('ssp3-up'!V11-'ssp3-up'!U11)&gt;0,('ssp3-up'!V11-'ssp3-up'!U11),0)</f>
        <v>0.19916560093351876</v>
      </c>
      <c r="W11" s="10">
        <f>IF(('ssp3-up'!W11-'ssp3-up'!V11)&gt;0,('ssp3-up'!W11-'ssp3-up'!V11),0)</f>
        <v>0.20914482022578174</v>
      </c>
      <c r="X11" s="10">
        <f>IF(('ssp3-up'!X11-'ssp3-up'!W11)&gt;0,('ssp3-up'!X11-'ssp3-up'!W11),0)</f>
        <v>0.21118433065434417</v>
      </c>
    </row>
    <row r="12" spans="1:24" x14ac:dyDescent="0.3">
      <c r="A12" s="6" t="s">
        <v>6</v>
      </c>
      <c r="B12" s="11" t="s">
        <v>206</v>
      </c>
      <c r="C12" s="6" t="s">
        <v>19</v>
      </c>
      <c r="D12" s="6" t="s">
        <v>205</v>
      </c>
      <c r="E12" s="6" t="s">
        <v>204</v>
      </c>
      <c r="F12" s="10" t="e">
        <v>#N/A</v>
      </c>
      <c r="G12" s="10">
        <f>IF(('ssp3-up'!G12-'ssp3-up'!F12)&gt;0,('ssp3-up'!G12-'ssp3-up'!F12),0)</f>
        <v>0.27909106619553747</v>
      </c>
      <c r="H12" s="10">
        <f>IF(('ssp3-up'!H12-'ssp3-up'!G12)&gt;0,('ssp3-up'!H12-'ssp3-up'!G12),0)</f>
        <v>0.30856136784265331</v>
      </c>
      <c r="I12" s="10">
        <f>IF(('ssp3-up'!I12-'ssp3-up'!H12)&gt;0,('ssp3-up'!I12-'ssp3-up'!H12),0)</f>
        <v>0.32100753295645279</v>
      </c>
      <c r="J12" s="10">
        <f>IF(('ssp3-up'!J12-'ssp3-up'!I12)&gt;0,('ssp3-up'!J12-'ssp3-up'!I12),0)</f>
        <v>0.32888571300450309</v>
      </c>
      <c r="K12" s="10">
        <f>IF(('ssp3-up'!K12-'ssp3-up'!J12)&gt;0,('ssp3-up'!K12-'ssp3-up'!J12),0)</f>
        <v>0.33105841625577481</v>
      </c>
      <c r="L12" s="10">
        <f>IF(('ssp3-up'!L12-'ssp3-up'!K12)&gt;0,('ssp3-up'!L12-'ssp3-up'!K12),0)</f>
        <v>0.33795242000430248</v>
      </c>
      <c r="M12" s="10">
        <f>IF(('ssp3-up'!M12-'ssp3-up'!L12)&gt;0,('ssp3-up'!M12-'ssp3-up'!L12),0)</f>
        <v>0.34146270295247083</v>
      </c>
      <c r="N12" s="10">
        <f>IF(('ssp3-up'!N12-'ssp3-up'!M12)&gt;0,('ssp3-up'!N12-'ssp3-up'!M12),0)</f>
        <v>0.33023764120152022</v>
      </c>
      <c r="O12" s="10">
        <f>IF(('ssp3-up'!O12-'ssp3-up'!N12)&gt;0,('ssp3-up'!O12-'ssp3-up'!N12),0)</f>
        <v>0.30388408162129021</v>
      </c>
      <c r="P12" s="10">
        <f>IF(('ssp3-up'!P12-'ssp3-up'!O12)&gt;0,('ssp3-up'!P12-'ssp3-up'!O12),0)</f>
        <v>0.27389577036124635</v>
      </c>
      <c r="Q12" s="10">
        <f>IF(('ssp3-up'!Q12-'ssp3-up'!P12)&gt;0,('ssp3-up'!Q12-'ssp3-up'!P12),0)</f>
        <v>0.24346969471058522</v>
      </c>
      <c r="R12" s="10">
        <f>IF(('ssp3-up'!R12-'ssp3-up'!Q12)&gt;0,('ssp3-up'!R12-'ssp3-up'!Q12),0)</f>
        <v>0.21651847151406045</v>
      </c>
      <c r="S12" s="10">
        <f>IF(('ssp3-up'!S12-'ssp3-up'!R12)&gt;0,('ssp3-up'!S12-'ssp3-up'!R12),0)</f>
        <v>0.20160863364210257</v>
      </c>
      <c r="T12" s="10">
        <f>IF(('ssp3-up'!T12-'ssp3-up'!S12)&gt;0,('ssp3-up'!T12-'ssp3-up'!S12),0)</f>
        <v>0.17478858529634511</v>
      </c>
      <c r="U12" s="10">
        <f>IF(('ssp3-up'!U12-'ssp3-up'!T12)&gt;0,('ssp3-up'!U12-'ssp3-up'!T12),0)</f>
        <v>0.14303875492588425</v>
      </c>
      <c r="V12" s="10">
        <f>IF(('ssp3-up'!V12-'ssp3-up'!U12)&gt;0,('ssp3-up'!V12-'ssp3-up'!U12),0)</f>
        <v>0.11260371236847799</v>
      </c>
      <c r="W12" s="10">
        <f>IF(('ssp3-up'!W12-'ssp3-up'!V12)&gt;0,('ssp3-up'!W12-'ssp3-up'!V12),0)</f>
        <v>8.3991606639982841E-2</v>
      </c>
      <c r="X12" s="10">
        <f>IF(('ssp3-up'!X12-'ssp3-up'!W12)&gt;0,('ssp3-up'!X12-'ssp3-up'!W12),0)</f>
        <v>6.0931475318880324E-2</v>
      </c>
    </row>
    <row r="13" spans="1:24" x14ac:dyDescent="0.3">
      <c r="A13" s="6" t="s">
        <v>6</v>
      </c>
      <c r="B13" s="11" t="s">
        <v>206</v>
      </c>
      <c r="C13" s="6" t="s">
        <v>20</v>
      </c>
      <c r="D13" s="6" t="s">
        <v>205</v>
      </c>
      <c r="E13" s="6" t="s">
        <v>204</v>
      </c>
      <c r="F13" s="10" t="e">
        <v>#N/A</v>
      </c>
      <c r="G13" s="10">
        <f>IF(('ssp3-up'!G13-'ssp3-up'!F13)&gt;0,('ssp3-up'!G13-'ssp3-up'!F13),0)</f>
        <v>0.21693265289930963</v>
      </c>
      <c r="H13" s="10">
        <f>IF(('ssp3-up'!H13-'ssp3-up'!G13)&gt;0,('ssp3-up'!H13-'ssp3-up'!G13),0)</f>
        <v>0.11647478393074273</v>
      </c>
      <c r="I13" s="10">
        <f>IF(('ssp3-up'!I13-'ssp3-up'!H13)&gt;0,('ssp3-up'!I13-'ssp3-up'!H13),0)</f>
        <v>3.2411112021016208E-2</v>
      </c>
      <c r="J13" s="10">
        <f>IF(('ssp3-up'!J13-'ssp3-up'!I13)&gt;0,('ssp3-up'!J13-'ssp3-up'!I13),0)</f>
        <v>0</v>
      </c>
      <c r="K13" s="10">
        <f>IF(('ssp3-up'!K13-'ssp3-up'!J13)&gt;0,('ssp3-up'!K13-'ssp3-up'!J13),0)</f>
        <v>0</v>
      </c>
      <c r="L13" s="10">
        <f>IF(('ssp3-up'!L13-'ssp3-up'!K13)&gt;0,('ssp3-up'!L13-'ssp3-up'!K13),0)</f>
        <v>0</v>
      </c>
      <c r="M13" s="10">
        <f>IF(('ssp3-up'!M13-'ssp3-up'!L13)&gt;0,('ssp3-up'!M13-'ssp3-up'!L13),0)</f>
        <v>0</v>
      </c>
      <c r="N13" s="10">
        <f>IF(('ssp3-up'!N13-'ssp3-up'!M13)&gt;0,('ssp3-up'!N13-'ssp3-up'!M13),0)</f>
        <v>0</v>
      </c>
      <c r="O13" s="10">
        <f>IF(('ssp3-up'!O13-'ssp3-up'!N13)&gt;0,('ssp3-up'!O13-'ssp3-up'!N13),0)</f>
        <v>0</v>
      </c>
      <c r="P13" s="10">
        <f>IF(('ssp3-up'!P13-'ssp3-up'!O13)&gt;0,('ssp3-up'!P13-'ssp3-up'!O13),0)</f>
        <v>0</v>
      </c>
      <c r="Q13" s="10">
        <f>IF(('ssp3-up'!Q13-'ssp3-up'!P13)&gt;0,('ssp3-up'!Q13-'ssp3-up'!P13),0)</f>
        <v>0</v>
      </c>
      <c r="R13" s="10">
        <f>IF(('ssp3-up'!R13-'ssp3-up'!Q13)&gt;0,('ssp3-up'!R13-'ssp3-up'!Q13),0)</f>
        <v>0</v>
      </c>
      <c r="S13" s="10">
        <f>IF(('ssp3-up'!S13-'ssp3-up'!R13)&gt;0,('ssp3-up'!S13-'ssp3-up'!R13),0)</f>
        <v>0</v>
      </c>
      <c r="T13" s="10">
        <f>IF(('ssp3-up'!T13-'ssp3-up'!S13)&gt;0,('ssp3-up'!T13-'ssp3-up'!S13),0)</f>
        <v>0</v>
      </c>
      <c r="U13" s="10">
        <f>IF(('ssp3-up'!U13-'ssp3-up'!T13)&gt;0,('ssp3-up'!U13-'ssp3-up'!T13),0)</f>
        <v>0</v>
      </c>
      <c r="V13" s="10">
        <f>IF(('ssp3-up'!V13-'ssp3-up'!U13)&gt;0,('ssp3-up'!V13-'ssp3-up'!U13),0)</f>
        <v>0</v>
      </c>
      <c r="W13" s="10">
        <f>IF(('ssp3-up'!W13-'ssp3-up'!V13)&gt;0,('ssp3-up'!W13-'ssp3-up'!V13),0)</f>
        <v>0</v>
      </c>
      <c r="X13" s="10">
        <f>IF(('ssp3-up'!X13-'ssp3-up'!W13)&gt;0,('ssp3-up'!X13-'ssp3-up'!W13),0)</f>
        <v>0</v>
      </c>
    </row>
    <row r="14" spans="1:24" x14ac:dyDescent="0.3">
      <c r="A14" s="6" t="s">
        <v>6</v>
      </c>
      <c r="B14" s="11" t="s">
        <v>206</v>
      </c>
      <c r="C14" s="6" t="s">
        <v>21</v>
      </c>
      <c r="D14" s="6" t="s">
        <v>205</v>
      </c>
      <c r="E14" s="6" t="s">
        <v>204</v>
      </c>
      <c r="F14" s="10" t="e">
        <v>#N/A</v>
      </c>
      <c r="G14" s="10">
        <f>IF(('ssp3-up'!G14-'ssp3-up'!F14)&gt;0,('ssp3-up'!G14-'ssp3-up'!F14),0)</f>
        <v>0.59647181877247935</v>
      </c>
      <c r="H14" s="10">
        <f>IF(('ssp3-up'!H14-'ssp3-up'!G14)&gt;0,('ssp3-up'!H14-'ssp3-up'!G14),0)</f>
        <v>0.64138046207299837</v>
      </c>
      <c r="I14" s="10">
        <f>IF(('ssp3-up'!I14-'ssp3-up'!H14)&gt;0,('ssp3-up'!I14-'ssp3-up'!H14),0)</f>
        <v>0.67542763625879143</v>
      </c>
      <c r="J14" s="10">
        <f>IF(('ssp3-up'!J14-'ssp3-up'!I14)&gt;0,('ssp3-up'!J14-'ssp3-up'!I14),0)</f>
        <v>0.71787948323617989</v>
      </c>
      <c r="K14" s="10">
        <f>IF(('ssp3-up'!K14-'ssp3-up'!J14)&gt;0,('ssp3-up'!K14-'ssp3-up'!J14),0)</f>
        <v>0.72843084056870566</v>
      </c>
      <c r="L14" s="10">
        <f>IF(('ssp3-up'!L14-'ssp3-up'!K14)&gt;0,('ssp3-up'!L14-'ssp3-up'!K14),0)</f>
        <v>0.7313859504746798</v>
      </c>
      <c r="M14" s="10">
        <f>IF(('ssp3-up'!M14-'ssp3-up'!L14)&gt;0,('ssp3-up'!M14-'ssp3-up'!L14),0)</f>
        <v>0.73902154806282905</v>
      </c>
      <c r="N14" s="10">
        <f>IF(('ssp3-up'!N14-'ssp3-up'!M14)&gt;0,('ssp3-up'!N14-'ssp3-up'!M14),0)</f>
        <v>0.73602311317932312</v>
      </c>
      <c r="O14" s="10">
        <f>IF(('ssp3-up'!O14-'ssp3-up'!N14)&gt;0,('ssp3-up'!O14-'ssp3-up'!N14),0)</f>
        <v>0.72877170112243128</v>
      </c>
      <c r="P14" s="10">
        <f>IF(('ssp3-up'!P14-'ssp3-up'!O14)&gt;0,('ssp3-up'!P14-'ssp3-up'!O14),0)</f>
        <v>0.71035538921789509</v>
      </c>
      <c r="Q14" s="10">
        <f>IF(('ssp3-up'!Q14-'ssp3-up'!P14)&gt;0,('ssp3-up'!Q14-'ssp3-up'!P14),0)</f>
        <v>0.69238944268997393</v>
      </c>
      <c r="R14" s="10">
        <f>IF(('ssp3-up'!R14-'ssp3-up'!Q14)&gt;0,('ssp3-up'!R14-'ssp3-up'!Q14),0)</f>
        <v>0.67249736933592885</v>
      </c>
      <c r="S14" s="10">
        <f>IF(('ssp3-up'!S14-'ssp3-up'!R14)&gt;0,('ssp3-up'!S14-'ssp3-up'!R14),0)</f>
        <v>0.65351034985766709</v>
      </c>
      <c r="T14" s="10">
        <f>IF(('ssp3-up'!T14-'ssp3-up'!S14)&gt;0,('ssp3-up'!T14-'ssp3-up'!S14),0)</f>
        <v>0.63902785405329432</v>
      </c>
      <c r="U14" s="10">
        <f>IF(('ssp3-up'!U14-'ssp3-up'!T14)&gt;0,('ssp3-up'!U14-'ssp3-up'!T14),0)</f>
        <v>0.59659228563054079</v>
      </c>
      <c r="V14" s="10">
        <f>IF(('ssp3-up'!V14-'ssp3-up'!U14)&gt;0,('ssp3-up'!V14-'ssp3-up'!U14),0)</f>
        <v>0.5892871510099269</v>
      </c>
      <c r="W14" s="10">
        <f>IF(('ssp3-up'!W14-'ssp3-up'!V14)&gt;0,('ssp3-up'!W14-'ssp3-up'!V14),0)</f>
        <v>0.56349653546823042</v>
      </c>
      <c r="X14" s="10">
        <f>IF(('ssp3-up'!X14-'ssp3-up'!W14)&gt;0,('ssp3-up'!X14-'ssp3-up'!W14),0)</f>
        <v>0.55136749018357811</v>
      </c>
    </row>
    <row r="15" spans="1:24" x14ac:dyDescent="0.3">
      <c r="A15" s="6" t="s">
        <v>6</v>
      </c>
      <c r="B15" s="11" t="s">
        <v>206</v>
      </c>
      <c r="C15" s="6" t="s">
        <v>22</v>
      </c>
      <c r="D15" s="6" t="s">
        <v>205</v>
      </c>
      <c r="E15" s="6" t="s">
        <v>204</v>
      </c>
      <c r="F15" s="10" t="e">
        <v>#N/A</v>
      </c>
      <c r="G15" s="10">
        <f>IF(('ssp3-up'!G15-'ssp3-up'!F15)&gt;0,('ssp3-up'!G15-'ssp3-up'!F15),0)</f>
        <v>1.1410826494401558</v>
      </c>
      <c r="H15" s="10">
        <f>IF(('ssp3-up'!H15-'ssp3-up'!G15)&gt;0,('ssp3-up'!H15-'ssp3-up'!G15),0)</f>
        <v>1.3642944996101489</v>
      </c>
      <c r="I15" s="10">
        <f>IF(('ssp3-up'!I15-'ssp3-up'!H15)&gt;0,('ssp3-up'!I15-'ssp3-up'!H15),0)</f>
        <v>1.5899771935396743</v>
      </c>
      <c r="J15" s="10">
        <f>IF(('ssp3-up'!J15-'ssp3-up'!I15)&gt;0,('ssp3-up'!J15-'ssp3-up'!I15),0)</f>
        <v>1.8346454934462972</v>
      </c>
      <c r="K15" s="10">
        <f>IF(('ssp3-up'!K15-'ssp3-up'!J15)&gt;0,('ssp3-up'!K15-'ssp3-up'!J15),0)</f>
        <v>2.0202036132653074</v>
      </c>
      <c r="L15" s="10">
        <f>IF(('ssp3-up'!L15-'ssp3-up'!K15)&gt;0,('ssp3-up'!L15-'ssp3-up'!K15),0)</f>
        <v>2.175874810360181</v>
      </c>
      <c r="M15" s="10">
        <f>IF(('ssp3-up'!M15-'ssp3-up'!L15)&gt;0,('ssp3-up'!M15-'ssp3-up'!L15),0)</f>
        <v>2.3125066962163103</v>
      </c>
      <c r="N15" s="10">
        <f>IF(('ssp3-up'!N15-'ssp3-up'!M15)&gt;0,('ssp3-up'!N15-'ssp3-up'!M15),0)</f>
        <v>2.4218535893417013</v>
      </c>
      <c r="O15" s="10">
        <f>IF(('ssp3-up'!O15-'ssp3-up'!N15)&gt;0,('ssp3-up'!O15-'ssp3-up'!N15),0)</f>
        <v>2.4719094163187236</v>
      </c>
      <c r="P15" s="10">
        <f>IF(('ssp3-up'!P15-'ssp3-up'!O15)&gt;0,('ssp3-up'!P15-'ssp3-up'!O15),0)</f>
        <v>2.4595349839334517</v>
      </c>
      <c r="Q15" s="10">
        <f>IF(('ssp3-up'!Q15-'ssp3-up'!P15)&gt;0,('ssp3-up'!Q15-'ssp3-up'!P15),0)</f>
        <v>2.4345680823878588</v>
      </c>
      <c r="R15" s="10">
        <f>IF(('ssp3-up'!R15-'ssp3-up'!Q15)&gt;0,('ssp3-up'!R15-'ssp3-up'!Q15),0)</f>
        <v>2.4060888117221886</v>
      </c>
      <c r="S15" s="10">
        <f>IF(('ssp3-up'!S15-'ssp3-up'!R15)&gt;0,('ssp3-up'!S15-'ssp3-up'!R15),0)</f>
        <v>2.341035214936003</v>
      </c>
      <c r="T15" s="10">
        <f>IF(('ssp3-up'!T15-'ssp3-up'!S15)&gt;0,('ssp3-up'!T15-'ssp3-up'!S15),0)</f>
        <v>2.2717740529800885</v>
      </c>
      <c r="U15" s="10">
        <f>IF(('ssp3-up'!U15-'ssp3-up'!T15)&gt;0,('ssp3-up'!U15-'ssp3-up'!T15),0)</f>
        <v>2.1834376328300209</v>
      </c>
      <c r="V15" s="10">
        <f>IF(('ssp3-up'!V15-'ssp3-up'!U15)&gt;0,('ssp3-up'!V15-'ssp3-up'!U15),0)</f>
        <v>2.0757634147914459</v>
      </c>
      <c r="W15" s="10">
        <f>IF(('ssp3-up'!W15-'ssp3-up'!V15)&gt;0,('ssp3-up'!W15-'ssp3-up'!V15),0)</f>
        <v>1.9841935621384224</v>
      </c>
      <c r="X15" s="10">
        <f>IF(('ssp3-up'!X15-'ssp3-up'!W15)&gt;0,('ssp3-up'!X15-'ssp3-up'!W15),0)</f>
        <v>1.8465014422205144</v>
      </c>
    </row>
    <row r="16" spans="1:24" x14ac:dyDescent="0.3">
      <c r="A16" s="6" t="s">
        <v>6</v>
      </c>
      <c r="B16" s="11" t="s">
        <v>206</v>
      </c>
      <c r="C16" s="6" t="s">
        <v>23</v>
      </c>
      <c r="D16" s="6" t="s">
        <v>205</v>
      </c>
      <c r="E16" s="6" t="s">
        <v>204</v>
      </c>
      <c r="F16" s="10" t="e">
        <v>#N/A</v>
      </c>
      <c r="G16" s="10">
        <f>IF(('ssp3-up'!G16-'ssp3-up'!F16)&gt;0,('ssp3-up'!G16-'ssp3-up'!F16),0)</f>
        <v>4.7169927223195387</v>
      </c>
      <c r="H16" s="10">
        <f>IF(('ssp3-up'!H16-'ssp3-up'!G16)&gt;0,('ssp3-up'!H16-'ssp3-up'!G16),0)</f>
        <v>5.3198674844256857</v>
      </c>
      <c r="I16" s="10">
        <f>IF(('ssp3-up'!I16-'ssp3-up'!H16)&gt;0,('ssp3-up'!I16-'ssp3-up'!H16),0)</f>
        <v>5.6614899840736328</v>
      </c>
      <c r="J16" s="10">
        <f>IF(('ssp3-up'!J16-'ssp3-up'!I16)&gt;0,('ssp3-up'!J16-'ssp3-up'!I16),0)</f>
        <v>5.7373703981916009</v>
      </c>
      <c r="K16" s="10">
        <f>IF(('ssp3-up'!K16-'ssp3-up'!J16)&gt;0,('ssp3-up'!K16-'ssp3-up'!J16),0)</f>
        <v>5.5860021788353791</v>
      </c>
      <c r="L16" s="10">
        <f>IF(('ssp3-up'!L16-'ssp3-up'!K16)&gt;0,('ssp3-up'!L16-'ssp3-up'!K16),0)</f>
        <v>5.4489490501276379</v>
      </c>
      <c r="M16" s="10">
        <f>IF(('ssp3-up'!M16-'ssp3-up'!L16)&gt;0,('ssp3-up'!M16-'ssp3-up'!L16),0)</f>
        <v>5.3518531538775989</v>
      </c>
      <c r="N16" s="10">
        <f>IF(('ssp3-up'!N16-'ssp3-up'!M16)&gt;0,('ssp3-up'!N16-'ssp3-up'!M16),0)</f>
        <v>5.1749665991181502</v>
      </c>
      <c r="O16" s="10">
        <f>IF(('ssp3-up'!O16-'ssp3-up'!N16)&gt;0,('ssp3-up'!O16-'ssp3-up'!N16),0)</f>
        <v>4.8940743043202133</v>
      </c>
      <c r="P16" s="10">
        <f>IF(('ssp3-up'!P16-'ssp3-up'!O16)&gt;0,('ssp3-up'!P16-'ssp3-up'!O16),0)</f>
        <v>4.5277569314019104</v>
      </c>
      <c r="Q16" s="10">
        <f>IF(('ssp3-up'!Q16-'ssp3-up'!P16)&gt;0,('ssp3-up'!Q16-'ssp3-up'!P16),0)</f>
        <v>4.2626952038082777</v>
      </c>
      <c r="R16" s="10">
        <f>IF(('ssp3-up'!R16-'ssp3-up'!Q16)&gt;0,('ssp3-up'!R16-'ssp3-up'!Q16),0)</f>
        <v>4.1672010340077179</v>
      </c>
      <c r="S16" s="10">
        <f>IF(('ssp3-up'!S16-'ssp3-up'!R16)&gt;0,('ssp3-up'!S16-'ssp3-up'!R16),0)</f>
        <v>4.1157769376230249</v>
      </c>
      <c r="T16" s="10">
        <f>IF(('ssp3-up'!T16-'ssp3-up'!S16)&gt;0,('ssp3-up'!T16-'ssp3-up'!S16),0)</f>
        <v>4.1629254576785542</v>
      </c>
      <c r="U16" s="10">
        <f>IF(('ssp3-up'!U16-'ssp3-up'!T16)&gt;0,('ssp3-up'!U16-'ssp3-up'!T16),0)</f>
        <v>4.2747704564553857</v>
      </c>
      <c r="V16" s="10">
        <f>IF(('ssp3-up'!V16-'ssp3-up'!U16)&gt;0,('ssp3-up'!V16-'ssp3-up'!U16),0)</f>
        <v>4.4479835104978207</v>
      </c>
      <c r="W16" s="10">
        <f>IF(('ssp3-up'!W16-'ssp3-up'!V16)&gt;0,('ssp3-up'!W16-'ssp3-up'!V16),0)</f>
        <v>4.67532422840506</v>
      </c>
      <c r="X16" s="10">
        <f>IF(('ssp3-up'!X16-'ssp3-up'!W16)&gt;0,('ssp3-up'!X16-'ssp3-up'!W16),0)</f>
        <v>4.9253914716653497</v>
      </c>
    </row>
    <row r="17" spans="1:24" x14ac:dyDescent="0.3">
      <c r="A17" s="6" t="s">
        <v>6</v>
      </c>
      <c r="B17" s="11" t="s">
        <v>206</v>
      </c>
      <c r="C17" s="6" t="s">
        <v>24</v>
      </c>
      <c r="D17" s="6" t="s">
        <v>205</v>
      </c>
      <c r="E17" s="6" t="s">
        <v>204</v>
      </c>
      <c r="F17" s="10" t="e">
        <v>#N/A</v>
      </c>
      <c r="G17" s="10">
        <f>IF(('ssp3-up'!G17-'ssp3-up'!F17)&gt;0,('ssp3-up'!G17-'ssp3-up'!F17),0)</f>
        <v>0</v>
      </c>
      <c r="H17" s="10">
        <f>IF(('ssp3-up'!H17-'ssp3-up'!G17)&gt;0,('ssp3-up'!H17-'ssp3-up'!G17),0)</f>
        <v>0</v>
      </c>
      <c r="I17" s="10">
        <f>IF(('ssp3-up'!I17-'ssp3-up'!H17)&gt;0,('ssp3-up'!I17-'ssp3-up'!H17),0)</f>
        <v>0</v>
      </c>
      <c r="J17" s="10">
        <f>IF(('ssp3-up'!J17-'ssp3-up'!I17)&gt;0,('ssp3-up'!J17-'ssp3-up'!I17),0)</f>
        <v>0</v>
      </c>
      <c r="K17" s="10">
        <f>IF(('ssp3-up'!K17-'ssp3-up'!J17)&gt;0,('ssp3-up'!K17-'ssp3-up'!J17),0)</f>
        <v>0</v>
      </c>
      <c r="L17" s="10">
        <f>IF(('ssp3-up'!L17-'ssp3-up'!K17)&gt;0,('ssp3-up'!L17-'ssp3-up'!K17),0)</f>
        <v>0</v>
      </c>
      <c r="M17" s="10">
        <f>IF(('ssp3-up'!M17-'ssp3-up'!L17)&gt;0,('ssp3-up'!M17-'ssp3-up'!L17),0)</f>
        <v>0</v>
      </c>
      <c r="N17" s="10">
        <f>IF(('ssp3-up'!N17-'ssp3-up'!M17)&gt;0,('ssp3-up'!N17-'ssp3-up'!M17),0)</f>
        <v>0</v>
      </c>
      <c r="O17" s="10">
        <f>IF(('ssp3-up'!O17-'ssp3-up'!N17)&gt;0,('ssp3-up'!O17-'ssp3-up'!N17),0)</f>
        <v>0</v>
      </c>
      <c r="P17" s="10">
        <f>IF(('ssp3-up'!P17-'ssp3-up'!O17)&gt;0,('ssp3-up'!P17-'ssp3-up'!O17),0)</f>
        <v>0</v>
      </c>
      <c r="Q17" s="10">
        <f>IF(('ssp3-up'!Q17-'ssp3-up'!P17)&gt;0,('ssp3-up'!Q17-'ssp3-up'!P17),0)</f>
        <v>0</v>
      </c>
      <c r="R17" s="10">
        <f>IF(('ssp3-up'!R17-'ssp3-up'!Q17)&gt;0,('ssp3-up'!R17-'ssp3-up'!Q17),0)</f>
        <v>1.0242910581162334E-2</v>
      </c>
      <c r="S17" s="10">
        <f>IF(('ssp3-up'!S17-'ssp3-up'!R17)&gt;0,('ssp3-up'!S17-'ssp3-up'!R17),0)</f>
        <v>2.9167342252964801E-2</v>
      </c>
      <c r="T17" s="10">
        <f>IF(('ssp3-up'!T17-'ssp3-up'!S17)&gt;0,('ssp3-up'!T17-'ssp3-up'!S17),0)</f>
        <v>4.4879742258214783E-2</v>
      </c>
      <c r="U17" s="10">
        <f>IF(('ssp3-up'!U17-'ssp3-up'!T17)&gt;0,('ssp3-up'!U17-'ssp3-up'!T17),0)</f>
        <v>5.5216371965459032E-2</v>
      </c>
      <c r="V17" s="10">
        <f>IF(('ssp3-up'!V17-'ssp3-up'!U17)&gt;0,('ssp3-up'!V17-'ssp3-up'!U17),0)</f>
        <v>5.9690363539460556E-2</v>
      </c>
      <c r="W17" s="10">
        <f>IF(('ssp3-up'!W17-'ssp3-up'!V17)&gt;0,('ssp3-up'!W17-'ssp3-up'!V17),0)</f>
        <v>5.9415300270584837E-2</v>
      </c>
      <c r="X17" s="10">
        <f>IF(('ssp3-up'!X17-'ssp3-up'!W17)&gt;0,('ssp3-up'!X17-'ssp3-up'!W17),0)</f>
        <v>5.6163335253145874E-2</v>
      </c>
    </row>
    <row r="18" spans="1:24" x14ac:dyDescent="0.3">
      <c r="A18" s="6" t="s">
        <v>6</v>
      </c>
      <c r="B18" s="11" t="s">
        <v>206</v>
      </c>
      <c r="C18" s="6" t="s">
        <v>25</v>
      </c>
      <c r="D18" s="6" t="s">
        <v>205</v>
      </c>
      <c r="E18" s="6" t="s">
        <v>204</v>
      </c>
      <c r="F18" s="10" t="e">
        <v>#N/A</v>
      </c>
      <c r="G18" s="10">
        <f>IF(('ssp3-up'!G18-'ssp3-up'!F18)&gt;0,('ssp3-up'!G18-'ssp3-up'!F18),0)</f>
        <v>0.32282858796014313</v>
      </c>
      <c r="H18" s="10">
        <f>IF(('ssp3-up'!H18-'ssp3-up'!G18)&gt;0,('ssp3-up'!H18-'ssp3-up'!G18),0)</f>
        <v>0.21622560285301273</v>
      </c>
      <c r="I18" s="10">
        <f>IF(('ssp3-up'!I18-'ssp3-up'!H18)&gt;0,('ssp3-up'!I18-'ssp3-up'!H18),0)</f>
        <v>0.18546988987679014</v>
      </c>
      <c r="J18" s="10">
        <f>IF(('ssp3-up'!J18-'ssp3-up'!I18)&gt;0,('ssp3-up'!J18-'ssp3-up'!I18),0)</f>
        <v>0.1759480058756826</v>
      </c>
      <c r="K18" s="10">
        <f>IF(('ssp3-up'!K18-'ssp3-up'!J18)&gt;0,('ssp3-up'!K18-'ssp3-up'!J18),0)</f>
        <v>0.17267814947704574</v>
      </c>
      <c r="L18" s="10">
        <f>IF(('ssp3-up'!L18-'ssp3-up'!K18)&gt;0,('ssp3-up'!L18-'ssp3-up'!K18),0)</f>
        <v>0.17727226860054701</v>
      </c>
      <c r="M18" s="10">
        <f>IF(('ssp3-up'!M18-'ssp3-up'!L18)&gt;0,('ssp3-up'!M18-'ssp3-up'!L18),0)</f>
        <v>0.17925790389918728</v>
      </c>
      <c r="N18" s="10">
        <f>IF(('ssp3-up'!N18-'ssp3-up'!M18)&gt;0,('ssp3-up'!N18-'ssp3-up'!M18),0)</f>
        <v>0.1730953224036389</v>
      </c>
      <c r="O18" s="10">
        <f>IF(('ssp3-up'!O18-'ssp3-up'!N18)&gt;0,('ssp3-up'!O18-'ssp3-up'!N18),0)</f>
        <v>0.16190385260388052</v>
      </c>
      <c r="P18" s="10">
        <f>IF(('ssp3-up'!P18-'ssp3-up'!O18)&gt;0,('ssp3-up'!P18-'ssp3-up'!O18),0)</f>
        <v>0.15594766907393964</v>
      </c>
      <c r="Q18" s="10">
        <f>IF(('ssp3-up'!Q18-'ssp3-up'!P18)&gt;0,('ssp3-up'!Q18-'ssp3-up'!P18),0)</f>
        <v>0.1530641955617793</v>
      </c>
      <c r="R18" s="10">
        <f>IF(('ssp3-up'!R18-'ssp3-up'!Q18)&gt;0,('ssp3-up'!R18-'ssp3-up'!Q18),0)</f>
        <v>0.15738762882865798</v>
      </c>
      <c r="S18" s="10">
        <f>IF(('ssp3-up'!S18-'ssp3-up'!R18)&gt;0,('ssp3-up'!S18-'ssp3-up'!R18),0)</f>
        <v>0.16388006241974074</v>
      </c>
      <c r="T18" s="10">
        <f>IF(('ssp3-up'!T18-'ssp3-up'!S18)&gt;0,('ssp3-up'!T18-'ssp3-up'!S18),0)</f>
        <v>0.16634438910743299</v>
      </c>
      <c r="U18" s="10">
        <f>IF(('ssp3-up'!U18-'ssp3-up'!T18)&gt;0,('ssp3-up'!U18-'ssp3-up'!T18),0)</f>
        <v>0.16168308561704015</v>
      </c>
      <c r="V18" s="10">
        <f>IF(('ssp3-up'!V18-'ssp3-up'!U18)&gt;0,('ssp3-up'!V18-'ssp3-up'!U18),0)</f>
        <v>0.14963317451318048</v>
      </c>
      <c r="W18" s="10">
        <f>IF(('ssp3-up'!W18-'ssp3-up'!V18)&gt;0,('ssp3-up'!W18-'ssp3-up'!V18),0)</f>
        <v>0.13088186799592405</v>
      </c>
      <c r="X18" s="10">
        <f>IF(('ssp3-up'!X18-'ssp3-up'!W18)&gt;0,('ssp3-up'!X18-'ssp3-up'!W18),0)</f>
        <v>0.10673240064687484</v>
      </c>
    </row>
    <row r="19" spans="1:24" x14ac:dyDescent="0.3">
      <c r="A19" s="6" t="s">
        <v>6</v>
      </c>
      <c r="B19" s="11" t="s">
        <v>206</v>
      </c>
      <c r="C19" s="6" t="s">
        <v>26</v>
      </c>
      <c r="D19" s="6" t="s">
        <v>205</v>
      </c>
      <c r="E19" s="6" t="s">
        <v>204</v>
      </c>
      <c r="F19" s="10" t="e">
        <v>#N/A</v>
      </c>
      <c r="G19" s="10">
        <f>IF(('ssp3-up'!G19-'ssp3-up'!F19)&gt;0,('ssp3-up'!G19-'ssp3-up'!F19),0)</f>
        <v>2.7877707472751256E-2</v>
      </c>
      <c r="H19" s="10">
        <f>IF(('ssp3-up'!H19-'ssp3-up'!G19)&gt;0,('ssp3-up'!H19-'ssp3-up'!G19),0)</f>
        <v>2.5714307156589455E-2</v>
      </c>
      <c r="I19" s="10">
        <f>IF(('ssp3-up'!I19-'ssp3-up'!H19)&gt;0,('ssp3-up'!I19-'ssp3-up'!H19),0)</f>
        <v>2.2697385085044264E-2</v>
      </c>
      <c r="J19" s="10">
        <f>IF(('ssp3-up'!J19-'ssp3-up'!I19)&gt;0,('ssp3-up'!J19-'ssp3-up'!I19),0)</f>
        <v>2.0725998127936296E-2</v>
      </c>
      <c r="K19" s="10">
        <f>IF(('ssp3-up'!K19-'ssp3-up'!J19)&gt;0,('ssp3-up'!K19-'ssp3-up'!J19),0)</f>
        <v>1.8060003453215012E-2</v>
      </c>
      <c r="L19" s="10">
        <f>IF(('ssp3-up'!L19-'ssp3-up'!K19)&gt;0,('ssp3-up'!L19-'ssp3-up'!K19),0)</f>
        <v>1.5689305648977081E-2</v>
      </c>
      <c r="M19" s="10">
        <f>IF(('ssp3-up'!M19-'ssp3-up'!L19)&gt;0,('ssp3-up'!M19-'ssp3-up'!L19),0)</f>
        <v>1.4326461133392865E-2</v>
      </c>
      <c r="N19" s="10">
        <f>IF(('ssp3-up'!N19-'ssp3-up'!M19)&gt;0,('ssp3-up'!N19-'ssp3-up'!M19),0)</f>
        <v>1.3950055761248137E-2</v>
      </c>
      <c r="O19" s="10">
        <f>IF(('ssp3-up'!O19-'ssp3-up'!N19)&gt;0,('ssp3-up'!O19-'ssp3-up'!N19),0)</f>
        <v>1.3762923404651128E-2</v>
      </c>
      <c r="P19" s="10">
        <f>IF(('ssp3-up'!P19-'ssp3-up'!O19)&gt;0,('ssp3-up'!P19-'ssp3-up'!O19),0)</f>
        <v>1.3096731598303768E-2</v>
      </c>
      <c r="Q19" s="10">
        <f>IF(('ssp3-up'!Q19-'ssp3-up'!P19)&gt;0,('ssp3-up'!Q19-'ssp3-up'!P19),0)</f>
        <v>1.1832500865381068E-2</v>
      </c>
      <c r="R19" s="10">
        <f>IF(('ssp3-up'!R19-'ssp3-up'!Q19)&gt;0,('ssp3-up'!R19-'ssp3-up'!Q19),0)</f>
        <v>1.0706386986154504E-2</v>
      </c>
      <c r="S19" s="10">
        <f>IF(('ssp3-up'!S19-'ssp3-up'!R19)&gt;0,('ssp3-up'!S19-'ssp3-up'!R19),0)</f>
        <v>1.0297041338882762E-2</v>
      </c>
      <c r="T19" s="10">
        <f>IF(('ssp3-up'!T19-'ssp3-up'!S19)&gt;0,('ssp3-up'!T19-'ssp3-up'!S19),0)</f>
        <v>1.0418002454837261E-2</v>
      </c>
      <c r="U19" s="10">
        <f>IF(('ssp3-up'!U19-'ssp3-up'!T19)&gt;0,('ssp3-up'!U19-'ssp3-up'!T19),0)</f>
        <v>1.1099448292606784E-2</v>
      </c>
      <c r="V19" s="10">
        <f>IF(('ssp3-up'!V19-'ssp3-up'!U19)&gt;0,('ssp3-up'!V19-'ssp3-up'!U19),0)</f>
        <v>1.176662897044467E-2</v>
      </c>
      <c r="W19" s="10">
        <f>IF(('ssp3-up'!W19-'ssp3-up'!V19)&gt;0,('ssp3-up'!W19-'ssp3-up'!V19),0)</f>
        <v>1.1831152044441295E-2</v>
      </c>
      <c r="X19" s="10">
        <f>IF(('ssp3-up'!X19-'ssp3-up'!W19)&gt;0,('ssp3-up'!X19-'ssp3-up'!W19),0)</f>
        <v>1.1272054534180675E-2</v>
      </c>
    </row>
    <row r="20" spans="1:24" x14ac:dyDescent="0.3">
      <c r="A20" s="6" t="s">
        <v>6</v>
      </c>
      <c r="B20" s="11" t="s">
        <v>206</v>
      </c>
      <c r="C20" s="6" t="s">
        <v>27</v>
      </c>
      <c r="D20" s="6" t="s">
        <v>205</v>
      </c>
      <c r="E20" s="6" t="s">
        <v>204</v>
      </c>
      <c r="F20" s="10" t="e">
        <v>#N/A</v>
      </c>
      <c r="G20" s="10">
        <f>IF(('ssp3-up'!G20-'ssp3-up'!F20)&gt;0,('ssp3-up'!G20-'ssp3-up'!F20),0)</f>
        <v>3.6760797350157581E-2</v>
      </c>
      <c r="H20" s="10">
        <f>IF(('ssp3-up'!H20-'ssp3-up'!G20)&gt;0,('ssp3-up'!H20-'ssp3-up'!G20),0)</f>
        <v>3.0930715986605017E-2</v>
      </c>
      <c r="I20" s="10">
        <f>IF(('ssp3-up'!I20-'ssp3-up'!H20)&gt;0,('ssp3-up'!I20-'ssp3-up'!H20),0)</f>
        <v>2.2696448911081912E-2</v>
      </c>
      <c r="J20" s="10">
        <f>IF(('ssp3-up'!J20-'ssp3-up'!I20)&gt;0,('ssp3-up'!J20-'ssp3-up'!I20),0)</f>
        <v>1.3436773691509529E-2</v>
      </c>
      <c r="K20" s="10">
        <f>IF(('ssp3-up'!K20-'ssp3-up'!J20)&gt;0,('ssp3-up'!K20-'ssp3-up'!J20),0)</f>
        <v>4.4659231400756561E-4</v>
      </c>
      <c r="L20" s="10">
        <f>IF(('ssp3-up'!L20-'ssp3-up'!K20)&gt;0,('ssp3-up'!L20-'ssp3-up'!K20),0)</f>
        <v>0</v>
      </c>
      <c r="M20" s="10">
        <f>IF(('ssp3-up'!M20-'ssp3-up'!L20)&gt;0,('ssp3-up'!M20-'ssp3-up'!L20),0)</f>
        <v>0</v>
      </c>
      <c r="N20" s="10">
        <f>IF(('ssp3-up'!N20-'ssp3-up'!M20)&gt;0,('ssp3-up'!N20-'ssp3-up'!M20),0)</f>
        <v>0</v>
      </c>
      <c r="O20" s="10">
        <f>IF(('ssp3-up'!O20-'ssp3-up'!N20)&gt;0,('ssp3-up'!O20-'ssp3-up'!N20),0)</f>
        <v>0</v>
      </c>
      <c r="P20" s="10">
        <f>IF(('ssp3-up'!P20-'ssp3-up'!O20)&gt;0,('ssp3-up'!P20-'ssp3-up'!O20),0)</f>
        <v>0</v>
      </c>
      <c r="Q20" s="10">
        <f>IF(('ssp3-up'!Q20-'ssp3-up'!P20)&gt;0,('ssp3-up'!Q20-'ssp3-up'!P20),0)</f>
        <v>0</v>
      </c>
      <c r="R20" s="10">
        <f>IF(('ssp3-up'!R20-'ssp3-up'!Q20)&gt;0,('ssp3-up'!R20-'ssp3-up'!Q20),0)</f>
        <v>0</v>
      </c>
      <c r="S20" s="10">
        <f>IF(('ssp3-up'!S20-'ssp3-up'!R20)&gt;0,('ssp3-up'!S20-'ssp3-up'!R20),0)</f>
        <v>0</v>
      </c>
      <c r="T20" s="10">
        <f>IF(('ssp3-up'!T20-'ssp3-up'!S20)&gt;0,('ssp3-up'!T20-'ssp3-up'!S20),0)</f>
        <v>0</v>
      </c>
      <c r="U20" s="10">
        <f>IF(('ssp3-up'!U20-'ssp3-up'!T20)&gt;0,('ssp3-up'!U20-'ssp3-up'!T20),0)</f>
        <v>0</v>
      </c>
      <c r="V20" s="10">
        <f>IF(('ssp3-up'!V20-'ssp3-up'!U20)&gt;0,('ssp3-up'!V20-'ssp3-up'!U20),0)</f>
        <v>0</v>
      </c>
      <c r="W20" s="10">
        <f>IF(('ssp3-up'!W20-'ssp3-up'!V20)&gt;0,('ssp3-up'!W20-'ssp3-up'!V20),0)</f>
        <v>1.0982707357483079E-3</v>
      </c>
      <c r="X20" s="10">
        <f>IF(('ssp3-up'!X20-'ssp3-up'!W20)&gt;0,('ssp3-up'!X20-'ssp3-up'!W20),0)</f>
        <v>3.6722705787832766E-3</v>
      </c>
    </row>
    <row r="21" spans="1:24" x14ac:dyDescent="0.3">
      <c r="A21" s="6" t="s">
        <v>6</v>
      </c>
      <c r="B21" s="11" t="s">
        <v>206</v>
      </c>
      <c r="C21" s="6" t="s">
        <v>28</v>
      </c>
      <c r="D21" s="6" t="s">
        <v>205</v>
      </c>
      <c r="E21" s="6" t="s">
        <v>204</v>
      </c>
      <c r="F21" s="10" t="e">
        <v>#N/A</v>
      </c>
      <c r="G21" s="10">
        <f>IF(('ssp3-up'!G21-'ssp3-up'!F21)&gt;0,('ssp3-up'!G21-'ssp3-up'!F21),0)</f>
        <v>0</v>
      </c>
      <c r="H21" s="10">
        <f>IF(('ssp3-up'!H21-'ssp3-up'!G21)&gt;0,('ssp3-up'!H21-'ssp3-up'!G21),0)</f>
        <v>0</v>
      </c>
      <c r="I21" s="10">
        <f>IF(('ssp3-up'!I21-'ssp3-up'!H21)&gt;0,('ssp3-up'!I21-'ssp3-up'!H21),0)</f>
        <v>0</v>
      </c>
      <c r="J21" s="10">
        <f>IF(('ssp3-up'!J21-'ssp3-up'!I21)&gt;0,('ssp3-up'!J21-'ssp3-up'!I21),0)</f>
        <v>0</v>
      </c>
      <c r="K21" s="10">
        <f>IF(('ssp3-up'!K21-'ssp3-up'!J21)&gt;0,('ssp3-up'!K21-'ssp3-up'!J21),0)</f>
        <v>0</v>
      </c>
      <c r="L21" s="10">
        <f>IF(('ssp3-up'!L21-'ssp3-up'!K21)&gt;0,('ssp3-up'!L21-'ssp3-up'!K21),0)</f>
        <v>0</v>
      </c>
      <c r="M21" s="10">
        <f>IF(('ssp3-up'!M21-'ssp3-up'!L21)&gt;0,('ssp3-up'!M21-'ssp3-up'!L21),0)</f>
        <v>0</v>
      </c>
      <c r="N21" s="10">
        <f>IF(('ssp3-up'!N21-'ssp3-up'!M21)&gt;0,('ssp3-up'!N21-'ssp3-up'!M21),0)</f>
        <v>0</v>
      </c>
      <c r="O21" s="10">
        <f>IF(('ssp3-up'!O21-'ssp3-up'!N21)&gt;0,('ssp3-up'!O21-'ssp3-up'!N21),0)</f>
        <v>0</v>
      </c>
      <c r="P21" s="10">
        <f>IF(('ssp3-up'!P21-'ssp3-up'!O21)&gt;0,('ssp3-up'!P21-'ssp3-up'!O21),0)</f>
        <v>0</v>
      </c>
      <c r="Q21" s="10">
        <f>IF(('ssp3-up'!Q21-'ssp3-up'!P21)&gt;0,('ssp3-up'!Q21-'ssp3-up'!P21),0)</f>
        <v>0</v>
      </c>
      <c r="R21" s="10">
        <f>IF(('ssp3-up'!R21-'ssp3-up'!Q21)&gt;0,('ssp3-up'!R21-'ssp3-up'!Q21),0)</f>
        <v>0</v>
      </c>
      <c r="S21" s="10">
        <f>IF(('ssp3-up'!S21-'ssp3-up'!R21)&gt;0,('ssp3-up'!S21-'ssp3-up'!R21),0)</f>
        <v>0</v>
      </c>
      <c r="T21" s="10">
        <f>IF(('ssp3-up'!T21-'ssp3-up'!S21)&gt;0,('ssp3-up'!T21-'ssp3-up'!S21),0)</f>
        <v>1.9894465999207078E-2</v>
      </c>
      <c r="U21" s="10">
        <f>IF(('ssp3-up'!U21-'ssp3-up'!T21)&gt;0,('ssp3-up'!U21-'ssp3-up'!T21),0)</f>
        <v>3.6420589934654579E-2</v>
      </c>
      <c r="V21" s="10">
        <f>IF(('ssp3-up'!V21-'ssp3-up'!U21)&gt;0,('ssp3-up'!V21-'ssp3-up'!U21),0)</f>
        <v>4.9448482798614357E-2</v>
      </c>
      <c r="W21" s="10">
        <f>IF(('ssp3-up'!W21-'ssp3-up'!V21)&gt;0,('ssp3-up'!W21-'ssp3-up'!V21),0)</f>
        <v>5.8317742051529287E-2</v>
      </c>
      <c r="X21" s="10">
        <f>IF(('ssp3-up'!X21-'ssp3-up'!W21)&gt;0,('ssp3-up'!X21-'ssp3-up'!W21),0)</f>
        <v>6.40386063727858E-2</v>
      </c>
    </row>
    <row r="22" spans="1:24" x14ac:dyDescent="0.3">
      <c r="A22" s="6" t="s">
        <v>6</v>
      </c>
      <c r="B22" s="11" t="s">
        <v>206</v>
      </c>
      <c r="C22" s="6" t="s">
        <v>29</v>
      </c>
      <c r="D22" s="6" t="s">
        <v>205</v>
      </c>
      <c r="E22" s="6" t="s">
        <v>204</v>
      </c>
      <c r="F22" s="10" t="e">
        <v>#N/A</v>
      </c>
      <c r="G22" s="10">
        <f>IF(('ssp3-up'!G22-'ssp3-up'!F22)&gt;0,('ssp3-up'!G22-'ssp3-up'!F22),0)</f>
        <v>1.7570183373031067E-2</v>
      </c>
      <c r="H22" s="10">
        <f>IF(('ssp3-up'!H22-'ssp3-up'!G22)&gt;0,('ssp3-up'!H22-'ssp3-up'!G22),0)</f>
        <v>1.9043245569743211E-2</v>
      </c>
      <c r="I22" s="10">
        <f>IF(('ssp3-up'!I22-'ssp3-up'!H22)&gt;0,('ssp3-up'!I22-'ssp3-up'!H22),0)</f>
        <v>2.0011888396844979E-2</v>
      </c>
      <c r="J22" s="10">
        <f>IF(('ssp3-up'!J22-'ssp3-up'!I22)&gt;0,('ssp3-up'!J22-'ssp3-up'!I22),0)</f>
        <v>2.0311937238078837E-2</v>
      </c>
      <c r="K22" s="10">
        <f>IF(('ssp3-up'!K22-'ssp3-up'!J22)&gt;0,('ssp3-up'!K22-'ssp3-up'!J22),0)</f>
        <v>2.0164688189533375E-2</v>
      </c>
      <c r="L22" s="10">
        <f>IF(('ssp3-up'!L22-'ssp3-up'!K22)&gt;0,('ssp3-up'!L22-'ssp3-up'!K22),0)</f>
        <v>2.0402944267096101E-2</v>
      </c>
      <c r="M22" s="10">
        <f>IF(('ssp3-up'!M22-'ssp3-up'!L22)&gt;0,('ssp3-up'!M22-'ssp3-up'!L22),0)</f>
        <v>2.1196018339214973E-2</v>
      </c>
      <c r="N22" s="10">
        <f>IF(('ssp3-up'!N22-'ssp3-up'!M22)&gt;0,('ssp3-up'!N22-'ssp3-up'!M22),0)</f>
        <v>2.2144183693469877E-2</v>
      </c>
      <c r="O22" s="10">
        <f>IF(('ssp3-up'!O22-'ssp3-up'!N22)&gt;0,('ssp3-up'!O22-'ssp3-up'!N22),0)</f>
        <v>2.2756236563844345E-2</v>
      </c>
      <c r="P22" s="10">
        <f>IF(('ssp3-up'!P22-'ssp3-up'!O22)&gt;0,('ssp3-up'!P22-'ssp3-up'!O22),0)</f>
        <v>2.3344679157552561E-2</v>
      </c>
      <c r="Q22" s="10">
        <f>IF(('ssp3-up'!Q22-'ssp3-up'!P22)&gt;0,('ssp3-up'!Q22-'ssp3-up'!P22),0)</f>
        <v>2.4151185964525146E-2</v>
      </c>
      <c r="R22" s="10">
        <f>IF(('ssp3-up'!R22-'ssp3-up'!Q22)&gt;0,('ssp3-up'!R22-'ssp3-up'!Q22),0)</f>
        <v>2.5405433403776989E-2</v>
      </c>
      <c r="S22" s="10">
        <f>IF(('ssp3-up'!S22-'ssp3-up'!R22)&gt;0,('ssp3-up'!S22-'ssp3-up'!R22),0)</f>
        <v>2.7140611946807225E-2</v>
      </c>
      <c r="T22" s="10">
        <f>IF(('ssp3-up'!T22-'ssp3-up'!S22)&gt;0,('ssp3-up'!T22-'ssp3-up'!S22),0)</f>
        <v>2.8995084098107138E-2</v>
      </c>
      <c r="U22" s="10">
        <f>IF(('ssp3-up'!U22-'ssp3-up'!T22)&gt;0,('ssp3-up'!U22-'ssp3-up'!T22),0)</f>
        <v>3.1064107887585679E-2</v>
      </c>
      <c r="V22" s="10">
        <f>IF(('ssp3-up'!V22-'ssp3-up'!U22)&gt;0,('ssp3-up'!V22-'ssp3-up'!U22),0)</f>
        <v>3.3315060646507577E-2</v>
      </c>
      <c r="W22" s="10">
        <f>IF(('ssp3-up'!W22-'ssp3-up'!V22)&gt;0,('ssp3-up'!W22-'ssp3-up'!V22),0)</f>
        <v>3.6144834997742903E-2</v>
      </c>
      <c r="X22" s="10">
        <f>IF(('ssp3-up'!X22-'ssp3-up'!W22)&gt;0,('ssp3-up'!X22-'ssp3-up'!W22),0)</f>
        <v>3.9216062699062748E-2</v>
      </c>
    </row>
    <row r="23" spans="1:24" x14ac:dyDescent="0.3">
      <c r="A23" s="6" t="s">
        <v>6</v>
      </c>
      <c r="B23" s="11" t="s">
        <v>206</v>
      </c>
      <c r="C23" s="6" t="s">
        <v>30</v>
      </c>
      <c r="D23" s="6" t="s">
        <v>205</v>
      </c>
      <c r="E23" s="6" t="s">
        <v>204</v>
      </c>
      <c r="F23" s="10" t="e">
        <v>#N/A</v>
      </c>
      <c r="G23" s="10">
        <f>IF(('ssp3-up'!G23-'ssp3-up'!F23)&gt;0,('ssp3-up'!G23-'ssp3-up'!F23),0)</f>
        <v>0.66345100963356529</v>
      </c>
      <c r="H23" s="10">
        <f>IF(('ssp3-up'!H23-'ssp3-up'!G23)&gt;0,('ssp3-up'!H23-'ssp3-up'!G23),0)</f>
        <v>0.75053669476019813</v>
      </c>
      <c r="I23" s="10">
        <f>IF(('ssp3-up'!I23-'ssp3-up'!H23)&gt;0,('ssp3-up'!I23-'ssp3-up'!H23),0)</f>
        <v>0.80796162033017183</v>
      </c>
      <c r="J23" s="10">
        <f>IF(('ssp3-up'!J23-'ssp3-up'!I23)&gt;0,('ssp3-up'!J23-'ssp3-up'!I23),0)</f>
        <v>0.82905016323930703</v>
      </c>
      <c r="K23" s="10">
        <f>IF(('ssp3-up'!K23-'ssp3-up'!J23)&gt;0,('ssp3-up'!K23-'ssp3-up'!J23),0)</f>
        <v>0.81261083715765459</v>
      </c>
      <c r="L23" s="10">
        <f>IF(('ssp3-up'!L23-'ssp3-up'!K23)&gt;0,('ssp3-up'!L23-'ssp3-up'!K23),0)</f>
        <v>0.80664899998109973</v>
      </c>
      <c r="M23" s="10">
        <f>IF(('ssp3-up'!M23-'ssp3-up'!L23)&gt;0,('ssp3-up'!M23-'ssp3-up'!L23),0)</f>
        <v>0.80109957094706985</v>
      </c>
      <c r="N23" s="10">
        <f>IF(('ssp3-up'!N23-'ssp3-up'!M23)&gt;0,('ssp3-up'!N23-'ssp3-up'!M23),0)</f>
        <v>0.81082106597646053</v>
      </c>
      <c r="O23" s="10">
        <f>IF(('ssp3-up'!O23-'ssp3-up'!N23)&gt;0,('ssp3-up'!O23-'ssp3-up'!N23),0)</f>
        <v>0.78965412002833091</v>
      </c>
      <c r="P23" s="10">
        <f>IF(('ssp3-up'!P23-'ssp3-up'!O23)&gt;0,('ssp3-up'!P23-'ssp3-up'!O23),0)</f>
        <v>0.74918488298406416</v>
      </c>
      <c r="Q23" s="10">
        <f>IF(('ssp3-up'!Q23-'ssp3-up'!P23)&gt;0,('ssp3-up'!Q23-'ssp3-up'!P23),0)</f>
        <v>0.73836592862979522</v>
      </c>
      <c r="R23" s="10">
        <f>IF(('ssp3-up'!R23-'ssp3-up'!Q23)&gt;0,('ssp3-up'!R23-'ssp3-up'!Q23),0)</f>
        <v>0.72409103983595813</v>
      </c>
      <c r="S23" s="10">
        <f>IF(('ssp3-up'!S23-'ssp3-up'!R23)&gt;0,('ssp3-up'!S23-'ssp3-up'!R23),0)</f>
        <v>0.70533008699644562</v>
      </c>
      <c r="T23" s="10">
        <f>IF(('ssp3-up'!T23-'ssp3-up'!S23)&gt;0,('ssp3-up'!T23-'ssp3-up'!S23),0)</f>
        <v>0.70930857324309926</v>
      </c>
      <c r="U23" s="10">
        <f>IF(('ssp3-up'!U23-'ssp3-up'!T23)&gt;0,('ssp3-up'!U23-'ssp3-up'!T23),0)</f>
        <v>0.70576892876718134</v>
      </c>
      <c r="V23" s="10">
        <f>IF(('ssp3-up'!V23-'ssp3-up'!U23)&gt;0,('ssp3-up'!V23-'ssp3-up'!U23),0)</f>
        <v>0.72053765368479006</v>
      </c>
      <c r="W23" s="10">
        <f>IF(('ssp3-up'!W23-'ssp3-up'!V23)&gt;0,('ssp3-up'!W23-'ssp3-up'!V23),0)</f>
        <v>0.72014227924145047</v>
      </c>
      <c r="X23" s="10">
        <f>IF(('ssp3-up'!X23-'ssp3-up'!W23)&gt;0,('ssp3-up'!X23-'ssp3-up'!W23),0)</f>
        <v>0.7303011157993744</v>
      </c>
    </row>
    <row r="24" spans="1:24" x14ac:dyDescent="0.3">
      <c r="A24" s="6" t="s">
        <v>6</v>
      </c>
      <c r="B24" s="11" t="s">
        <v>206</v>
      </c>
      <c r="C24" s="6" t="s">
        <v>31</v>
      </c>
      <c r="D24" s="6" t="s">
        <v>205</v>
      </c>
      <c r="E24" s="6" t="s">
        <v>204</v>
      </c>
      <c r="F24" s="10" t="e">
        <v>#N/A</v>
      </c>
      <c r="G24" s="10">
        <f>IF(('ssp3-up'!G24-'ssp3-up'!F24)&gt;0,('ssp3-up'!G24-'ssp3-up'!F24),0)</f>
        <v>10.271574825979542</v>
      </c>
      <c r="H24" s="10">
        <f>IF(('ssp3-up'!H24-'ssp3-up'!G24)&gt;0,('ssp3-up'!H24-'ssp3-up'!G24),0)</f>
        <v>10.215948392992658</v>
      </c>
      <c r="I24" s="10">
        <f>IF(('ssp3-up'!I24-'ssp3-up'!H24)&gt;0,('ssp3-up'!I24-'ssp3-up'!H24),0)</f>
        <v>9.7743596442349769</v>
      </c>
      <c r="J24" s="10">
        <f>IF(('ssp3-up'!J24-'ssp3-up'!I24)&gt;0,('ssp3-up'!J24-'ssp3-up'!I24),0)</f>
        <v>8.9631938699842522</v>
      </c>
      <c r="K24" s="10">
        <f>IF(('ssp3-up'!K24-'ssp3-up'!J24)&gt;0,('ssp3-up'!K24-'ssp3-up'!J24),0)</f>
        <v>7.7745873147332532</v>
      </c>
      <c r="L24" s="10">
        <f>IF(('ssp3-up'!L24-'ssp3-up'!K24)&gt;0,('ssp3-up'!L24-'ssp3-up'!K24),0)</f>
        <v>6.8209138297573588</v>
      </c>
      <c r="M24" s="10">
        <f>IF(('ssp3-up'!M24-'ssp3-up'!L24)&gt;0,('ssp3-up'!M24-'ssp3-up'!L24),0)</f>
        <v>6.0463955771135147</v>
      </c>
      <c r="N24" s="10">
        <f>IF(('ssp3-up'!N24-'ssp3-up'!M24)&gt;0,('ssp3-up'!N24-'ssp3-up'!M24),0)</f>
        <v>5.2074196398363597</v>
      </c>
      <c r="O24" s="10">
        <f>IF(('ssp3-up'!O24-'ssp3-up'!N24)&gt;0,('ssp3-up'!O24-'ssp3-up'!N24),0)</f>
        <v>4.2030373577788964</v>
      </c>
      <c r="P24" s="10">
        <f>IF(('ssp3-up'!P24-'ssp3-up'!O24)&gt;0,('ssp3-up'!P24-'ssp3-up'!O24),0)</f>
        <v>3.3081791271080476</v>
      </c>
      <c r="Q24" s="10">
        <f>IF(('ssp3-up'!Q24-'ssp3-up'!P24)&gt;0,('ssp3-up'!Q24-'ssp3-up'!P24),0)</f>
        <v>2.643173493715409</v>
      </c>
      <c r="R24" s="10">
        <f>IF(('ssp3-up'!R24-'ssp3-up'!Q24)&gt;0,('ssp3-up'!R24-'ssp3-up'!Q24),0)</f>
        <v>2.2430443030212075</v>
      </c>
      <c r="S24" s="10">
        <f>IF(('ssp3-up'!S24-'ssp3-up'!R24)&gt;0,('ssp3-up'!S24-'ssp3-up'!R24),0)</f>
        <v>2.0079496370109666</v>
      </c>
      <c r="T24" s="10">
        <f>IF(('ssp3-up'!T24-'ssp3-up'!S24)&gt;0,('ssp3-up'!T24-'ssp3-up'!S24),0)</f>
        <v>2.007621247496246</v>
      </c>
      <c r="U24" s="10">
        <f>IF(('ssp3-up'!U24-'ssp3-up'!T24)&gt;0,('ssp3-up'!U24-'ssp3-up'!T24),0)</f>
        <v>2.1677925940102512</v>
      </c>
      <c r="V24" s="10">
        <f>IF(('ssp3-up'!V24-'ssp3-up'!U24)&gt;0,('ssp3-up'!V24-'ssp3-up'!U24),0)</f>
        <v>2.4424604022840697</v>
      </c>
      <c r="W24" s="10">
        <f>IF(('ssp3-up'!W24-'ssp3-up'!V24)&gt;0,('ssp3-up'!W24-'ssp3-up'!V24),0)</f>
        <v>2.8438811783585436</v>
      </c>
      <c r="X24" s="10">
        <f>IF(('ssp3-up'!X24-'ssp3-up'!W24)&gt;0,('ssp3-up'!X24-'ssp3-up'!W24),0)</f>
        <v>3.2517881724915583</v>
      </c>
    </row>
    <row r="25" spans="1:24" x14ac:dyDescent="0.3">
      <c r="A25" s="6" t="s">
        <v>6</v>
      </c>
      <c r="B25" s="11" t="s">
        <v>206</v>
      </c>
      <c r="C25" s="6" t="s">
        <v>32</v>
      </c>
      <c r="D25" s="6" t="s">
        <v>205</v>
      </c>
      <c r="E25" s="6" t="s">
        <v>204</v>
      </c>
      <c r="F25" s="10" t="e">
        <v>#N/A</v>
      </c>
      <c r="G25" s="10">
        <f>IF(('ssp3-up'!G25-'ssp3-up'!F25)&gt;0,('ssp3-up'!G25-'ssp3-up'!F25),0)</f>
        <v>4.7155361784951833E-3</v>
      </c>
      <c r="H25" s="10">
        <f>IF(('ssp3-up'!H25-'ssp3-up'!G25)&gt;0,('ssp3-up'!H25-'ssp3-up'!G25),0)</f>
        <v>4.6008420601391653E-3</v>
      </c>
      <c r="I25" s="10">
        <f>IF(('ssp3-up'!I25-'ssp3-up'!H25)&gt;0,('ssp3-up'!I25-'ssp3-up'!H25),0)</f>
        <v>4.1360187696248552E-3</v>
      </c>
      <c r="J25" s="10">
        <f>IF(('ssp3-up'!J25-'ssp3-up'!I25)&gt;0,('ssp3-up'!J25-'ssp3-up'!I25),0)</f>
        <v>3.3639640779892233E-3</v>
      </c>
      <c r="K25" s="10">
        <f>IF(('ssp3-up'!K25-'ssp3-up'!J25)&gt;0,('ssp3-up'!K25-'ssp3-up'!J25),0)</f>
        <v>2.1696780912314473E-3</v>
      </c>
      <c r="L25" s="10">
        <f>IF(('ssp3-up'!L25-'ssp3-up'!K25)&gt;0,('ssp3-up'!L25-'ssp3-up'!K25),0)</f>
        <v>9.6510508658920191E-4</v>
      </c>
      <c r="M25" s="10">
        <f>IF(('ssp3-up'!M25-'ssp3-up'!L25)&gt;0,('ssp3-up'!M25-'ssp3-up'!L25),0)</f>
        <v>1.7411344591267142E-5</v>
      </c>
      <c r="N25" s="10">
        <f>IF(('ssp3-up'!N25-'ssp3-up'!M25)&gt;0,('ssp3-up'!N25-'ssp3-up'!M25),0)</f>
        <v>0</v>
      </c>
      <c r="O25" s="10">
        <f>IF(('ssp3-up'!O25-'ssp3-up'!N25)&gt;0,('ssp3-up'!O25-'ssp3-up'!N25),0)</f>
        <v>0</v>
      </c>
      <c r="P25" s="10">
        <f>IF(('ssp3-up'!P25-'ssp3-up'!O25)&gt;0,('ssp3-up'!P25-'ssp3-up'!O25),0)</f>
        <v>0</v>
      </c>
      <c r="Q25" s="10">
        <f>IF(('ssp3-up'!Q25-'ssp3-up'!P25)&gt;0,('ssp3-up'!Q25-'ssp3-up'!P25),0)</f>
        <v>0</v>
      </c>
      <c r="R25" s="10">
        <f>IF(('ssp3-up'!R25-'ssp3-up'!Q25)&gt;0,('ssp3-up'!R25-'ssp3-up'!Q25),0)</f>
        <v>0</v>
      </c>
      <c r="S25" s="10">
        <f>IF(('ssp3-up'!S25-'ssp3-up'!R25)&gt;0,('ssp3-up'!S25-'ssp3-up'!R25),0)</f>
        <v>0</v>
      </c>
      <c r="T25" s="10">
        <f>IF(('ssp3-up'!T25-'ssp3-up'!S25)&gt;0,('ssp3-up'!T25-'ssp3-up'!S25),0)</f>
        <v>0</v>
      </c>
      <c r="U25" s="10">
        <f>IF(('ssp3-up'!U25-'ssp3-up'!T25)&gt;0,('ssp3-up'!U25-'ssp3-up'!T25),0)</f>
        <v>0</v>
      </c>
      <c r="V25" s="10">
        <f>IF(('ssp3-up'!V25-'ssp3-up'!U25)&gt;0,('ssp3-up'!V25-'ssp3-up'!U25),0)</f>
        <v>4.2733382878759607E-4</v>
      </c>
      <c r="W25" s="10">
        <f>IF(('ssp3-up'!W25-'ssp3-up'!V25)&gt;0,('ssp3-up'!W25-'ssp3-up'!V25),0)</f>
        <v>9.4336468750805258E-4</v>
      </c>
      <c r="X25" s="10">
        <f>IF(('ssp3-up'!X25-'ssp3-up'!W25)&gt;0,('ssp3-up'!X25-'ssp3-up'!W25),0)</f>
        <v>1.3583724833152733E-3</v>
      </c>
    </row>
    <row r="26" spans="1:24" x14ac:dyDescent="0.3">
      <c r="A26" s="6" t="s">
        <v>6</v>
      </c>
      <c r="B26" s="11" t="s">
        <v>206</v>
      </c>
      <c r="C26" s="6" t="s">
        <v>33</v>
      </c>
      <c r="D26" s="6" t="s">
        <v>205</v>
      </c>
      <c r="E26" s="6" t="s">
        <v>204</v>
      </c>
      <c r="F26" s="10" t="e">
        <v>#N/A</v>
      </c>
      <c r="G26" s="10">
        <f>IF(('ssp3-up'!G26-'ssp3-up'!F26)&gt;0,('ssp3-up'!G26-'ssp3-up'!F26),0)</f>
        <v>2.7237811157703795E-2</v>
      </c>
      <c r="H26" s="10">
        <f>IF(('ssp3-up'!H26-'ssp3-up'!G26)&gt;0,('ssp3-up'!H26-'ssp3-up'!G26),0)</f>
        <v>2.628523862264559E-2</v>
      </c>
      <c r="I26" s="10">
        <f>IF(('ssp3-up'!I26-'ssp3-up'!H26)&gt;0,('ssp3-up'!I26-'ssp3-up'!H26),0)</f>
        <v>2.5001651729830321E-2</v>
      </c>
      <c r="J26" s="10">
        <f>IF(('ssp3-up'!J26-'ssp3-up'!I26)&gt;0,('ssp3-up'!J26-'ssp3-up'!I26),0)</f>
        <v>2.4614111477878786E-2</v>
      </c>
      <c r="K26" s="10">
        <f>IF(('ssp3-up'!K26-'ssp3-up'!J26)&gt;0,('ssp3-up'!K26-'ssp3-up'!J26),0)</f>
        <v>2.397635088644906E-2</v>
      </c>
      <c r="L26" s="10">
        <f>IF(('ssp3-up'!L26-'ssp3-up'!K26)&gt;0,('ssp3-up'!L26-'ssp3-up'!K26),0)</f>
        <v>2.3444449277627344E-2</v>
      </c>
      <c r="M26" s="10">
        <f>IF(('ssp3-up'!M26-'ssp3-up'!L26)&gt;0,('ssp3-up'!M26-'ssp3-up'!L26),0)</f>
        <v>2.2706295054113534E-2</v>
      </c>
      <c r="N26" s="10">
        <f>IF(('ssp3-up'!N26-'ssp3-up'!M26)&gt;0,('ssp3-up'!N26-'ssp3-up'!M26),0)</f>
        <v>2.2110782026762366E-2</v>
      </c>
      <c r="O26" s="10">
        <f>IF(('ssp3-up'!O26-'ssp3-up'!N26)&gt;0,('ssp3-up'!O26-'ssp3-up'!N26),0)</f>
        <v>2.1336917984290715E-2</v>
      </c>
      <c r="P26" s="10">
        <f>IF(('ssp3-up'!P26-'ssp3-up'!O26)&gt;0,('ssp3-up'!P26-'ssp3-up'!O26),0)</f>
        <v>2.0808614521610092E-2</v>
      </c>
      <c r="Q26" s="10">
        <f>IF(('ssp3-up'!Q26-'ssp3-up'!P26)&gt;0,('ssp3-up'!Q26-'ssp3-up'!P26),0)</f>
        <v>1.9707747520069985E-2</v>
      </c>
      <c r="R26" s="10">
        <f>IF(('ssp3-up'!R26-'ssp3-up'!Q26)&gt;0,('ssp3-up'!R26-'ssp3-up'!Q26),0)</f>
        <v>1.8727481675865354E-2</v>
      </c>
      <c r="S26" s="10">
        <f>IF(('ssp3-up'!S26-'ssp3-up'!R26)&gt;0,('ssp3-up'!S26-'ssp3-up'!R26),0)</f>
        <v>1.8191583168643E-2</v>
      </c>
      <c r="T26" s="10">
        <f>IF(('ssp3-up'!T26-'ssp3-up'!S26)&gt;0,('ssp3-up'!T26-'ssp3-up'!S26),0)</f>
        <v>1.8224733207824806E-2</v>
      </c>
      <c r="U26" s="10">
        <f>IF(('ssp3-up'!U26-'ssp3-up'!T26)&gt;0,('ssp3-up'!U26-'ssp3-up'!T26),0)</f>
        <v>1.8566140030077283E-2</v>
      </c>
      <c r="V26" s="10">
        <f>IF(('ssp3-up'!V26-'ssp3-up'!U26)&gt;0,('ssp3-up'!V26-'ssp3-up'!U26),0)</f>
        <v>1.893887713997211E-2</v>
      </c>
      <c r="W26" s="10">
        <f>IF(('ssp3-up'!W26-'ssp3-up'!V26)&gt;0,('ssp3-up'!W26-'ssp3-up'!V26),0)</f>
        <v>1.9126370154442962E-2</v>
      </c>
      <c r="X26" s="10">
        <f>IF(('ssp3-up'!X26-'ssp3-up'!W26)&gt;0,('ssp3-up'!X26-'ssp3-up'!W26),0)</f>
        <v>1.9065185266674112E-2</v>
      </c>
    </row>
    <row r="27" spans="1:24" x14ac:dyDescent="0.3">
      <c r="A27" s="6" t="s">
        <v>6</v>
      </c>
      <c r="B27" s="11" t="s">
        <v>206</v>
      </c>
      <c r="C27" s="6" t="s">
        <v>34</v>
      </c>
      <c r="D27" s="6" t="s">
        <v>205</v>
      </c>
      <c r="E27" s="6" t="s">
        <v>204</v>
      </c>
      <c r="F27" s="10" t="e">
        <v>#N/A</v>
      </c>
      <c r="G27" s="10">
        <f>IF(('ssp3-up'!G27-'ssp3-up'!F27)&gt;0,('ssp3-up'!G27-'ssp3-up'!F27),0)</f>
        <v>3.9486753378827899E-2</v>
      </c>
      <c r="H27" s="10">
        <f>IF(('ssp3-up'!H27-'ssp3-up'!G27)&gt;0,('ssp3-up'!H27-'ssp3-up'!G27),0)</f>
        <v>4.0400660226504903E-2</v>
      </c>
      <c r="I27" s="10">
        <f>IF(('ssp3-up'!I27-'ssp3-up'!H27)&gt;0,('ssp3-up'!I27-'ssp3-up'!H27),0)</f>
        <v>3.9163273105269236E-2</v>
      </c>
      <c r="J27" s="10">
        <f>IF(('ssp3-up'!J27-'ssp3-up'!I27)&gt;0,('ssp3-up'!J27-'ssp3-up'!I27),0)</f>
        <v>3.8346037807758804E-2</v>
      </c>
      <c r="K27" s="10">
        <f>IF(('ssp3-up'!K27-'ssp3-up'!J27)&gt;0,('ssp3-up'!K27-'ssp3-up'!J27),0)</f>
        <v>3.6574572100898872E-2</v>
      </c>
      <c r="L27" s="10">
        <f>IF(('ssp3-up'!L27-'ssp3-up'!K27)&gt;0,('ssp3-up'!L27-'ssp3-up'!K27),0)</f>
        <v>3.5995126015580359E-2</v>
      </c>
      <c r="M27" s="10">
        <f>IF(('ssp3-up'!M27-'ssp3-up'!L27)&gt;0,('ssp3-up'!M27-'ssp3-up'!L27),0)</f>
        <v>3.5959421604055464E-2</v>
      </c>
      <c r="N27" s="10">
        <f>IF(('ssp3-up'!N27-'ssp3-up'!M27)&gt;0,('ssp3-up'!N27-'ssp3-up'!M27),0)</f>
        <v>3.5552422456887389E-2</v>
      </c>
      <c r="O27" s="10">
        <f>IF(('ssp3-up'!O27-'ssp3-up'!N27)&gt;0,('ssp3-up'!O27-'ssp3-up'!N27),0)</f>
        <v>3.377997572260838E-2</v>
      </c>
      <c r="P27" s="10">
        <f>IF(('ssp3-up'!P27-'ssp3-up'!O27)&gt;0,('ssp3-up'!P27-'ssp3-up'!O27),0)</f>
        <v>3.1519296338572089E-2</v>
      </c>
      <c r="Q27" s="10">
        <f>IF(('ssp3-up'!Q27-'ssp3-up'!P27)&gt;0,('ssp3-up'!Q27-'ssp3-up'!P27),0)</f>
        <v>2.8846420334361467E-2</v>
      </c>
      <c r="R27" s="10">
        <f>IF(('ssp3-up'!R27-'ssp3-up'!Q27)&gt;0,('ssp3-up'!R27-'ssp3-up'!Q27),0)</f>
        <v>2.7066070595884617E-2</v>
      </c>
      <c r="S27" s="10">
        <f>IF(('ssp3-up'!S27-'ssp3-up'!R27)&gt;0,('ssp3-up'!S27-'ssp3-up'!R27),0)</f>
        <v>2.589372058869166E-2</v>
      </c>
      <c r="T27" s="10">
        <f>IF(('ssp3-up'!T27-'ssp3-up'!S27)&gt;0,('ssp3-up'!T27-'ssp3-up'!S27),0)</f>
        <v>2.4954358579236779E-2</v>
      </c>
      <c r="U27" s="10">
        <f>IF(('ssp3-up'!U27-'ssp3-up'!T27)&gt;0,('ssp3-up'!U27-'ssp3-up'!T27),0)</f>
        <v>2.4210546587938864E-2</v>
      </c>
      <c r="V27" s="10">
        <f>IF(('ssp3-up'!V27-'ssp3-up'!U27)&gt;0,('ssp3-up'!V27-'ssp3-up'!U27),0)</f>
        <v>2.3650331751530085E-2</v>
      </c>
      <c r="W27" s="10">
        <f>IF(('ssp3-up'!W27-'ssp3-up'!V27)&gt;0,('ssp3-up'!W27-'ssp3-up'!V27),0)</f>
        <v>2.3076251924099567E-2</v>
      </c>
      <c r="X27" s="10">
        <f>IF(('ssp3-up'!X27-'ssp3-up'!W27)&gt;0,('ssp3-up'!X27-'ssp3-up'!W27),0)</f>
        <v>2.2131826351372008E-2</v>
      </c>
    </row>
    <row r="28" spans="1:24" x14ac:dyDescent="0.3">
      <c r="A28" s="6" t="s">
        <v>6</v>
      </c>
      <c r="B28" s="11" t="s">
        <v>206</v>
      </c>
      <c r="C28" s="6" t="s">
        <v>35</v>
      </c>
      <c r="D28" s="6" t="s">
        <v>205</v>
      </c>
      <c r="E28" s="6" t="s">
        <v>204</v>
      </c>
      <c r="F28" s="10" t="e">
        <v>#N/A</v>
      </c>
      <c r="G28" s="10">
        <f>IF(('ssp3-up'!G28-'ssp3-up'!F28)&gt;0,('ssp3-up'!G28-'ssp3-up'!F28),0)</f>
        <v>9.6506203926945533E-2</v>
      </c>
      <c r="H28" s="10">
        <f>IF(('ssp3-up'!H28-'ssp3-up'!G28)&gt;0,('ssp3-up'!H28-'ssp3-up'!G28),0)</f>
        <v>7.6261902521976399E-2</v>
      </c>
      <c r="I28" s="10">
        <f>IF(('ssp3-up'!I28-'ssp3-up'!H28)&gt;0,('ssp3-up'!I28-'ssp3-up'!H28),0)</f>
        <v>6.2903844443577439E-2</v>
      </c>
      <c r="J28" s="10">
        <f>IF(('ssp3-up'!J28-'ssp3-up'!I28)&gt;0,('ssp3-up'!J28-'ssp3-up'!I28),0)</f>
        <v>5.3953149673099166E-2</v>
      </c>
      <c r="K28" s="10">
        <f>IF(('ssp3-up'!K28-'ssp3-up'!J28)&gt;0,('ssp3-up'!K28-'ssp3-up'!J28),0)</f>
        <v>4.4985569106354317E-2</v>
      </c>
      <c r="L28" s="10">
        <f>IF(('ssp3-up'!L28-'ssp3-up'!K28)&gt;0,('ssp3-up'!L28-'ssp3-up'!K28),0)</f>
        <v>4.0263655487709382E-2</v>
      </c>
      <c r="M28" s="10">
        <f>IF(('ssp3-up'!M28-'ssp3-up'!L28)&gt;0,('ssp3-up'!M28-'ssp3-up'!L28),0)</f>
        <v>3.7307513462875086E-2</v>
      </c>
      <c r="N28" s="10">
        <f>IF(('ssp3-up'!N28-'ssp3-up'!M28)&gt;0,('ssp3-up'!N28-'ssp3-up'!M28),0)</f>
        <v>3.5715441708661366E-2</v>
      </c>
      <c r="O28" s="10">
        <f>IF(('ssp3-up'!O28-'ssp3-up'!N28)&gt;0,('ssp3-up'!O28-'ssp3-up'!N28),0)</f>
        <v>2.8419144390878115E-2</v>
      </c>
      <c r="P28" s="10">
        <f>IF(('ssp3-up'!P28-'ssp3-up'!O28)&gt;0,('ssp3-up'!P28-'ssp3-up'!O28),0)</f>
        <v>2.9894296738553372E-2</v>
      </c>
      <c r="Q28" s="10">
        <f>IF(('ssp3-up'!Q28-'ssp3-up'!P28)&gt;0,('ssp3-up'!Q28-'ssp3-up'!P28),0)</f>
        <v>2.7778997373629322E-2</v>
      </c>
      <c r="R28" s="10">
        <f>IF(('ssp3-up'!R28-'ssp3-up'!Q28)&gt;0,('ssp3-up'!R28-'ssp3-up'!Q28),0)</f>
        <v>2.0117364221284184E-2</v>
      </c>
      <c r="S28" s="10">
        <f>IF(('ssp3-up'!S28-'ssp3-up'!R28)&gt;0,('ssp3-up'!S28-'ssp3-up'!R28),0)</f>
        <v>2.1886496885516582E-2</v>
      </c>
      <c r="T28" s="10">
        <f>IF(('ssp3-up'!T28-'ssp3-up'!S28)&gt;0,('ssp3-up'!T28-'ssp3-up'!S28),0)</f>
        <v>2.6079968831396627E-2</v>
      </c>
      <c r="U28" s="10">
        <f>IF(('ssp3-up'!U28-'ssp3-up'!T28)&gt;0,('ssp3-up'!U28-'ssp3-up'!T28),0)</f>
        <v>2.7780949563193547E-2</v>
      </c>
      <c r="V28" s="10">
        <f>IF(('ssp3-up'!V28-'ssp3-up'!U28)&gt;0,('ssp3-up'!V28-'ssp3-up'!U28),0)</f>
        <v>2.9498620424535771E-2</v>
      </c>
      <c r="W28" s="10">
        <f>IF(('ssp3-up'!W28-'ssp3-up'!V28)&gt;0,('ssp3-up'!W28-'ssp3-up'!V28),0)</f>
        <v>3.1116172873452141E-2</v>
      </c>
      <c r="X28" s="10">
        <f>IF(('ssp3-up'!X28-'ssp3-up'!W28)&gt;0,('ssp3-up'!X28-'ssp3-up'!W28),0)</f>
        <v>2.9505210478022237E-2</v>
      </c>
    </row>
    <row r="29" spans="1:24" x14ac:dyDescent="0.3">
      <c r="A29" s="6" t="s">
        <v>6</v>
      </c>
      <c r="B29" s="11" t="s">
        <v>206</v>
      </c>
      <c r="C29" s="6" t="s">
        <v>36</v>
      </c>
      <c r="D29" s="6" t="s">
        <v>205</v>
      </c>
      <c r="E29" s="6" t="s">
        <v>204</v>
      </c>
      <c r="F29" s="10" t="e">
        <v>#N/A</v>
      </c>
      <c r="G29" s="10">
        <f>IF(('ssp3-up'!G29-'ssp3-up'!F29)&gt;0,('ssp3-up'!G29-'ssp3-up'!F29),0)</f>
        <v>0.20523187488057171</v>
      </c>
      <c r="H29" s="10">
        <f>IF(('ssp3-up'!H29-'ssp3-up'!G29)&gt;0,('ssp3-up'!H29-'ssp3-up'!G29),0)</f>
        <v>0.2300660537649506</v>
      </c>
      <c r="I29" s="10">
        <f>IF(('ssp3-up'!I29-'ssp3-up'!H29)&gt;0,('ssp3-up'!I29-'ssp3-up'!H29),0)</f>
        <v>0.24067029878195711</v>
      </c>
      <c r="J29" s="10">
        <f>IF(('ssp3-up'!J29-'ssp3-up'!I29)&gt;0,('ssp3-up'!J29-'ssp3-up'!I29),0)</f>
        <v>0.24650873410465346</v>
      </c>
      <c r="K29" s="10">
        <f>IF(('ssp3-up'!K29-'ssp3-up'!J29)&gt;0,('ssp3-up'!K29-'ssp3-up'!J29),0)</f>
        <v>0.24196236360215284</v>
      </c>
      <c r="L29" s="10">
        <f>IF(('ssp3-up'!L29-'ssp3-up'!K29)&gt;0,('ssp3-up'!L29-'ssp3-up'!K29),0)</f>
        <v>0.23970514430714784</v>
      </c>
      <c r="M29" s="10">
        <f>IF(('ssp3-up'!M29-'ssp3-up'!L29)&gt;0,('ssp3-up'!M29-'ssp3-up'!L29),0)</f>
        <v>0.23902857063792915</v>
      </c>
      <c r="N29" s="10">
        <f>IF(('ssp3-up'!N29-'ssp3-up'!M29)&gt;0,('ssp3-up'!N29-'ssp3-up'!M29),0)</f>
        <v>0.23604098096585924</v>
      </c>
      <c r="O29" s="10">
        <f>IF(('ssp3-up'!O29-'ssp3-up'!N29)&gt;0,('ssp3-up'!O29-'ssp3-up'!N29),0)</f>
        <v>0.22488226900733954</v>
      </c>
      <c r="P29" s="10">
        <f>IF(('ssp3-up'!P29-'ssp3-up'!O29)&gt;0,('ssp3-up'!P29-'ssp3-up'!O29),0)</f>
        <v>0.21076364441787421</v>
      </c>
      <c r="Q29" s="10">
        <f>IF(('ssp3-up'!Q29-'ssp3-up'!P29)&gt;0,('ssp3-up'!Q29-'ssp3-up'!P29),0)</f>
        <v>0.19797608267171896</v>
      </c>
      <c r="R29" s="10">
        <f>IF(('ssp3-up'!R29-'ssp3-up'!Q29)&gt;0,('ssp3-up'!R29-'ssp3-up'!Q29),0)</f>
        <v>0.18673544619624227</v>
      </c>
      <c r="S29" s="10">
        <f>IF(('ssp3-up'!S29-'ssp3-up'!R29)&gt;0,('ssp3-up'!S29-'ssp3-up'!R29),0)</f>
        <v>0.1767946996789993</v>
      </c>
      <c r="T29" s="10">
        <f>IF(('ssp3-up'!T29-'ssp3-up'!S29)&gt;0,('ssp3-up'!T29-'ssp3-up'!S29),0)</f>
        <v>0.16268391764743573</v>
      </c>
      <c r="U29" s="10">
        <f>IF(('ssp3-up'!U29-'ssp3-up'!T29)&gt;0,('ssp3-up'!U29-'ssp3-up'!T29),0)</f>
        <v>0.15658449312247225</v>
      </c>
      <c r="V29" s="10">
        <f>IF(('ssp3-up'!V29-'ssp3-up'!U29)&gt;0,('ssp3-up'!V29-'ssp3-up'!U29),0)</f>
        <v>0.14293528208069972</v>
      </c>
      <c r="W29" s="10">
        <f>IF(('ssp3-up'!W29-'ssp3-up'!V29)&gt;0,('ssp3-up'!W29-'ssp3-up'!V29),0)</f>
        <v>0.1303686378512392</v>
      </c>
      <c r="X29" s="10">
        <f>IF(('ssp3-up'!X29-'ssp3-up'!W29)&gt;0,('ssp3-up'!X29-'ssp3-up'!W29),0)</f>
        <v>0.11935207458695984</v>
      </c>
    </row>
    <row r="30" spans="1:24" x14ac:dyDescent="0.3">
      <c r="A30" s="6" t="s">
        <v>6</v>
      </c>
      <c r="B30" s="11" t="s">
        <v>206</v>
      </c>
      <c r="C30" s="6" t="s">
        <v>37</v>
      </c>
      <c r="D30" s="6" t="s">
        <v>205</v>
      </c>
      <c r="E30" s="6" t="s">
        <v>204</v>
      </c>
      <c r="F30" s="10" t="e">
        <v>#N/A</v>
      </c>
      <c r="G30" s="10">
        <f>IF(('ssp3-up'!G30-'ssp3-up'!F30)&gt;0,('ssp3-up'!G30-'ssp3-up'!F30),0)</f>
        <v>1.803572191006598</v>
      </c>
      <c r="H30" s="10">
        <f>IF(('ssp3-up'!H30-'ssp3-up'!G30)&gt;0,('ssp3-up'!H30-'ssp3-up'!G30),0)</f>
        <v>1.5330077668265183</v>
      </c>
      <c r="I30" s="10">
        <f>IF(('ssp3-up'!I30-'ssp3-up'!H30)&gt;0,('ssp3-up'!I30-'ssp3-up'!H30),0)</f>
        <v>1.1490754334436133</v>
      </c>
      <c r="J30" s="10">
        <f>IF(('ssp3-up'!J30-'ssp3-up'!I30)&gt;0,('ssp3-up'!J30-'ssp3-up'!I30),0)</f>
        <v>0.84319563677927434</v>
      </c>
      <c r="K30" s="10">
        <f>IF(('ssp3-up'!K30-'ssp3-up'!J30)&gt;0,('ssp3-up'!K30-'ssp3-up'!J30),0)</f>
        <v>0.59812881468504742</v>
      </c>
      <c r="L30" s="10">
        <f>IF(('ssp3-up'!L30-'ssp3-up'!K30)&gt;0,('ssp3-up'!L30-'ssp3-up'!K30),0)</f>
        <v>0.39766008738346414</v>
      </c>
      <c r="M30" s="10">
        <f>IF(('ssp3-up'!M30-'ssp3-up'!L30)&gt;0,('ssp3-up'!M30-'ssp3-up'!L30),0)</f>
        <v>0.21762959935607284</v>
      </c>
      <c r="N30" s="10">
        <f>IF(('ssp3-up'!N30-'ssp3-up'!M30)&gt;0,('ssp3-up'!N30-'ssp3-up'!M30),0)</f>
        <v>4.0627227103790631E-2</v>
      </c>
      <c r="O30" s="10">
        <f>IF(('ssp3-up'!O30-'ssp3-up'!N30)&gt;0,('ssp3-up'!O30-'ssp3-up'!N30),0)</f>
        <v>0</v>
      </c>
      <c r="P30" s="10">
        <f>IF(('ssp3-up'!P30-'ssp3-up'!O30)&gt;0,('ssp3-up'!P30-'ssp3-up'!O30),0)</f>
        <v>0</v>
      </c>
      <c r="Q30" s="10">
        <f>IF(('ssp3-up'!Q30-'ssp3-up'!P30)&gt;0,('ssp3-up'!Q30-'ssp3-up'!P30),0)</f>
        <v>0</v>
      </c>
      <c r="R30" s="10">
        <f>IF(('ssp3-up'!R30-'ssp3-up'!Q30)&gt;0,('ssp3-up'!R30-'ssp3-up'!Q30),0)</f>
        <v>0</v>
      </c>
      <c r="S30" s="10">
        <f>IF(('ssp3-up'!S30-'ssp3-up'!R30)&gt;0,('ssp3-up'!S30-'ssp3-up'!R30),0)</f>
        <v>0</v>
      </c>
      <c r="T30" s="10">
        <f>IF(('ssp3-up'!T30-'ssp3-up'!S30)&gt;0,('ssp3-up'!T30-'ssp3-up'!S30),0)</f>
        <v>0</v>
      </c>
      <c r="U30" s="10">
        <f>IF(('ssp3-up'!U30-'ssp3-up'!T30)&gt;0,('ssp3-up'!U30-'ssp3-up'!T30),0)</f>
        <v>0</v>
      </c>
      <c r="V30" s="10">
        <f>IF(('ssp3-up'!V30-'ssp3-up'!U30)&gt;0,('ssp3-up'!V30-'ssp3-up'!U30),0)</f>
        <v>0</v>
      </c>
      <c r="W30" s="10">
        <f>IF(('ssp3-up'!W30-'ssp3-up'!V30)&gt;0,('ssp3-up'!W30-'ssp3-up'!V30),0)</f>
        <v>0</v>
      </c>
      <c r="X30" s="10">
        <f>IF(('ssp3-up'!X30-'ssp3-up'!W30)&gt;0,('ssp3-up'!X30-'ssp3-up'!W30),0)</f>
        <v>0</v>
      </c>
    </row>
    <row r="31" spans="1:24" x14ac:dyDescent="0.3">
      <c r="A31" s="6" t="s">
        <v>6</v>
      </c>
      <c r="B31" s="11" t="s">
        <v>206</v>
      </c>
      <c r="C31" s="6" t="s">
        <v>38</v>
      </c>
      <c r="D31" s="6" t="s">
        <v>205</v>
      </c>
      <c r="E31" s="6" t="s">
        <v>204</v>
      </c>
      <c r="F31" s="10" t="e">
        <v>#N/A</v>
      </c>
      <c r="G31" s="10">
        <f>IF(('ssp3-up'!G31-'ssp3-up'!F31)&gt;0,('ssp3-up'!G31-'ssp3-up'!F31),0)</f>
        <v>0.18689155812850622</v>
      </c>
      <c r="H31" s="10">
        <f>IF(('ssp3-up'!H31-'ssp3-up'!G31)&gt;0,('ssp3-up'!H31-'ssp3-up'!G31),0)</f>
        <v>0.12803239159379753</v>
      </c>
      <c r="I31" s="10">
        <f>IF(('ssp3-up'!I31-'ssp3-up'!H31)&gt;0,('ssp3-up'!I31-'ssp3-up'!H31),0)</f>
        <v>8.5038883521754371E-2</v>
      </c>
      <c r="J31" s="10">
        <f>IF(('ssp3-up'!J31-'ssp3-up'!I31)&gt;0,('ssp3-up'!J31-'ssp3-up'!I31),0)</f>
        <v>4.6288057440601271E-2</v>
      </c>
      <c r="K31" s="10">
        <f>IF(('ssp3-up'!K31-'ssp3-up'!J31)&gt;0,('ssp3-up'!K31-'ssp3-up'!J31),0)</f>
        <v>1.2024731084638418E-2</v>
      </c>
      <c r="L31" s="10">
        <f>IF(('ssp3-up'!L31-'ssp3-up'!K31)&gt;0,('ssp3-up'!L31-'ssp3-up'!K31),0)</f>
        <v>0</v>
      </c>
      <c r="M31" s="10">
        <f>IF(('ssp3-up'!M31-'ssp3-up'!L31)&gt;0,('ssp3-up'!M31-'ssp3-up'!L31),0)</f>
        <v>0</v>
      </c>
      <c r="N31" s="10">
        <f>IF(('ssp3-up'!N31-'ssp3-up'!M31)&gt;0,('ssp3-up'!N31-'ssp3-up'!M31),0)</f>
        <v>0</v>
      </c>
      <c r="O31" s="10">
        <f>IF(('ssp3-up'!O31-'ssp3-up'!N31)&gt;0,('ssp3-up'!O31-'ssp3-up'!N31),0)</f>
        <v>0</v>
      </c>
      <c r="P31" s="10">
        <f>IF(('ssp3-up'!P31-'ssp3-up'!O31)&gt;0,('ssp3-up'!P31-'ssp3-up'!O31),0)</f>
        <v>0</v>
      </c>
      <c r="Q31" s="10">
        <f>IF(('ssp3-up'!Q31-'ssp3-up'!P31)&gt;0,('ssp3-up'!Q31-'ssp3-up'!P31),0)</f>
        <v>0</v>
      </c>
      <c r="R31" s="10">
        <f>IF(('ssp3-up'!R31-'ssp3-up'!Q31)&gt;0,('ssp3-up'!R31-'ssp3-up'!Q31),0)</f>
        <v>0</v>
      </c>
      <c r="S31" s="10">
        <f>IF(('ssp3-up'!S31-'ssp3-up'!R31)&gt;0,('ssp3-up'!S31-'ssp3-up'!R31),0)</f>
        <v>0</v>
      </c>
      <c r="T31" s="10">
        <f>IF(('ssp3-up'!T31-'ssp3-up'!S31)&gt;0,('ssp3-up'!T31-'ssp3-up'!S31),0)</f>
        <v>0</v>
      </c>
      <c r="U31" s="10">
        <f>IF(('ssp3-up'!U31-'ssp3-up'!T31)&gt;0,('ssp3-up'!U31-'ssp3-up'!T31),0)</f>
        <v>0</v>
      </c>
      <c r="V31" s="10">
        <f>IF(('ssp3-up'!V31-'ssp3-up'!U31)&gt;0,('ssp3-up'!V31-'ssp3-up'!U31),0)</f>
        <v>0</v>
      </c>
      <c r="W31" s="10">
        <f>IF(('ssp3-up'!W31-'ssp3-up'!V31)&gt;0,('ssp3-up'!W31-'ssp3-up'!V31),0)</f>
        <v>0</v>
      </c>
      <c r="X31" s="10">
        <f>IF(('ssp3-up'!X31-'ssp3-up'!W31)&gt;0,('ssp3-up'!X31-'ssp3-up'!W31),0)</f>
        <v>0</v>
      </c>
    </row>
    <row r="32" spans="1:24" x14ac:dyDescent="0.3">
      <c r="A32" s="6" t="s">
        <v>6</v>
      </c>
      <c r="B32" s="11" t="s">
        <v>206</v>
      </c>
      <c r="C32" s="6" t="s">
        <v>39</v>
      </c>
      <c r="D32" s="6" t="s">
        <v>205</v>
      </c>
      <c r="E32" s="6" t="s">
        <v>204</v>
      </c>
      <c r="F32" s="10" t="e">
        <v>#N/A</v>
      </c>
      <c r="G32" s="10">
        <f>IF(('ssp3-up'!G32-'ssp3-up'!F32)&gt;0,('ssp3-up'!G32-'ssp3-up'!F32),0)</f>
        <v>0.94485228102036878</v>
      </c>
      <c r="H32" s="10">
        <f>IF(('ssp3-up'!H32-'ssp3-up'!G32)&gt;0,('ssp3-up'!H32-'ssp3-up'!G32),0)</f>
        <v>0.94477230511178689</v>
      </c>
      <c r="I32" s="10">
        <f>IF(('ssp3-up'!I32-'ssp3-up'!H32)&gt;0,('ssp3-up'!I32-'ssp3-up'!H32),0)</f>
        <v>0.89525101137941476</v>
      </c>
      <c r="J32" s="10">
        <f>IF(('ssp3-up'!J32-'ssp3-up'!I32)&gt;0,('ssp3-up'!J32-'ssp3-up'!I32),0)</f>
        <v>0.81559472382863518</v>
      </c>
      <c r="K32" s="10">
        <f>IF(('ssp3-up'!K32-'ssp3-up'!J32)&gt;0,('ssp3-up'!K32-'ssp3-up'!J32),0)</f>
        <v>0.69151656214446078</v>
      </c>
      <c r="L32" s="10">
        <f>IF(('ssp3-up'!L32-'ssp3-up'!K32)&gt;0,('ssp3-up'!L32-'ssp3-up'!K32),0)</f>
        <v>0.58830806634538391</v>
      </c>
      <c r="M32" s="10">
        <f>IF(('ssp3-up'!M32-'ssp3-up'!L32)&gt;0,('ssp3-up'!M32-'ssp3-up'!L32),0)</f>
        <v>0.51017979121217749</v>
      </c>
      <c r="N32" s="10">
        <f>IF(('ssp3-up'!N32-'ssp3-up'!M32)&gt;0,('ssp3-up'!N32-'ssp3-up'!M32),0)</f>
        <v>0.44944509950302347</v>
      </c>
      <c r="O32" s="10">
        <f>IF(('ssp3-up'!O32-'ssp3-up'!N32)&gt;0,('ssp3-up'!O32-'ssp3-up'!N32),0)</f>
        <v>0.38819005169729337</v>
      </c>
      <c r="P32" s="10">
        <f>IF(('ssp3-up'!P32-'ssp3-up'!O32)&gt;0,('ssp3-up'!P32-'ssp3-up'!O32),0)</f>
        <v>0.34104854545636698</v>
      </c>
      <c r="Q32" s="10">
        <f>IF(('ssp3-up'!Q32-'ssp3-up'!P32)&gt;0,('ssp3-up'!Q32-'ssp3-up'!P32),0)</f>
        <v>0.30232066813151803</v>
      </c>
      <c r="R32" s="10">
        <f>IF(('ssp3-up'!R32-'ssp3-up'!Q32)&gt;0,('ssp3-up'!R32-'ssp3-up'!Q32),0)</f>
        <v>0.27693740890606477</v>
      </c>
      <c r="S32" s="10">
        <f>IF(('ssp3-up'!S32-'ssp3-up'!R32)&gt;0,('ssp3-up'!S32-'ssp3-up'!R32),0)</f>
        <v>0.26136423191789504</v>
      </c>
      <c r="T32" s="10">
        <f>IF(('ssp3-up'!T32-'ssp3-up'!S32)&gt;0,('ssp3-up'!T32-'ssp3-up'!S32),0)</f>
        <v>0.25216278127664182</v>
      </c>
      <c r="U32" s="10">
        <f>IF(('ssp3-up'!U32-'ssp3-up'!T32)&gt;0,('ssp3-up'!U32-'ssp3-up'!T32),0)</f>
        <v>0.25590275959986997</v>
      </c>
      <c r="V32" s="10">
        <f>IF(('ssp3-up'!V32-'ssp3-up'!U32)&gt;0,('ssp3-up'!V32-'ssp3-up'!U32),0)</f>
        <v>0.27345457812577223</v>
      </c>
      <c r="W32" s="10">
        <f>IF(('ssp3-up'!W32-'ssp3-up'!V32)&gt;0,('ssp3-up'!W32-'ssp3-up'!V32),0)</f>
        <v>0.30238719609689824</v>
      </c>
      <c r="X32" s="10">
        <f>IF(('ssp3-up'!X32-'ssp3-up'!W32)&gt;0,('ssp3-up'!X32-'ssp3-up'!W32),0)</f>
        <v>0.33246805291444659</v>
      </c>
    </row>
    <row r="33" spans="1:24" x14ac:dyDescent="0.3">
      <c r="A33" s="6" t="s">
        <v>6</v>
      </c>
      <c r="B33" s="11" t="s">
        <v>206</v>
      </c>
      <c r="C33" s="6" t="s">
        <v>40</v>
      </c>
      <c r="D33" s="6" t="s">
        <v>205</v>
      </c>
      <c r="E33" s="6" t="s">
        <v>204</v>
      </c>
      <c r="F33" s="10" t="e">
        <v>#N/A</v>
      </c>
      <c r="G33" s="10">
        <f>IF(('ssp3-up'!G33-'ssp3-up'!F33)&gt;0,('ssp3-up'!G33-'ssp3-up'!F33),0)</f>
        <v>41.457561629858219</v>
      </c>
      <c r="H33" s="10">
        <f>IF(('ssp3-up'!H33-'ssp3-up'!G33)&gt;0,('ssp3-up'!H33-'ssp3-up'!G33),0)</f>
        <v>36.445562799574873</v>
      </c>
      <c r="I33" s="10">
        <f>IF(('ssp3-up'!I33-'ssp3-up'!H33)&gt;0,('ssp3-up'!I33-'ssp3-up'!H33),0)</f>
        <v>29.170943770420195</v>
      </c>
      <c r="J33" s="10">
        <f>IF(('ssp3-up'!J33-'ssp3-up'!I33)&gt;0,('ssp3-up'!J33-'ssp3-up'!I33),0)</f>
        <v>21.081804055133603</v>
      </c>
      <c r="K33" s="10">
        <f>IF(('ssp3-up'!K33-'ssp3-up'!J33)&gt;0,('ssp3-up'!K33-'ssp3-up'!J33),0)</f>
        <v>11.950679813482679</v>
      </c>
      <c r="L33" s="10">
        <f>IF(('ssp3-up'!L33-'ssp3-up'!K33)&gt;0,('ssp3-up'!L33-'ssp3-up'!K33),0)</f>
        <v>3.5975623612479239</v>
      </c>
      <c r="M33" s="10">
        <f>IF(('ssp3-up'!M33-'ssp3-up'!L33)&gt;0,('ssp3-up'!M33-'ssp3-up'!L33),0)</f>
        <v>0</v>
      </c>
      <c r="N33" s="10">
        <f>IF(('ssp3-up'!N33-'ssp3-up'!M33)&gt;0,('ssp3-up'!N33-'ssp3-up'!M33),0)</f>
        <v>0</v>
      </c>
      <c r="O33" s="10">
        <f>IF(('ssp3-up'!O33-'ssp3-up'!N33)&gt;0,('ssp3-up'!O33-'ssp3-up'!N33),0)</f>
        <v>0</v>
      </c>
      <c r="P33" s="10">
        <f>IF(('ssp3-up'!P33-'ssp3-up'!O33)&gt;0,('ssp3-up'!P33-'ssp3-up'!O33),0)</f>
        <v>0</v>
      </c>
      <c r="Q33" s="10">
        <f>IF(('ssp3-up'!Q33-'ssp3-up'!P33)&gt;0,('ssp3-up'!Q33-'ssp3-up'!P33),0)</f>
        <v>0</v>
      </c>
      <c r="R33" s="10">
        <f>IF(('ssp3-up'!R33-'ssp3-up'!Q33)&gt;0,('ssp3-up'!R33-'ssp3-up'!Q33),0)</f>
        <v>0</v>
      </c>
      <c r="S33" s="10">
        <f>IF(('ssp3-up'!S33-'ssp3-up'!R33)&gt;0,('ssp3-up'!S33-'ssp3-up'!R33),0)</f>
        <v>0</v>
      </c>
      <c r="T33" s="10">
        <f>IF(('ssp3-up'!T33-'ssp3-up'!S33)&gt;0,('ssp3-up'!T33-'ssp3-up'!S33),0)</f>
        <v>0</v>
      </c>
      <c r="U33" s="10">
        <f>IF(('ssp3-up'!U33-'ssp3-up'!T33)&gt;0,('ssp3-up'!U33-'ssp3-up'!T33),0)</f>
        <v>0</v>
      </c>
      <c r="V33" s="10">
        <f>IF(('ssp3-up'!V33-'ssp3-up'!U33)&gt;0,('ssp3-up'!V33-'ssp3-up'!U33),0)</f>
        <v>0</v>
      </c>
      <c r="W33" s="10">
        <f>IF(('ssp3-up'!W33-'ssp3-up'!V33)&gt;0,('ssp3-up'!W33-'ssp3-up'!V33),0)</f>
        <v>0</v>
      </c>
      <c r="X33" s="10">
        <f>IF(('ssp3-up'!X33-'ssp3-up'!W33)&gt;0,('ssp3-up'!X33-'ssp3-up'!W33),0)</f>
        <v>0</v>
      </c>
    </row>
    <row r="34" spans="1:24" x14ac:dyDescent="0.3">
      <c r="A34" s="6" t="s">
        <v>6</v>
      </c>
      <c r="B34" s="11" t="s">
        <v>206</v>
      </c>
      <c r="C34" s="6" t="s">
        <v>41</v>
      </c>
      <c r="D34" s="6" t="s">
        <v>205</v>
      </c>
      <c r="E34" s="6" t="s">
        <v>204</v>
      </c>
      <c r="F34" s="10" t="e">
        <v>#N/A</v>
      </c>
      <c r="G34" s="10">
        <f>IF(('ssp3-up'!G34-'ssp3-up'!F34)&gt;0,('ssp3-up'!G34-'ssp3-up'!F34),0)</f>
        <v>1.2821277096482131</v>
      </c>
      <c r="H34" s="10">
        <f>IF(('ssp3-up'!H34-'ssp3-up'!G34)&gt;0,('ssp3-up'!H34-'ssp3-up'!G34),0)</f>
        <v>1.4924212738420071</v>
      </c>
      <c r="I34" s="10">
        <f>IF(('ssp3-up'!I34-'ssp3-up'!H34)&gt;0,('ssp3-up'!I34-'ssp3-up'!H34),0)</f>
        <v>1.628640303950661</v>
      </c>
      <c r="J34" s="10">
        <f>IF(('ssp3-up'!J34-'ssp3-up'!I34)&gt;0,('ssp3-up'!J34-'ssp3-up'!I34),0)</f>
        <v>1.7213742346431307</v>
      </c>
      <c r="K34" s="10">
        <f>IF(('ssp3-up'!K34-'ssp3-up'!J34)&gt;0,('ssp3-up'!K34-'ssp3-up'!J34),0)</f>
        <v>1.7382386977131326</v>
      </c>
      <c r="L34" s="10">
        <f>IF(('ssp3-up'!L34-'ssp3-up'!K34)&gt;0,('ssp3-up'!L34-'ssp3-up'!K34),0)</f>
        <v>1.7676103546979363</v>
      </c>
      <c r="M34" s="10">
        <f>IF(('ssp3-up'!M34-'ssp3-up'!L34)&gt;0,('ssp3-up'!M34-'ssp3-up'!L34),0)</f>
        <v>1.7947179875297152</v>
      </c>
      <c r="N34" s="10">
        <f>IF(('ssp3-up'!N34-'ssp3-up'!M34)&gt;0,('ssp3-up'!N34-'ssp3-up'!M34),0)</f>
        <v>1.8118121781337422</v>
      </c>
      <c r="O34" s="10">
        <f>IF(('ssp3-up'!O34-'ssp3-up'!N34)&gt;0,('ssp3-up'!O34-'ssp3-up'!N34),0)</f>
        <v>1.7691530310448691</v>
      </c>
      <c r="P34" s="10">
        <f>IF(('ssp3-up'!P34-'ssp3-up'!O34)&gt;0,('ssp3-up'!P34-'ssp3-up'!O34),0)</f>
        <v>1.70252795830379</v>
      </c>
      <c r="Q34" s="10">
        <f>IF(('ssp3-up'!Q34-'ssp3-up'!P34)&gt;0,('ssp3-up'!Q34-'ssp3-up'!P34),0)</f>
        <v>1.6702646798509591</v>
      </c>
      <c r="R34" s="10">
        <f>IF(('ssp3-up'!R34-'ssp3-up'!Q34)&gt;0,('ssp3-up'!R34-'ssp3-up'!Q34),0)</f>
        <v>1.611675170381961</v>
      </c>
      <c r="S34" s="10">
        <f>IF(('ssp3-up'!S34-'ssp3-up'!R34)&gt;0,('ssp3-up'!S34-'ssp3-up'!R34),0)</f>
        <v>1.5732324059095504</v>
      </c>
      <c r="T34" s="10">
        <f>IF(('ssp3-up'!T34-'ssp3-up'!S34)&gt;0,('ssp3-up'!T34-'ssp3-up'!S34),0)</f>
        <v>1.5590191186251765</v>
      </c>
      <c r="U34" s="10">
        <f>IF(('ssp3-up'!U34-'ssp3-up'!T34)&gt;0,('ssp3-up'!U34-'ssp3-up'!T34),0)</f>
        <v>1.5041715124124337</v>
      </c>
      <c r="V34" s="10">
        <f>IF(('ssp3-up'!V34-'ssp3-up'!U34)&gt;0,('ssp3-up'!V34-'ssp3-up'!U34),0)</f>
        <v>1.4546996823883021</v>
      </c>
      <c r="W34" s="10">
        <f>IF(('ssp3-up'!W34-'ssp3-up'!V34)&gt;0,('ssp3-up'!W34-'ssp3-up'!V34),0)</f>
        <v>1.408115463901396</v>
      </c>
      <c r="X34" s="10">
        <f>IF(('ssp3-up'!X34-'ssp3-up'!W34)&gt;0,('ssp3-up'!X34-'ssp3-up'!W34),0)</f>
        <v>1.3635014353776427</v>
      </c>
    </row>
    <row r="35" spans="1:24" x14ac:dyDescent="0.3">
      <c r="A35" s="6" t="s">
        <v>6</v>
      </c>
      <c r="B35" s="11" t="s">
        <v>206</v>
      </c>
      <c r="C35" s="6" t="s">
        <v>42</v>
      </c>
      <c r="D35" s="6" t="s">
        <v>205</v>
      </c>
      <c r="E35" s="6" t="s">
        <v>204</v>
      </c>
      <c r="F35" s="10" t="e">
        <v>#N/A</v>
      </c>
      <c r="G35" s="10">
        <f>IF(('ssp3-up'!G35-'ssp3-up'!F35)&gt;0,('ssp3-up'!G35-'ssp3-up'!F35),0)</f>
        <v>1.6283002434739817</v>
      </c>
      <c r="H35" s="10">
        <f>IF(('ssp3-up'!H35-'ssp3-up'!G35)&gt;0,('ssp3-up'!H35-'ssp3-up'!G35),0)</f>
        <v>1.7236298745455993</v>
      </c>
      <c r="I35" s="10">
        <f>IF(('ssp3-up'!I35-'ssp3-up'!H35)&gt;0,('ssp3-up'!I35-'ssp3-up'!H35),0)</f>
        <v>1.7404335672958542</v>
      </c>
      <c r="J35" s="10">
        <f>IF(('ssp3-up'!J35-'ssp3-up'!I35)&gt;0,('ssp3-up'!J35-'ssp3-up'!I35),0)</f>
        <v>1.7883275863609001</v>
      </c>
      <c r="K35" s="10">
        <f>IF(('ssp3-up'!K35-'ssp3-up'!J35)&gt;0,('ssp3-up'!K35-'ssp3-up'!J35),0)</f>
        <v>1.757553709148894</v>
      </c>
      <c r="L35" s="10">
        <f>IF(('ssp3-up'!L35-'ssp3-up'!K35)&gt;0,('ssp3-up'!L35-'ssp3-up'!K35),0)</f>
        <v>1.7223575888185572</v>
      </c>
      <c r="M35" s="10">
        <f>IF(('ssp3-up'!M35-'ssp3-up'!L35)&gt;0,('ssp3-up'!M35-'ssp3-up'!L35),0)</f>
        <v>1.6592665125734491</v>
      </c>
      <c r="N35" s="10">
        <f>IF(('ssp3-up'!N35-'ssp3-up'!M35)&gt;0,('ssp3-up'!N35-'ssp3-up'!M35),0)</f>
        <v>1.6008221882530052</v>
      </c>
      <c r="O35" s="10">
        <f>IF(('ssp3-up'!O35-'ssp3-up'!N35)&gt;0,('ssp3-up'!O35-'ssp3-up'!N35),0)</f>
        <v>1.4902261441336933</v>
      </c>
      <c r="P35" s="10">
        <f>IF(('ssp3-up'!P35-'ssp3-up'!O35)&gt;0,('ssp3-up'!P35-'ssp3-up'!O35),0)</f>
        <v>1.3785682401904893</v>
      </c>
      <c r="Q35" s="10">
        <f>IF(('ssp3-up'!Q35-'ssp3-up'!P35)&gt;0,('ssp3-up'!Q35-'ssp3-up'!P35),0)</f>
        <v>1.265657763460613</v>
      </c>
      <c r="R35" s="10">
        <f>IF(('ssp3-up'!R35-'ssp3-up'!Q35)&gt;0,('ssp3-up'!R35-'ssp3-up'!Q35),0)</f>
        <v>1.2197882631486578</v>
      </c>
      <c r="S35" s="10">
        <f>IF(('ssp3-up'!S35-'ssp3-up'!R35)&gt;0,('ssp3-up'!S35-'ssp3-up'!R35),0)</f>
        <v>1.1065085117996105</v>
      </c>
      <c r="T35" s="10">
        <f>IF(('ssp3-up'!T35-'ssp3-up'!S35)&gt;0,('ssp3-up'!T35-'ssp3-up'!S35),0)</f>
        <v>1.0393227546761672</v>
      </c>
      <c r="U35" s="10">
        <f>IF(('ssp3-up'!U35-'ssp3-up'!T35)&gt;0,('ssp3-up'!U35-'ssp3-up'!T35),0)</f>
        <v>0.95718903898831798</v>
      </c>
      <c r="V35" s="10">
        <f>IF(('ssp3-up'!V35-'ssp3-up'!U35)&gt;0,('ssp3-up'!V35-'ssp3-up'!U35),0)</f>
        <v>0.88404412354333317</v>
      </c>
      <c r="W35" s="10">
        <f>IF(('ssp3-up'!W35-'ssp3-up'!V35)&gt;0,('ssp3-up'!W35-'ssp3-up'!V35),0)</f>
        <v>0.84923558687284384</v>
      </c>
      <c r="X35" s="10">
        <f>IF(('ssp3-up'!X35-'ssp3-up'!W35)&gt;0,('ssp3-up'!X35-'ssp3-up'!W35),0)</f>
        <v>0.74756375563437416</v>
      </c>
    </row>
    <row r="36" spans="1:24" x14ac:dyDescent="0.3">
      <c r="A36" s="6" t="s">
        <v>6</v>
      </c>
      <c r="B36" s="11" t="s">
        <v>206</v>
      </c>
      <c r="C36" s="6" t="s">
        <v>43</v>
      </c>
      <c r="D36" s="6" t="s">
        <v>205</v>
      </c>
      <c r="E36" s="6" t="s">
        <v>204</v>
      </c>
      <c r="F36" s="10" t="e">
        <v>#N/A</v>
      </c>
      <c r="G36" s="10">
        <f>IF(('ssp3-up'!G36-'ssp3-up'!F36)&gt;0,('ssp3-up'!G36-'ssp3-up'!F36),0)</f>
        <v>4.0618388611660734</v>
      </c>
      <c r="H36" s="10">
        <f>IF(('ssp3-up'!H36-'ssp3-up'!G36)&gt;0,('ssp3-up'!H36-'ssp3-up'!G36),0)</f>
        <v>4.5917014360286927</v>
      </c>
      <c r="I36" s="10">
        <f>IF(('ssp3-up'!I36-'ssp3-up'!H36)&gt;0,('ssp3-up'!I36-'ssp3-up'!H36),0)</f>
        <v>4.9782825935254102</v>
      </c>
      <c r="J36" s="10">
        <f>IF(('ssp3-up'!J36-'ssp3-up'!I36)&gt;0,('ssp3-up'!J36-'ssp3-up'!I36),0)</f>
        <v>5.3640192746922324</v>
      </c>
      <c r="K36" s="10">
        <f>IF(('ssp3-up'!K36-'ssp3-up'!J36)&gt;0,('ssp3-up'!K36-'ssp3-up'!J36),0)</f>
        <v>5.4571079066627419</v>
      </c>
      <c r="L36" s="10">
        <f>IF(('ssp3-up'!L36-'ssp3-up'!K36)&gt;0,('ssp3-up'!L36-'ssp3-up'!K36),0)</f>
        <v>5.5929238064772449</v>
      </c>
      <c r="M36" s="10">
        <f>IF(('ssp3-up'!M36-'ssp3-up'!L36)&gt;0,('ssp3-up'!M36-'ssp3-up'!L36),0)</f>
        <v>5.7058171693153312</v>
      </c>
      <c r="N36" s="10">
        <f>IF(('ssp3-up'!N36-'ssp3-up'!M36)&gt;0,('ssp3-up'!N36-'ssp3-up'!M36),0)</f>
        <v>5.7739324957308042</v>
      </c>
      <c r="O36" s="10">
        <f>IF(('ssp3-up'!O36-'ssp3-up'!N36)&gt;0,('ssp3-up'!O36-'ssp3-up'!N36),0)</f>
        <v>5.6871155175267205</v>
      </c>
      <c r="P36" s="10">
        <f>IF(('ssp3-up'!P36-'ssp3-up'!O36)&gt;0,('ssp3-up'!P36-'ssp3-up'!O36),0)</f>
        <v>5.5295358836223869</v>
      </c>
      <c r="Q36" s="10">
        <f>IF(('ssp3-up'!Q36-'ssp3-up'!P36)&gt;0,('ssp3-up'!Q36-'ssp3-up'!P36),0)</f>
        <v>5.4435435537236856</v>
      </c>
      <c r="R36" s="10">
        <f>IF(('ssp3-up'!R36-'ssp3-up'!Q36)&gt;0,('ssp3-up'!R36-'ssp3-up'!Q36),0)</f>
        <v>5.3550208204334666</v>
      </c>
      <c r="S36" s="10">
        <f>IF(('ssp3-up'!S36-'ssp3-up'!R36)&gt;0,('ssp3-up'!S36-'ssp3-up'!R36),0)</f>
        <v>5.2711489568759191</v>
      </c>
      <c r="T36" s="10">
        <f>IF(('ssp3-up'!T36-'ssp3-up'!S36)&gt;0,('ssp3-up'!T36-'ssp3-up'!S36),0)</f>
        <v>5.1701565940857392</v>
      </c>
      <c r="U36" s="10">
        <f>IF(('ssp3-up'!U36-'ssp3-up'!T36)&gt;0,('ssp3-up'!U36-'ssp3-up'!T36),0)</f>
        <v>5.0639542849771857</v>
      </c>
      <c r="V36" s="10">
        <f>IF(('ssp3-up'!V36-'ssp3-up'!U36)&gt;0,('ssp3-up'!V36-'ssp3-up'!U36),0)</f>
        <v>4.9438273072673127</v>
      </c>
      <c r="W36" s="10">
        <f>IF(('ssp3-up'!W36-'ssp3-up'!V36)&gt;0,('ssp3-up'!W36-'ssp3-up'!V36),0)</f>
        <v>4.839474119845903</v>
      </c>
      <c r="X36" s="10">
        <f>IF(('ssp3-up'!X36-'ssp3-up'!W36)&gt;0,('ssp3-up'!X36-'ssp3-up'!W36),0)</f>
        <v>4.7164189281377986</v>
      </c>
    </row>
    <row r="37" spans="1:24" x14ac:dyDescent="0.3">
      <c r="A37" s="6" t="s">
        <v>6</v>
      </c>
      <c r="B37" s="11" t="s">
        <v>206</v>
      </c>
      <c r="C37" s="6" t="s">
        <v>44</v>
      </c>
      <c r="D37" s="6" t="s">
        <v>205</v>
      </c>
      <c r="E37" s="6" t="s">
        <v>204</v>
      </c>
      <c r="F37" s="10" t="e">
        <v>#N/A</v>
      </c>
      <c r="G37" s="10">
        <f>IF(('ssp3-up'!G37-'ssp3-up'!F37)&gt;0,('ssp3-up'!G37-'ssp3-up'!F37),0)</f>
        <v>0.39178532730088067</v>
      </c>
      <c r="H37" s="10">
        <f>IF(('ssp3-up'!H37-'ssp3-up'!G37)&gt;0,('ssp3-up'!H37-'ssp3-up'!G37),0)</f>
        <v>0.40844550996296514</v>
      </c>
      <c r="I37" s="10">
        <f>IF(('ssp3-up'!I37-'ssp3-up'!H37)&gt;0,('ssp3-up'!I37-'ssp3-up'!H37),0)</f>
        <v>0.41302417694661031</v>
      </c>
      <c r="J37" s="10">
        <f>IF(('ssp3-up'!J37-'ssp3-up'!I37)&gt;0,('ssp3-up'!J37-'ssp3-up'!I37),0)</f>
        <v>0.42719502065360393</v>
      </c>
      <c r="K37" s="10">
        <f>IF(('ssp3-up'!K37-'ssp3-up'!J37)&gt;0,('ssp3-up'!K37-'ssp3-up'!J37),0)</f>
        <v>0.42328690959403215</v>
      </c>
      <c r="L37" s="10">
        <f>IF(('ssp3-up'!L37-'ssp3-up'!K37)&gt;0,('ssp3-up'!L37-'ssp3-up'!K37),0)</f>
        <v>0.41826489351860907</v>
      </c>
      <c r="M37" s="10">
        <f>IF(('ssp3-up'!M37-'ssp3-up'!L37)&gt;0,('ssp3-up'!M37-'ssp3-up'!L37),0)</f>
        <v>0.41268123526763745</v>
      </c>
      <c r="N37" s="10">
        <f>IF(('ssp3-up'!N37-'ssp3-up'!M37)&gt;0,('ssp3-up'!N37-'ssp3-up'!M37),0)</f>
        <v>0.40427739413678676</v>
      </c>
      <c r="O37" s="10">
        <f>IF(('ssp3-up'!O37-'ssp3-up'!N37)&gt;0,('ssp3-up'!O37-'ssp3-up'!N37),0)</f>
        <v>0.3918835742817901</v>
      </c>
      <c r="P37" s="10">
        <f>IF(('ssp3-up'!P37-'ssp3-up'!O37)&gt;0,('ssp3-up'!P37-'ssp3-up'!O37),0)</f>
        <v>0.37666747419530466</v>
      </c>
      <c r="Q37" s="10">
        <f>IF(('ssp3-up'!Q37-'ssp3-up'!P37)&gt;0,('ssp3-up'!Q37-'ssp3-up'!P37),0)</f>
        <v>0.35311804576293415</v>
      </c>
      <c r="R37" s="10">
        <f>IF(('ssp3-up'!R37-'ssp3-up'!Q37)&gt;0,('ssp3-up'!R37-'ssp3-up'!Q37),0)</f>
        <v>0.34256561623441151</v>
      </c>
      <c r="S37" s="10">
        <f>IF(('ssp3-up'!S37-'ssp3-up'!R37)&gt;0,('ssp3-up'!S37-'ssp3-up'!R37),0)</f>
        <v>0.31835707495788501</v>
      </c>
      <c r="T37" s="10">
        <f>IF(('ssp3-up'!T37-'ssp3-up'!S37)&gt;0,('ssp3-up'!T37-'ssp3-up'!S37),0)</f>
        <v>0.30087092609108712</v>
      </c>
      <c r="U37" s="10">
        <f>IF(('ssp3-up'!U37-'ssp3-up'!T37)&gt;0,('ssp3-up'!U37-'ssp3-up'!T37),0)</f>
        <v>0.27523920572320826</v>
      </c>
      <c r="V37" s="10">
        <f>IF(('ssp3-up'!V37-'ssp3-up'!U37)&gt;0,('ssp3-up'!V37-'ssp3-up'!U37),0)</f>
        <v>0.25016734992839496</v>
      </c>
      <c r="W37" s="10">
        <f>IF(('ssp3-up'!W37-'ssp3-up'!V37)&gt;0,('ssp3-up'!W37-'ssp3-up'!V37),0)</f>
        <v>0.22714922613274169</v>
      </c>
      <c r="X37" s="10">
        <f>IF(('ssp3-up'!X37-'ssp3-up'!W37)&gt;0,('ssp3-up'!X37-'ssp3-up'!W37),0)</f>
        <v>0.20775935826335257</v>
      </c>
    </row>
    <row r="38" spans="1:24" x14ac:dyDescent="0.3">
      <c r="A38" s="6" t="s">
        <v>6</v>
      </c>
      <c r="B38" s="11" t="s">
        <v>206</v>
      </c>
      <c r="C38" s="6" t="s">
        <v>45</v>
      </c>
      <c r="D38" s="6" t="s">
        <v>205</v>
      </c>
      <c r="E38" s="6" t="s">
        <v>204</v>
      </c>
      <c r="F38" s="10" t="e">
        <v>#N/A</v>
      </c>
      <c r="G38" s="10">
        <f>IF(('ssp3-up'!G38-'ssp3-up'!F38)&gt;0,('ssp3-up'!G38-'ssp3-up'!F38),0)</f>
        <v>2.6730231396297697</v>
      </c>
      <c r="H38" s="10">
        <f>IF(('ssp3-up'!H38-'ssp3-up'!G38)&gt;0,('ssp3-up'!H38-'ssp3-up'!G38),0)</f>
        <v>2.8143295351833686</v>
      </c>
      <c r="I38" s="10">
        <f>IF(('ssp3-up'!I38-'ssp3-up'!H38)&gt;0,('ssp3-up'!I38-'ssp3-up'!H38),0)</f>
        <v>2.868877126092265</v>
      </c>
      <c r="J38" s="10">
        <f>IF(('ssp3-up'!J38-'ssp3-up'!I38)&gt;0,('ssp3-up'!J38-'ssp3-up'!I38),0)</f>
        <v>2.8808656678177087</v>
      </c>
      <c r="K38" s="10">
        <f>IF(('ssp3-up'!K38-'ssp3-up'!J38)&gt;0,('ssp3-up'!K38-'ssp3-up'!J38),0)</f>
        <v>2.7762738401309406</v>
      </c>
      <c r="L38" s="10">
        <f>IF(('ssp3-up'!L38-'ssp3-up'!K38)&gt;0,('ssp3-up'!L38-'ssp3-up'!K38),0)</f>
        <v>2.7172044062727068</v>
      </c>
      <c r="M38" s="10">
        <f>IF(('ssp3-up'!M38-'ssp3-up'!L38)&gt;0,('ssp3-up'!M38-'ssp3-up'!L38),0)</f>
        <v>2.6981150118416437</v>
      </c>
      <c r="N38" s="10">
        <f>IF(('ssp3-up'!N38-'ssp3-up'!M38)&gt;0,('ssp3-up'!N38-'ssp3-up'!M38),0)</f>
        <v>2.6926194050714045</v>
      </c>
      <c r="O38" s="10">
        <f>IF(('ssp3-up'!O38-'ssp3-up'!N38)&gt;0,('ssp3-up'!O38-'ssp3-up'!N38),0)</f>
        <v>2.6425430042994194</v>
      </c>
      <c r="P38" s="10">
        <f>IF(('ssp3-up'!P38-'ssp3-up'!O38)&gt;0,('ssp3-up'!P38-'ssp3-up'!O38),0)</f>
        <v>2.594715255378631</v>
      </c>
      <c r="Q38" s="10">
        <f>IF(('ssp3-up'!Q38-'ssp3-up'!P38)&gt;0,('ssp3-up'!Q38-'ssp3-up'!P38),0)</f>
        <v>2.5649088898672119</v>
      </c>
      <c r="R38" s="10">
        <f>IF(('ssp3-up'!R38-'ssp3-up'!Q38)&gt;0,('ssp3-up'!R38-'ssp3-up'!Q38),0)</f>
        <v>2.5441967729619535</v>
      </c>
      <c r="S38" s="10">
        <f>IF(('ssp3-up'!S38-'ssp3-up'!R38)&gt;0,('ssp3-up'!S38-'ssp3-up'!R38),0)</f>
        <v>2.5355367017543244</v>
      </c>
      <c r="T38" s="10">
        <f>IF(('ssp3-up'!T38-'ssp3-up'!S38)&gt;0,('ssp3-up'!T38-'ssp3-up'!S38),0)</f>
        <v>2.5398238327610443</v>
      </c>
      <c r="U38" s="10">
        <f>IF(('ssp3-up'!U38-'ssp3-up'!T38)&gt;0,('ssp3-up'!U38-'ssp3-up'!T38),0)</f>
        <v>2.5724098055912918</v>
      </c>
      <c r="V38" s="10">
        <f>IF(('ssp3-up'!V38-'ssp3-up'!U38)&gt;0,('ssp3-up'!V38-'ssp3-up'!U38),0)</f>
        <v>2.6334377686060151</v>
      </c>
      <c r="W38" s="10">
        <f>IF(('ssp3-up'!W38-'ssp3-up'!V38)&gt;0,('ssp3-up'!W38-'ssp3-up'!V38),0)</f>
        <v>2.7075715921877759</v>
      </c>
      <c r="X38" s="10">
        <f>IF(('ssp3-up'!X38-'ssp3-up'!W38)&gt;0,('ssp3-up'!X38-'ssp3-up'!W38),0)</f>
        <v>2.7667886707804712</v>
      </c>
    </row>
    <row r="39" spans="1:24" x14ac:dyDescent="0.3">
      <c r="A39" s="6" t="s">
        <v>6</v>
      </c>
      <c r="B39" s="11" t="s">
        <v>206</v>
      </c>
      <c r="C39" s="6" t="s">
        <v>46</v>
      </c>
      <c r="D39" s="6" t="s">
        <v>205</v>
      </c>
      <c r="E39" s="6" t="s">
        <v>204</v>
      </c>
      <c r="F39" s="10" t="e">
        <v>#N/A</v>
      </c>
      <c r="G39" s="10">
        <f>IF(('ssp3-up'!G39-'ssp3-up'!F39)&gt;0,('ssp3-up'!G39-'ssp3-up'!F39),0)</f>
        <v>4.1094243252644658E-2</v>
      </c>
      <c r="H39" s="10">
        <f>IF(('ssp3-up'!H39-'ssp3-up'!G39)&gt;0,('ssp3-up'!H39-'ssp3-up'!G39),0)</f>
        <v>4.5928714915992763E-2</v>
      </c>
      <c r="I39" s="10">
        <f>IF(('ssp3-up'!I39-'ssp3-up'!H39)&gt;0,('ssp3-up'!I39-'ssp3-up'!H39),0)</f>
        <v>5.052167206010294E-2</v>
      </c>
      <c r="J39" s="10">
        <f>IF(('ssp3-up'!J39-'ssp3-up'!I39)&gt;0,('ssp3-up'!J39-'ssp3-up'!I39),0)</f>
        <v>5.5616203502856787E-2</v>
      </c>
      <c r="K39" s="10">
        <f>IF(('ssp3-up'!K39-'ssp3-up'!J39)&gt;0,('ssp3-up'!K39-'ssp3-up'!J39),0)</f>
        <v>5.8634573945417379E-2</v>
      </c>
      <c r="L39" s="10">
        <f>IF(('ssp3-up'!L39-'ssp3-up'!K39)&gt;0,('ssp3-up'!L39-'ssp3-up'!K39),0)</f>
        <v>6.015573303517624E-2</v>
      </c>
      <c r="M39" s="10">
        <f>IF(('ssp3-up'!M39-'ssp3-up'!L39)&gt;0,('ssp3-up'!M39-'ssp3-up'!L39),0)</f>
        <v>6.1020089858350057E-2</v>
      </c>
      <c r="N39" s="10">
        <f>IF(('ssp3-up'!N39-'ssp3-up'!M39)&gt;0,('ssp3-up'!N39-'ssp3-up'!M39),0)</f>
        <v>6.1267732670315711E-2</v>
      </c>
      <c r="O39" s="10">
        <f>IF(('ssp3-up'!O39-'ssp3-up'!N39)&gt;0,('ssp3-up'!O39-'ssp3-up'!N39),0)</f>
        <v>6.0471576351200707E-2</v>
      </c>
      <c r="P39" s="10">
        <f>IF(('ssp3-up'!P39-'ssp3-up'!O39)&gt;0,('ssp3-up'!P39-'ssp3-up'!O39),0)</f>
        <v>5.9855972094785215E-2</v>
      </c>
      <c r="Q39" s="10">
        <f>IF(('ssp3-up'!Q39-'ssp3-up'!P39)&gt;0,('ssp3-up'!Q39-'ssp3-up'!P39),0)</f>
        <v>5.9407210614853989E-2</v>
      </c>
      <c r="R39" s="10">
        <f>IF(('ssp3-up'!R39-'ssp3-up'!Q39)&gt;0,('ssp3-up'!R39-'ssp3-up'!Q39),0)</f>
        <v>5.8820675685196999E-2</v>
      </c>
      <c r="S39" s="10">
        <f>IF(('ssp3-up'!S39-'ssp3-up'!R39)&gt;0,('ssp3-up'!S39-'ssp3-up'!R39),0)</f>
        <v>5.6635572720298399E-2</v>
      </c>
      <c r="T39" s="10">
        <f>IF(('ssp3-up'!T39-'ssp3-up'!S39)&gt;0,('ssp3-up'!T39-'ssp3-up'!S39),0)</f>
        <v>5.4525496310246946E-2</v>
      </c>
      <c r="U39" s="10">
        <f>IF(('ssp3-up'!U39-'ssp3-up'!T39)&gt;0,('ssp3-up'!U39-'ssp3-up'!T39),0)</f>
        <v>5.2507701825734499E-2</v>
      </c>
      <c r="V39" s="10">
        <f>IF(('ssp3-up'!V39-'ssp3-up'!U39)&gt;0,('ssp3-up'!V39-'ssp3-up'!U39),0)</f>
        <v>5.0917994161117974E-2</v>
      </c>
      <c r="W39" s="10">
        <f>IF(('ssp3-up'!W39-'ssp3-up'!V39)&gt;0,('ssp3-up'!W39-'ssp3-up'!V39),0)</f>
        <v>5.013911721915365E-2</v>
      </c>
      <c r="X39" s="10">
        <f>IF(('ssp3-up'!X39-'ssp3-up'!W39)&gt;0,('ssp3-up'!X39-'ssp3-up'!W39),0)</f>
        <v>4.7308523090002108E-2</v>
      </c>
    </row>
    <row r="40" spans="1:24" x14ac:dyDescent="0.3">
      <c r="A40" s="6" t="s">
        <v>6</v>
      </c>
      <c r="B40" s="11" t="s">
        <v>206</v>
      </c>
      <c r="C40" s="6" t="s">
        <v>47</v>
      </c>
      <c r="D40" s="6" t="s">
        <v>205</v>
      </c>
      <c r="E40" s="6" t="s">
        <v>204</v>
      </c>
      <c r="F40" s="10" t="e">
        <v>#N/A</v>
      </c>
      <c r="G40" s="10">
        <f>IF(('ssp3-up'!G40-'ssp3-up'!F40)&gt;0,('ssp3-up'!G40-'ssp3-up'!F40),0)</f>
        <v>2.3697352628937685E-2</v>
      </c>
      <c r="H40" s="10">
        <f>IF(('ssp3-up'!H40-'ssp3-up'!G40)&gt;0,('ssp3-up'!H40-'ssp3-up'!G40),0)</f>
        <v>2.641047822794601E-2</v>
      </c>
      <c r="I40" s="10">
        <f>IF(('ssp3-up'!I40-'ssp3-up'!H40)&gt;0,('ssp3-up'!I40-'ssp3-up'!H40),0)</f>
        <v>2.8555388156352557E-2</v>
      </c>
      <c r="J40" s="10">
        <f>IF(('ssp3-up'!J40-'ssp3-up'!I40)&gt;0,('ssp3-up'!J40-'ssp3-up'!I40),0)</f>
        <v>2.8040738917040786E-2</v>
      </c>
      <c r="K40" s="10">
        <f>IF(('ssp3-up'!K40-'ssp3-up'!J40)&gt;0,('ssp3-up'!K40-'ssp3-up'!J40),0)</f>
        <v>2.6114339517772756E-2</v>
      </c>
      <c r="L40" s="10">
        <f>IF(('ssp3-up'!L40-'ssp3-up'!K40)&gt;0,('ssp3-up'!L40-'ssp3-up'!K40),0)</f>
        <v>2.4620226820386892E-2</v>
      </c>
      <c r="M40" s="10">
        <f>IF(('ssp3-up'!M40-'ssp3-up'!L40)&gt;0,('ssp3-up'!M40-'ssp3-up'!L40),0)</f>
        <v>2.3714146514105028E-2</v>
      </c>
      <c r="N40" s="10">
        <f>IF(('ssp3-up'!N40-'ssp3-up'!M40)&gt;0,('ssp3-up'!N40-'ssp3-up'!M40),0)</f>
        <v>2.2856423035410467E-2</v>
      </c>
      <c r="O40" s="10">
        <f>IF(('ssp3-up'!O40-'ssp3-up'!N40)&gt;0,('ssp3-up'!O40-'ssp3-up'!N40),0)</f>
        <v>2.1299090456709191E-2</v>
      </c>
      <c r="P40" s="10">
        <f>IF(('ssp3-up'!P40-'ssp3-up'!O40)&gt;0,('ssp3-up'!P40-'ssp3-up'!O40),0)</f>
        <v>1.9350729542244705E-2</v>
      </c>
      <c r="Q40" s="10">
        <f>IF(('ssp3-up'!Q40-'ssp3-up'!P40)&gt;0,('ssp3-up'!Q40-'ssp3-up'!P40),0)</f>
        <v>1.8360937082001039E-2</v>
      </c>
      <c r="R40" s="10">
        <f>IF(('ssp3-up'!R40-'ssp3-up'!Q40)&gt;0,('ssp3-up'!R40-'ssp3-up'!Q40),0)</f>
        <v>1.7686569316780476E-2</v>
      </c>
      <c r="S40" s="10">
        <f>IF(('ssp3-up'!S40-'ssp3-up'!R40)&gt;0,('ssp3-up'!S40-'ssp3-up'!R40),0)</f>
        <v>1.7474906639841636E-2</v>
      </c>
      <c r="T40" s="10">
        <f>IF(('ssp3-up'!T40-'ssp3-up'!S40)&gt;0,('ssp3-up'!T40-'ssp3-up'!S40),0)</f>
        <v>1.7651445431331458E-2</v>
      </c>
      <c r="U40" s="10">
        <f>IF(('ssp3-up'!U40-'ssp3-up'!T40)&gt;0,('ssp3-up'!U40-'ssp3-up'!T40),0)</f>
        <v>1.8378509850870084E-2</v>
      </c>
      <c r="V40" s="10">
        <f>IF(('ssp3-up'!V40-'ssp3-up'!U40)&gt;0,('ssp3-up'!V40-'ssp3-up'!U40),0)</f>
        <v>1.9780606687253233E-2</v>
      </c>
      <c r="W40" s="10">
        <f>IF(('ssp3-up'!W40-'ssp3-up'!V40)&gt;0,('ssp3-up'!W40-'ssp3-up'!V40),0)</f>
        <v>2.1557205721854822E-2</v>
      </c>
      <c r="X40" s="10">
        <f>IF(('ssp3-up'!X40-'ssp3-up'!W40)&gt;0,('ssp3-up'!X40-'ssp3-up'!W40),0)</f>
        <v>2.3342058742141125E-2</v>
      </c>
    </row>
    <row r="41" spans="1:24" x14ac:dyDescent="0.3">
      <c r="A41" s="6" t="s">
        <v>6</v>
      </c>
      <c r="B41" s="11" t="s">
        <v>206</v>
      </c>
      <c r="C41" s="6" t="s">
        <v>48</v>
      </c>
      <c r="D41" s="6" t="s">
        <v>205</v>
      </c>
      <c r="E41" s="6" t="s">
        <v>204</v>
      </c>
      <c r="F41" s="10" t="e">
        <v>#N/A</v>
      </c>
      <c r="G41" s="10">
        <f>IF(('ssp3-up'!G41-'ssp3-up'!F41)&gt;0,('ssp3-up'!G41-'ssp3-up'!F41),0)</f>
        <v>0.30569906290717519</v>
      </c>
      <c r="H41" s="10">
        <f>IF(('ssp3-up'!H41-'ssp3-up'!G41)&gt;0,('ssp3-up'!H41-'ssp3-up'!G41),0)</f>
        <v>0.29723733890607296</v>
      </c>
      <c r="I41" s="10">
        <f>IF(('ssp3-up'!I41-'ssp3-up'!H41)&gt;0,('ssp3-up'!I41-'ssp3-up'!H41),0)</f>
        <v>0.27502104644637759</v>
      </c>
      <c r="J41" s="10">
        <f>IF(('ssp3-up'!J41-'ssp3-up'!I41)&gt;0,('ssp3-up'!J41-'ssp3-up'!I41),0)</f>
        <v>0.25686345081225959</v>
      </c>
      <c r="K41" s="10">
        <f>IF(('ssp3-up'!K41-'ssp3-up'!J41)&gt;0,('ssp3-up'!K41-'ssp3-up'!J41),0)</f>
        <v>0.23331722373501584</v>
      </c>
      <c r="L41" s="10">
        <f>IF(('ssp3-up'!L41-'ssp3-up'!K41)&gt;0,('ssp3-up'!L41-'ssp3-up'!K41),0)</f>
        <v>0.21681579301965037</v>
      </c>
      <c r="M41" s="10">
        <f>IF(('ssp3-up'!M41-'ssp3-up'!L41)&gt;0,('ssp3-up'!M41-'ssp3-up'!L41),0)</f>
        <v>0.2053013648860178</v>
      </c>
      <c r="N41" s="10">
        <f>IF(('ssp3-up'!N41-'ssp3-up'!M41)&gt;0,('ssp3-up'!N41-'ssp3-up'!M41),0)</f>
        <v>0.19762655406531771</v>
      </c>
      <c r="O41" s="10">
        <f>IF(('ssp3-up'!O41-'ssp3-up'!N41)&gt;0,('ssp3-up'!O41-'ssp3-up'!N41),0)</f>
        <v>0.18727754852268141</v>
      </c>
      <c r="P41" s="10">
        <f>IF(('ssp3-up'!P41-'ssp3-up'!O41)&gt;0,('ssp3-up'!P41-'ssp3-up'!O41),0)</f>
        <v>0.17875268748421558</v>
      </c>
      <c r="Q41" s="10">
        <f>IF(('ssp3-up'!Q41-'ssp3-up'!P41)&gt;0,('ssp3-up'!Q41-'ssp3-up'!P41),0)</f>
        <v>0.1645334797857112</v>
      </c>
      <c r="R41" s="10">
        <f>IF(('ssp3-up'!R41-'ssp3-up'!Q41)&gt;0,('ssp3-up'!R41-'ssp3-up'!Q41),0)</f>
        <v>0.15207138448532653</v>
      </c>
      <c r="S41" s="10">
        <f>IF(('ssp3-up'!S41-'ssp3-up'!R41)&gt;0,('ssp3-up'!S41-'ssp3-up'!R41),0)</f>
        <v>0.14379753782895044</v>
      </c>
      <c r="T41" s="10">
        <f>IF(('ssp3-up'!T41-'ssp3-up'!S41)&gt;0,('ssp3-up'!T41-'ssp3-up'!S41),0)</f>
        <v>0.14061894403639652</v>
      </c>
      <c r="U41" s="10">
        <f>IF(('ssp3-up'!U41-'ssp3-up'!T41)&gt;0,('ssp3-up'!U41-'ssp3-up'!T41),0)</f>
        <v>0.14187408448401673</v>
      </c>
      <c r="V41" s="10">
        <f>IF(('ssp3-up'!V41-'ssp3-up'!U41)&gt;0,('ssp3-up'!V41-'ssp3-up'!U41),0)</f>
        <v>0.14589140536382139</v>
      </c>
      <c r="W41" s="10">
        <f>IF(('ssp3-up'!W41-'ssp3-up'!V41)&gt;0,('ssp3-up'!W41-'ssp3-up'!V41),0)</f>
        <v>0.15008485153810369</v>
      </c>
      <c r="X41" s="10">
        <f>IF(('ssp3-up'!X41-'ssp3-up'!W41)&gt;0,('ssp3-up'!X41-'ssp3-up'!W41),0)</f>
        <v>0.15241586128669571</v>
      </c>
    </row>
    <row r="42" spans="1:24" x14ac:dyDescent="0.3">
      <c r="A42" s="6" t="s">
        <v>6</v>
      </c>
      <c r="B42" s="11" t="s">
        <v>206</v>
      </c>
      <c r="C42" s="6" t="s">
        <v>49</v>
      </c>
      <c r="D42" s="6" t="s">
        <v>205</v>
      </c>
      <c r="E42" s="6" t="s">
        <v>204</v>
      </c>
      <c r="F42" s="10" t="e">
        <v>#N/A</v>
      </c>
      <c r="G42" s="10">
        <f>IF(('ssp3-up'!G42-'ssp3-up'!F42)&gt;0,('ssp3-up'!G42-'ssp3-up'!F42),0)</f>
        <v>2.6328411178363709E-2</v>
      </c>
      <c r="H42" s="10">
        <f>IF(('ssp3-up'!H42-'ssp3-up'!G42)&gt;0,('ssp3-up'!H42-'ssp3-up'!G42),0)</f>
        <v>3.8888063892065006E-2</v>
      </c>
      <c r="I42" s="10">
        <f>IF(('ssp3-up'!I42-'ssp3-up'!H42)&gt;0,('ssp3-up'!I42-'ssp3-up'!H42),0)</f>
        <v>2.8918858656185265E-2</v>
      </c>
      <c r="J42" s="10">
        <f>IF(('ssp3-up'!J42-'ssp3-up'!I42)&gt;0,('ssp3-up'!J42-'ssp3-up'!I42),0)</f>
        <v>0</v>
      </c>
      <c r="K42" s="10">
        <f>IF(('ssp3-up'!K42-'ssp3-up'!J42)&gt;0,('ssp3-up'!K42-'ssp3-up'!J42),0)</f>
        <v>0</v>
      </c>
      <c r="L42" s="10">
        <f>IF(('ssp3-up'!L42-'ssp3-up'!K42)&gt;0,('ssp3-up'!L42-'ssp3-up'!K42),0)</f>
        <v>0</v>
      </c>
      <c r="M42" s="10">
        <f>IF(('ssp3-up'!M42-'ssp3-up'!L42)&gt;0,('ssp3-up'!M42-'ssp3-up'!L42),0)</f>
        <v>0</v>
      </c>
      <c r="N42" s="10">
        <f>IF(('ssp3-up'!N42-'ssp3-up'!M42)&gt;0,('ssp3-up'!N42-'ssp3-up'!M42),0)</f>
        <v>0</v>
      </c>
      <c r="O42" s="10">
        <f>IF(('ssp3-up'!O42-'ssp3-up'!N42)&gt;0,('ssp3-up'!O42-'ssp3-up'!N42),0)</f>
        <v>0</v>
      </c>
      <c r="P42" s="10">
        <f>IF(('ssp3-up'!P42-'ssp3-up'!O42)&gt;0,('ssp3-up'!P42-'ssp3-up'!O42),0)</f>
        <v>0</v>
      </c>
      <c r="Q42" s="10">
        <f>IF(('ssp3-up'!Q42-'ssp3-up'!P42)&gt;0,('ssp3-up'!Q42-'ssp3-up'!P42),0)</f>
        <v>0</v>
      </c>
      <c r="R42" s="10">
        <f>IF(('ssp3-up'!R42-'ssp3-up'!Q42)&gt;0,('ssp3-up'!R42-'ssp3-up'!Q42),0)</f>
        <v>0</v>
      </c>
      <c r="S42" s="10">
        <f>IF(('ssp3-up'!S42-'ssp3-up'!R42)&gt;0,('ssp3-up'!S42-'ssp3-up'!R42),0)</f>
        <v>0</v>
      </c>
      <c r="T42" s="10">
        <f>IF(('ssp3-up'!T42-'ssp3-up'!S42)&gt;0,('ssp3-up'!T42-'ssp3-up'!S42),0)</f>
        <v>0</v>
      </c>
      <c r="U42" s="10">
        <f>IF(('ssp3-up'!U42-'ssp3-up'!T42)&gt;0,('ssp3-up'!U42-'ssp3-up'!T42),0)</f>
        <v>0</v>
      </c>
      <c r="V42" s="10">
        <f>IF(('ssp3-up'!V42-'ssp3-up'!U42)&gt;0,('ssp3-up'!V42-'ssp3-up'!U42),0)</f>
        <v>0</v>
      </c>
      <c r="W42" s="10">
        <f>IF(('ssp3-up'!W42-'ssp3-up'!V42)&gt;0,('ssp3-up'!W42-'ssp3-up'!V42),0)</f>
        <v>0</v>
      </c>
      <c r="X42" s="10">
        <f>IF(('ssp3-up'!X42-'ssp3-up'!W42)&gt;0,('ssp3-up'!X42-'ssp3-up'!W42),0)</f>
        <v>0</v>
      </c>
    </row>
    <row r="43" spans="1:24" x14ac:dyDescent="0.3">
      <c r="A43" s="6" t="s">
        <v>6</v>
      </c>
      <c r="B43" s="11" t="s">
        <v>206</v>
      </c>
      <c r="C43" s="6" t="s">
        <v>50</v>
      </c>
      <c r="D43" s="6" t="s">
        <v>205</v>
      </c>
      <c r="E43" s="6" t="s">
        <v>204</v>
      </c>
      <c r="F43" s="10" t="e">
        <v>#N/A</v>
      </c>
      <c r="G43" s="10">
        <f>IF(('ssp3-up'!G43-'ssp3-up'!F43)&gt;0,('ssp3-up'!G43-'ssp3-up'!F43),0)</f>
        <v>5.4129807332315982E-2</v>
      </c>
      <c r="H43" s="10">
        <f>IF(('ssp3-up'!H43-'ssp3-up'!G43)&gt;0,('ssp3-up'!H43-'ssp3-up'!G43),0)</f>
        <v>5.0729138851120403E-2</v>
      </c>
      <c r="I43" s="10">
        <f>IF(('ssp3-up'!I43-'ssp3-up'!H43)&gt;0,('ssp3-up'!I43-'ssp3-up'!H43),0)</f>
        <v>4.3970383663138546E-2</v>
      </c>
      <c r="J43" s="10">
        <f>IF(('ssp3-up'!J43-'ssp3-up'!I43)&gt;0,('ssp3-up'!J43-'ssp3-up'!I43),0)</f>
        <v>3.894377350545164E-2</v>
      </c>
      <c r="K43" s="10">
        <f>IF(('ssp3-up'!K43-'ssp3-up'!J43)&gt;0,('ssp3-up'!K43-'ssp3-up'!J43),0)</f>
        <v>3.324802691310591E-2</v>
      </c>
      <c r="L43" s="10">
        <f>IF(('ssp3-up'!L43-'ssp3-up'!K43)&gt;0,('ssp3-up'!L43-'ssp3-up'!K43),0)</f>
        <v>3.1040773525575216E-2</v>
      </c>
      <c r="M43" s="10">
        <f>IF(('ssp3-up'!M43-'ssp3-up'!L43)&gt;0,('ssp3-up'!M43-'ssp3-up'!L43),0)</f>
        <v>3.1644277591050596E-2</v>
      </c>
      <c r="N43" s="10">
        <f>IF(('ssp3-up'!N43-'ssp3-up'!M43)&gt;0,('ssp3-up'!N43-'ssp3-up'!M43),0)</f>
        <v>3.2344344984384099E-2</v>
      </c>
      <c r="O43" s="10">
        <f>IF(('ssp3-up'!O43-'ssp3-up'!N43)&gt;0,('ssp3-up'!O43-'ssp3-up'!N43),0)</f>
        <v>3.0341186444549528E-2</v>
      </c>
      <c r="P43" s="10">
        <f>IF(('ssp3-up'!P43-'ssp3-up'!O43)&gt;0,('ssp3-up'!P43-'ssp3-up'!O43),0)</f>
        <v>2.662618642109349E-2</v>
      </c>
      <c r="Q43" s="10">
        <f>IF(('ssp3-up'!Q43-'ssp3-up'!P43)&gt;0,('ssp3-up'!Q43-'ssp3-up'!P43),0)</f>
        <v>2.0487437658845975E-2</v>
      </c>
      <c r="R43" s="10">
        <f>IF(('ssp3-up'!R43-'ssp3-up'!Q43)&gt;0,('ssp3-up'!R43-'ssp3-up'!Q43),0)</f>
        <v>1.6344177684848749E-2</v>
      </c>
      <c r="S43" s="10">
        <f>IF(('ssp3-up'!S43-'ssp3-up'!R43)&gt;0,('ssp3-up'!S43-'ssp3-up'!R43),0)</f>
        <v>1.5709033640120884E-2</v>
      </c>
      <c r="T43" s="10">
        <f>IF(('ssp3-up'!T43-'ssp3-up'!S43)&gt;0,('ssp3-up'!T43-'ssp3-up'!S43),0)</f>
        <v>1.7024206194320213E-2</v>
      </c>
      <c r="U43" s="10">
        <f>IF(('ssp3-up'!U43-'ssp3-up'!T43)&gt;0,('ssp3-up'!U43-'ssp3-up'!T43),0)</f>
        <v>1.8192708956153325E-2</v>
      </c>
      <c r="V43" s="10">
        <f>IF(('ssp3-up'!V43-'ssp3-up'!U43)&gt;0,('ssp3-up'!V43-'ssp3-up'!U43),0)</f>
        <v>1.8011983663988929E-2</v>
      </c>
      <c r="W43" s="10">
        <f>IF(('ssp3-up'!W43-'ssp3-up'!V43)&gt;0,('ssp3-up'!W43-'ssp3-up'!V43),0)</f>
        <v>1.6389435687158116E-2</v>
      </c>
      <c r="X43" s="10">
        <f>IF(('ssp3-up'!X43-'ssp3-up'!W43)&gt;0,('ssp3-up'!X43-'ssp3-up'!W43),0)</f>
        <v>1.3786135396665955E-2</v>
      </c>
    </row>
    <row r="44" spans="1:24" x14ac:dyDescent="0.3">
      <c r="A44" s="6" t="s">
        <v>6</v>
      </c>
      <c r="B44" s="11" t="s">
        <v>206</v>
      </c>
      <c r="C44" s="6" t="s">
        <v>51</v>
      </c>
      <c r="D44" s="6" t="s">
        <v>205</v>
      </c>
      <c r="E44" s="6" t="s">
        <v>204</v>
      </c>
      <c r="F44" s="10" t="e">
        <v>#N/A</v>
      </c>
      <c r="G44" s="10">
        <f>IF(('ssp3-up'!G44-'ssp3-up'!F44)&gt;0,('ssp3-up'!G44-'ssp3-up'!F44),0)</f>
        <v>0.20940173711312582</v>
      </c>
      <c r="H44" s="10">
        <f>IF(('ssp3-up'!H44-'ssp3-up'!G44)&gt;0,('ssp3-up'!H44-'ssp3-up'!G44),0)</f>
        <v>0.11449375779440274</v>
      </c>
      <c r="I44" s="10">
        <f>IF(('ssp3-up'!I44-'ssp3-up'!H44)&gt;0,('ssp3-up'!I44-'ssp3-up'!H44),0)</f>
        <v>2.5814801580846591E-2</v>
      </c>
      <c r="J44" s="10">
        <f>IF(('ssp3-up'!J44-'ssp3-up'!I44)&gt;0,('ssp3-up'!J44-'ssp3-up'!I44),0)</f>
        <v>0</v>
      </c>
      <c r="K44" s="10">
        <f>IF(('ssp3-up'!K44-'ssp3-up'!J44)&gt;0,('ssp3-up'!K44-'ssp3-up'!J44),0)</f>
        <v>0</v>
      </c>
      <c r="L44" s="10">
        <f>IF(('ssp3-up'!L44-'ssp3-up'!K44)&gt;0,('ssp3-up'!L44-'ssp3-up'!K44),0)</f>
        <v>0</v>
      </c>
      <c r="M44" s="10">
        <f>IF(('ssp3-up'!M44-'ssp3-up'!L44)&gt;0,('ssp3-up'!M44-'ssp3-up'!L44),0)</f>
        <v>0</v>
      </c>
      <c r="N44" s="10">
        <f>IF(('ssp3-up'!N44-'ssp3-up'!M44)&gt;0,('ssp3-up'!N44-'ssp3-up'!M44),0)</f>
        <v>0</v>
      </c>
      <c r="O44" s="10">
        <f>IF(('ssp3-up'!O44-'ssp3-up'!N44)&gt;0,('ssp3-up'!O44-'ssp3-up'!N44),0)</f>
        <v>0</v>
      </c>
      <c r="P44" s="10">
        <f>IF(('ssp3-up'!P44-'ssp3-up'!O44)&gt;0,('ssp3-up'!P44-'ssp3-up'!O44),0)</f>
        <v>0</v>
      </c>
      <c r="Q44" s="10">
        <f>IF(('ssp3-up'!Q44-'ssp3-up'!P44)&gt;0,('ssp3-up'!Q44-'ssp3-up'!P44),0)</f>
        <v>0</v>
      </c>
      <c r="R44" s="10">
        <f>IF(('ssp3-up'!R44-'ssp3-up'!Q44)&gt;0,('ssp3-up'!R44-'ssp3-up'!Q44),0)</f>
        <v>0</v>
      </c>
      <c r="S44" s="10">
        <f>IF(('ssp3-up'!S44-'ssp3-up'!R44)&gt;0,('ssp3-up'!S44-'ssp3-up'!R44),0)</f>
        <v>0</v>
      </c>
      <c r="T44" s="10">
        <f>IF(('ssp3-up'!T44-'ssp3-up'!S44)&gt;0,('ssp3-up'!T44-'ssp3-up'!S44),0)</f>
        <v>0</v>
      </c>
      <c r="U44" s="10">
        <f>IF(('ssp3-up'!U44-'ssp3-up'!T44)&gt;0,('ssp3-up'!U44-'ssp3-up'!T44),0)</f>
        <v>0</v>
      </c>
      <c r="V44" s="10">
        <f>IF(('ssp3-up'!V44-'ssp3-up'!U44)&gt;0,('ssp3-up'!V44-'ssp3-up'!U44),0)</f>
        <v>0</v>
      </c>
      <c r="W44" s="10">
        <f>IF(('ssp3-up'!W44-'ssp3-up'!V44)&gt;0,('ssp3-up'!W44-'ssp3-up'!V44),0)</f>
        <v>0</v>
      </c>
      <c r="X44" s="10">
        <f>IF(('ssp3-up'!X44-'ssp3-up'!W44)&gt;0,('ssp3-up'!X44-'ssp3-up'!W44),0)</f>
        <v>0</v>
      </c>
    </row>
    <row r="45" spans="1:24" x14ac:dyDescent="0.3">
      <c r="A45" s="6" t="s">
        <v>6</v>
      </c>
      <c r="B45" s="11" t="s">
        <v>206</v>
      </c>
      <c r="C45" s="6" t="s">
        <v>52</v>
      </c>
      <c r="D45" s="6" t="s">
        <v>205</v>
      </c>
      <c r="E45" s="6" t="s">
        <v>204</v>
      </c>
      <c r="F45" s="10" t="e">
        <v>#N/A</v>
      </c>
      <c r="G45" s="10">
        <f>IF(('ssp3-up'!G45-'ssp3-up'!F45)&gt;0,('ssp3-up'!G45-'ssp3-up'!F45),0)</f>
        <v>0.10544416672674117</v>
      </c>
      <c r="H45" s="10">
        <f>IF(('ssp3-up'!H45-'ssp3-up'!G45)&gt;0,('ssp3-up'!H45-'ssp3-up'!G45),0)</f>
        <v>0</v>
      </c>
      <c r="I45" s="10">
        <f>IF(('ssp3-up'!I45-'ssp3-up'!H45)&gt;0,('ssp3-up'!I45-'ssp3-up'!H45),0)</f>
        <v>0</v>
      </c>
      <c r="J45" s="10">
        <f>IF(('ssp3-up'!J45-'ssp3-up'!I45)&gt;0,('ssp3-up'!J45-'ssp3-up'!I45),0)</f>
        <v>0</v>
      </c>
      <c r="K45" s="10">
        <f>IF(('ssp3-up'!K45-'ssp3-up'!J45)&gt;0,('ssp3-up'!K45-'ssp3-up'!J45),0)</f>
        <v>0</v>
      </c>
      <c r="L45" s="10">
        <f>IF(('ssp3-up'!L45-'ssp3-up'!K45)&gt;0,('ssp3-up'!L45-'ssp3-up'!K45),0)</f>
        <v>0</v>
      </c>
      <c r="M45" s="10">
        <f>IF(('ssp3-up'!M45-'ssp3-up'!L45)&gt;0,('ssp3-up'!M45-'ssp3-up'!L45),0)</f>
        <v>0</v>
      </c>
      <c r="N45" s="10">
        <f>IF(('ssp3-up'!N45-'ssp3-up'!M45)&gt;0,('ssp3-up'!N45-'ssp3-up'!M45),0)</f>
        <v>0</v>
      </c>
      <c r="O45" s="10">
        <f>IF(('ssp3-up'!O45-'ssp3-up'!N45)&gt;0,('ssp3-up'!O45-'ssp3-up'!N45),0)</f>
        <v>0</v>
      </c>
      <c r="P45" s="10">
        <f>IF(('ssp3-up'!P45-'ssp3-up'!O45)&gt;0,('ssp3-up'!P45-'ssp3-up'!O45),0)</f>
        <v>0</v>
      </c>
      <c r="Q45" s="10">
        <f>IF(('ssp3-up'!Q45-'ssp3-up'!P45)&gt;0,('ssp3-up'!Q45-'ssp3-up'!P45),0)</f>
        <v>0</v>
      </c>
      <c r="R45" s="10">
        <f>IF(('ssp3-up'!R45-'ssp3-up'!Q45)&gt;0,('ssp3-up'!R45-'ssp3-up'!Q45),0)</f>
        <v>0</v>
      </c>
      <c r="S45" s="10">
        <f>IF(('ssp3-up'!S45-'ssp3-up'!R45)&gt;0,('ssp3-up'!S45-'ssp3-up'!R45),0)</f>
        <v>0</v>
      </c>
      <c r="T45" s="10">
        <f>IF(('ssp3-up'!T45-'ssp3-up'!S45)&gt;0,('ssp3-up'!T45-'ssp3-up'!S45),0)</f>
        <v>0</v>
      </c>
      <c r="U45" s="10">
        <f>IF(('ssp3-up'!U45-'ssp3-up'!T45)&gt;0,('ssp3-up'!U45-'ssp3-up'!T45),0)</f>
        <v>0</v>
      </c>
      <c r="V45" s="10">
        <f>IF(('ssp3-up'!V45-'ssp3-up'!U45)&gt;0,('ssp3-up'!V45-'ssp3-up'!U45),0)</f>
        <v>0</v>
      </c>
      <c r="W45" s="10">
        <f>IF(('ssp3-up'!W45-'ssp3-up'!V45)&gt;0,('ssp3-up'!W45-'ssp3-up'!V45),0)</f>
        <v>0</v>
      </c>
      <c r="X45" s="10">
        <f>IF(('ssp3-up'!X45-'ssp3-up'!W45)&gt;0,('ssp3-up'!X45-'ssp3-up'!W45),0)</f>
        <v>0</v>
      </c>
    </row>
    <row r="46" spans="1:24" x14ac:dyDescent="0.3">
      <c r="A46" s="6" t="s">
        <v>6</v>
      </c>
      <c r="B46" s="11" t="s">
        <v>206</v>
      </c>
      <c r="C46" s="6" t="s">
        <v>53</v>
      </c>
      <c r="D46" s="6" t="s">
        <v>205</v>
      </c>
      <c r="E46" s="6" t="s">
        <v>204</v>
      </c>
      <c r="F46" s="10" t="e">
        <v>#N/A</v>
      </c>
      <c r="G46" s="10">
        <f>IF(('ssp3-up'!G46-'ssp3-up'!F46)&gt;0,('ssp3-up'!G46-'ssp3-up'!F46),0)</f>
        <v>6.4500324426068567E-2</v>
      </c>
      <c r="H46" s="10">
        <f>IF(('ssp3-up'!H46-'ssp3-up'!G46)&gt;0,('ssp3-up'!H46-'ssp3-up'!G46),0)</f>
        <v>6.7823938667797568E-2</v>
      </c>
      <c r="I46" s="10">
        <f>IF(('ssp3-up'!I46-'ssp3-up'!H46)&gt;0,('ssp3-up'!I46-'ssp3-up'!H46),0)</f>
        <v>6.9001141956925749E-2</v>
      </c>
      <c r="J46" s="10">
        <f>IF(('ssp3-up'!J46-'ssp3-up'!I46)&gt;0,('ssp3-up'!J46-'ssp3-up'!I46),0)</f>
        <v>6.7977848228551241E-2</v>
      </c>
      <c r="K46" s="10">
        <f>IF(('ssp3-up'!K46-'ssp3-up'!J46)&gt;0,('ssp3-up'!K46-'ssp3-up'!J46),0)</f>
        <v>6.4071064420041846E-2</v>
      </c>
      <c r="L46" s="10">
        <f>IF(('ssp3-up'!L46-'ssp3-up'!K46)&gt;0,('ssp3-up'!L46-'ssp3-up'!K46),0)</f>
        <v>6.195756547868414E-2</v>
      </c>
      <c r="M46" s="10">
        <f>IF(('ssp3-up'!M46-'ssp3-up'!L46)&gt;0,('ssp3-up'!M46-'ssp3-up'!L46),0)</f>
        <v>6.0318850745775698E-2</v>
      </c>
      <c r="N46" s="10">
        <f>IF(('ssp3-up'!N46-'ssp3-up'!M46)&gt;0,('ssp3-up'!N46-'ssp3-up'!M46),0)</f>
        <v>6.0074572856167352E-2</v>
      </c>
      <c r="O46" s="10">
        <f>IF(('ssp3-up'!O46-'ssp3-up'!N46)&gt;0,('ssp3-up'!O46-'ssp3-up'!N46),0)</f>
        <v>5.6083153500418481E-2</v>
      </c>
      <c r="P46" s="10">
        <f>IF(('ssp3-up'!P46-'ssp3-up'!O46)&gt;0,('ssp3-up'!P46-'ssp3-up'!O46),0)</f>
        <v>5.2228073654508878E-2</v>
      </c>
      <c r="Q46" s="10">
        <f>IF(('ssp3-up'!Q46-'ssp3-up'!P46)&gt;0,('ssp3-up'!Q46-'ssp3-up'!P46),0)</f>
        <v>4.6819001953329442E-2</v>
      </c>
      <c r="R46" s="10">
        <f>IF(('ssp3-up'!R46-'ssp3-up'!Q46)&gt;0,('ssp3-up'!R46-'ssp3-up'!Q46),0)</f>
        <v>4.3650795224630778E-2</v>
      </c>
      <c r="S46" s="10">
        <f>IF(('ssp3-up'!S46-'ssp3-up'!R46)&gt;0,('ssp3-up'!S46-'ssp3-up'!R46),0)</f>
        <v>4.1973715274690848E-2</v>
      </c>
      <c r="T46" s="10">
        <f>IF(('ssp3-up'!T46-'ssp3-up'!S46)&gt;0,('ssp3-up'!T46-'ssp3-up'!S46),0)</f>
        <v>4.0941155691451847E-2</v>
      </c>
      <c r="U46" s="10">
        <f>IF(('ssp3-up'!U46-'ssp3-up'!T46)&gt;0,('ssp3-up'!U46-'ssp3-up'!T46),0)</f>
        <v>4.1162840353359487E-2</v>
      </c>
      <c r="V46" s="10">
        <f>IF(('ssp3-up'!V46-'ssp3-up'!U46)&gt;0,('ssp3-up'!V46-'ssp3-up'!U46),0)</f>
        <v>3.6173451805648682E-2</v>
      </c>
      <c r="W46" s="10">
        <f>IF(('ssp3-up'!W46-'ssp3-up'!V46)&gt;0,('ssp3-up'!W46-'ssp3-up'!V46),0)</f>
        <v>3.6686092752364896E-2</v>
      </c>
      <c r="X46" s="10">
        <f>IF(('ssp3-up'!X46-'ssp3-up'!W46)&gt;0,('ssp3-up'!X46-'ssp3-up'!W46),0)</f>
        <v>3.2720096708332536E-2</v>
      </c>
    </row>
    <row r="47" spans="1:24" x14ac:dyDescent="0.3">
      <c r="A47" s="6" t="s">
        <v>6</v>
      </c>
      <c r="B47" s="11" t="s">
        <v>206</v>
      </c>
      <c r="C47" s="6" t="s">
        <v>54</v>
      </c>
      <c r="D47" s="6" t="s">
        <v>205</v>
      </c>
      <c r="E47" s="6" t="s">
        <v>204</v>
      </c>
      <c r="F47" s="10" t="e">
        <v>#N/A</v>
      </c>
      <c r="G47" s="10">
        <f>IF(('ssp3-up'!G47-'ssp3-up'!F47)&gt;0,('ssp3-up'!G47-'ssp3-up'!F47),0)</f>
        <v>0.1388667828554091</v>
      </c>
      <c r="H47" s="10">
        <f>IF(('ssp3-up'!H47-'ssp3-up'!G47)&gt;0,('ssp3-up'!H47-'ssp3-up'!G47),0)</f>
        <v>9.4445233436407428E-2</v>
      </c>
      <c r="I47" s="10">
        <f>IF(('ssp3-up'!I47-'ssp3-up'!H47)&gt;0,('ssp3-up'!I47-'ssp3-up'!H47),0)</f>
        <v>5.8391186284365126E-2</v>
      </c>
      <c r="J47" s="10">
        <f>IF(('ssp3-up'!J47-'ssp3-up'!I47)&gt;0,('ssp3-up'!J47-'ssp3-up'!I47),0)</f>
        <v>2.4717039108296035E-2</v>
      </c>
      <c r="K47" s="10">
        <f>IF(('ssp3-up'!K47-'ssp3-up'!J47)&gt;0,('ssp3-up'!K47-'ssp3-up'!J47),0)</f>
        <v>0</v>
      </c>
      <c r="L47" s="10">
        <f>IF(('ssp3-up'!L47-'ssp3-up'!K47)&gt;0,('ssp3-up'!L47-'ssp3-up'!K47),0)</f>
        <v>0</v>
      </c>
      <c r="M47" s="10">
        <f>IF(('ssp3-up'!M47-'ssp3-up'!L47)&gt;0,('ssp3-up'!M47-'ssp3-up'!L47),0)</f>
        <v>0</v>
      </c>
      <c r="N47" s="10">
        <f>IF(('ssp3-up'!N47-'ssp3-up'!M47)&gt;0,('ssp3-up'!N47-'ssp3-up'!M47),0)</f>
        <v>0</v>
      </c>
      <c r="O47" s="10">
        <f>IF(('ssp3-up'!O47-'ssp3-up'!N47)&gt;0,('ssp3-up'!O47-'ssp3-up'!N47),0)</f>
        <v>0</v>
      </c>
      <c r="P47" s="10">
        <f>IF(('ssp3-up'!P47-'ssp3-up'!O47)&gt;0,('ssp3-up'!P47-'ssp3-up'!O47),0)</f>
        <v>0</v>
      </c>
      <c r="Q47" s="10">
        <f>IF(('ssp3-up'!Q47-'ssp3-up'!P47)&gt;0,('ssp3-up'!Q47-'ssp3-up'!P47),0)</f>
        <v>0</v>
      </c>
      <c r="R47" s="10">
        <f>IF(('ssp3-up'!R47-'ssp3-up'!Q47)&gt;0,('ssp3-up'!R47-'ssp3-up'!Q47),0)</f>
        <v>0</v>
      </c>
      <c r="S47" s="10">
        <f>IF(('ssp3-up'!S47-'ssp3-up'!R47)&gt;0,('ssp3-up'!S47-'ssp3-up'!R47),0)</f>
        <v>0</v>
      </c>
      <c r="T47" s="10">
        <f>IF(('ssp3-up'!T47-'ssp3-up'!S47)&gt;0,('ssp3-up'!T47-'ssp3-up'!S47),0)</f>
        <v>0</v>
      </c>
      <c r="U47" s="10">
        <f>IF(('ssp3-up'!U47-'ssp3-up'!T47)&gt;0,('ssp3-up'!U47-'ssp3-up'!T47),0)</f>
        <v>0</v>
      </c>
      <c r="V47" s="10">
        <f>IF(('ssp3-up'!V47-'ssp3-up'!U47)&gt;0,('ssp3-up'!V47-'ssp3-up'!U47),0)</f>
        <v>0</v>
      </c>
      <c r="W47" s="10">
        <f>IF(('ssp3-up'!W47-'ssp3-up'!V47)&gt;0,('ssp3-up'!W47-'ssp3-up'!V47),0)</f>
        <v>0</v>
      </c>
      <c r="X47" s="10">
        <f>IF(('ssp3-up'!X47-'ssp3-up'!W47)&gt;0,('ssp3-up'!X47-'ssp3-up'!W47),0)</f>
        <v>0</v>
      </c>
    </row>
    <row r="48" spans="1:24" x14ac:dyDescent="0.3">
      <c r="A48" s="6" t="s">
        <v>6</v>
      </c>
      <c r="B48" s="11" t="s">
        <v>206</v>
      </c>
      <c r="C48" s="6" t="s">
        <v>55</v>
      </c>
      <c r="D48" s="6" t="s">
        <v>205</v>
      </c>
      <c r="E48" s="6" t="s">
        <v>204</v>
      </c>
      <c r="F48" s="10" t="e">
        <v>#N/A</v>
      </c>
      <c r="G48" s="10">
        <f>IF(('ssp3-up'!G48-'ssp3-up'!F48)&gt;0,('ssp3-up'!G48-'ssp3-up'!F48),0)</f>
        <v>0.52390963694900883</v>
      </c>
      <c r="H48" s="10">
        <f>IF(('ssp3-up'!H48-'ssp3-up'!G48)&gt;0,('ssp3-up'!H48-'ssp3-up'!G48),0)</f>
        <v>0.56366459637839306</v>
      </c>
      <c r="I48" s="10">
        <f>IF(('ssp3-up'!I48-'ssp3-up'!H48)&gt;0,('ssp3-up'!I48-'ssp3-up'!H48),0)</f>
        <v>0.58648658633040274</v>
      </c>
      <c r="J48" s="10">
        <f>IF(('ssp3-up'!J48-'ssp3-up'!I48)&gt;0,('ssp3-up'!J48-'ssp3-up'!I48),0)</f>
        <v>0.58536676585941017</v>
      </c>
      <c r="K48" s="10">
        <f>IF(('ssp3-up'!K48-'ssp3-up'!J48)&gt;0,('ssp3-up'!K48-'ssp3-up'!J48),0)</f>
        <v>0.55684789927036427</v>
      </c>
      <c r="L48" s="10">
        <f>IF(('ssp3-up'!L48-'ssp3-up'!K48)&gt;0,('ssp3-up'!L48-'ssp3-up'!K48),0)</f>
        <v>0.54252776178887352</v>
      </c>
      <c r="M48" s="10">
        <f>IF(('ssp3-up'!M48-'ssp3-up'!L48)&gt;0,('ssp3-up'!M48-'ssp3-up'!L48),0)</f>
        <v>0.53392282467695829</v>
      </c>
      <c r="N48" s="10">
        <f>IF(('ssp3-up'!N48-'ssp3-up'!M48)&gt;0,('ssp3-up'!N48-'ssp3-up'!M48),0)</f>
        <v>0.52336635889085947</v>
      </c>
      <c r="O48" s="10">
        <f>IF(('ssp3-up'!O48-'ssp3-up'!N48)&gt;0,('ssp3-up'!O48-'ssp3-up'!N48),0)</f>
        <v>0.49716397593421569</v>
      </c>
      <c r="P48" s="10">
        <f>IF(('ssp3-up'!P48-'ssp3-up'!O48)&gt;0,('ssp3-up'!P48-'ssp3-up'!O48),0)</f>
        <v>0.46575564480831133</v>
      </c>
      <c r="Q48" s="10">
        <f>IF(('ssp3-up'!Q48-'ssp3-up'!P48)&gt;0,('ssp3-up'!Q48-'ssp3-up'!P48),0)</f>
        <v>0.44637383517459561</v>
      </c>
      <c r="R48" s="10">
        <f>IF(('ssp3-up'!R48-'ssp3-up'!Q48)&gt;0,('ssp3-up'!R48-'ssp3-up'!Q48),0)</f>
        <v>0.43184600089636049</v>
      </c>
      <c r="S48" s="10">
        <f>IF(('ssp3-up'!S48-'ssp3-up'!R48)&gt;0,('ssp3-up'!S48-'ssp3-up'!R48),0)</f>
        <v>0.41660869348726415</v>
      </c>
      <c r="T48" s="10">
        <f>IF(('ssp3-up'!T48-'ssp3-up'!S48)&gt;0,('ssp3-up'!T48-'ssp3-up'!S48),0)</f>
        <v>0.40088483647287099</v>
      </c>
      <c r="U48" s="10">
        <f>IF(('ssp3-up'!U48-'ssp3-up'!T48)&gt;0,('ssp3-up'!U48-'ssp3-up'!T48),0)</f>
        <v>0.38972650485214366</v>
      </c>
      <c r="V48" s="10">
        <f>IF(('ssp3-up'!V48-'ssp3-up'!U48)&gt;0,('ssp3-up'!V48-'ssp3-up'!U48),0)</f>
        <v>0.38516709802716775</v>
      </c>
      <c r="W48" s="10">
        <f>IF(('ssp3-up'!W48-'ssp3-up'!V48)&gt;0,('ssp3-up'!W48-'ssp3-up'!V48),0)</f>
        <v>0.38574356628471484</v>
      </c>
      <c r="X48" s="10">
        <f>IF(('ssp3-up'!X48-'ssp3-up'!W48)&gt;0,('ssp3-up'!X48-'ssp3-up'!W48),0)</f>
        <v>0.38864070006898288</v>
      </c>
    </row>
    <row r="49" spans="1:24" x14ac:dyDescent="0.3">
      <c r="A49" s="6" t="s">
        <v>6</v>
      </c>
      <c r="B49" s="11" t="s">
        <v>206</v>
      </c>
      <c r="C49" s="6" t="s">
        <v>56</v>
      </c>
      <c r="D49" s="6" t="s">
        <v>205</v>
      </c>
      <c r="E49" s="6" t="s">
        <v>204</v>
      </c>
      <c r="F49" s="10" t="e">
        <v>#N/A</v>
      </c>
      <c r="G49" s="10">
        <f>IF(('ssp3-up'!G49-'ssp3-up'!F49)&gt;0,('ssp3-up'!G49-'ssp3-up'!F49),0)</f>
        <v>2.4190153081829955</v>
      </c>
      <c r="H49" s="10">
        <f>IF(('ssp3-up'!H49-'ssp3-up'!G49)&gt;0,('ssp3-up'!H49-'ssp3-up'!G49),0)</f>
        <v>2.4607484422794279</v>
      </c>
      <c r="I49" s="10">
        <f>IF(('ssp3-up'!I49-'ssp3-up'!H49)&gt;0,('ssp3-up'!I49-'ssp3-up'!H49),0)</f>
        <v>2.352588784991184</v>
      </c>
      <c r="J49" s="10">
        <f>IF(('ssp3-up'!J49-'ssp3-up'!I49)&gt;0,('ssp3-up'!J49-'ssp3-up'!I49),0)</f>
        <v>2.1499179114640974</v>
      </c>
      <c r="K49" s="10">
        <f>IF(('ssp3-up'!K49-'ssp3-up'!J49)&gt;0,('ssp3-up'!K49-'ssp3-up'!J49),0)</f>
        <v>1.9258027256236474</v>
      </c>
      <c r="L49" s="10">
        <f>IF(('ssp3-up'!L49-'ssp3-up'!K49)&gt;0,('ssp3-up'!L49-'ssp3-up'!K49),0)</f>
        <v>1.8369495774582063</v>
      </c>
      <c r="M49" s="10">
        <f>IF(('ssp3-up'!M49-'ssp3-up'!L49)&gt;0,('ssp3-up'!M49-'ssp3-up'!L49),0)</f>
        <v>1.795276535195228</v>
      </c>
      <c r="N49" s="10">
        <f>IF(('ssp3-up'!N49-'ssp3-up'!M49)&gt;0,('ssp3-up'!N49-'ssp3-up'!M49),0)</f>
        <v>1.7166834245746685</v>
      </c>
      <c r="O49" s="10">
        <f>IF(('ssp3-up'!O49-'ssp3-up'!N49)&gt;0,('ssp3-up'!O49-'ssp3-up'!N49),0)</f>
        <v>1.5182321506035876</v>
      </c>
      <c r="P49" s="10">
        <f>IF(('ssp3-up'!P49-'ssp3-up'!O49)&gt;0,('ssp3-up'!P49-'ssp3-up'!O49),0)</f>
        <v>1.2882159319283915</v>
      </c>
      <c r="Q49" s="10">
        <f>IF(('ssp3-up'!Q49-'ssp3-up'!P49)&gt;0,('ssp3-up'!Q49-'ssp3-up'!P49),0)</f>
        <v>1.1200884403751132</v>
      </c>
      <c r="R49" s="10">
        <f>IF(('ssp3-up'!R49-'ssp3-up'!Q49)&gt;0,('ssp3-up'!R49-'ssp3-up'!Q49),0)</f>
        <v>1.0671052304905686</v>
      </c>
      <c r="S49" s="10">
        <f>IF(('ssp3-up'!S49-'ssp3-up'!R49)&gt;0,('ssp3-up'!S49-'ssp3-up'!R49),0)</f>
        <v>1.1298198805486095</v>
      </c>
      <c r="T49" s="10">
        <f>IF(('ssp3-up'!T49-'ssp3-up'!S49)&gt;0,('ssp3-up'!T49-'ssp3-up'!S49),0)</f>
        <v>1.2357648567869575</v>
      </c>
      <c r="U49" s="10">
        <f>IF(('ssp3-up'!U49-'ssp3-up'!T49)&gt;0,('ssp3-up'!U49-'ssp3-up'!T49),0)</f>
        <v>1.3112645339031417</v>
      </c>
      <c r="V49" s="10">
        <f>IF(('ssp3-up'!V49-'ssp3-up'!U49)&gt;0,('ssp3-up'!V49-'ssp3-up'!U49),0)</f>
        <v>1.3378674828649295</v>
      </c>
      <c r="W49" s="10">
        <f>IF(('ssp3-up'!W49-'ssp3-up'!V49)&gt;0,('ssp3-up'!W49-'ssp3-up'!V49),0)</f>
        <v>1.3283908603663903</v>
      </c>
      <c r="X49" s="10">
        <f>IF(('ssp3-up'!X49-'ssp3-up'!W49)&gt;0,('ssp3-up'!X49-'ssp3-up'!W49),0)</f>
        <v>1.3239946938290075</v>
      </c>
    </row>
    <row r="50" spans="1:24" x14ac:dyDescent="0.3">
      <c r="A50" s="6" t="s">
        <v>6</v>
      </c>
      <c r="B50" s="11" t="s">
        <v>206</v>
      </c>
      <c r="C50" s="6" t="s">
        <v>57</v>
      </c>
      <c r="D50" s="6" t="s">
        <v>205</v>
      </c>
      <c r="E50" s="6" t="s">
        <v>204</v>
      </c>
      <c r="F50" s="10" t="e">
        <v>#N/A</v>
      </c>
      <c r="G50" s="10">
        <f>IF(('ssp3-up'!G50-'ssp3-up'!F50)&gt;0,('ssp3-up'!G50-'ssp3-up'!F50),0)</f>
        <v>0.91821720106821125</v>
      </c>
      <c r="H50" s="10">
        <f>IF(('ssp3-up'!H50-'ssp3-up'!G50)&gt;0,('ssp3-up'!H50-'ssp3-up'!G50),0)</f>
        <v>0.97129021163470952</v>
      </c>
      <c r="I50" s="10">
        <f>IF(('ssp3-up'!I50-'ssp3-up'!H50)&gt;0,('ssp3-up'!I50-'ssp3-up'!H50),0)</f>
        <v>0.98150559107155999</v>
      </c>
      <c r="J50" s="10">
        <f>IF(('ssp3-up'!J50-'ssp3-up'!I50)&gt;0,('ssp3-up'!J50-'ssp3-up'!I50),0)</f>
        <v>0.9666741581731344</v>
      </c>
      <c r="K50" s="10">
        <f>IF(('ssp3-up'!K50-'ssp3-up'!J50)&gt;0,('ssp3-up'!K50-'ssp3-up'!J50),0)</f>
        <v>0.92237152798437094</v>
      </c>
      <c r="L50" s="10">
        <f>IF(('ssp3-up'!L50-'ssp3-up'!K50)&gt;0,('ssp3-up'!L50-'ssp3-up'!K50),0)</f>
        <v>0.89354862162380755</v>
      </c>
      <c r="M50" s="10">
        <f>IF(('ssp3-up'!M50-'ssp3-up'!L50)&gt;0,('ssp3-up'!M50-'ssp3-up'!L50),0)</f>
        <v>0.87012524029056237</v>
      </c>
      <c r="N50" s="10">
        <f>IF(('ssp3-up'!N50-'ssp3-up'!M50)&gt;0,('ssp3-up'!N50-'ssp3-up'!M50),0)</f>
        <v>0.84437101632747158</v>
      </c>
      <c r="O50" s="10">
        <f>IF(('ssp3-up'!O50-'ssp3-up'!N50)&gt;0,('ssp3-up'!O50-'ssp3-up'!N50),0)</f>
        <v>0.80073284335442452</v>
      </c>
      <c r="P50" s="10">
        <f>IF(('ssp3-up'!P50-'ssp3-up'!O50)&gt;0,('ssp3-up'!P50-'ssp3-up'!O50),0)</f>
        <v>0.76118379987644147</v>
      </c>
      <c r="Q50" s="10">
        <f>IF(('ssp3-up'!Q50-'ssp3-up'!P50)&gt;0,('ssp3-up'!Q50-'ssp3-up'!P50),0)</f>
        <v>0.7401192949967168</v>
      </c>
      <c r="R50" s="10">
        <f>IF(('ssp3-up'!R50-'ssp3-up'!Q50)&gt;0,('ssp3-up'!R50-'ssp3-up'!Q50),0)</f>
        <v>0.72681747341522751</v>
      </c>
      <c r="S50" s="10">
        <f>IF(('ssp3-up'!S50-'ssp3-up'!R50)&gt;0,('ssp3-up'!S50-'ssp3-up'!R50),0)</f>
        <v>0.72017342385240113</v>
      </c>
      <c r="T50" s="10">
        <f>IF(('ssp3-up'!T50-'ssp3-up'!S50)&gt;0,('ssp3-up'!T50-'ssp3-up'!S50),0)</f>
        <v>0.71586613668777588</v>
      </c>
      <c r="U50" s="10">
        <f>IF(('ssp3-up'!U50-'ssp3-up'!T50)&gt;0,('ssp3-up'!U50-'ssp3-up'!T50),0)</f>
        <v>0.71227944461112713</v>
      </c>
      <c r="V50" s="10">
        <f>IF(('ssp3-up'!V50-'ssp3-up'!U50)&gt;0,('ssp3-up'!V50-'ssp3-up'!U50),0)</f>
        <v>0.71002747186140525</v>
      </c>
      <c r="W50" s="10">
        <f>IF(('ssp3-up'!W50-'ssp3-up'!V50)&gt;0,('ssp3-up'!W50-'ssp3-up'!V50),0)</f>
        <v>0.70754771295229091</v>
      </c>
      <c r="X50" s="10">
        <f>IF(('ssp3-up'!X50-'ssp3-up'!W50)&gt;0,('ssp3-up'!X50-'ssp3-up'!W50),0)</f>
        <v>0.70364987948547864</v>
      </c>
    </row>
    <row r="51" spans="1:24" x14ac:dyDescent="0.3">
      <c r="A51" s="6" t="s">
        <v>6</v>
      </c>
      <c r="B51" s="11" t="s">
        <v>206</v>
      </c>
      <c r="C51" s="6" t="s">
        <v>58</v>
      </c>
      <c r="D51" s="6" t="s">
        <v>205</v>
      </c>
      <c r="E51" s="6" t="s">
        <v>204</v>
      </c>
      <c r="F51" s="10" t="e">
        <v>#N/A</v>
      </c>
      <c r="G51" s="10">
        <f>IF(('ssp3-up'!G51-'ssp3-up'!F51)&gt;0,('ssp3-up'!G51-'ssp3-up'!F51),0)</f>
        <v>3.5090747663217741</v>
      </c>
      <c r="H51" s="10">
        <f>IF(('ssp3-up'!H51-'ssp3-up'!G51)&gt;0,('ssp3-up'!H51-'ssp3-up'!G51),0)</f>
        <v>3.7096881998246332</v>
      </c>
      <c r="I51" s="10">
        <f>IF(('ssp3-up'!I51-'ssp3-up'!H51)&gt;0,('ssp3-up'!I51-'ssp3-up'!H51),0)</f>
        <v>3.804341728307854</v>
      </c>
      <c r="J51" s="10">
        <f>IF(('ssp3-up'!J51-'ssp3-up'!I51)&gt;0,('ssp3-up'!J51-'ssp3-up'!I51),0)</f>
        <v>3.8565244024970369</v>
      </c>
      <c r="K51" s="10">
        <f>IF(('ssp3-up'!K51-'ssp3-up'!J51)&gt;0,('ssp3-up'!K51-'ssp3-up'!J51),0)</f>
        <v>3.855279647559172</v>
      </c>
      <c r="L51" s="10">
        <f>IF(('ssp3-up'!L51-'ssp3-up'!K51)&gt;0,('ssp3-up'!L51-'ssp3-up'!K51),0)</f>
        <v>3.900615924390479</v>
      </c>
      <c r="M51" s="10">
        <f>IF(('ssp3-up'!M51-'ssp3-up'!L51)&gt;0,('ssp3-up'!M51-'ssp3-up'!L51),0)</f>
        <v>3.9836634518398526</v>
      </c>
      <c r="N51" s="10">
        <f>IF(('ssp3-up'!N51-'ssp3-up'!M51)&gt;0,('ssp3-up'!N51-'ssp3-up'!M51),0)</f>
        <v>4.0316363867546201</v>
      </c>
      <c r="O51" s="10">
        <f>IF(('ssp3-up'!O51-'ssp3-up'!N51)&gt;0,('ssp3-up'!O51-'ssp3-up'!N51),0)</f>
        <v>4.0022649416699068</v>
      </c>
      <c r="P51" s="10">
        <f>IF(('ssp3-up'!P51-'ssp3-up'!O51)&gt;0,('ssp3-up'!P51-'ssp3-up'!O51),0)</f>
        <v>3.909285062272474</v>
      </c>
      <c r="Q51" s="10">
        <f>IF(('ssp3-up'!Q51-'ssp3-up'!P51)&gt;0,('ssp3-up'!Q51-'ssp3-up'!P51),0)</f>
        <v>3.8360160030146631</v>
      </c>
      <c r="R51" s="10">
        <f>IF(('ssp3-up'!R51-'ssp3-up'!Q51)&gt;0,('ssp3-up'!R51-'ssp3-up'!Q51),0)</f>
        <v>3.7841898779670515</v>
      </c>
      <c r="S51" s="10">
        <f>IF(('ssp3-up'!S51-'ssp3-up'!R51)&gt;0,('ssp3-up'!S51-'ssp3-up'!R51),0)</f>
        <v>3.776026171451548</v>
      </c>
      <c r="T51" s="10">
        <f>IF(('ssp3-up'!T51-'ssp3-up'!S51)&gt;0,('ssp3-up'!T51-'ssp3-up'!S51),0)</f>
        <v>3.8104452043474595</v>
      </c>
      <c r="U51" s="10">
        <f>IF(('ssp3-up'!U51-'ssp3-up'!T51)&gt;0,('ssp3-up'!U51-'ssp3-up'!T51),0)</f>
        <v>3.845776948592885</v>
      </c>
      <c r="V51" s="10">
        <f>IF(('ssp3-up'!V51-'ssp3-up'!U51)&gt;0,('ssp3-up'!V51-'ssp3-up'!U51),0)</f>
        <v>3.8714955701141776</v>
      </c>
      <c r="W51" s="10">
        <f>IF(('ssp3-up'!W51-'ssp3-up'!V51)&gt;0,('ssp3-up'!W51-'ssp3-up'!V51),0)</f>
        <v>3.8765209166698469</v>
      </c>
      <c r="X51" s="10">
        <f>IF(('ssp3-up'!X51-'ssp3-up'!W51)&gt;0,('ssp3-up'!X51-'ssp3-up'!W51),0)</f>
        <v>3.8688106837679044</v>
      </c>
    </row>
    <row r="52" spans="1:24" x14ac:dyDescent="0.3">
      <c r="A52" s="6" t="s">
        <v>6</v>
      </c>
      <c r="B52" s="11" t="s">
        <v>206</v>
      </c>
      <c r="C52" s="6" t="s">
        <v>59</v>
      </c>
      <c r="D52" s="6" t="s">
        <v>205</v>
      </c>
      <c r="E52" s="6" t="s">
        <v>204</v>
      </c>
      <c r="F52" s="10" t="e">
        <v>#N/A</v>
      </c>
      <c r="G52" s="10">
        <f>IF(('ssp3-up'!G52-'ssp3-up'!F52)&gt;0,('ssp3-up'!G52-'ssp3-up'!F52),0)</f>
        <v>0.22829541509887141</v>
      </c>
      <c r="H52" s="10">
        <f>IF(('ssp3-up'!H52-'ssp3-up'!G52)&gt;0,('ssp3-up'!H52-'ssp3-up'!G52),0)</f>
        <v>0.25027556057219646</v>
      </c>
      <c r="I52" s="10">
        <f>IF(('ssp3-up'!I52-'ssp3-up'!H52)&gt;0,('ssp3-up'!I52-'ssp3-up'!H52),0)</f>
        <v>0.27283724694663425</v>
      </c>
      <c r="J52" s="10">
        <f>IF(('ssp3-up'!J52-'ssp3-up'!I52)&gt;0,('ssp3-up'!J52-'ssp3-up'!I52),0)</f>
        <v>0.30442148108137301</v>
      </c>
      <c r="K52" s="10">
        <f>IF(('ssp3-up'!K52-'ssp3-up'!J52)&gt;0,('ssp3-up'!K52-'ssp3-up'!J52),0)</f>
        <v>0.33302209666154559</v>
      </c>
      <c r="L52" s="10">
        <f>IF(('ssp3-up'!L52-'ssp3-up'!K52)&gt;0,('ssp3-up'!L52-'ssp3-up'!K52),0)</f>
        <v>0.36071284352829336</v>
      </c>
      <c r="M52" s="10">
        <f>IF(('ssp3-up'!M52-'ssp3-up'!L52)&gt;0,('ssp3-up'!M52-'ssp3-up'!L52),0)</f>
        <v>0.38275292958088425</v>
      </c>
      <c r="N52" s="10">
        <f>IF(('ssp3-up'!N52-'ssp3-up'!M52)&gt;0,('ssp3-up'!N52-'ssp3-up'!M52),0)</f>
        <v>0.4035217487105327</v>
      </c>
      <c r="O52" s="10">
        <f>IF(('ssp3-up'!O52-'ssp3-up'!N52)&gt;0,('ssp3-up'!O52-'ssp3-up'!N52),0)</f>
        <v>0.42317448025729476</v>
      </c>
      <c r="P52" s="10">
        <f>IF(('ssp3-up'!P52-'ssp3-up'!O52)&gt;0,('ssp3-up'!P52-'ssp3-up'!O52),0)</f>
        <v>0.44253793933632135</v>
      </c>
      <c r="Q52" s="10">
        <f>IF(('ssp3-up'!Q52-'ssp3-up'!P52)&gt;0,('ssp3-up'!Q52-'ssp3-up'!P52),0)</f>
        <v>0.46658962614703636</v>
      </c>
      <c r="R52" s="10">
        <f>IF(('ssp3-up'!R52-'ssp3-up'!Q52)&gt;0,('ssp3-up'!R52-'ssp3-up'!Q52),0)</f>
        <v>0.48726961112841405</v>
      </c>
      <c r="S52" s="10">
        <f>IF(('ssp3-up'!S52-'ssp3-up'!R52)&gt;0,('ssp3-up'!S52-'ssp3-up'!R52),0)</f>
        <v>0.49952011777966288</v>
      </c>
      <c r="T52" s="10">
        <f>IF(('ssp3-up'!T52-'ssp3-up'!S52)&gt;0,('ssp3-up'!T52-'ssp3-up'!S52),0)</f>
        <v>0.51689527549687053</v>
      </c>
      <c r="U52" s="10">
        <f>IF(('ssp3-up'!U52-'ssp3-up'!T52)&gt;0,('ssp3-up'!U52-'ssp3-up'!T52),0)</f>
        <v>0.52673658213637164</v>
      </c>
      <c r="V52" s="10">
        <f>IF(('ssp3-up'!V52-'ssp3-up'!U52)&gt;0,('ssp3-up'!V52-'ssp3-up'!U52),0)</f>
        <v>0.53848369791639872</v>
      </c>
      <c r="W52" s="10">
        <f>IF(('ssp3-up'!W52-'ssp3-up'!V52)&gt;0,('ssp3-up'!W52-'ssp3-up'!V52),0)</f>
        <v>0.54764513104088319</v>
      </c>
      <c r="X52" s="10">
        <f>IF(('ssp3-up'!X52-'ssp3-up'!W52)&gt;0,('ssp3-up'!X52-'ssp3-up'!W52),0)</f>
        <v>0.55686428932808596</v>
      </c>
    </row>
    <row r="53" spans="1:24" x14ac:dyDescent="0.3">
      <c r="A53" s="6" t="s">
        <v>6</v>
      </c>
      <c r="B53" s="11" t="s">
        <v>206</v>
      </c>
      <c r="C53" s="6" t="s">
        <v>60</v>
      </c>
      <c r="D53" s="6" t="s">
        <v>205</v>
      </c>
      <c r="E53" s="6" t="s">
        <v>204</v>
      </c>
      <c r="F53" s="10" t="e">
        <v>#N/A</v>
      </c>
      <c r="G53" s="10">
        <f>IF(('ssp3-up'!G53-'ssp3-up'!F53)&gt;0,('ssp3-up'!G53-'ssp3-up'!F53),0)</f>
        <v>1.1498722627610007</v>
      </c>
      <c r="H53" s="10">
        <f>IF(('ssp3-up'!H53-'ssp3-up'!G53)&gt;0,('ssp3-up'!H53-'ssp3-up'!G53),0)</f>
        <v>0.40532853140342695</v>
      </c>
      <c r="I53" s="10">
        <f>IF(('ssp3-up'!I53-'ssp3-up'!H53)&gt;0,('ssp3-up'!I53-'ssp3-up'!H53),0)</f>
        <v>3.3528817953119017E-2</v>
      </c>
      <c r="J53" s="10">
        <f>IF(('ssp3-up'!J53-'ssp3-up'!I53)&gt;0,('ssp3-up'!J53-'ssp3-up'!I53),0)</f>
        <v>0</v>
      </c>
      <c r="K53" s="10">
        <f>IF(('ssp3-up'!K53-'ssp3-up'!J53)&gt;0,('ssp3-up'!K53-'ssp3-up'!J53),0)</f>
        <v>0</v>
      </c>
      <c r="L53" s="10">
        <f>IF(('ssp3-up'!L53-'ssp3-up'!K53)&gt;0,('ssp3-up'!L53-'ssp3-up'!K53),0)</f>
        <v>0</v>
      </c>
      <c r="M53" s="10">
        <f>IF(('ssp3-up'!M53-'ssp3-up'!L53)&gt;0,('ssp3-up'!M53-'ssp3-up'!L53),0)</f>
        <v>0</v>
      </c>
      <c r="N53" s="10">
        <f>IF(('ssp3-up'!N53-'ssp3-up'!M53)&gt;0,('ssp3-up'!N53-'ssp3-up'!M53),0)</f>
        <v>0</v>
      </c>
      <c r="O53" s="10">
        <f>IF(('ssp3-up'!O53-'ssp3-up'!N53)&gt;0,('ssp3-up'!O53-'ssp3-up'!N53),0)</f>
        <v>0</v>
      </c>
      <c r="P53" s="10">
        <f>IF(('ssp3-up'!P53-'ssp3-up'!O53)&gt;0,('ssp3-up'!P53-'ssp3-up'!O53),0)</f>
        <v>0</v>
      </c>
      <c r="Q53" s="10">
        <f>IF(('ssp3-up'!Q53-'ssp3-up'!P53)&gt;0,('ssp3-up'!Q53-'ssp3-up'!P53),0)</f>
        <v>0</v>
      </c>
      <c r="R53" s="10">
        <f>IF(('ssp3-up'!R53-'ssp3-up'!Q53)&gt;0,('ssp3-up'!R53-'ssp3-up'!Q53),0)</f>
        <v>0</v>
      </c>
      <c r="S53" s="10">
        <f>IF(('ssp3-up'!S53-'ssp3-up'!R53)&gt;0,('ssp3-up'!S53-'ssp3-up'!R53),0)</f>
        <v>0</v>
      </c>
      <c r="T53" s="10">
        <f>IF(('ssp3-up'!T53-'ssp3-up'!S53)&gt;0,('ssp3-up'!T53-'ssp3-up'!S53),0)</f>
        <v>0</v>
      </c>
      <c r="U53" s="10">
        <f>IF(('ssp3-up'!U53-'ssp3-up'!T53)&gt;0,('ssp3-up'!U53-'ssp3-up'!T53),0)</f>
        <v>0</v>
      </c>
      <c r="V53" s="10">
        <f>IF(('ssp3-up'!V53-'ssp3-up'!U53)&gt;0,('ssp3-up'!V53-'ssp3-up'!U53),0)</f>
        <v>0</v>
      </c>
      <c r="W53" s="10">
        <f>IF(('ssp3-up'!W53-'ssp3-up'!V53)&gt;0,('ssp3-up'!W53-'ssp3-up'!V53),0)</f>
        <v>0</v>
      </c>
      <c r="X53" s="10">
        <f>IF(('ssp3-up'!X53-'ssp3-up'!W53)&gt;0,('ssp3-up'!X53-'ssp3-up'!W53),0)</f>
        <v>0</v>
      </c>
    </row>
    <row r="54" spans="1:24" x14ac:dyDescent="0.3">
      <c r="A54" s="6" t="s">
        <v>6</v>
      </c>
      <c r="B54" s="11" t="s">
        <v>206</v>
      </c>
      <c r="C54" s="6" t="s">
        <v>61</v>
      </c>
      <c r="D54" s="6" t="s">
        <v>205</v>
      </c>
      <c r="E54" s="6" t="s">
        <v>204</v>
      </c>
      <c r="F54" s="10" t="e">
        <v>#N/A</v>
      </c>
      <c r="G54" s="10">
        <f>IF(('ssp3-up'!G54-'ssp3-up'!F54)&gt;0,('ssp3-up'!G54-'ssp3-up'!F54),0)</f>
        <v>0</v>
      </c>
      <c r="H54" s="10">
        <f>IF(('ssp3-up'!H54-'ssp3-up'!G54)&gt;0,('ssp3-up'!H54-'ssp3-up'!G54),0)</f>
        <v>0</v>
      </c>
      <c r="I54" s="10">
        <f>IF(('ssp3-up'!I54-'ssp3-up'!H54)&gt;0,('ssp3-up'!I54-'ssp3-up'!H54),0)</f>
        <v>0</v>
      </c>
      <c r="J54" s="10">
        <f>IF(('ssp3-up'!J54-'ssp3-up'!I54)&gt;0,('ssp3-up'!J54-'ssp3-up'!I54),0)</f>
        <v>0</v>
      </c>
      <c r="K54" s="10">
        <f>IF(('ssp3-up'!K54-'ssp3-up'!J54)&gt;0,('ssp3-up'!K54-'ssp3-up'!J54),0)</f>
        <v>0</v>
      </c>
      <c r="L54" s="10">
        <f>IF(('ssp3-up'!L54-'ssp3-up'!K54)&gt;0,('ssp3-up'!L54-'ssp3-up'!K54),0)</f>
        <v>0</v>
      </c>
      <c r="M54" s="10">
        <f>IF(('ssp3-up'!M54-'ssp3-up'!L54)&gt;0,('ssp3-up'!M54-'ssp3-up'!L54),0)</f>
        <v>0</v>
      </c>
      <c r="N54" s="10">
        <f>IF(('ssp3-up'!N54-'ssp3-up'!M54)&gt;0,('ssp3-up'!N54-'ssp3-up'!M54),0)</f>
        <v>0</v>
      </c>
      <c r="O54" s="10">
        <f>IF(('ssp3-up'!O54-'ssp3-up'!N54)&gt;0,('ssp3-up'!O54-'ssp3-up'!N54),0)</f>
        <v>0</v>
      </c>
      <c r="P54" s="10">
        <f>IF(('ssp3-up'!P54-'ssp3-up'!O54)&gt;0,('ssp3-up'!P54-'ssp3-up'!O54),0)</f>
        <v>0</v>
      </c>
      <c r="Q54" s="10">
        <f>IF(('ssp3-up'!Q54-'ssp3-up'!P54)&gt;0,('ssp3-up'!Q54-'ssp3-up'!P54),0)</f>
        <v>0</v>
      </c>
      <c r="R54" s="10">
        <f>IF(('ssp3-up'!R54-'ssp3-up'!Q54)&gt;0,('ssp3-up'!R54-'ssp3-up'!Q54),0)</f>
        <v>0</v>
      </c>
      <c r="S54" s="10">
        <f>IF(('ssp3-up'!S54-'ssp3-up'!R54)&gt;0,('ssp3-up'!S54-'ssp3-up'!R54),0)</f>
        <v>0</v>
      </c>
      <c r="T54" s="10">
        <f>IF(('ssp3-up'!T54-'ssp3-up'!S54)&gt;0,('ssp3-up'!T54-'ssp3-up'!S54),0)</f>
        <v>0</v>
      </c>
      <c r="U54" s="10">
        <f>IF(('ssp3-up'!U54-'ssp3-up'!T54)&gt;0,('ssp3-up'!U54-'ssp3-up'!T54),0)</f>
        <v>0</v>
      </c>
      <c r="V54" s="10">
        <f>IF(('ssp3-up'!V54-'ssp3-up'!U54)&gt;0,('ssp3-up'!V54-'ssp3-up'!U54),0)</f>
        <v>0</v>
      </c>
      <c r="W54" s="10">
        <f>IF(('ssp3-up'!W54-'ssp3-up'!V54)&gt;0,('ssp3-up'!W54-'ssp3-up'!V54),0)</f>
        <v>0</v>
      </c>
      <c r="X54" s="10">
        <f>IF(('ssp3-up'!X54-'ssp3-up'!W54)&gt;0,('ssp3-up'!X54-'ssp3-up'!W54),0)</f>
        <v>0</v>
      </c>
    </row>
    <row r="55" spans="1:24" x14ac:dyDescent="0.3">
      <c r="A55" s="6" t="s">
        <v>6</v>
      </c>
      <c r="B55" s="11" t="s">
        <v>206</v>
      </c>
      <c r="C55" s="6" t="s">
        <v>62</v>
      </c>
      <c r="D55" s="6" t="s">
        <v>205</v>
      </c>
      <c r="E55" s="6" t="s">
        <v>204</v>
      </c>
      <c r="F55" s="10" t="e">
        <v>#N/A</v>
      </c>
      <c r="G55" s="10">
        <f>IF(('ssp3-up'!G55-'ssp3-up'!F55)&gt;0,('ssp3-up'!G55-'ssp3-up'!F55),0)</f>
        <v>2.803116292105571</v>
      </c>
      <c r="H55" s="10">
        <f>IF(('ssp3-up'!H55-'ssp3-up'!G55)&gt;0,('ssp3-up'!H55-'ssp3-up'!G55),0)</f>
        <v>3.2962847769335575</v>
      </c>
      <c r="I55" s="10">
        <f>IF(('ssp3-up'!I55-'ssp3-up'!H55)&gt;0,('ssp3-up'!I55-'ssp3-up'!H55),0)</f>
        <v>3.7415112805615962</v>
      </c>
      <c r="J55" s="10">
        <f>IF(('ssp3-up'!J55-'ssp3-up'!I55)&gt;0,('ssp3-up'!J55-'ssp3-up'!I55),0)</f>
        <v>4.1213915930702925</v>
      </c>
      <c r="K55" s="10">
        <f>IF(('ssp3-up'!K55-'ssp3-up'!J55)&gt;0,('ssp3-up'!K55-'ssp3-up'!J55),0)</f>
        <v>4.2917755077717885</v>
      </c>
      <c r="L55" s="10">
        <f>IF(('ssp3-up'!L55-'ssp3-up'!K55)&gt;0,('ssp3-up'!L55-'ssp3-up'!K55),0)</f>
        <v>4.4732718319146514</v>
      </c>
      <c r="M55" s="10">
        <f>IF(('ssp3-up'!M55-'ssp3-up'!L55)&gt;0,('ssp3-up'!M55-'ssp3-up'!L55),0)</f>
        <v>4.6992033702444829</v>
      </c>
      <c r="N55" s="10">
        <f>IF(('ssp3-up'!N55-'ssp3-up'!M55)&gt;0,('ssp3-up'!N55-'ssp3-up'!M55),0)</f>
        <v>4.9484975005264502</v>
      </c>
      <c r="O55" s="10">
        <f>IF(('ssp3-up'!O55-'ssp3-up'!N55)&gt;0,('ssp3-up'!O55-'ssp3-up'!N55),0)</f>
        <v>4.9977659789150977</v>
      </c>
      <c r="P55" s="10">
        <f>IF(('ssp3-up'!P55-'ssp3-up'!O55)&gt;0,('ssp3-up'!P55-'ssp3-up'!O55),0)</f>
        <v>4.9384384450269891</v>
      </c>
      <c r="Q55" s="10">
        <f>IF(('ssp3-up'!Q55-'ssp3-up'!P55)&gt;0,('ssp3-up'!Q55-'ssp3-up'!P55),0)</f>
        <v>4.7468457263921877</v>
      </c>
      <c r="R55" s="10">
        <f>IF(('ssp3-up'!R55-'ssp3-up'!Q55)&gt;0,('ssp3-up'!R55-'ssp3-up'!Q55),0)</f>
        <v>4.5814112571342918</v>
      </c>
      <c r="S55" s="10">
        <f>IF(('ssp3-up'!S55-'ssp3-up'!R55)&gt;0,('ssp3-up'!S55-'ssp3-up'!R55),0)</f>
        <v>4.4812557057606028</v>
      </c>
      <c r="T55" s="10">
        <f>IF(('ssp3-up'!T55-'ssp3-up'!S55)&gt;0,('ssp3-up'!T55-'ssp3-up'!S55),0)</f>
        <v>4.3004139496256926</v>
      </c>
      <c r="U55" s="10">
        <f>IF(('ssp3-up'!U55-'ssp3-up'!T55)&gt;0,('ssp3-up'!U55-'ssp3-up'!T55),0)</f>
        <v>4.1156595393733255</v>
      </c>
      <c r="V55" s="10">
        <f>IF(('ssp3-up'!V55-'ssp3-up'!U55)&gt;0,('ssp3-up'!V55-'ssp3-up'!U55),0)</f>
        <v>3.8826481486113664</v>
      </c>
      <c r="W55" s="10">
        <f>IF(('ssp3-up'!W55-'ssp3-up'!V55)&gt;0,('ssp3-up'!W55-'ssp3-up'!V55),0)</f>
        <v>3.6513777355640116</v>
      </c>
      <c r="X55" s="10">
        <f>IF(('ssp3-up'!X55-'ssp3-up'!W55)&gt;0,('ssp3-up'!X55-'ssp3-up'!W55),0)</f>
        <v>3.4722558330007303</v>
      </c>
    </row>
    <row r="56" spans="1:24" x14ac:dyDescent="0.3">
      <c r="A56" s="6" t="s">
        <v>6</v>
      </c>
      <c r="B56" s="11" t="s">
        <v>206</v>
      </c>
      <c r="C56" s="6" t="s">
        <v>63</v>
      </c>
      <c r="D56" s="6" t="s">
        <v>205</v>
      </c>
      <c r="E56" s="6" t="s">
        <v>204</v>
      </c>
      <c r="F56" s="10" t="e">
        <v>#N/A</v>
      </c>
      <c r="G56" s="10">
        <f>IF(('ssp3-up'!G56-'ssp3-up'!F56)&gt;0,('ssp3-up'!G56-'ssp3-up'!F56),0)</f>
        <v>0.13967790316435025</v>
      </c>
      <c r="H56" s="10">
        <f>IF(('ssp3-up'!H56-'ssp3-up'!G56)&gt;0,('ssp3-up'!H56-'ssp3-up'!G56),0)</f>
        <v>0.10345015328763019</v>
      </c>
      <c r="I56" s="10">
        <f>IF(('ssp3-up'!I56-'ssp3-up'!H56)&gt;0,('ssp3-up'!I56-'ssp3-up'!H56),0)</f>
        <v>6.2942277616177655E-2</v>
      </c>
      <c r="J56" s="10">
        <f>IF(('ssp3-up'!J56-'ssp3-up'!I56)&gt;0,('ssp3-up'!J56-'ssp3-up'!I56),0)</f>
        <v>2.3245674710230979E-2</v>
      </c>
      <c r="K56" s="10">
        <f>IF(('ssp3-up'!K56-'ssp3-up'!J56)&gt;0,('ssp3-up'!K56-'ssp3-up'!J56),0)</f>
        <v>0</v>
      </c>
      <c r="L56" s="10">
        <f>IF(('ssp3-up'!L56-'ssp3-up'!K56)&gt;0,('ssp3-up'!L56-'ssp3-up'!K56),0)</f>
        <v>0</v>
      </c>
      <c r="M56" s="10">
        <f>IF(('ssp3-up'!M56-'ssp3-up'!L56)&gt;0,('ssp3-up'!M56-'ssp3-up'!L56),0)</f>
        <v>0</v>
      </c>
      <c r="N56" s="10">
        <f>IF(('ssp3-up'!N56-'ssp3-up'!M56)&gt;0,('ssp3-up'!N56-'ssp3-up'!M56),0)</f>
        <v>0</v>
      </c>
      <c r="O56" s="10">
        <f>IF(('ssp3-up'!O56-'ssp3-up'!N56)&gt;0,('ssp3-up'!O56-'ssp3-up'!N56),0)</f>
        <v>0</v>
      </c>
      <c r="P56" s="10">
        <f>IF(('ssp3-up'!P56-'ssp3-up'!O56)&gt;0,('ssp3-up'!P56-'ssp3-up'!O56),0)</f>
        <v>0</v>
      </c>
      <c r="Q56" s="10">
        <f>IF(('ssp3-up'!Q56-'ssp3-up'!P56)&gt;0,('ssp3-up'!Q56-'ssp3-up'!P56),0)</f>
        <v>0</v>
      </c>
      <c r="R56" s="10">
        <f>IF(('ssp3-up'!R56-'ssp3-up'!Q56)&gt;0,('ssp3-up'!R56-'ssp3-up'!Q56),0)</f>
        <v>0</v>
      </c>
      <c r="S56" s="10">
        <f>IF(('ssp3-up'!S56-'ssp3-up'!R56)&gt;0,('ssp3-up'!S56-'ssp3-up'!R56),0)</f>
        <v>0</v>
      </c>
      <c r="T56" s="10">
        <f>IF(('ssp3-up'!T56-'ssp3-up'!S56)&gt;0,('ssp3-up'!T56-'ssp3-up'!S56),0)</f>
        <v>0</v>
      </c>
      <c r="U56" s="10">
        <f>IF(('ssp3-up'!U56-'ssp3-up'!T56)&gt;0,('ssp3-up'!U56-'ssp3-up'!T56),0)</f>
        <v>0</v>
      </c>
      <c r="V56" s="10">
        <f>IF(('ssp3-up'!V56-'ssp3-up'!U56)&gt;0,('ssp3-up'!V56-'ssp3-up'!U56),0)</f>
        <v>0</v>
      </c>
      <c r="W56" s="10">
        <f>IF(('ssp3-up'!W56-'ssp3-up'!V56)&gt;0,('ssp3-up'!W56-'ssp3-up'!V56),0)</f>
        <v>0</v>
      </c>
      <c r="X56" s="10">
        <f>IF(('ssp3-up'!X56-'ssp3-up'!W56)&gt;0,('ssp3-up'!X56-'ssp3-up'!W56),0)</f>
        <v>0</v>
      </c>
    </row>
    <row r="57" spans="1:24" x14ac:dyDescent="0.3">
      <c r="A57" s="6" t="s">
        <v>6</v>
      </c>
      <c r="B57" s="11" t="s">
        <v>206</v>
      </c>
      <c r="C57" s="6" t="s">
        <v>64</v>
      </c>
      <c r="D57" s="6" t="s">
        <v>205</v>
      </c>
      <c r="E57" s="6" t="s">
        <v>204</v>
      </c>
      <c r="F57" s="10" t="e">
        <v>#N/A</v>
      </c>
      <c r="G57" s="10">
        <f>IF(('ssp3-up'!G57-'ssp3-up'!F57)&gt;0,('ssp3-up'!G57-'ssp3-up'!F57),0)</f>
        <v>2.6885263507591128E-2</v>
      </c>
      <c r="H57" s="10">
        <f>IF(('ssp3-up'!H57-'ssp3-up'!G57)&gt;0,('ssp3-up'!H57-'ssp3-up'!G57),0)</f>
        <v>2.8372207160514307E-2</v>
      </c>
      <c r="I57" s="10">
        <f>IF(('ssp3-up'!I57-'ssp3-up'!H57)&gt;0,('ssp3-up'!I57-'ssp3-up'!H57),0)</f>
        <v>3.0004286474193176E-2</v>
      </c>
      <c r="J57" s="10">
        <f>IF(('ssp3-up'!J57-'ssp3-up'!I57)&gt;0,('ssp3-up'!J57-'ssp3-up'!I57),0)</f>
        <v>2.9355861748311951E-2</v>
      </c>
      <c r="K57" s="10">
        <f>IF(('ssp3-up'!K57-'ssp3-up'!J57)&gt;0,('ssp3-up'!K57-'ssp3-up'!J57),0)</f>
        <v>2.7431591269663214E-2</v>
      </c>
      <c r="L57" s="10">
        <f>IF(('ssp3-up'!L57-'ssp3-up'!K57)&gt;0,('ssp3-up'!L57-'ssp3-up'!K57),0)</f>
        <v>2.5610525297988351E-2</v>
      </c>
      <c r="M57" s="10">
        <f>IF(('ssp3-up'!M57-'ssp3-up'!L57)&gt;0,('ssp3-up'!M57-'ssp3-up'!L57),0)</f>
        <v>2.4398572863678414E-2</v>
      </c>
      <c r="N57" s="10">
        <f>IF(('ssp3-up'!N57-'ssp3-up'!M57)&gt;0,('ssp3-up'!N57-'ssp3-up'!M57),0)</f>
        <v>2.3751629881277991E-2</v>
      </c>
      <c r="O57" s="10">
        <f>IF(('ssp3-up'!O57-'ssp3-up'!N57)&gt;0,('ssp3-up'!O57-'ssp3-up'!N57),0)</f>
        <v>2.2835964344333437E-2</v>
      </c>
      <c r="P57" s="10">
        <f>IF(('ssp3-up'!P57-'ssp3-up'!O57)&gt;0,('ssp3-up'!P57-'ssp3-up'!O57),0)</f>
        <v>2.2052854123984278E-2</v>
      </c>
      <c r="Q57" s="10">
        <f>IF(('ssp3-up'!Q57-'ssp3-up'!P57)&gt;0,('ssp3-up'!Q57-'ssp3-up'!P57),0)</f>
        <v>2.2485872020132636E-2</v>
      </c>
      <c r="R57" s="10">
        <f>IF(('ssp3-up'!R57-'ssp3-up'!Q57)&gt;0,('ssp3-up'!R57-'ssp3-up'!Q57),0)</f>
        <v>2.2986295081601216E-2</v>
      </c>
      <c r="S57" s="10">
        <f>IF(('ssp3-up'!S57-'ssp3-up'!R57)&gt;0,('ssp3-up'!S57-'ssp3-up'!R57),0)</f>
        <v>2.3557051197797496E-2</v>
      </c>
      <c r="T57" s="10">
        <f>IF(('ssp3-up'!T57-'ssp3-up'!S57)&gt;0,('ssp3-up'!T57-'ssp3-up'!S57),0)</f>
        <v>2.410583981238168E-2</v>
      </c>
      <c r="U57" s="10">
        <f>IF(('ssp3-up'!U57-'ssp3-up'!T57)&gt;0,('ssp3-up'!U57-'ssp3-up'!T57),0)</f>
        <v>2.4504717673490051E-2</v>
      </c>
      <c r="V57" s="10">
        <f>IF(('ssp3-up'!V57-'ssp3-up'!U57)&gt;0,('ssp3-up'!V57-'ssp3-up'!U57),0)</f>
        <v>2.4854161654687124E-2</v>
      </c>
      <c r="W57" s="10">
        <f>IF(('ssp3-up'!W57-'ssp3-up'!V57)&gt;0,('ssp3-up'!W57-'ssp3-up'!V57),0)</f>
        <v>2.5287017859716099E-2</v>
      </c>
      <c r="X57" s="10">
        <f>IF(('ssp3-up'!X57-'ssp3-up'!W57)&gt;0,('ssp3-up'!X57-'ssp3-up'!W57),0)</f>
        <v>2.5869925635748858E-2</v>
      </c>
    </row>
    <row r="58" spans="1:24" x14ac:dyDescent="0.3">
      <c r="A58" s="6" t="s">
        <v>6</v>
      </c>
      <c r="B58" s="11" t="s">
        <v>206</v>
      </c>
      <c r="C58" s="6" t="s">
        <v>65</v>
      </c>
      <c r="D58" s="6" t="s">
        <v>205</v>
      </c>
      <c r="E58" s="6" t="s">
        <v>204</v>
      </c>
      <c r="F58" s="10" t="e">
        <v>#N/A</v>
      </c>
      <c r="G58" s="10">
        <f>IF(('ssp3-up'!G58-'ssp3-up'!F58)&gt;0,('ssp3-up'!G58-'ssp3-up'!F58),0)</f>
        <v>2.0600768619414609</v>
      </c>
      <c r="H58" s="10">
        <f>IF(('ssp3-up'!H58-'ssp3-up'!G58)&gt;0,('ssp3-up'!H58-'ssp3-up'!G58),0)</f>
        <v>1.6676745143903915</v>
      </c>
      <c r="I58" s="10">
        <f>IF(('ssp3-up'!I58-'ssp3-up'!H58)&gt;0,('ssp3-up'!I58-'ssp3-up'!H58),0)</f>
        <v>1.2390333571466385</v>
      </c>
      <c r="J58" s="10">
        <f>IF(('ssp3-up'!J58-'ssp3-up'!I58)&gt;0,('ssp3-up'!J58-'ssp3-up'!I58),0)</f>
        <v>0.86882137390747971</v>
      </c>
      <c r="K58" s="10">
        <f>IF(('ssp3-up'!K58-'ssp3-up'!J58)&gt;0,('ssp3-up'!K58-'ssp3-up'!J58),0)</f>
        <v>0.62699963088593336</v>
      </c>
      <c r="L58" s="10">
        <f>IF(('ssp3-up'!L58-'ssp3-up'!K58)&gt;0,('ssp3-up'!L58-'ssp3-up'!K58),0)</f>
        <v>0.34714394697086703</v>
      </c>
      <c r="M58" s="10">
        <f>IF(('ssp3-up'!M58-'ssp3-up'!L58)&gt;0,('ssp3-up'!M58-'ssp3-up'!L58),0)</f>
        <v>1.4534715326369962E-2</v>
      </c>
      <c r="N58" s="10">
        <f>IF(('ssp3-up'!N58-'ssp3-up'!M58)&gt;0,('ssp3-up'!N58-'ssp3-up'!M58),0)</f>
        <v>0</v>
      </c>
      <c r="O58" s="10">
        <f>IF(('ssp3-up'!O58-'ssp3-up'!N58)&gt;0,('ssp3-up'!O58-'ssp3-up'!N58),0)</f>
        <v>0</v>
      </c>
      <c r="P58" s="10">
        <f>IF(('ssp3-up'!P58-'ssp3-up'!O58)&gt;0,('ssp3-up'!P58-'ssp3-up'!O58),0)</f>
        <v>0</v>
      </c>
      <c r="Q58" s="10">
        <f>IF(('ssp3-up'!Q58-'ssp3-up'!P58)&gt;0,('ssp3-up'!Q58-'ssp3-up'!P58),0)</f>
        <v>0</v>
      </c>
      <c r="R58" s="10">
        <f>IF(('ssp3-up'!R58-'ssp3-up'!Q58)&gt;0,('ssp3-up'!R58-'ssp3-up'!Q58),0)</f>
        <v>0</v>
      </c>
      <c r="S58" s="10">
        <f>IF(('ssp3-up'!S58-'ssp3-up'!R58)&gt;0,('ssp3-up'!S58-'ssp3-up'!R58),0)</f>
        <v>0</v>
      </c>
      <c r="T58" s="10">
        <f>IF(('ssp3-up'!T58-'ssp3-up'!S58)&gt;0,('ssp3-up'!T58-'ssp3-up'!S58),0)</f>
        <v>0</v>
      </c>
      <c r="U58" s="10">
        <f>IF(('ssp3-up'!U58-'ssp3-up'!T58)&gt;0,('ssp3-up'!U58-'ssp3-up'!T58),0)</f>
        <v>0</v>
      </c>
      <c r="V58" s="10">
        <f>IF(('ssp3-up'!V58-'ssp3-up'!U58)&gt;0,('ssp3-up'!V58-'ssp3-up'!U58),0)</f>
        <v>0</v>
      </c>
      <c r="W58" s="10">
        <f>IF(('ssp3-up'!W58-'ssp3-up'!V58)&gt;0,('ssp3-up'!W58-'ssp3-up'!V58),0)</f>
        <v>0</v>
      </c>
      <c r="X58" s="10">
        <f>IF(('ssp3-up'!X58-'ssp3-up'!W58)&gt;0,('ssp3-up'!X58-'ssp3-up'!W58),0)</f>
        <v>0</v>
      </c>
    </row>
    <row r="59" spans="1:24" x14ac:dyDescent="0.3">
      <c r="A59" s="6" t="s">
        <v>6</v>
      </c>
      <c r="B59" s="11" t="s">
        <v>206</v>
      </c>
      <c r="C59" s="6" t="s">
        <v>66</v>
      </c>
      <c r="D59" s="6" t="s">
        <v>205</v>
      </c>
      <c r="E59" s="6" t="s">
        <v>204</v>
      </c>
      <c r="F59" s="10" t="e">
        <v>#N/A</v>
      </c>
      <c r="G59" s="10">
        <f>IF(('ssp3-up'!G59-'ssp3-up'!F59)&gt;0,('ssp3-up'!G59-'ssp3-up'!F59),0)</f>
        <v>2.3214928998279843E-3</v>
      </c>
      <c r="H59" s="10">
        <f>IF(('ssp3-up'!H59-'ssp3-up'!G59)&gt;0,('ssp3-up'!H59-'ssp3-up'!G59),0)</f>
        <v>3.0249820055756049E-3</v>
      </c>
      <c r="I59" s="10">
        <f>IF(('ssp3-up'!I59-'ssp3-up'!H59)&gt;0,('ssp3-up'!I59-'ssp3-up'!H59),0)</f>
        <v>3.5287017999686941E-3</v>
      </c>
      <c r="J59" s="10">
        <f>IF(('ssp3-up'!J59-'ssp3-up'!I59)&gt;0,('ssp3-up'!J59-'ssp3-up'!I59),0)</f>
        <v>3.609134255736203E-3</v>
      </c>
      <c r="K59" s="10">
        <f>IF(('ssp3-up'!K59-'ssp3-up'!J59)&gt;0,('ssp3-up'!K59-'ssp3-up'!J59),0)</f>
        <v>3.3920530058800871E-3</v>
      </c>
      <c r="L59" s="10">
        <f>IF(('ssp3-up'!L59-'ssp3-up'!K59)&gt;0,('ssp3-up'!L59-'ssp3-up'!K59),0)</f>
        <v>3.1149942673393549E-3</v>
      </c>
      <c r="M59" s="10">
        <f>IF(('ssp3-up'!M59-'ssp3-up'!L59)&gt;0,('ssp3-up'!M59-'ssp3-up'!L59),0)</f>
        <v>2.9369110807410809E-3</v>
      </c>
      <c r="N59" s="10">
        <f>IF(('ssp3-up'!N59-'ssp3-up'!M59)&gt;0,('ssp3-up'!N59-'ssp3-up'!M59),0)</f>
        <v>2.9792462430960134E-3</v>
      </c>
      <c r="O59" s="10">
        <f>IF(('ssp3-up'!O59-'ssp3-up'!N59)&gt;0,('ssp3-up'!O59-'ssp3-up'!N59),0)</f>
        <v>3.0123499532433776E-3</v>
      </c>
      <c r="P59" s="10">
        <f>IF(('ssp3-up'!P59-'ssp3-up'!O59)&gt;0,('ssp3-up'!P59-'ssp3-up'!O59),0)</f>
        <v>2.94103772438397E-3</v>
      </c>
      <c r="Q59" s="10">
        <f>IF(('ssp3-up'!Q59-'ssp3-up'!P59)&gt;0,('ssp3-up'!Q59-'ssp3-up'!P59),0)</f>
        <v>2.8102575022108597E-3</v>
      </c>
      <c r="R59" s="10">
        <f>IF(('ssp3-up'!R59-'ssp3-up'!Q59)&gt;0,('ssp3-up'!R59-'ssp3-up'!Q59),0)</f>
        <v>2.5258074887276258E-3</v>
      </c>
      <c r="S59" s="10">
        <f>IF(('ssp3-up'!S59-'ssp3-up'!R59)&gt;0,('ssp3-up'!S59-'ssp3-up'!R59),0)</f>
        <v>2.3432324258195678E-3</v>
      </c>
      <c r="T59" s="10">
        <f>IF(('ssp3-up'!T59-'ssp3-up'!S59)&gt;0,('ssp3-up'!T59-'ssp3-up'!S59),0)</f>
        <v>2.3043606930935878E-3</v>
      </c>
      <c r="U59" s="10">
        <f>IF(('ssp3-up'!U59-'ssp3-up'!T59)&gt;0,('ssp3-up'!U59-'ssp3-up'!T59),0)</f>
        <v>2.4223790918237592E-3</v>
      </c>
      <c r="V59" s="10">
        <f>IF(('ssp3-up'!V59-'ssp3-up'!U59)&gt;0,('ssp3-up'!V59-'ssp3-up'!U59),0)</f>
        <v>2.5897105116469143E-3</v>
      </c>
      <c r="W59" s="10">
        <f>IF(('ssp3-up'!W59-'ssp3-up'!V59)&gt;0,('ssp3-up'!W59-'ssp3-up'!V59),0)</f>
        <v>2.6438429696037935E-3</v>
      </c>
      <c r="X59" s="10">
        <f>IF(('ssp3-up'!X59-'ssp3-up'!W59)&gt;0,('ssp3-up'!X59-'ssp3-up'!W59),0)</f>
        <v>2.6178941078334045E-3</v>
      </c>
    </row>
    <row r="60" spans="1:24" x14ac:dyDescent="0.3">
      <c r="A60" s="6" t="s">
        <v>6</v>
      </c>
      <c r="B60" s="11" t="s">
        <v>206</v>
      </c>
      <c r="C60" s="6" t="s">
        <v>67</v>
      </c>
      <c r="D60" s="6" t="s">
        <v>205</v>
      </c>
      <c r="E60" s="6" t="s">
        <v>204</v>
      </c>
      <c r="F60" s="10" t="e">
        <v>#N/A</v>
      </c>
      <c r="G60" s="10">
        <f>IF(('ssp3-up'!G60-'ssp3-up'!F60)&gt;0,('ssp3-up'!G60-'ssp3-up'!F60),0)</f>
        <v>0.14449543950912402</v>
      </c>
      <c r="H60" s="10">
        <f>IF(('ssp3-up'!H60-'ssp3-up'!G60)&gt;0,('ssp3-up'!H60-'ssp3-up'!G60),0)</f>
        <v>0.14365422043076359</v>
      </c>
      <c r="I60" s="10">
        <f>IF(('ssp3-up'!I60-'ssp3-up'!H60)&gt;0,('ssp3-up'!I60-'ssp3-up'!H60),0)</f>
        <v>0.13672397808215786</v>
      </c>
      <c r="J60" s="10">
        <f>IF(('ssp3-up'!J60-'ssp3-up'!I60)&gt;0,('ssp3-up'!J60-'ssp3-up'!I60),0)</f>
        <v>0.12951538824581599</v>
      </c>
      <c r="K60" s="10">
        <f>IF(('ssp3-up'!K60-'ssp3-up'!J60)&gt;0,('ssp3-up'!K60-'ssp3-up'!J60),0)</f>
        <v>0.1161851251413899</v>
      </c>
      <c r="L60" s="10">
        <f>IF(('ssp3-up'!L60-'ssp3-up'!K60)&gt;0,('ssp3-up'!L60-'ssp3-up'!K60),0)</f>
        <v>0.10988567825515738</v>
      </c>
      <c r="M60" s="10">
        <f>IF(('ssp3-up'!M60-'ssp3-up'!L60)&gt;0,('ssp3-up'!M60-'ssp3-up'!L60),0)</f>
        <v>0.10477576608657913</v>
      </c>
      <c r="N60" s="10">
        <f>IF(('ssp3-up'!N60-'ssp3-up'!M60)&gt;0,('ssp3-up'!N60-'ssp3-up'!M60),0)</f>
        <v>9.9835765322488168E-2</v>
      </c>
      <c r="O60" s="10">
        <f>IF(('ssp3-up'!O60-'ssp3-up'!N60)&gt;0,('ssp3-up'!O60-'ssp3-up'!N60),0)</f>
        <v>9.0501215610849339E-2</v>
      </c>
      <c r="P60" s="10">
        <f>IF(('ssp3-up'!P60-'ssp3-up'!O60)&gt;0,('ssp3-up'!P60-'ssp3-up'!O60),0)</f>
        <v>8.2289103237402017E-2</v>
      </c>
      <c r="Q60" s="10">
        <f>IF(('ssp3-up'!Q60-'ssp3-up'!P60)&gt;0,('ssp3-up'!Q60-'ssp3-up'!P60),0)</f>
        <v>7.7121591123471056E-2</v>
      </c>
      <c r="R60" s="10">
        <f>IF(('ssp3-up'!R60-'ssp3-up'!Q60)&gt;0,('ssp3-up'!R60-'ssp3-up'!Q60),0)</f>
        <v>7.1753041692129926E-2</v>
      </c>
      <c r="S60" s="10">
        <f>IF(('ssp3-up'!S60-'ssp3-up'!R60)&gt;0,('ssp3-up'!S60-'ssp3-up'!R60),0)</f>
        <v>6.3812702343510441E-2</v>
      </c>
      <c r="T60" s="10">
        <f>IF(('ssp3-up'!T60-'ssp3-up'!S60)&gt;0,('ssp3-up'!T60-'ssp3-up'!S60),0)</f>
        <v>6.2926569834854895E-2</v>
      </c>
      <c r="U60" s="10">
        <f>IF(('ssp3-up'!U60-'ssp3-up'!T60)&gt;0,('ssp3-up'!U60-'ssp3-up'!T60),0)</f>
        <v>5.6742336159643081E-2</v>
      </c>
      <c r="V60" s="10">
        <f>IF(('ssp3-up'!V60-'ssp3-up'!U60)&gt;0,('ssp3-up'!V60-'ssp3-up'!U60),0)</f>
        <v>5.6951669422885765E-2</v>
      </c>
      <c r="W60" s="10">
        <f>IF(('ssp3-up'!W60-'ssp3-up'!V60)&gt;0,('ssp3-up'!W60-'ssp3-up'!V60),0)</f>
        <v>5.2053198892219044E-2</v>
      </c>
      <c r="X60" s="10">
        <f>IF(('ssp3-up'!X60-'ssp3-up'!W60)&gt;0,('ssp3-up'!X60-'ssp3-up'!W60),0)</f>
        <v>5.1843268664381714E-2</v>
      </c>
    </row>
    <row r="61" spans="1:24" x14ac:dyDescent="0.3">
      <c r="A61" s="6" t="s">
        <v>6</v>
      </c>
      <c r="B61" s="11" t="s">
        <v>206</v>
      </c>
      <c r="C61" s="6" t="s">
        <v>68</v>
      </c>
      <c r="D61" s="6" t="s">
        <v>205</v>
      </c>
      <c r="E61" s="6" t="s">
        <v>204</v>
      </c>
      <c r="F61" s="10" t="e">
        <v>#N/A</v>
      </c>
      <c r="G61" s="10">
        <f>IF(('ssp3-up'!G61-'ssp3-up'!F61)&gt;0,('ssp3-up'!G61-'ssp3-up'!F61),0)</f>
        <v>2.0452934120564166</v>
      </c>
      <c r="H61" s="10">
        <f>IF(('ssp3-up'!H61-'ssp3-up'!G61)&gt;0,('ssp3-up'!H61-'ssp3-up'!G61),0)</f>
        <v>1.6723110431255037</v>
      </c>
      <c r="I61" s="10">
        <f>IF(('ssp3-up'!I61-'ssp3-up'!H61)&gt;0,('ssp3-up'!I61-'ssp3-up'!H61),0)</f>
        <v>1.2963797254955409</v>
      </c>
      <c r="J61" s="10">
        <f>IF(('ssp3-up'!J61-'ssp3-up'!I61)&gt;0,('ssp3-up'!J61-'ssp3-up'!I61),0)</f>
        <v>0.93957199075991582</v>
      </c>
      <c r="K61" s="10">
        <f>IF(('ssp3-up'!K61-'ssp3-up'!J61)&gt;0,('ssp3-up'!K61-'ssp3-up'!J61),0)</f>
        <v>0.70311825037174458</v>
      </c>
      <c r="L61" s="10">
        <f>IF(('ssp3-up'!L61-'ssp3-up'!K61)&gt;0,('ssp3-up'!L61-'ssp3-up'!K61),0)</f>
        <v>0.51505857292417545</v>
      </c>
      <c r="M61" s="10">
        <f>IF(('ssp3-up'!M61-'ssp3-up'!L61)&gt;0,('ssp3-up'!M61-'ssp3-up'!L61),0)</f>
        <v>0.33204697375416714</v>
      </c>
      <c r="N61" s="10">
        <f>IF(('ssp3-up'!N61-'ssp3-up'!M61)&gt;0,('ssp3-up'!N61-'ssp3-up'!M61),0)</f>
        <v>8.4509233359511882E-2</v>
      </c>
      <c r="O61" s="10">
        <f>IF(('ssp3-up'!O61-'ssp3-up'!N61)&gt;0,('ssp3-up'!O61-'ssp3-up'!N61),0)</f>
        <v>0</v>
      </c>
      <c r="P61" s="10">
        <f>IF(('ssp3-up'!P61-'ssp3-up'!O61)&gt;0,('ssp3-up'!P61-'ssp3-up'!O61),0)</f>
        <v>0</v>
      </c>
      <c r="Q61" s="10">
        <f>IF(('ssp3-up'!Q61-'ssp3-up'!P61)&gt;0,('ssp3-up'!Q61-'ssp3-up'!P61),0)</f>
        <v>0</v>
      </c>
      <c r="R61" s="10">
        <f>IF(('ssp3-up'!R61-'ssp3-up'!Q61)&gt;0,('ssp3-up'!R61-'ssp3-up'!Q61),0)</f>
        <v>0</v>
      </c>
      <c r="S61" s="10">
        <f>IF(('ssp3-up'!S61-'ssp3-up'!R61)&gt;0,('ssp3-up'!S61-'ssp3-up'!R61),0)</f>
        <v>0</v>
      </c>
      <c r="T61" s="10">
        <f>IF(('ssp3-up'!T61-'ssp3-up'!S61)&gt;0,('ssp3-up'!T61-'ssp3-up'!S61),0)</f>
        <v>0</v>
      </c>
      <c r="U61" s="10">
        <f>IF(('ssp3-up'!U61-'ssp3-up'!T61)&gt;0,('ssp3-up'!U61-'ssp3-up'!T61),0)</f>
        <v>0</v>
      </c>
      <c r="V61" s="10">
        <f>IF(('ssp3-up'!V61-'ssp3-up'!U61)&gt;0,('ssp3-up'!V61-'ssp3-up'!U61),0)</f>
        <v>0</v>
      </c>
      <c r="W61" s="10">
        <f>IF(('ssp3-up'!W61-'ssp3-up'!V61)&gt;0,('ssp3-up'!W61-'ssp3-up'!V61),0)</f>
        <v>0</v>
      </c>
      <c r="X61" s="10">
        <f>IF(('ssp3-up'!X61-'ssp3-up'!W61)&gt;0,('ssp3-up'!X61-'ssp3-up'!W61),0)</f>
        <v>0</v>
      </c>
    </row>
    <row r="62" spans="1:24" x14ac:dyDescent="0.3">
      <c r="A62" s="6" t="s">
        <v>6</v>
      </c>
      <c r="B62" s="11" t="s">
        <v>206</v>
      </c>
      <c r="C62" s="6" t="s">
        <v>69</v>
      </c>
      <c r="D62" s="6" t="s">
        <v>205</v>
      </c>
      <c r="E62" s="6" t="s">
        <v>204</v>
      </c>
      <c r="F62" s="10" t="e">
        <v>#N/A</v>
      </c>
      <c r="G62" s="10">
        <f>IF(('ssp3-up'!G62-'ssp3-up'!F62)&gt;0,('ssp3-up'!G62-'ssp3-up'!F62),0)</f>
        <v>8.9834106528305924E-3</v>
      </c>
      <c r="H62" s="10">
        <f>IF(('ssp3-up'!H62-'ssp3-up'!G62)&gt;0,('ssp3-up'!H62-'ssp3-up'!G62),0)</f>
        <v>7.575713717461241E-3</v>
      </c>
      <c r="I62" s="10">
        <f>IF(('ssp3-up'!I62-'ssp3-up'!H62)&gt;0,('ssp3-up'!I62-'ssp3-up'!H62),0)</f>
        <v>6.8027778501389413E-3</v>
      </c>
      <c r="J62" s="10">
        <f>IF(('ssp3-up'!J62-'ssp3-up'!I62)&gt;0,('ssp3-up'!J62-'ssp3-up'!I62),0)</f>
        <v>0</v>
      </c>
      <c r="K62" s="10">
        <f>IF(('ssp3-up'!K62-'ssp3-up'!J62)&gt;0,('ssp3-up'!K62-'ssp3-up'!J62),0)</f>
        <v>0</v>
      </c>
      <c r="L62" s="10">
        <f>IF(('ssp3-up'!L62-'ssp3-up'!K62)&gt;0,('ssp3-up'!L62-'ssp3-up'!K62),0)</f>
        <v>0</v>
      </c>
      <c r="M62" s="10">
        <f>IF(('ssp3-up'!M62-'ssp3-up'!L62)&gt;0,('ssp3-up'!M62-'ssp3-up'!L62),0)</f>
        <v>0</v>
      </c>
      <c r="N62" s="10">
        <f>IF(('ssp3-up'!N62-'ssp3-up'!M62)&gt;0,('ssp3-up'!N62-'ssp3-up'!M62),0)</f>
        <v>0</v>
      </c>
      <c r="O62" s="10">
        <f>IF(('ssp3-up'!O62-'ssp3-up'!N62)&gt;0,('ssp3-up'!O62-'ssp3-up'!N62),0)</f>
        <v>0</v>
      </c>
      <c r="P62" s="10">
        <f>IF(('ssp3-up'!P62-'ssp3-up'!O62)&gt;0,('ssp3-up'!P62-'ssp3-up'!O62),0)</f>
        <v>0</v>
      </c>
      <c r="Q62" s="10">
        <f>IF(('ssp3-up'!Q62-'ssp3-up'!P62)&gt;0,('ssp3-up'!Q62-'ssp3-up'!P62),0)</f>
        <v>0</v>
      </c>
      <c r="R62" s="10">
        <f>IF(('ssp3-up'!R62-'ssp3-up'!Q62)&gt;0,('ssp3-up'!R62-'ssp3-up'!Q62),0)</f>
        <v>4.0770522847495272E-3</v>
      </c>
      <c r="S62" s="10">
        <f>IF(('ssp3-up'!S62-'ssp3-up'!R62)&gt;0,('ssp3-up'!S62-'ssp3-up'!R62),0)</f>
        <v>1.2196644553844393E-2</v>
      </c>
      <c r="T62" s="10">
        <f>IF(('ssp3-up'!T62-'ssp3-up'!S62)&gt;0,('ssp3-up'!T62-'ssp3-up'!S62),0)</f>
        <v>1.9255604721255093E-2</v>
      </c>
      <c r="U62" s="10">
        <f>IF(('ssp3-up'!U62-'ssp3-up'!T62)&gt;0,('ssp3-up'!U62-'ssp3-up'!T62),0)</f>
        <v>2.6381014351394061E-2</v>
      </c>
      <c r="V62" s="10">
        <f>IF(('ssp3-up'!V62-'ssp3-up'!U62)&gt;0,('ssp3-up'!V62-'ssp3-up'!U62),0)</f>
        <v>3.373303652472659E-2</v>
      </c>
      <c r="W62" s="10">
        <f>IF(('ssp3-up'!W62-'ssp3-up'!V62)&gt;0,('ssp3-up'!W62-'ssp3-up'!V62),0)</f>
        <v>4.0248976271924697E-2</v>
      </c>
      <c r="X62" s="10">
        <f>IF(('ssp3-up'!X62-'ssp3-up'!W62)&gt;0,('ssp3-up'!X62-'ssp3-up'!W62),0)</f>
        <v>4.4656629245032331E-2</v>
      </c>
    </row>
    <row r="63" spans="1:24" x14ac:dyDescent="0.3">
      <c r="A63" s="6" t="s">
        <v>6</v>
      </c>
      <c r="B63" s="11" t="s">
        <v>206</v>
      </c>
      <c r="C63" s="6" t="s">
        <v>70</v>
      </c>
      <c r="D63" s="6" t="s">
        <v>205</v>
      </c>
      <c r="E63" s="6" t="s">
        <v>204</v>
      </c>
      <c r="F63" s="10" t="e">
        <v>#N/A</v>
      </c>
      <c r="G63" s="10">
        <f>IF(('ssp3-up'!G63-'ssp3-up'!F63)&gt;0,('ssp3-up'!G63-'ssp3-up'!F63),0)</f>
        <v>1.9209006621402569</v>
      </c>
      <c r="H63" s="10">
        <f>IF(('ssp3-up'!H63-'ssp3-up'!G63)&gt;0,('ssp3-up'!H63-'ssp3-up'!G63),0)</f>
        <v>2.1031546597471777</v>
      </c>
      <c r="I63" s="10">
        <f>IF(('ssp3-up'!I63-'ssp3-up'!H63)&gt;0,('ssp3-up'!I63-'ssp3-up'!H63),0)</f>
        <v>2.2826798080258328</v>
      </c>
      <c r="J63" s="10">
        <f>IF(('ssp3-up'!J63-'ssp3-up'!I63)&gt;0,('ssp3-up'!J63-'ssp3-up'!I63),0)</f>
        <v>2.4850963680065234</v>
      </c>
      <c r="K63" s="10">
        <f>IF(('ssp3-up'!K63-'ssp3-up'!J63)&gt;0,('ssp3-up'!K63-'ssp3-up'!J63),0)</f>
        <v>2.6007702851246997</v>
      </c>
      <c r="L63" s="10">
        <f>IF(('ssp3-up'!L63-'ssp3-up'!K63)&gt;0,('ssp3-up'!L63-'ssp3-up'!K63),0)</f>
        <v>2.7048922496176679</v>
      </c>
      <c r="M63" s="10">
        <f>IF(('ssp3-up'!M63-'ssp3-up'!L63)&gt;0,('ssp3-up'!M63-'ssp3-up'!L63),0)</f>
        <v>2.8040281731931138</v>
      </c>
      <c r="N63" s="10">
        <f>IF(('ssp3-up'!N63-'ssp3-up'!M63)&gt;0,('ssp3-up'!N63-'ssp3-up'!M63),0)</f>
        <v>2.8651843118244074</v>
      </c>
      <c r="O63" s="10">
        <f>IF(('ssp3-up'!O63-'ssp3-up'!N63)&gt;0,('ssp3-up'!O63-'ssp3-up'!N63),0)</f>
        <v>2.8611305481402951</v>
      </c>
      <c r="P63" s="10">
        <f>IF(('ssp3-up'!P63-'ssp3-up'!O63)&gt;0,('ssp3-up'!P63-'ssp3-up'!O63),0)</f>
        <v>2.8255750488504745</v>
      </c>
      <c r="Q63" s="10">
        <f>IF(('ssp3-up'!Q63-'ssp3-up'!P63)&gt;0,('ssp3-up'!Q63-'ssp3-up'!P63),0)</f>
        <v>2.8021726808601599</v>
      </c>
      <c r="R63" s="10">
        <f>IF(('ssp3-up'!R63-'ssp3-up'!Q63)&gt;0,('ssp3-up'!R63-'ssp3-up'!Q63),0)</f>
        <v>2.7944784837318224</v>
      </c>
      <c r="S63" s="10">
        <f>IF(('ssp3-up'!S63-'ssp3-up'!R63)&gt;0,('ssp3-up'!S63-'ssp3-up'!R63),0)</f>
        <v>2.7177457957411733</v>
      </c>
      <c r="T63" s="10">
        <f>IF(('ssp3-up'!T63-'ssp3-up'!S63)&gt;0,('ssp3-up'!T63-'ssp3-up'!S63),0)</f>
        <v>2.6889301198485711</v>
      </c>
      <c r="U63" s="10">
        <f>IF(('ssp3-up'!U63-'ssp3-up'!T63)&gt;0,('ssp3-up'!U63-'ssp3-up'!T63),0)</f>
        <v>2.5793625670360001</v>
      </c>
      <c r="V63" s="10">
        <f>IF(('ssp3-up'!V63-'ssp3-up'!U63)&gt;0,('ssp3-up'!V63-'ssp3-up'!U63),0)</f>
        <v>2.4817435128771024</v>
      </c>
      <c r="W63" s="10">
        <f>IF(('ssp3-up'!W63-'ssp3-up'!V63)&gt;0,('ssp3-up'!W63-'ssp3-up'!V63),0)</f>
        <v>2.3881485107052711</v>
      </c>
      <c r="X63" s="10">
        <f>IF(('ssp3-up'!X63-'ssp3-up'!W63)&gt;0,('ssp3-up'!X63-'ssp3-up'!W63),0)</f>
        <v>2.3101861981016967</v>
      </c>
    </row>
    <row r="64" spans="1:24" x14ac:dyDescent="0.3">
      <c r="A64" s="6" t="s">
        <v>6</v>
      </c>
      <c r="B64" s="11" t="s">
        <v>206</v>
      </c>
      <c r="C64" s="6" t="s">
        <v>71</v>
      </c>
      <c r="D64" s="6" t="s">
        <v>205</v>
      </c>
      <c r="E64" s="6" t="s">
        <v>204</v>
      </c>
      <c r="F64" s="10" t="e">
        <v>#N/A</v>
      </c>
      <c r="G64" s="10">
        <f>IF(('ssp3-up'!G64-'ssp3-up'!F64)&gt;0,('ssp3-up'!G64-'ssp3-up'!F64),0)</f>
        <v>0.47104339312812504</v>
      </c>
      <c r="H64" s="10">
        <f>IF(('ssp3-up'!H64-'ssp3-up'!G64)&gt;0,('ssp3-up'!H64-'ssp3-up'!G64),0)</f>
        <v>0.53257826239457007</v>
      </c>
      <c r="I64" s="10">
        <f>IF(('ssp3-up'!I64-'ssp3-up'!H64)&gt;0,('ssp3-up'!I64-'ssp3-up'!H64),0)</f>
        <v>0.58538653670034346</v>
      </c>
      <c r="J64" s="10">
        <f>IF(('ssp3-up'!J64-'ssp3-up'!I64)&gt;0,('ssp3-up'!J64-'ssp3-up'!I64),0)</f>
        <v>0.62841034774258375</v>
      </c>
      <c r="K64" s="10">
        <f>IF(('ssp3-up'!K64-'ssp3-up'!J64)&gt;0,('ssp3-up'!K64-'ssp3-up'!J64),0)</f>
        <v>0.63279479104224468</v>
      </c>
      <c r="L64" s="10">
        <f>IF(('ssp3-up'!L64-'ssp3-up'!K64)&gt;0,('ssp3-up'!L64-'ssp3-up'!K64),0)</f>
        <v>0.63016624854632308</v>
      </c>
      <c r="M64" s="10">
        <f>IF(('ssp3-up'!M64-'ssp3-up'!L64)&gt;0,('ssp3-up'!M64-'ssp3-up'!L64),0)</f>
        <v>0.62846919741304585</v>
      </c>
      <c r="N64" s="10">
        <f>IF(('ssp3-up'!N64-'ssp3-up'!M64)&gt;0,('ssp3-up'!N64-'ssp3-up'!M64),0)</f>
        <v>0.62884429808947573</v>
      </c>
      <c r="O64" s="10">
        <f>IF(('ssp3-up'!O64-'ssp3-up'!N64)&gt;0,('ssp3-up'!O64-'ssp3-up'!N64),0)</f>
        <v>0.6085263644655452</v>
      </c>
      <c r="P64" s="10">
        <f>IF(('ssp3-up'!P64-'ssp3-up'!O64)&gt;0,('ssp3-up'!P64-'ssp3-up'!O64),0)</f>
        <v>0.58700242728585117</v>
      </c>
      <c r="Q64" s="10">
        <f>IF(('ssp3-up'!Q64-'ssp3-up'!P64)&gt;0,('ssp3-up'!Q64-'ssp3-up'!P64),0)</f>
        <v>0.57830188413521988</v>
      </c>
      <c r="R64" s="10">
        <f>IF(('ssp3-up'!R64-'ssp3-up'!Q64)&gt;0,('ssp3-up'!R64-'ssp3-up'!Q64),0)</f>
        <v>0.5750298697298355</v>
      </c>
      <c r="S64" s="10">
        <f>IF(('ssp3-up'!S64-'ssp3-up'!R64)&gt;0,('ssp3-up'!S64-'ssp3-up'!R64),0)</f>
        <v>0.56000576501336141</v>
      </c>
      <c r="T64" s="10">
        <f>IF(('ssp3-up'!T64-'ssp3-up'!S64)&gt;0,('ssp3-up'!T64-'ssp3-up'!S64),0)</f>
        <v>0.54702036751153749</v>
      </c>
      <c r="U64" s="10">
        <f>IF(('ssp3-up'!U64-'ssp3-up'!T64)&gt;0,('ssp3-up'!U64-'ssp3-up'!T64),0)</f>
        <v>0.53327144063474741</v>
      </c>
      <c r="V64" s="10">
        <f>IF(('ssp3-up'!V64-'ssp3-up'!U64)&gt;0,('ssp3-up'!V64-'ssp3-up'!U64),0)</f>
        <v>0.51871821426496467</v>
      </c>
      <c r="W64" s="10">
        <f>IF(('ssp3-up'!W64-'ssp3-up'!V64)&gt;0,('ssp3-up'!W64-'ssp3-up'!V64),0)</f>
        <v>0.50806155701381606</v>
      </c>
      <c r="X64" s="10">
        <f>IF(('ssp3-up'!X64-'ssp3-up'!W64)&gt;0,('ssp3-up'!X64-'ssp3-up'!W64),0)</f>
        <v>0.51120388344075529</v>
      </c>
    </row>
    <row r="65" spans="1:24" x14ac:dyDescent="0.3">
      <c r="A65" s="6" t="s">
        <v>6</v>
      </c>
      <c r="B65" s="11" t="s">
        <v>206</v>
      </c>
      <c r="C65" s="6" t="s">
        <v>72</v>
      </c>
      <c r="D65" s="6" t="s">
        <v>205</v>
      </c>
      <c r="E65" s="6" t="s">
        <v>204</v>
      </c>
      <c r="F65" s="10" t="e">
        <v>#N/A</v>
      </c>
      <c r="G65" s="10">
        <f>IF(('ssp3-up'!G65-'ssp3-up'!F65)&gt;0,('ssp3-up'!G65-'ssp3-up'!F65),0)</f>
        <v>2.0014692510895937E-2</v>
      </c>
      <c r="H65" s="10">
        <f>IF(('ssp3-up'!H65-'ssp3-up'!G65)&gt;0,('ssp3-up'!H65-'ssp3-up'!G65),0)</f>
        <v>1.5020229412576414E-2</v>
      </c>
      <c r="I65" s="10">
        <f>IF(('ssp3-up'!I65-'ssp3-up'!H65)&gt;0,('ssp3-up'!I65-'ssp3-up'!H65),0)</f>
        <v>1.6527845319113221E-2</v>
      </c>
      <c r="J65" s="10">
        <f>IF(('ssp3-up'!J65-'ssp3-up'!I65)&gt;0,('ssp3-up'!J65-'ssp3-up'!I65),0)</f>
        <v>1.7538392846083606E-2</v>
      </c>
      <c r="K65" s="10">
        <f>IF(('ssp3-up'!K65-'ssp3-up'!J65)&gt;0,('ssp3-up'!K65-'ssp3-up'!J65),0)</f>
        <v>1.5983195376674808E-2</v>
      </c>
      <c r="L65" s="10">
        <f>IF(('ssp3-up'!L65-'ssp3-up'!K65)&gt;0,('ssp3-up'!L65-'ssp3-up'!K65),0)</f>
        <v>1.4124276954809889E-2</v>
      </c>
      <c r="M65" s="10">
        <f>IF(('ssp3-up'!M65-'ssp3-up'!L65)&gt;0,('ssp3-up'!M65-'ssp3-up'!L65),0)</f>
        <v>1.3004042072277455E-2</v>
      </c>
      <c r="N65" s="10">
        <f>IF(('ssp3-up'!N65-'ssp3-up'!M65)&gt;0,('ssp3-up'!N65-'ssp3-up'!M65),0)</f>
        <v>1.3198611074873967E-2</v>
      </c>
      <c r="O65" s="10">
        <f>IF(('ssp3-up'!O65-'ssp3-up'!N65)&gt;0,('ssp3-up'!O65-'ssp3-up'!N65),0)</f>
        <v>1.4230709159594679E-2</v>
      </c>
      <c r="P65" s="10">
        <f>IF(('ssp3-up'!P65-'ssp3-up'!O65)&gt;0,('ssp3-up'!P65-'ssp3-up'!O65),0)</f>
        <v>1.5878832055071679E-2</v>
      </c>
      <c r="Q65" s="10">
        <f>IF(('ssp3-up'!Q65-'ssp3-up'!P65)&gt;0,('ssp3-up'!Q65-'ssp3-up'!P65),0)</f>
        <v>1.7646889550193778E-2</v>
      </c>
      <c r="R65" s="10">
        <f>IF(('ssp3-up'!R65-'ssp3-up'!Q65)&gt;0,('ssp3-up'!R65-'ssp3-up'!Q65),0)</f>
        <v>1.9410032176469416E-2</v>
      </c>
      <c r="S65" s="10">
        <f>IF(('ssp3-up'!S65-'ssp3-up'!R65)&gt;0,('ssp3-up'!S65-'ssp3-up'!R65),0)</f>
        <v>2.1429771510326101E-2</v>
      </c>
      <c r="T65" s="10">
        <f>IF(('ssp3-up'!T65-'ssp3-up'!S65)&gt;0,('ssp3-up'!T65-'ssp3-up'!S65),0)</f>
        <v>2.3584467068687998E-2</v>
      </c>
      <c r="U65" s="10">
        <f>IF(('ssp3-up'!U65-'ssp3-up'!T65)&gt;0,('ssp3-up'!U65-'ssp3-up'!T65),0)</f>
        <v>2.5593732006271797E-2</v>
      </c>
      <c r="V65" s="10">
        <f>IF(('ssp3-up'!V65-'ssp3-up'!U65)&gt;0,('ssp3-up'!V65-'ssp3-up'!U65),0)</f>
        <v>2.7238052998995954E-2</v>
      </c>
      <c r="W65" s="10">
        <f>IF(('ssp3-up'!W65-'ssp3-up'!V65)&gt;0,('ssp3-up'!W65-'ssp3-up'!V65),0)</f>
        <v>2.8685799047740823E-2</v>
      </c>
      <c r="X65" s="10">
        <f>IF(('ssp3-up'!X65-'ssp3-up'!W65)&gt;0,('ssp3-up'!X65-'ssp3-up'!W65),0)</f>
        <v>3.017995338076207E-2</v>
      </c>
    </row>
    <row r="66" spans="1:24" x14ac:dyDescent="0.3">
      <c r="A66" s="6" t="s">
        <v>6</v>
      </c>
      <c r="B66" s="11" t="s">
        <v>206</v>
      </c>
      <c r="C66" s="6" t="s">
        <v>73</v>
      </c>
      <c r="D66" s="6" t="s">
        <v>205</v>
      </c>
      <c r="E66" s="6" t="s">
        <v>204</v>
      </c>
      <c r="F66" s="10" t="e">
        <v>#N/A</v>
      </c>
      <c r="G66" s="10">
        <f>IF(('ssp3-up'!G66-'ssp3-up'!F66)&gt;0,('ssp3-up'!G66-'ssp3-up'!F66),0)</f>
        <v>0.17531006821024153</v>
      </c>
      <c r="H66" s="10">
        <f>IF(('ssp3-up'!H66-'ssp3-up'!G66)&gt;0,('ssp3-up'!H66-'ssp3-up'!G66),0)</f>
        <v>0.18753868101419124</v>
      </c>
      <c r="I66" s="10">
        <f>IF(('ssp3-up'!I66-'ssp3-up'!H66)&gt;0,('ssp3-up'!I66-'ssp3-up'!H66),0)</f>
        <v>0.1984294229669159</v>
      </c>
      <c r="J66" s="10">
        <f>IF(('ssp3-up'!J66-'ssp3-up'!I66)&gt;0,('ssp3-up'!J66-'ssp3-up'!I66),0)</f>
        <v>0.20866390807850421</v>
      </c>
      <c r="K66" s="10">
        <f>IF(('ssp3-up'!K66-'ssp3-up'!J66)&gt;0,('ssp3-up'!K66-'ssp3-up'!J66),0)</f>
        <v>0.20942369090766211</v>
      </c>
      <c r="L66" s="10">
        <f>IF(('ssp3-up'!L66-'ssp3-up'!K66)&gt;0,('ssp3-up'!L66-'ssp3-up'!K66),0)</f>
        <v>0.20956771206601377</v>
      </c>
      <c r="M66" s="10">
        <f>IF(('ssp3-up'!M66-'ssp3-up'!L66)&gt;0,('ssp3-up'!M66-'ssp3-up'!L66),0)</f>
        <v>0.207077717250435</v>
      </c>
      <c r="N66" s="10">
        <f>IF(('ssp3-up'!N66-'ssp3-up'!M66)&gt;0,('ssp3-up'!N66-'ssp3-up'!M66),0)</f>
        <v>0.20151334113239772</v>
      </c>
      <c r="O66" s="10">
        <f>IF(('ssp3-up'!O66-'ssp3-up'!N66)&gt;0,('ssp3-up'!O66-'ssp3-up'!N66),0)</f>
        <v>0.1949196881146551</v>
      </c>
      <c r="P66" s="10">
        <f>IF(('ssp3-up'!P66-'ssp3-up'!O66)&gt;0,('ssp3-up'!P66-'ssp3-up'!O66),0)</f>
        <v>0.18723090651550711</v>
      </c>
      <c r="Q66" s="10">
        <f>IF(('ssp3-up'!Q66-'ssp3-up'!P66)&gt;0,('ssp3-up'!Q66-'ssp3-up'!P66),0)</f>
        <v>0.18015998044299186</v>
      </c>
      <c r="R66" s="10">
        <f>IF(('ssp3-up'!R66-'ssp3-up'!Q66)&gt;0,('ssp3-up'!R66-'ssp3-up'!Q66),0)</f>
        <v>0.17642726680803644</v>
      </c>
      <c r="S66" s="10">
        <f>IF(('ssp3-up'!S66-'ssp3-up'!R66)&gt;0,('ssp3-up'!S66-'ssp3-up'!R66),0)</f>
        <v>0.16852930993853699</v>
      </c>
      <c r="T66" s="10">
        <f>IF(('ssp3-up'!T66-'ssp3-up'!S66)&gt;0,('ssp3-up'!T66-'ssp3-up'!S66),0)</f>
        <v>0.16374108369927942</v>
      </c>
      <c r="U66" s="10">
        <f>IF(('ssp3-up'!U66-'ssp3-up'!T66)&gt;0,('ssp3-up'!U66-'ssp3-up'!T66),0)</f>
        <v>0.15739871853584919</v>
      </c>
      <c r="V66" s="10">
        <f>IF(('ssp3-up'!V66-'ssp3-up'!U66)&gt;0,('ssp3-up'!V66-'ssp3-up'!U66),0)</f>
        <v>0.15212758483894717</v>
      </c>
      <c r="W66" s="10">
        <f>IF(('ssp3-up'!W66-'ssp3-up'!V66)&gt;0,('ssp3-up'!W66-'ssp3-up'!V66),0)</f>
        <v>0.1497062674693872</v>
      </c>
      <c r="X66" s="10">
        <f>IF(('ssp3-up'!X66-'ssp3-up'!W66)&gt;0,('ssp3-up'!X66-'ssp3-up'!W66),0)</f>
        <v>0.14103804642505047</v>
      </c>
    </row>
    <row r="67" spans="1:24" x14ac:dyDescent="0.3">
      <c r="A67" s="6" t="s">
        <v>6</v>
      </c>
      <c r="B67" s="11" t="s">
        <v>206</v>
      </c>
      <c r="C67" s="6" t="s">
        <v>74</v>
      </c>
      <c r="D67" s="6" t="s">
        <v>205</v>
      </c>
      <c r="E67" s="6" t="s">
        <v>204</v>
      </c>
      <c r="F67" s="10" t="e">
        <v>#N/A</v>
      </c>
      <c r="G67" s="10">
        <f>IF(('ssp3-up'!G67-'ssp3-up'!F67)&gt;0,('ssp3-up'!G67-'ssp3-up'!F67),0)</f>
        <v>6.2883910779202634E-2</v>
      </c>
      <c r="H67" s="10">
        <f>IF(('ssp3-up'!H67-'ssp3-up'!G67)&gt;0,('ssp3-up'!H67-'ssp3-up'!G67),0)</f>
        <v>6.7627805011941322E-2</v>
      </c>
      <c r="I67" s="10">
        <f>IF(('ssp3-up'!I67-'ssp3-up'!H67)&gt;0,('ssp3-up'!I67-'ssp3-up'!H67),0)</f>
        <v>7.1094073428255911E-2</v>
      </c>
      <c r="J67" s="10">
        <f>IF(('ssp3-up'!J67-'ssp3-up'!I67)&gt;0,('ssp3-up'!J67-'ssp3-up'!I67),0)</f>
        <v>7.4940370514465005E-2</v>
      </c>
      <c r="K67" s="10">
        <f>IF(('ssp3-up'!K67-'ssp3-up'!J67)&gt;0,('ssp3-up'!K67-'ssp3-up'!J67),0)</f>
        <v>7.5552485059280139E-2</v>
      </c>
      <c r="L67" s="10">
        <f>IF(('ssp3-up'!L67-'ssp3-up'!K67)&gt;0,('ssp3-up'!L67-'ssp3-up'!K67),0)</f>
        <v>7.547788253481702E-2</v>
      </c>
      <c r="M67" s="10">
        <f>IF(('ssp3-up'!M67-'ssp3-up'!L67)&gt;0,('ssp3-up'!M67-'ssp3-up'!L67),0)</f>
        <v>7.5500139062654847E-2</v>
      </c>
      <c r="N67" s="10">
        <f>IF(('ssp3-up'!N67-'ssp3-up'!M67)&gt;0,('ssp3-up'!N67-'ssp3-up'!M67),0)</f>
        <v>7.4569843283311177E-2</v>
      </c>
      <c r="O67" s="10">
        <f>IF(('ssp3-up'!O67-'ssp3-up'!N67)&gt;0,('ssp3-up'!O67-'ssp3-up'!N67),0)</f>
        <v>7.2586140871745197E-2</v>
      </c>
      <c r="P67" s="10">
        <f>IF(('ssp3-up'!P67-'ssp3-up'!O67)&gt;0,('ssp3-up'!P67-'ssp3-up'!O67),0)</f>
        <v>6.831656970772193E-2</v>
      </c>
      <c r="Q67" s="10">
        <f>IF(('ssp3-up'!Q67-'ssp3-up'!P67)&gt;0,('ssp3-up'!Q67-'ssp3-up'!P67),0)</f>
        <v>6.6631679466071514E-2</v>
      </c>
      <c r="R67" s="10">
        <f>IF(('ssp3-up'!R67-'ssp3-up'!Q67)&gt;0,('ssp3-up'!R67-'ssp3-up'!Q67),0)</f>
        <v>6.2285318264563516E-2</v>
      </c>
      <c r="S67" s="10">
        <f>IF(('ssp3-up'!S67-'ssp3-up'!R67)&gt;0,('ssp3-up'!S67-'ssp3-up'!R67),0)</f>
        <v>6.0886483801129598E-2</v>
      </c>
      <c r="T67" s="10">
        <f>IF(('ssp3-up'!T67-'ssp3-up'!S67)&gt;0,('ssp3-up'!T67-'ssp3-up'!S67),0)</f>
        <v>5.7415188065318201E-2</v>
      </c>
      <c r="U67" s="10">
        <f>IF(('ssp3-up'!U67-'ssp3-up'!T67)&gt;0,('ssp3-up'!U67-'ssp3-up'!T67),0)</f>
        <v>5.3047799298324261E-2</v>
      </c>
      <c r="V67" s="10">
        <f>IF(('ssp3-up'!V67-'ssp3-up'!U67)&gt;0,('ssp3-up'!V67-'ssp3-up'!U67),0)</f>
        <v>5.209398856100278E-2</v>
      </c>
      <c r="W67" s="10">
        <f>IF(('ssp3-up'!W67-'ssp3-up'!V67)&gt;0,('ssp3-up'!W67-'ssp3-up'!V67),0)</f>
        <v>4.7299689268244682E-2</v>
      </c>
      <c r="X67" s="10">
        <f>IF(('ssp3-up'!X67-'ssp3-up'!W67)&gt;0,('ssp3-up'!X67-'ssp3-up'!W67),0)</f>
        <v>4.7348243324401684E-2</v>
      </c>
    </row>
    <row r="68" spans="1:24" x14ac:dyDescent="0.3">
      <c r="A68" s="6" t="s">
        <v>6</v>
      </c>
      <c r="B68" s="11" t="s">
        <v>206</v>
      </c>
      <c r="C68" s="6" t="s">
        <v>75</v>
      </c>
      <c r="D68" s="6" t="s">
        <v>205</v>
      </c>
      <c r="E68" s="6" t="s">
        <v>204</v>
      </c>
      <c r="F68" s="10" t="e">
        <v>#N/A</v>
      </c>
      <c r="G68" s="10">
        <f>IF(('ssp3-up'!G68-'ssp3-up'!F68)&gt;0,('ssp3-up'!G68-'ssp3-up'!F68),0)</f>
        <v>5.2065698641534264E-2</v>
      </c>
      <c r="H68" s="10">
        <f>IF(('ssp3-up'!H68-'ssp3-up'!G68)&gt;0,('ssp3-up'!H68-'ssp3-up'!G68),0)</f>
        <v>5.3973956872966078E-2</v>
      </c>
      <c r="I68" s="10">
        <f>IF(('ssp3-up'!I68-'ssp3-up'!H68)&gt;0,('ssp3-up'!I68-'ssp3-up'!H68),0)</f>
        <v>5.3968012305416646E-2</v>
      </c>
      <c r="J68" s="10">
        <f>IF(('ssp3-up'!J68-'ssp3-up'!I68)&gt;0,('ssp3-up'!J68-'ssp3-up'!I68),0)</f>
        <v>5.5618002845065906E-2</v>
      </c>
      <c r="K68" s="10">
        <f>IF(('ssp3-up'!K68-'ssp3-up'!J68)&gt;0,('ssp3-up'!K68-'ssp3-up'!J68),0)</f>
        <v>5.4202125021123593E-2</v>
      </c>
      <c r="L68" s="10">
        <f>IF(('ssp3-up'!L68-'ssp3-up'!K68)&gt;0,('ssp3-up'!L68-'ssp3-up'!K68),0)</f>
        <v>5.3597634285221241E-2</v>
      </c>
      <c r="M68" s="10">
        <f>IF(('ssp3-up'!M68-'ssp3-up'!L68)&gt;0,('ssp3-up'!M68-'ssp3-up'!L68),0)</f>
        <v>5.318962987225373E-2</v>
      </c>
      <c r="N68" s="10">
        <f>IF(('ssp3-up'!N68-'ssp3-up'!M68)&gt;0,('ssp3-up'!N68-'ssp3-up'!M68),0)</f>
        <v>5.3372768859757391E-2</v>
      </c>
      <c r="O68" s="10">
        <f>IF(('ssp3-up'!O68-'ssp3-up'!N68)&gt;0,('ssp3-up'!O68-'ssp3-up'!N68),0)</f>
        <v>5.0678783423137252E-2</v>
      </c>
      <c r="P68" s="10">
        <f>IF(('ssp3-up'!P68-'ssp3-up'!O68)&gt;0,('ssp3-up'!P68-'ssp3-up'!O68),0)</f>
        <v>4.8667986794998952E-2</v>
      </c>
      <c r="Q68" s="10">
        <f>IF(('ssp3-up'!Q68-'ssp3-up'!P68)&gt;0,('ssp3-up'!Q68-'ssp3-up'!P68),0)</f>
        <v>4.707964129519504E-2</v>
      </c>
      <c r="R68" s="10">
        <f>IF(('ssp3-up'!R68-'ssp3-up'!Q68)&gt;0,('ssp3-up'!R68-'ssp3-up'!Q68),0)</f>
        <v>4.3069043226291126E-2</v>
      </c>
      <c r="S68" s="10">
        <f>IF(('ssp3-up'!S68-'ssp3-up'!R68)&gt;0,('ssp3-up'!S68-'ssp3-up'!R68),0)</f>
        <v>4.170087086794394E-2</v>
      </c>
      <c r="T68" s="10">
        <f>IF(('ssp3-up'!T68-'ssp3-up'!S68)&gt;0,('ssp3-up'!T68-'ssp3-up'!S68),0)</f>
        <v>3.854313953050803E-2</v>
      </c>
      <c r="U68" s="10">
        <f>IF(('ssp3-up'!U68-'ssp3-up'!T68)&gt;0,('ssp3-up'!U68-'ssp3-up'!T68),0)</f>
        <v>3.5190922165920901E-2</v>
      </c>
      <c r="V68" s="10">
        <f>IF(('ssp3-up'!V68-'ssp3-up'!U68)&gt;0,('ssp3-up'!V68-'ssp3-up'!U68),0)</f>
        <v>3.1627006230076304E-2</v>
      </c>
      <c r="W68" s="10">
        <f>IF(('ssp3-up'!W68-'ssp3-up'!V68)&gt;0,('ssp3-up'!W68-'ssp3-up'!V68),0)</f>
        <v>2.78633794089298E-2</v>
      </c>
      <c r="X68" s="10">
        <f>IF(('ssp3-up'!X68-'ssp3-up'!W68)&gt;0,('ssp3-up'!X68-'ssp3-up'!W68),0)</f>
        <v>2.421955110201135E-2</v>
      </c>
    </row>
    <row r="69" spans="1:24" x14ac:dyDescent="0.3">
      <c r="A69" s="6" t="s">
        <v>6</v>
      </c>
      <c r="B69" s="11" t="s">
        <v>206</v>
      </c>
      <c r="C69" s="6" t="s">
        <v>76</v>
      </c>
      <c r="D69" s="6" t="s">
        <v>205</v>
      </c>
      <c r="E69" s="6" t="s">
        <v>204</v>
      </c>
      <c r="F69" s="10" t="e">
        <v>#N/A</v>
      </c>
      <c r="G69" s="10">
        <f>IF(('ssp3-up'!G69-'ssp3-up'!F69)&gt;0,('ssp3-up'!G69-'ssp3-up'!F69),0)</f>
        <v>0.19134832860734541</v>
      </c>
      <c r="H69" s="10">
        <f>IF(('ssp3-up'!H69-'ssp3-up'!G69)&gt;0,('ssp3-up'!H69-'ssp3-up'!G69),0)</f>
        <v>6.9723677570417308E-2</v>
      </c>
      <c r="I69" s="10">
        <f>IF(('ssp3-up'!I69-'ssp3-up'!H69)&gt;0,('ssp3-up'!I69-'ssp3-up'!H69),0)</f>
        <v>0</v>
      </c>
      <c r="J69" s="10">
        <f>IF(('ssp3-up'!J69-'ssp3-up'!I69)&gt;0,('ssp3-up'!J69-'ssp3-up'!I69),0)</f>
        <v>0</v>
      </c>
      <c r="K69" s="10">
        <f>IF(('ssp3-up'!K69-'ssp3-up'!J69)&gt;0,('ssp3-up'!K69-'ssp3-up'!J69),0)</f>
        <v>0</v>
      </c>
      <c r="L69" s="10">
        <f>IF(('ssp3-up'!L69-'ssp3-up'!K69)&gt;0,('ssp3-up'!L69-'ssp3-up'!K69),0)</f>
        <v>0</v>
      </c>
      <c r="M69" s="10">
        <f>IF(('ssp3-up'!M69-'ssp3-up'!L69)&gt;0,('ssp3-up'!M69-'ssp3-up'!L69),0)</f>
        <v>0</v>
      </c>
      <c r="N69" s="10">
        <f>IF(('ssp3-up'!N69-'ssp3-up'!M69)&gt;0,('ssp3-up'!N69-'ssp3-up'!M69),0)</f>
        <v>0</v>
      </c>
      <c r="O69" s="10">
        <f>IF(('ssp3-up'!O69-'ssp3-up'!N69)&gt;0,('ssp3-up'!O69-'ssp3-up'!N69),0)</f>
        <v>0</v>
      </c>
      <c r="P69" s="10">
        <f>IF(('ssp3-up'!P69-'ssp3-up'!O69)&gt;0,('ssp3-up'!P69-'ssp3-up'!O69),0)</f>
        <v>0</v>
      </c>
      <c r="Q69" s="10">
        <f>IF(('ssp3-up'!Q69-'ssp3-up'!P69)&gt;0,('ssp3-up'!Q69-'ssp3-up'!P69),0)</f>
        <v>0</v>
      </c>
      <c r="R69" s="10">
        <f>IF(('ssp3-up'!R69-'ssp3-up'!Q69)&gt;0,('ssp3-up'!R69-'ssp3-up'!Q69),0)</f>
        <v>0</v>
      </c>
      <c r="S69" s="10">
        <f>IF(('ssp3-up'!S69-'ssp3-up'!R69)&gt;0,('ssp3-up'!S69-'ssp3-up'!R69),0)</f>
        <v>0</v>
      </c>
      <c r="T69" s="10">
        <f>IF(('ssp3-up'!T69-'ssp3-up'!S69)&gt;0,('ssp3-up'!T69-'ssp3-up'!S69),0)</f>
        <v>0</v>
      </c>
      <c r="U69" s="10">
        <f>IF(('ssp3-up'!U69-'ssp3-up'!T69)&gt;0,('ssp3-up'!U69-'ssp3-up'!T69),0)</f>
        <v>0</v>
      </c>
      <c r="V69" s="10">
        <f>IF(('ssp3-up'!V69-'ssp3-up'!U69)&gt;0,('ssp3-up'!V69-'ssp3-up'!U69),0)</f>
        <v>0</v>
      </c>
      <c r="W69" s="10">
        <f>IF(('ssp3-up'!W69-'ssp3-up'!V69)&gt;0,('ssp3-up'!W69-'ssp3-up'!V69),0)</f>
        <v>0</v>
      </c>
      <c r="X69" s="10">
        <f>IF(('ssp3-up'!X69-'ssp3-up'!W69)&gt;0,('ssp3-up'!X69-'ssp3-up'!W69),0)</f>
        <v>0</v>
      </c>
    </row>
    <row r="70" spans="1:24" x14ac:dyDescent="0.3">
      <c r="A70" s="6" t="s">
        <v>6</v>
      </c>
      <c r="B70" s="11" t="s">
        <v>206</v>
      </c>
      <c r="C70" s="6" t="s">
        <v>77</v>
      </c>
      <c r="D70" s="6" t="s">
        <v>205</v>
      </c>
      <c r="E70" s="6" t="s">
        <v>204</v>
      </c>
      <c r="F70" s="10" t="e">
        <v>#N/A</v>
      </c>
      <c r="G70" s="10">
        <f>IF(('ssp3-up'!G70-'ssp3-up'!F70)&gt;0,('ssp3-up'!G70-'ssp3-up'!F70),0)</f>
        <v>2.5323213920367613E-3</v>
      </c>
      <c r="H70" s="10">
        <f>IF(('ssp3-up'!H70-'ssp3-up'!G70)&gt;0,('ssp3-up'!H70-'ssp3-up'!G70),0)</f>
        <v>3.0000689866126404E-3</v>
      </c>
      <c r="I70" s="10">
        <f>IF(('ssp3-up'!I70-'ssp3-up'!H70)&gt;0,('ssp3-up'!I70-'ssp3-up'!H70),0)</f>
        <v>3.3674681383547914E-3</v>
      </c>
      <c r="J70" s="10">
        <f>IF(('ssp3-up'!J70-'ssp3-up'!I70)&gt;0,('ssp3-up'!J70-'ssp3-up'!I70),0)</f>
        <v>3.2374857206143581E-3</v>
      </c>
      <c r="K70" s="10">
        <f>IF(('ssp3-up'!K70-'ssp3-up'!J70)&gt;0,('ssp3-up'!K70-'ssp3-up'!J70),0)</f>
        <v>3.00124550808855E-3</v>
      </c>
      <c r="L70" s="10">
        <f>IF(('ssp3-up'!L70-'ssp3-up'!K70)&gt;0,('ssp3-up'!L70-'ssp3-up'!K70),0)</f>
        <v>2.8717481011729523E-3</v>
      </c>
      <c r="M70" s="10">
        <f>IF(('ssp3-up'!M70-'ssp3-up'!L70)&gt;0,('ssp3-up'!M70-'ssp3-up'!L70),0)</f>
        <v>2.8172215484693272E-3</v>
      </c>
      <c r="N70" s="10">
        <f>IF(('ssp3-up'!N70-'ssp3-up'!M70)&gt;0,('ssp3-up'!N70-'ssp3-up'!M70),0)</f>
        <v>2.764703286817688E-3</v>
      </c>
      <c r="O70" s="10">
        <f>IF(('ssp3-up'!O70-'ssp3-up'!N70)&gt;0,('ssp3-up'!O70-'ssp3-up'!N70),0)</f>
        <v>2.6012397221147066E-3</v>
      </c>
      <c r="P70" s="10">
        <f>IF(('ssp3-up'!P70-'ssp3-up'!O70)&gt;0,('ssp3-up'!P70-'ssp3-up'!O70),0)</f>
        <v>2.3813465078842966E-3</v>
      </c>
      <c r="Q70" s="10">
        <f>IF(('ssp3-up'!Q70-'ssp3-up'!P70)&gt;0,('ssp3-up'!Q70-'ssp3-up'!P70),0)</f>
        <v>2.1361046663973954E-3</v>
      </c>
      <c r="R70" s="10">
        <f>IF(('ssp3-up'!R70-'ssp3-up'!Q70)&gt;0,('ssp3-up'!R70-'ssp3-up'!Q70),0)</f>
        <v>1.9695127098274534E-3</v>
      </c>
      <c r="S70" s="10">
        <f>IF(('ssp3-up'!S70-'ssp3-up'!R70)&gt;0,('ssp3-up'!S70-'ssp3-up'!R70),0)</f>
        <v>1.920924342805358E-3</v>
      </c>
      <c r="T70" s="10">
        <f>IF(('ssp3-up'!T70-'ssp3-up'!S70)&gt;0,('ssp3-up'!T70-'ssp3-up'!S70),0)</f>
        <v>1.9793582341836313E-3</v>
      </c>
      <c r="U70" s="10">
        <f>IF(('ssp3-up'!U70-'ssp3-up'!T70)&gt;0,('ssp3-up'!U70-'ssp3-up'!T70),0)</f>
        <v>2.0990289317726063E-3</v>
      </c>
      <c r="V70" s="10">
        <f>IF(('ssp3-up'!V70-'ssp3-up'!U70)&gt;0,('ssp3-up'!V70-'ssp3-up'!U70),0)</f>
        <v>2.2380205651412605E-3</v>
      </c>
      <c r="W70" s="10">
        <f>IF(('ssp3-up'!W70-'ssp3-up'!V70)&gt;0,('ssp3-up'!W70-'ssp3-up'!V70),0)</f>
        <v>2.3845027973851962E-3</v>
      </c>
      <c r="X70" s="10">
        <f>IF(('ssp3-up'!X70-'ssp3-up'!W70)&gt;0,('ssp3-up'!X70-'ssp3-up'!W70),0)</f>
        <v>2.530099383982562E-3</v>
      </c>
    </row>
    <row r="71" spans="1:24" x14ac:dyDescent="0.3">
      <c r="A71" s="6" t="s">
        <v>6</v>
      </c>
      <c r="B71" s="11" t="s">
        <v>206</v>
      </c>
      <c r="C71" s="6" t="s">
        <v>78</v>
      </c>
      <c r="D71" s="6" t="s">
        <v>205</v>
      </c>
      <c r="E71" s="6" t="s">
        <v>204</v>
      </c>
      <c r="F71" s="10" t="e">
        <v>#N/A</v>
      </c>
      <c r="G71" s="10">
        <f>IF(('ssp3-up'!G71-'ssp3-up'!F71)&gt;0,('ssp3-up'!G71-'ssp3-up'!F71),0)</f>
        <v>1.0869659572216976</v>
      </c>
      <c r="H71" s="10">
        <f>IF(('ssp3-up'!H71-'ssp3-up'!G71)&gt;0,('ssp3-up'!H71-'ssp3-up'!G71),0)</f>
        <v>1.2528583594646108</v>
      </c>
      <c r="I71" s="10">
        <f>IF(('ssp3-up'!I71-'ssp3-up'!H71)&gt;0,('ssp3-up'!I71-'ssp3-up'!H71),0)</f>
        <v>1.387592385732626</v>
      </c>
      <c r="J71" s="10">
        <f>IF(('ssp3-up'!J71-'ssp3-up'!I71)&gt;0,('ssp3-up'!J71-'ssp3-up'!I71),0)</f>
        <v>1.4860215884905568</v>
      </c>
      <c r="K71" s="10">
        <f>IF(('ssp3-up'!K71-'ssp3-up'!J71)&gt;0,('ssp3-up'!K71-'ssp3-up'!J71),0)</f>
        <v>1.5365945458105621</v>
      </c>
      <c r="L71" s="10">
        <f>IF(('ssp3-up'!L71-'ssp3-up'!K71)&gt;0,('ssp3-up'!L71-'ssp3-up'!K71),0)</f>
        <v>1.5933169601795285</v>
      </c>
      <c r="M71" s="10">
        <f>IF(('ssp3-up'!M71-'ssp3-up'!L71)&gt;0,('ssp3-up'!M71-'ssp3-up'!L71),0)</f>
        <v>1.662883830064958</v>
      </c>
      <c r="N71" s="10">
        <f>IF(('ssp3-up'!N71-'ssp3-up'!M71)&gt;0,('ssp3-up'!N71-'ssp3-up'!M71),0)</f>
        <v>1.7251536091279114</v>
      </c>
      <c r="O71" s="10">
        <f>IF(('ssp3-up'!O71-'ssp3-up'!N71)&gt;0,('ssp3-up'!O71-'ssp3-up'!N71),0)</f>
        <v>1.7481620307414154</v>
      </c>
      <c r="P71" s="10">
        <f>IF(('ssp3-up'!P71-'ssp3-up'!O71)&gt;0,('ssp3-up'!P71-'ssp3-up'!O71),0)</f>
        <v>1.752560385562731</v>
      </c>
      <c r="Q71" s="10">
        <f>IF(('ssp3-up'!Q71-'ssp3-up'!P71)&gt;0,('ssp3-up'!Q71-'ssp3-up'!P71),0)</f>
        <v>1.7704352585194627</v>
      </c>
      <c r="R71" s="10">
        <f>IF(('ssp3-up'!R71-'ssp3-up'!Q71)&gt;0,('ssp3-up'!R71-'ssp3-up'!Q71),0)</f>
        <v>1.7857631006532806</v>
      </c>
      <c r="S71" s="10">
        <f>IF(('ssp3-up'!S71-'ssp3-up'!R71)&gt;0,('ssp3-up'!S71-'ssp3-up'!R71),0)</f>
        <v>1.7805392731826615</v>
      </c>
      <c r="T71" s="10">
        <f>IF(('ssp3-up'!T71-'ssp3-up'!S71)&gt;0,('ssp3-up'!T71-'ssp3-up'!S71),0)</f>
        <v>1.7709431212307365</v>
      </c>
      <c r="U71" s="10">
        <f>IF(('ssp3-up'!U71-'ssp3-up'!T71)&gt;0,('ssp3-up'!U71-'ssp3-up'!T71),0)</f>
        <v>1.7560255020037836</v>
      </c>
      <c r="V71" s="10">
        <f>IF(('ssp3-up'!V71-'ssp3-up'!U71)&gt;0,('ssp3-up'!V71-'ssp3-up'!U71),0)</f>
        <v>1.7431299730166145</v>
      </c>
      <c r="W71" s="10">
        <f>IF(('ssp3-up'!W71-'ssp3-up'!V71)&gt;0,('ssp3-up'!W71-'ssp3-up'!V71),0)</f>
        <v>1.7157720064896225</v>
      </c>
      <c r="X71" s="10">
        <f>IF(('ssp3-up'!X71-'ssp3-up'!W71)&gt;0,('ssp3-up'!X71-'ssp3-up'!W71),0)</f>
        <v>1.683847609232302</v>
      </c>
    </row>
    <row r="72" spans="1:24" x14ac:dyDescent="0.3">
      <c r="A72" s="6" t="s">
        <v>6</v>
      </c>
      <c r="B72" s="11" t="s">
        <v>206</v>
      </c>
      <c r="C72" s="6" t="s">
        <v>79</v>
      </c>
      <c r="D72" s="6" t="s">
        <v>205</v>
      </c>
      <c r="E72" s="6" t="s">
        <v>204</v>
      </c>
      <c r="F72" s="10" t="e">
        <v>#N/A</v>
      </c>
      <c r="G72" s="10">
        <f>IF(('ssp3-up'!G72-'ssp3-up'!F72)&gt;0,('ssp3-up'!G72-'ssp3-up'!F72),0)</f>
        <v>2.2685387458983769E-2</v>
      </c>
      <c r="H72" s="10">
        <f>IF(('ssp3-up'!H72-'ssp3-up'!G72)&gt;0,('ssp3-up'!H72-'ssp3-up'!G72),0)</f>
        <v>2.3546618036410144E-2</v>
      </c>
      <c r="I72" s="10">
        <f>IF(('ssp3-up'!I72-'ssp3-up'!H72)&gt;0,('ssp3-up'!I72-'ssp3-up'!H72),0)</f>
        <v>2.4138766703018927E-2</v>
      </c>
      <c r="J72" s="10">
        <f>IF(('ssp3-up'!J72-'ssp3-up'!I72)&gt;0,('ssp3-up'!J72-'ssp3-up'!I72),0)</f>
        <v>2.4788668452339124E-2</v>
      </c>
      <c r="K72" s="10">
        <f>IF(('ssp3-up'!K72-'ssp3-up'!J72)&gt;0,('ssp3-up'!K72-'ssp3-up'!J72),0)</f>
        <v>2.4383554740991575E-2</v>
      </c>
      <c r="L72" s="10">
        <f>IF(('ssp3-up'!L72-'ssp3-up'!K72)&gt;0,('ssp3-up'!L72-'ssp3-up'!K72),0)</f>
        <v>2.4126390234877115E-2</v>
      </c>
      <c r="M72" s="10">
        <f>IF(('ssp3-up'!M72-'ssp3-up'!L72)&gt;0,('ssp3-up'!M72-'ssp3-up'!L72),0)</f>
        <v>2.4371246794146317E-2</v>
      </c>
      <c r="N72" s="10">
        <f>IF(('ssp3-up'!N72-'ssp3-up'!M72)&gt;0,('ssp3-up'!N72-'ssp3-up'!M72),0)</f>
        <v>2.5252815400128525E-2</v>
      </c>
      <c r="O72" s="10">
        <f>IF(('ssp3-up'!O72-'ssp3-up'!N72)&gt;0,('ssp3-up'!O72-'ssp3-up'!N72),0)</f>
        <v>2.6129237721866483E-2</v>
      </c>
      <c r="P72" s="10">
        <f>IF(('ssp3-up'!P72-'ssp3-up'!O72)&gt;0,('ssp3-up'!P72-'ssp3-up'!O72),0)</f>
        <v>2.6722872046462232E-2</v>
      </c>
      <c r="Q72" s="10">
        <f>IF(('ssp3-up'!Q72-'ssp3-up'!P72)&gt;0,('ssp3-up'!Q72-'ssp3-up'!P72),0)</f>
        <v>2.6933969525236023E-2</v>
      </c>
      <c r="R72" s="10">
        <f>IF(('ssp3-up'!R72-'ssp3-up'!Q72)&gt;0,('ssp3-up'!R72-'ssp3-up'!Q72),0)</f>
        <v>2.7123990202696402E-2</v>
      </c>
      <c r="S72" s="10">
        <f>IF(('ssp3-up'!S72-'ssp3-up'!R72)&gt;0,('ssp3-up'!S72-'ssp3-up'!R72),0)</f>
        <v>2.7497972235600021E-2</v>
      </c>
      <c r="T72" s="10">
        <f>IF(('ssp3-up'!T72-'ssp3-up'!S72)&gt;0,('ssp3-up'!T72-'ssp3-up'!S72),0)</f>
        <v>2.7893077323171589E-2</v>
      </c>
      <c r="U72" s="10">
        <f>IF(('ssp3-up'!U72-'ssp3-up'!T72)&gt;0,('ssp3-up'!U72-'ssp3-up'!T72),0)</f>
        <v>2.8007651042391335E-2</v>
      </c>
      <c r="V72" s="10">
        <f>IF(('ssp3-up'!V72-'ssp3-up'!U72)&gt;0,('ssp3-up'!V72-'ssp3-up'!U72),0)</f>
        <v>2.7758580907251806E-2</v>
      </c>
      <c r="W72" s="10">
        <f>IF(('ssp3-up'!W72-'ssp3-up'!V72)&gt;0,('ssp3-up'!W72-'ssp3-up'!V72),0)</f>
        <v>2.7324524266719274E-2</v>
      </c>
      <c r="X72" s="10">
        <f>IF(('ssp3-up'!X72-'ssp3-up'!W72)&gt;0,('ssp3-up'!X72-'ssp3-up'!W72),0)</f>
        <v>2.6925513580225768E-2</v>
      </c>
    </row>
    <row r="73" spans="1:24" x14ac:dyDescent="0.3">
      <c r="A73" s="6" t="s">
        <v>6</v>
      </c>
      <c r="B73" s="11" t="s">
        <v>206</v>
      </c>
      <c r="C73" s="6" t="s">
        <v>80</v>
      </c>
      <c r="D73" s="6" t="s">
        <v>205</v>
      </c>
      <c r="E73" s="6" t="s">
        <v>204</v>
      </c>
      <c r="F73" s="10" t="e">
        <v>#N/A</v>
      </c>
      <c r="G73" s="10">
        <f>IF(('ssp3-up'!G73-'ssp3-up'!F73)&gt;0,('ssp3-up'!G73-'ssp3-up'!F73),0)</f>
        <v>1.4656165608255806E-2</v>
      </c>
      <c r="H73" s="10">
        <f>IF(('ssp3-up'!H73-'ssp3-up'!G73)&gt;0,('ssp3-up'!H73-'ssp3-up'!G73),0)</f>
        <v>1.3154001716051217E-2</v>
      </c>
      <c r="I73" s="10">
        <f>IF(('ssp3-up'!I73-'ssp3-up'!H73)&gt;0,('ssp3-up'!I73-'ssp3-up'!H73),0)</f>
        <v>1.2755876784887793E-2</v>
      </c>
      <c r="J73" s="10">
        <f>IF(('ssp3-up'!J73-'ssp3-up'!I73)&gt;0,('ssp3-up'!J73-'ssp3-up'!I73),0)</f>
        <v>1.2030408235073647E-2</v>
      </c>
      <c r="K73" s="10">
        <f>IF(('ssp3-up'!K73-'ssp3-up'!J73)&gt;0,('ssp3-up'!K73-'ssp3-up'!J73),0)</f>
        <v>1.0562138272428134E-2</v>
      </c>
      <c r="L73" s="10">
        <f>IF(('ssp3-up'!L73-'ssp3-up'!K73)&gt;0,('ssp3-up'!L73-'ssp3-up'!K73),0)</f>
        <v>9.4551008832393368E-3</v>
      </c>
      <c r="M73" s="10">
        <f>IF(('ssp3-up'!M73-'ssp3-up'!L73)&gt;0,('ssp3-up'!M73-'ssp3-up'!L73),0)</f>
        <v>8.9179334048342385E-3</v>
      </c>
      <c r="N73" s="10">
        <f>IF(('ssp3-up'!N73-'ssp3-up'!M73)&gt;0,('ssp3-up'!N73-'ssp3-up'!M73),0)</f>
        <v>8.8475053152942684E-3</v>
      </c>
      <c r="O73" s="10">
        <f>IF(('ssp3-up'!O73-'ssp3-up'!N73)&gt;0,('ssp3-up'!O73-'ssp3-up'!N73),0)</f>
        <v>8.639498273748436E-3</v>
      </c>
      <c r="P73" s="10">
        <f>IF(('ssp3-up'!P73-'ssp3-up'!O73)&gt;0,('ssp3-up'!P73-'ssp3-up'!O73),0)</f>
        <v>8.3620710818275157E-3</v>
      </c>
      <c r="Q73" s="10">
        <f>IF(('ssp3-up'!Q73-'ssp3-up'!P73)&gt;0,('ssp3-up'!Q73-'ssp3-up'!P73),0)</f>
        <v>8.0359542907934567E-3</v>
      </c>
      <c r="R73" s="10">
        <f>IF(('ssp3-up'!R73-'ssp3-up'!Q73)&gt;0,('ssp3-up'!R73-'ssp3-up'!Q73),0)</f>
        <v>7.7227216713239288E-3</v>
      </c>
      <c r="S73" s="10">
        <f>IF(('ssp3-up'!S73-'ssp3-up'!R73)&gt;0,('ssp3-up'!S73-'ssp3-up'!R73),0)</f>
        <v>7.4286316298712296E-3</v>
      </c>
      <c r="T73" s="10">
        <f>IF(('ssp3-up'!T73-'ssp3-up'!S73)&gt;0,('ssp3-up'!T73-'ssp3-up'!S73),0)</f>
        <v>7.1123030615924954E-3</v>
      </c>
      <c r="U73" s="10">
        <f>IF(('ssp3-up'!U73-'ssp3-up'!T73)&gt;0,('ssp3-up'!U73-'ssp3-up'!T73),0)</f>
        <v>6.9023035110895581E-3</v>
      </c>
      <c r="V73" s="10">
        <f>IF(('ssp3-up'!V73-'ssp3-up'!U73)&gt;0,('ssp3-up'!V73-'ssp3-up'!U73),0)</f>
        <v>6.8841883745888732E-3</v>
      </c>
      <c r="W73" s="10">
        <f>IF(('ssp3-up'!W73-'ssp3-up'!V73)&gt;0,('ssp3-up'!W73-'ssp3-up'!V73),0)</f>
        <v>7.0761574607838273E-3</v>
      </c>
      <c r="X73" s="10">
        <f>IF(('ssp3-up'!X73-'ssp3-up'!W73)&gt;0,('ssp3-up'!X73-'ssp3-up'!W73),0)</f>
        <v>7.4345910263483028E-3</v>
      </c>
    </row>
    <row r="74" spans="1:24" x14ac:dyDescent="0.3">
      <c r="A74" s="6" t="s">
        <v>6</v>
      </c>
      <c r="B74" s="11" t="s">
        <v>206</v>
      </c>
      <c r="C74" s="6" t="s">
        <v>81</v>
      </c>
      <c r="D74" s="6" t="s">
        <v>205</v>
      </c>
      <c r="E74" s="6" t="s">
        <v>204</v>
      </c>
      <c r="F74" s="10" t="e">
        <v>#N/A</v>
      </c>
      <c r="G74" s="10">
        <f>IF(('ssp3-up'!G74-'ssp3-up'!F74)&gt;0,('ssp3-up'!G74-'ssp3-up'!F74),0)</f>
        <v>1.725289173266123E-2</v>
      </c>
      <c r="H74" s="10">
        <f>IF(('ssp3-up'!H74-'ssp3-up'!G74)&gt;0,('ssp3-up'!H74-'ssp3-up'!G74),0)</f>
        <v>2.1269425209268306E-2</v>
      </c>
      <c r="I74" s="10">
        <f>IF(('ssp3-up'!I74-'ssp3-up'!H74)&gt;0,('ssp3-up'!I74-'ssp3-up'!H74),0)</f>
        <v>2.4023186291163179E-2</v>
      </c>
      <c r="J74" s="10">
        <f>IF(('ssp3-up'!J74-'ssp3-up'!I74)&gt;0,('ssp3-up'!J74-'ssp3-up'!I74),0)</f>
        <v>2.3664308520825905E-2</v>
      </c>
      <c r="K74" s="10">
        <f>IF(('ssp3-up'!K74-'ssp3-up'!J74)&gt;0,('ssp3-up'!K74-'ssp3-up'!J74),0)</f>
        <v>2.0744667530329108E-2</v>
      </c>
      <c r="L74" s="10">
        <f>IF(('ssp3-up'!L74-'ssp3-up'!K74)&gt;0,('ssp3-up'!L74-'ssp3-up'!K74),0)</f>
        <v>1.7832060171507291E-2</v>
      </c>
      <c r="M74" s="10">
        <f>IF(('ssp3-up'!M74-'ssp3-up'!L74)&gt;0,('ssp3-up'!M74-'ssp3-up'!L74),0)</f>
        <v>1.6125802478819784E-2</v>
      </c>
      <c r="N74" s="10">
        <f>IF(('ssp3-up'!N74-'ssp3-up'!M74)&gt;0,('ssp3-up'!N74-'ssp3-up'!M74),0)</f>
        <v>1.5846829166536403E-2</v>
      </c>
      <c r="O74" s="10">
        <f>IF(('ssp3-up'!O74-'ssp3-up'!N74)&gt;0,('ssp3-up'!O74-'ssp3-up'!N74),0)</f>
        <v>1.5490262917347453E-2</v>
      </c>
      <c r="P74" s="10">
        <f>IF(('ssp3-up'!P74-'ssp3-up'!O74)&gt;0,('ssp3-up'!P74-'ssp3-up'!O74),0)</f>
        <v>1.3972601001747242E-2</v>
      </c>
      <c r="Q74" s="10">
        <f>IF(('ssp3-up'!Q74-'ssp3-up'!P74)&gt;0,('ssp3-up'!Q74-'ssp3-up'!P74),0)</f>
        <v>1.2569887692529758E-2</v>
      </c>
      <c r="R74" s="10">
        <f>IF(('ssp3-up'!R74-'ssp3-up'!Q74)&gt;0,('ssp3-up'!R74-'ssp3-up'!Q74),0)</f>
        <v>1.1180336115278189E-2</v>
      </c>
      <c r="S74" s="10">
        <f>IF(('ssp3-up'!S74-'ssp3-up'!R74)&gt;0,('ssp3-up'!S74-'ssp3-up'!R74),0)</f>
        <v>1.0567373784589218E-2</v>
      </c>
      <c r="T74" s="10">
        <f>IF(('ssp3-up'!T74-'ssp3-up'!S74)&gt;0,('ssp3-up'!T74-'ssp3-up'!S74),0)</f>
        <v>1.0682157562149908E-2</v>
      </c>
      <c r="U74" s="10">
        <f>IF(('ssp3-up'!U74-'ssp3-up'!T74)&gt;0,('ssp3-up'!U74-'ssp3-up'!T74),0)</f>
        <v>1.0963182397752069E-2</v>
      </c>
      <c r="V74" s="10">
        <f>IF(('ssp3-up'!V74-'ssp3-up'!U74)&gt;0,('ssp3-up'!V74-'ssp3-up'!U74),0)</f>
        <v>1.1306557319634036E-2</v>
      </c>
      <c r="W74" s="10">
        <f>IF(('ssp3-up'!W74-'ssp3-up'!V74)&gt;0,('ssp3-up'!W74-'ssp3-up'!V74),0)</f>
        <v>1.1830405819085399E-2</v>
      </c>
      <c r="X74" s="10">
        <f>IF(('ssp3-up'!X74-'ssp3-up'!W74)&gt;0,('ssp3-up'!X74-'ssp3-up'!W74),0)</f>
        <v>1.2420622747513932E-2</v>
      </c>
    </row>
    <row r="75" spans="1:24" x14ac:dyDescent="0.3">
      <c r="A75" s="6" t="s">
        <v>6</v>
      </c>
      <c r="B75" s="11" t="s">
        <v>206</v>
      </c>
      <c r="C75" s="6" t="s">
        <v>82</v>
      </c>
      <c r="D75" s="6" t="s">
        <v>205</v>
      </c>
      <c r="E75" s="6" t="s">
        <v>204</v>
      </c>
      <c r="F75" s="10" t="e">
        <v>#N/A</v>
      </c>
      <c r="G75" s="10">
        <f>IF(('ssp3-up'!G75-'ssp3-up'!F75)&gt;0,('ssp3-up'!G75-'ssp3-up'!F75),0)</f>
        <v>0.27194419517454094</v>
      </c>
      <c r="H75" s="10">
        <f>IF(('ssp3-up'!H75-'ssp3-up'!G75)&gt;0,('ssp3-up'!H75-'ssp3-up'!G75),0)</f>
        <v>0.21601407661606675</v>
      </c>
      <c r="I75" s="10">
        <f>IF(('ssp3-up'!I75-'ssp3-up'!H75)&gt;0,('ssp3-up'!I75-'ssp3-up'!H75),0)</f>
        <v>0.1670218493641773</v>
      </c>
      <c r="J75" s="10">
        <f>IF(('ssp3-up'!J75-'ssp3-up'!I75)&gt;0,('ssp3-up'!J75-'ssp3-up'!I75),0)</f>
        <v>0.14927477187358296</v>
      </c>
      <c r="K75" s="10">
        <f>IF(('ssp3-up'!K75-'ssp3-up'!J75)&gt;0,('ssp3-up'!K75-'ssp3-up'!J75),0)</f>
        <v>9.9073031544805623E-2</v>
      </c>
      <c r="L75" s="10">
        <f>IF(('ssp3-up'!L75-'ssp3-up'!K75)&gt;0,('ssp3-up'!L75-'ssp3-up'!K75),0)</f>
        <v>4.9335829747572113E-2</v>
      </c>
      <c r="M75" s="10">
        <f>IF(('ssp3-up'!M75-'ssp3-up'!L75)&gt;0,('ssp3-up'!M75-'ssp3-up'!L75),0)</f>
        <v>3.311675752198262E-2</v>
      </c>
      <c r="N75" s="10">
        <f>IF(('ssp3-up'!N75-'ssp3-up'!M75)&gt;0,('ssp3-up'!N75-'ssp3-up'!M75),0)</f>
        <v>3.8294130328447196E-2</v>
      </c>
      <c r="O75" s="10">
        <f>IF(('ssp3-up'!O75-'ssp3-up'!N75)&gt;0,('ssp3-up'!O75-'ssp3-up'!N75),0)</f>
        <v>4.3285620239551292E-2</v>
      </c>
      <c r="P75" s="10">
        <f>IF(('ssp3-up'!P75-'ssp3-up'!O75)&gt;0,('ssp3-up'!P75-'ssp3-up'!O75),0)</f>
        <v>5.1318395381752424E-2</v>
      </c>
      <c r="Q75" s="10">
        <f>IF(('ssp3-up'!Q75-'ssp3-up'!P75)&gt;0,('ssp3-up'!Q75-'ssp3-up'!P75),0)</f>
        <v>3.4241172890391525E-2</v>
      </c>
      <c r="R75" s="10">
        <f>IF(('ssp3-up'!R75-'ssp3-up'!Q75)&gt;0,('ssp3-up'!R75-'ssp3-up'!Q75),0)</f>
        <v>1.9560508911215635E-2</v>
      </c>
      <c r="S75" s="10">
        <f>IF(('ssp3-up'!S75-'ssp3-up'!R75)&gt;0,('ssp3-up'!S75-'ssp3-up'!R75),0)</f>
        <v>1.5402489807284425E-2</v>
      </c>
      <c r="T75" s="10">
        <f>IF(('ssp3-up'!T75-'ssp3-up'!S75)&gt;0,('ssp3-up'!T75-'ssp3-up'!S75),0)</f>
        <v>2.0968426294839304E-2</v>
      </c>
      <c r="U75" s="10">
        <f>IF(('ssp3-up'!U75-'ssp3-up'!T75)&gt;0,('ssp3-up'!U75-'ssp3-up'!T75),0)</f>
        <v>2.5797976116850307E-2</v>
      </c>
      <c r="V75" s="10">
        <f>IF(('ssp3-up'!V75-'ssp3-up'!U75)&gt;0,('ssp3-up'!V75-'ssp3-up'!U75),0)</f>
        <v>2.1655233849493527E-2</v>
      </c>
      <c r="W75" s="10">
        <f>IF(('ssp3-up'!W75-'ssp3-up'!V75)&gt;0,('ssp3-up'!W75-'ssp3-up'!V75),0)</f>
        <v>4.7118528801064485E-3</v>
      </c>
      <c r="X75" s="10">
        <f>IF(('ssp3-up'!X75-'ssp3-up'!W75)&gt;0,('ssp3-up'!X75-'ssp3-up'!W75),0)</f>
        <v>0</v>
      </c>
    </row>
    <row r="76" spans="1:24" x14ac:dyDescent="0.3">
      <c r="A76" s="6" t="s">
        <v>6</v>
      </c>
      <c r="B76" s="11" t="s">
        <v>206</v>
      </c>
      <c r="C76" s="6" t="s">
        <v>83</v>
      </c>
      <c r="D76" s="6" t="s">
        <v>205</v>
      </c>
      <c r="E76" s="6" t="s">
        <v>204</v>
      </c>
      <c r="F76" s="10" t="e">
        <v>#N/A</v>
      </c>
      <c r="G76" s="10">
        <f>IF(('ssp3-up'!G76-'ssp3-up'!F76)&gt;0,('ssp3-up'!G76-'ssp3-up'!F76),0)</f>
        <v>0.47884240980836568</v>
      </c>
      <c r="H76" s="10">
        <f>IF(('ssp3-up'!H76-'ssp3-up'!G76)&gt;0,('ssp3-up'!H76-'ssp3-up'!G76),0)</f>
        <v>0.53869608874414787</v>
      </c>
      <c r="I76" s="10">
        <f>IF(('ssp3-up'!I76-'ssp3-up'!H76)&gt;0,('ssp3-up'!I76-'ssp3-up'!H76),0)</f>
        <v>0.57348299704816252</v>
      </c>
      <c r="J76" s="10">
        <f>IF(('ssp3-up'!J76-'ssp3-up'!I76)&gt;0,('ssp3-up'!J76-'ssp3-up'!I76),0)</f>
        <v>0.58753555174763683</v>
      </c>
      <c r="K76" s="10">
        <f>IF(('ssp3-up'!K76-'ssp3-up'!J76)&gt;0,('ssp3-up'!K76-'ssp3-up'!J76),0)</f>
        <v>0.58710662075003928</v>
      </c>
      <c r="L76" s="10">
        <f>IF(('ssp3-up'!L76-'ssp3-up'!K76)&gt;0,('ssp3-up'!L76-'ssp3-up'!K76),0)</f>
        <v>0.59282113346690313</v>
      </c>
      <c r="M76" s="10">
        <f>IF(('ssp3-up'!M76-'ssp3-up'!L76)&gt;0,('ssp3-up'!M76-'ssp3-up'!L76),0)</f>
        <v>0.59974423284349587</v>
      </c>
      <c r="N76" s="10">
        <f>IF(('ssp3-up'!N76-'ssp3-up'!M76)&gt;0,('ssp3-up'!N76-'ssp3-up'!M76),0)</f>
        <v>0.60452852168945803</v>
      </c>
      <c r="O76" s="10">
        <f>IF(('ssp3-up'!O76-'ssp3-up'!N76)&gt;0,('ssp3-up'!O76-'ssp3-up'!N76),0)</f>
        <v>0.59814716387909606</v>
      </c>
      <c r="P76" s="10">
        <f>IF(('ssp3-up'!P76-'ssp3-up'!O76)&gt;0,('ssp3-up'!P76-'ssp3-up'!O76),0)</f>
        <v>0.58330770086196182</v>
      </c>
      <c r="Q76" s="10">
        <f>IF(('ssp3-up'!Q76-'ssp3-up'!P76)&gt;0,('ssp3-up'!Q76-'ssp3-up'!P76),0)</f>
        <v>0.57287454676061067</v>
      </c>
      <c r="R76" s="10">
        <f>IF(('ssp3-up'!R76-'ssp3-up'!Q76)&gt;0,('ssp3-up'!R76-'ssp3-up'!Q76),0)</f>
        <v>0.56180149494213438</v>
      </c>
      <c r="S76" s="10">
        <f>IF(('ssp3-up'!S76-'ssp3-up'!R76)&gt;0,('ssp3-up'!S76-'ssp3-up'!R76),0)</f>
        <v>0.55280321280365996</v>
      </c>
      <c r="T76" s="10">
        <f>IF(('ssp3-up'!T76-'ssp3-up'!S76)&gt;0,('ssp3-up'!T76-'ssp3-up'!S76),0)</f>
        <v>0.54489080309109639</v>
      </c>
      <c r="U76" s="10">
        <f>IF(('ssp3-up'!U76-'ssp3-up'!T76)&gt;0,('ssp3-up'!U76-'ssp3-up'!T76),0)</f>
        <v>0.54165979932092512</v>
      </c>
      <c r="V76" s="10">
        <f>IF(('ssp3-up'!V76-'ssp3-up'!U76)&gt;0,('ssp3-up'!V76-'ssp3-up'!U76),0)</f>
        <v>0.53797527255682098</v>
      </c>
      <c r="W76" s="10">
        <f>IF(('ssp3-up'!W76-'ssp3-up'!V76)&gt;0,('ssp3-up'!W76-'ssp3-up'!V76),0)</f>
        <v>0.53658117319558229</v>
      </c>
      <c r="X76" s="10">
        <f>IF(('ssp3-up'!X76-'ssp3-up'!W76)&gt;0,('ssp3-up'!X76-'ssp3-up'!W76),0)</f>
        <v>0.5357003775519118</v>
      </c>
    </row>
    <row r="77" spans="1:24" x14ac:dyDescent="0.3">
      <c r="A77" s="6" t="s">
        <v>6</v>
      </c>
      <c r="B77" s="11" t="s">
        <v>206</v>
      </c>
      <c r="C77" s="6" t="s">
        <v>84</v>
      </c>
      <c r="D77" s="6" t="s">
        <v>205</v>
      </c>
      <c r="E77" s="6" t="s">
        <v>204</v>
      </c>
      <c r="F77" s="10" t="e">
        <v>#N/A</v>
      </c>
      <c r="G77" s="10">
        <f>IF(('ssp3-up'!G77-'ssp3-up'!F77)&gt;0,('ssp3-up'!G77-'ssp3-up'!F77),0)</f>
        <v>3.6349653728603215E-2</v>
      </c>
      <c r="H77" s="10">
        <f>IF(('ssp3-up'!H77-'ssp3-up'!G77)&gt;0,('ssp3-up'!H77-'ssp3-up'!G77),0)</f>
        <v>2.8325592369253361E-2</v>
      </c>
      <c r="I77" s="10">
        <f>IF(('ssp3-up'!I77-'ssp3-up'!H77)&gt;0,('ssp3-up'!I77-'ssp3-up'!H77),0)</f>
        <v>1.8204623355820182E-2</v>
      </c>
      <c r="J77" s="10">
        <f>IF(('ssp3-up'!J77-'ssp3-up'!I77)&gt;0,('ssp3-up'!J77-'ssp3-up'!I77),0)</f>
        <v>1.1508237463411231E-2</v>
      </c>
      <c r="K77" s="10">
        <f>IF(('ssp3-up'!K77-'ssp3-up'!J77)&gt;0,('ssp3-up'!K77-'ssp3-up'!J77),0)</f>
        <v>2.8038360049014166E-3</v>
      </c>
      <c r="L77" s="10">
        <f>IF(('ssp3-up'!L77-'ssp3-up'!K77)&gt;0,('ssp3-up'!L77-'ssp3-up'!K77),0)</f>
        <v>0</v>
      </c>
      <c r="M77" s="10">
        <f>IF(('ssp3-up'!M77-'ssp3-up'!L77)&gt;0,('ssp3-up'!M77-'ssp3-up'!L77),0)</f>
        <v>0</v>
      </c>
      <c r="N77" s="10">
        <f>IF(('ssp3-up'!N77-'ssp3-up'!M77)&gt;0,('ssp3-up'!N77-'ssp3-up'!M77),0)</f>
        <v>1.7461290304185972E-3</v>
      </c>
      <c r="O77" s="10">
        <f>IF(('ssp3-up'!O77-'ssp3-up'!N77)&gt;0,('ssp3-up'!O77-'ssp3-up'!N77),0)</f>
        <v>4.0001347800626696E-3</v>
      </c>
      <c r="P77" s="10">
        <f>IF(('ssp3-up'!P77-'ssp3-up'!O77)&gt;0,('ssp3-up'!P77-'ssp3-up'!O77),0)</f>
        <v>5.8381172138330939E-3</v>
      </c>
      <c r="Q77" s="10">
        <f>IF(('ssp3-up'!Q77-'ssp3-up'!P77)&gt;0,('ssp3-up'!Q77-'ssp3-up'!P77),0)</f>
        <v>4.1158271665975299E-3</v>
      </c>
      <c r="R77" s="10">
        <f>IF(('ssp3-up'!R77-'ssp3-up'!Q77)&gt;0,('ssp3-up'!R77-'ssp3-up'!Q77),0)</f>
        <v>4.8239993132646042E-3</v>
      </c>
      <c r="S77" s="10">
        <f>IF(('ssp3-up'!S77-'ssp3-up'!R77)&gt;0,('ssp3-up'!S77-'ssp3-up'!R77),0)</f>
        <v>8.6280786661023789E-3</v>
      </c>
      <c r="T77" s="10">
        <f>IF(('ssp3-up'!T77-'ssp3-up'!S77)&gt;0,('ssp3-up'!T77-'ssp3-up'!S77),0)</f>
        <v>1.4004350486077843E-2</v>
      </c>
      <c r="U77" s="10">
        <f>IF(('ssp3-up'!U77-'ssp3-up'!T77)&gt;0,('ssp3-up'!U77-'ssp3-up'!T77),0)</f>
        <v>1.8847086285667558E-2</v>
      </c>
      <c r="V77" s="10">
        <f>IF(('ssp3-up'!V77-'ssp3-up'!U77)&gt;0,('ssp3-up'!V77-'ssp3-up'!U77),0)</f>
        <v>2.1772946893836131E-2</v>
      </c>
      <c r="W77" s="10">
        <f>IF(('ssp3-up'!W77-'ssp3-up'!V77)&gt;0,('ssp3-up'!W77-'ssp3-up'!V77),0)</f>
        <v>2.295635482460856E-2</v>
      </c>
      <c r="X77" s="10">
        <f>IF(('ssp3-up'!X77-'ssp3-up'!W77)&gt;0,('ssp3-up'!X77-'ssp3-up'!W77),0)</f>
        <v>2.2987012446497701E-2</v>
      </c>
    </row>
    <row r="78" spans="1:24" x14ac:dyDescent="0.3">
      <c r="A78" s="6" t="s">
        <v>6</v>
      </c>
      <c r="B78" s="11" t="s">
        <v>206</v>
      </c>
      <c r="C78" s="6" t="s">
        <v>85</v>
      </c>
      <c r="D78" s="6" t="s">
        <v>205</v>
      </c>
      <c r="E78" s="6" t="s">
        <v>204</v>
      </c>
      <c r="F78" s="10" t="e">
        <v>#N/A</v>
      </c>
      <c r="G78" s="10">
        <f>IF(('ssp3-up'!G78-'ssp3-up'!F78)&gt;0,('ssp3-up'!G78-'ssp3-up'!F78),0)</f>
        <v>0.58087999535402002</v>
      </c>
      <c r="H78" s="10">
        <f>IF(('ssp3-up'!H78-'ssp3-up'!G78)&gt;0,('ssp3-up'!H78-'ssp3-up'!G78),0)</f>
        <v>0.59752375088296805</v>
      </c>
      <c r="I78" s="10">
        <f>IF(('ssp3-up'!I78-'ssp3-up'!H78)&gt;0,('ssp3-up'!I78-'ssp3-up'!H78),0)</f>
        <v>0.61734635334922139</v>
      </c>
      <c r="J78" s="10">
        <f>IF(('ssp3-up'!J78-'ssp3-up'!I78)&gt;0,('ssp3-up'!J78-'ssp3-up'!I78),0)</f>
        <v>0.61340594382139635</v>
      </c>
      <c r="K78" s="10">
        <f>IF(('ssp3-up'!K78-'ssp3-up'!J78)&gt;0,('ssp3-up'!K78-'ssp3-up'!J78),0)</f>
        <v>0.57982634498597019</v>
      </c>
      <c r="L78" s="10">
        <f>IF(('ssp3-up'!L78-'ssp3-up'!K78)&gt;0,('ssp3-up'!L78-'ssp3-up'!K78),0)</f>
        <v>0.5447945467938009</v>
      </c>
      <c r="M78" s="10">
        <f>IF(('ssp3-up'!M78-'ssp3-up'!L78)&gt;0,('ssp3-up'!M78-'ssp3-up'!L78),0)</f>
        <v>0.51389643916819416</v>
      </c>
      <c r="N78" s="10">
        <f>IF(('ssp3-up'!N78-'ssp3-up'!M78)&gt;0,('ssp3-up'!N78-'ssp3-up'!M78),0)</f>
        <v>0.48177808071679529</v>
      </c>
      <c r="O78" s="10">
        <f>IF(('ssp3-up'!O78-'ssp3-up'!N78)&gt;0,('ssp3-up'!O78-'ssp3-up'!N78),0)</f>
        <v>0.4331903470459757</v>
      </c>
      <c r="P78" s="10">
        <f>IF(('ssp3-up'!P78-'ssp3-up'!O78)&gt;0,('ssp3-up'!P78-'ssp3-up'!O78),0)</f>
        <v>0.38277265057168641</v>
      </c>
      <c r="Q78" s="10">
        <f>IF(('ssp3-up'!Q78-'ssp3-up'!P78)&gt;0,('ssp3-up'!Q78-'ssp3-up'!P78),0)</f>
        <v>0.33451616770787496</v>
      </c>
      <c r="R78" s="10">
        <f>IF(('ssp3-up'!R78-'ssp3-up'!Q78)&gt;0,('ssp3-up'!R78-'ssp3-up'!Q78),0)</f>
        <v>0.2974190437391897</v>
      </c>
      <c r="S78" s="10">
        <f>IF(('ssp3-up'!S78-'ssp3-up'!R78)&gt;0,('ssp3-up'!S78-'ssp3-up'!R78),0)</f>
        <v>0.26062124793616093</v>
      </c>
      <c r="T78" s="10">
        <f>IF(('ssp3-up'!T78-'ssp3-up'!S78)&gt;0,('ssp3-up'!T78-'ssp3-up'!S78),0)</f>
        <v>0.24095845814020755</v>
      </c>
      <c r="U78" s="10">
        <f>IF(('ssp3-up'!U78-'ssp3-up'!T78)&gt;0,('ssp3-up'!U78-'ssp3-up'!T78),0)</f>
        <v>0.22360522979866104</v>
      </c>
      <c r="V78" s="10">
        <f>IF(('ssp3-up'!V78-'ssp3-up'!U78)&gt;0,('ssp3-up'!V78-'ssp3-up'!U78),0)</f>
        <v>0.20420833165212571</v>
      </c>
      <c r="W78" s="10">
        <f>IF(('ssp3-up'!W78-'ssp3-up'!V78)&gt;0,('ssp3-up'!W78-'ssp3-up'!V78),0)</f>
        <v>0.18977181994959658</v>
      </c>
      <c r="X78" s="10">
        <f>IF(('ssp3-up'!X78-'ssp3-up'!W78)&gt;0,('ssp3-up'!X78-'ssp3-up'!W78),0)</f>
        <v>0.18637571813749076</v>
      </c>
    </row>
    <row r="79" spans="1:24" x14ac:dyDescent="0.3">
      <c r="A79" s="6" t="s">
        <v>6</v>
      </c>
      <c r="B79" s="11" t="s">
        <v>206</v>
      </c>
      <c r="C79" s="6" t="s">
        <v>86</v>
      </c>
      <c r="D79" s="6" t="s">
        <v>205</v>
      </c>
      <c r="E79" s="6" t="s">
        <v>204</v>
      </c>
      <c r="F79" s="10" t="e">
        <v>#N/A</v>
      </c>
      <c r="G79" s="10">
        <f>IF(('ssp3-up'!G79-'ssp3-up'!F79)&gt;0,('ssp3-up'!G79-'ssp3-up'!F79),0)</f>
        <v>0</v>
      </c>
      <c r="H79" s="10">
        <f>IF(('ssp3-up'!H79-'ssp3-up'!G79)&gt;0,('ssp3-up'!H79-'ssp3-up'!G79),0)</f>
        <v>0</v>
      </c>
      <c r="I79" s="10">
        <f>IF(('ssp3-up'!I79-'ssp3-up'!H79)&gt;0,('ssp3-up'!I79-'ssp3-up'!H79),0)</f>
        <v>0</v>
      </c>
      <c r="J79" s="10">
        <f>IF(('ssp3-up'!J79-'ssp3-up'!I79)&gt;0,('ssp3-up'!J79-'ssp3-up'!I79),0)</f>
        <v>0</v>
      </c>
      <c r="K79" s="10">
        <f>IF(('ssp3-up'!K79-'ssp3-up'!J79)&gt;0,('ssp3-up'!K79-'ssp3-up'!J79),0)</f>
        <v>0</v>
      </c>
      <c r="L79" s="10">
        <f>IF(('ssp3-up'!L79-'ssp3-up'!K79)&gt;0,('ssp3-up'!L79-'ssp3-up'!K79),0)</f>
        <v>0</v>
      </c>
      <c r="M79" s="10">
        <f>IF(('ssp3-up'!M79-'ssp3-up'!L79)&gt;0,('ssp3-up'!M79-'ssp3-up'!L79),0)</f>
        <v>0</v>
      </c>
      <c r="N79" s="10">
        <f>IF(('ssp3-up'!N79-'ssp3-up'!M79)&gt;0,('ssp3-up'!N79-'ssp3-up'!M79),0)</f>
        <v>0</v>
      </c>
      <c r="O79" s="10">
        <f>IF(('ssp3-up'!O79-'ssp3-up'!N79)&gt;0,('ssp3-up'!O79-'ssp3-up'!N79),0)</f>
        <v>0</v>
      </c>
      <c r="P79" s="10">
        <f>IF(('ssp3-up'!P79-'ssp3-up'!O79)&gt;0,('ssp3-up'!P79-'ssp3-up'!O79),0)</f>
        <v>0</v>
      </c>
      <c r="Q79" s="10">
        <f>IF(('ssp3-up'!Q79-'ssp3-up'!P79)&gt;0,('ssp3-up'!Q79-'ssp3-up'!P79),0)</f>
        <v>0</v>
      </c>
      <c r="R79" s="10">
        <f>IF(('ssp3-up'!R79-'ssp3-up'!Q79)&gt;0,('ssp3-up'!R79-'ssp3-up'!Q79),0)</f>
        <v>0</v>
      </c>
      <c r="S79" s="10">
        <f>IF(('ssp3-up'!S79-'ssp3-up'!R79)&gt;0,('ssp3-up'!S79-'ssp3-up'!R79),0)</f>
        <v>0</v>
      </c>
      <c r="T79" s="10">
        <f>IF(('ssp3-up'!T79-'ssp3-up'!S79)&gt;0,('ssp3-up'!T79-'ssp3-up'!S79),0)</f>
        <v>0</v>
      </c>
      <c r="U79" s="10">
        <f>IF(('ssp3-up'!U79-'ssp3-up'!T79)&gt;0,('ssp3-up'!U79-'ssp3-up'!T79),0)</f>
        <v>0</v>
      </c>
      <c r="V79" s="10">
        <f>IF(('ssp3-up'!V79-'ssp3-up'!U79)&gt;0,('ssp3-up'!V79-'ssp3-up'!U79),0)</f>
        <v>0</v>
      </c>
      <c r="W79" s="10">
        <f>IF(('ssp3-up'!W79-'ssp3-up'!V79)&gt;0,('ssp3-up'!W79-'ssp3-up'!V79),0)</f>
        <v>0</v>
      </c>
      <c r="X79" s="10">
        <f>IF(('ssp3-up'!X79-'ssp3-up'!W79)&gt;0,('ssp3-up'!X79-'ssp3-up'!W79),0)</f>
        <v>0</v>
      </c>
    </row>
    <row r="80" spans="1:24" x14ac:dyDescent="0.3">
      <c r="A80" s="6" t="s">
        <v>6</v>
      </c>
      <c r="B80" s="11" t="s">
        <v>206</v>
      </c>
      <c r="C80" s="6" t="s">
        <v>87</v>
      </c>
      <c r="D80" s="6" t="s">
        <v>205</v>
      </c>
      <c r="E80" s="6" t="s">
        <v>204</v>
      </c>
      <c r="F80" s="10" t="e">
        <v>#N/A</v>
      </c>
      <c r="G80" s="10">
        <f>IF(('ssp3-up'!G80-'ssp3-up'!F80)&gt;0,('ssp3-up'!G80-'ssp3-up'!F80),0)</f>
        <v>6.9375208828778625</v>
      </c>
      <c r="H80" s="10">
        <f>IF(('ssp3-up'!H80-'ssp3-up'!G80)&gt;0,('ssp3-up'!H80-'ssp3-up'!G80),0)</f>
        <v>6.9167985809854144</v>
      </c>
      <c r="I80" s="10">
        <f>IF(('ssp3-up'!I80-'ssp3-up'!H80)&gt;0,('ssp3-up'!I80-'ssp3-up'!H80),0)</f>
        <v>6.6732723249435111</v>
      </c>
      <c r="J80" s="10">
        <f>IF(('ssp3-up'!J80-'ssp3-up'!I80)&gt;0,('ssp3-up'!J80-'ssp3-up'!I80),0)</f>
        <v>6.3185015961006741</v>
      </c>
      <c r="K80" s="10">
        <f>IF(('ssp3-up'!K80-'ssp3-up'!J80)&gt;0,('ssp3-up'!K80-'ssp3-up'!J80),0)</f>
        <v>5.6074738469537806</v>
      </c>
      <c r="L80" s="10">
        <f>IF(('ssp3-up'!L80-'ssp3-up'!K80)&gt;0,('ssp3-up'!L80-'ssp3-up'!K80),0)</f>
        <v>4.908079108199388</v>
      </c>
      <c r="M80" s="10">
        <f>IF(('ssp3-up'!M80-'ssp3-up'!L80)&gt;0,('ssp3-up'!M80-'ssp3-up'!L80),0)</f>
        <v>4.2585841618445386</v>
      </c>
      <c r="N80" s="10">
        <f>IF(('ssp3-up'!N80-'ssp3-up'!M80)&gt;0,('ssp3-up'!N80-'ssp3-up'!M80),0)</f>
        <v>3.6200199511208382</v>
      </c>
      <c r="O80" s="10">
        <f>IF(('ssp3-up'!O80-'ssp3-up'!N80)&gt;0,('ssp3-up'!O80-'ssp3-up'!N80),0)</f>
        <v>2.9196478261886796</v>
      </c>
      <c r="P80" s="10">
        <f>IF(('ssp3-up'!P80-'ssp3-up'!O80)&gt;0,('ssp3-up'!P80-'ssp3-up'!O80),0)</f>
        <v>2.3067372910397808</v>
      </c>
      <c r="Q80" s="10">
        <f>IF(('ssp3-up'!Q80-'ssp3-up'!P80)&gt;0,('ssp3-up'!Q80-'ssp3-up'!P80),0)</f>
        <v>1.8105612491256409</v>
      </c>
      <c r="R80" s="10">
        <f>IF(('ssp3-up'!R80-'ssp3-up'!Q80)&gt;0,('ssp3-up'!R80-'ssp3-up'!Q80),0)</f>
        <v>1.485988747095405</v>
      </c>
      <c r="S80" s="10">
        <f>IF(('ssp3-up'!S80-'ssp3-up'!R80)&gt;0,('ssp3-up'!S80-'ssp3-up'!R80),0)</f>
        <v>1.2755924944961805</v>
      </c>
      <c r="T80" s="10">
        <f>IF(('ssp3-up'!T80-'ssp3-up'!S80)&gt;0,('ssp3-up'!T80-'ssp3-up'!S80),0)</f>
        <v>1.1931071095196728</v>
      </c>
      <c r="U80" s="10">
        <f>IF(('ssp3-up'!U80-'ssp3-up'!T80)&gt;0,('ssp3-up'!U80-'ssp3-up'!T80),0)</f>
        <v>1.1540976864132801</v>
      </c>
      <c r="V80" s="10">
        <f>IF(('ssp3-up'!V80-'ssp3-up'!U80)&gt;0,('ssp3-up'!V80-'ssp3-up'!U80),0)</f>
        <v>1.1640902059064331</v>
      </c>
      <c r="W80" s="10">
        <f>IF(('ssp3-up'!W80-'ssp3-up'!V80)&gt;0,('ssp3-up'!W80-'ssp3-up'!V80),0)</f>
        <v>1.202007176842443</v>
      </c>
      <c r="X80" s="10">
        <f>IF(('ssp3-up'!X80-'ssp3-up'!W80)&gt;0,('ssp3-up'!X80-'ssp3-up'!W80),0)</f>
        <v>1.2585991150235429</v>
      </c>
    </row>
    <row r="81" spans="1:24" x14ac:dyDescent="0.3">
      <c r="A81" s="6" t="s">
        <v>6</v>
      </c>
      <c r="B81" s="11" t="s">
        <v>206</v>
      </c>
      <c r="C81" s="6" t="s">
        <v>88</v>
      </c>
      <c r="D81" s="6" t="s">
        <v>205</v>
      </c>
      <c r="E81" s="6" t="s">
        <v>204</v>
      </c>
      <c r="F81" s="10" t="e">
        <v>#N/A</v>
      </c>
      <c r="G81" s="10">
        <f>IF(('ssp3-up'!G81-'ssp3-up'!F81)&gt;0,('ssp3-up'!G81-'ssp3-up'!F81),0)</f>
        <v>38.230099057976645</v>
      </c>
      <c r="H81" s="10">
        <f>IF(('ssp3-up'!H81-'ssp3-up'!G81)&gt;0,('ssp3-up'!H81-'ssp3-up'!G81),0)</f>
        <v>41.531034311652604</v>
      </c>
      <c r="I81" s="10">
        <f>IF(('ssp3-up'!I81-'ssp3-up'!H81)&gt;0,('ssp3-up'!I81-'ssp3-up'!H81),0)</f>
        <v>43.277260074125195</v>
      </c>
      <c r="J81" s="10">
        <f>IF(('ssp3-up'!J81-'ssp3-up'!I81)&gt;0,('ssp3-up'!J81-'ssp3-up'!I81),0)</f>
        <v>44.904067278985906</v>
      </c>
      <c r="K81" s="10">
        <f>IF(('ssp3-up'!K81-'ssp3-up'!J81)&gt;0,('ssp3-up'!K81-'ssp3-up'!J81),0)</f>
        <v>45.658865412515411</v>
      </c>
      <c r="L81" s="10">
        <f>IF(('ssp3-up'!L81-'ssp3-up'!K81)&gt;0,('ssp3-up'!L81-'ssp3-up'!K81),0)</f>
        <v>47.319110712300699</v>
      </c>
      <c r="M81" s="10">
        <f>IF(('ssp3-up'!M81-'ssp3-up'!L81)&gt;0,('ssp3-up'!M81-'ssp3-up'!L81),0)</f>
        <v>49.282426699283519</v>
      </c>
      <c r="N81" s="10">
        <f>IF(('ssp3-up'!N81-'ssp3-up'!M81)&gt;0,('ssp3-up'!N81-'ssp3-up'!M81),0)</f>
        <v>50.460662384326952</v>
      </c>
      <c r="O81" s="10">
        <f>IF(('ssp3-up'!O81-'ssp3-up'!N81)&gt;0,('ssp3-up'!O81-'ssp3-up'!N81),0)</f>
        <v>49.905012273825719</v>
      </c>
      <c r="P81" s="10">
        <f>IF(('ssp3-up'!P81-'ssp3-up'!O81)&gt;0,('ssp3-up'!P81-'ssp3-up'!O81),0)</f>
        <v>48.831197012715393</v>
      </c>
      <c r="Q81" s="10">
        <f>IF(('ssp3-up'!Q81-'ssp3-up'!P81)&gt;0,('ssp3-up'!Q81-'ssp3-up'!P81),0)</f>
        <v>47.983256343942571</v>
      </c>
      <c r="R81" s="10">
        <f>IF(('ssp3-up'!R81-'ssp3-up'!Q81)&gt;0,('ssp3-up'!R81-'ssp3-up'!Q81),0)</f>
        <v>47.705631939252612</v>
      </c>
      <c r="S81" s="10">
        <f>IF(('ssp3-up'!S81-'ssp3-up'!R81)&gt;0,('ssp3-up'!S81-'ssp3-up'!R81),0)</f>
        <v>48.0024624126562</v>
      </c>
      <c r="T81" s="10">
        <f>IF(('ssp3-up'!T81-'ssp3-up'!S81)&gt;0,('ssp3-up'!T81-'ssp3-up'!S81),0)</f>
        <v>48.170566600464554</v>
      </c>
      <c r="U81" s="10">
        <f>IF(('ssp3-up'!U81-'ssp3-up'!T81)&gt;0,('ssp3-up'!U81-'ssp3-up'!T81),0)</f>
        <v>48.030608647601071</v>
      </c>
      <c r="V81" s="10">
        <f>IF(('ssp3-up'!V81-'ssp3-up'!U81)&gt;0,('ssp3-up'!V81-'ssp3-up'!U81),0)</f>
        <v>48.188211994568292</v>
      </c>
      <c r="W81" s="10">
        <f>IF(('ssp3-up'!W81-'ssp3-up'!V81)&gt;0,('ssp3-up'!W81-'ssp3-up'!V81),0)</f>
        <v>48.468921784574377</v>
      </c>
      <c r="X81" s="10">
        <f>IF(('ssp3-up'!X81-'ssp3-up'!W81)&gt;0,('ssp3-up'!X81-'ssp3-up'!W81),0)</f>
        <v>48.523657286958496</v>
      </c>
    </row>
    <row r="82" spans="1:24" x14ac:dyDescent="0.3">
      <c r="A82" s="6" t="s">
        <v>6</v>
      </c>
      <c r="B82" s="11" t="s">
        <v>206</v>
      </c>
      <c r="C82" s="6" t="s">
        <v>89</v>
      </c>
      <c r="D82" s="6" t="s">
        <v>205</v>
      </c>
      <c r="E82" s="6" t="s">
        <v>204</v>
      </c>
      <c r="F82" s="10" t="e">
        <v>#N/A</v>
      </c>
      <c r="G82" s="10">
        <f>IF(('ssp3-up'!G82-'ssp3-up'!F82)&gt;0,('ssp3-up'!G82-'ssp3-up'!F82),0)</f>
        <v>0.21974695928156773</v>
      </c>
      <c r="H82" s="10">
        <f>IF(('ssp3-up'!H82-'ssp3-up'!G82)&gt;0,('ssp3-up'!H82-'ssp3-up'!G82),0)</f>
        <v>0.1750950226341832</v>
      </c>
      <c r="I82" s="10">
        <f>IF(('ssp3-up'!I82-'ssp3-up'!H82)&gt;0,('ssp3-up'!I82-'ssp3-up'!H82),0)</f>
        <v>0.13147147890719024</v>
      </c>
      <c r="J82" s="10">
        <f>IF(('ssp3-up'!J82-'ssp3-up'!I82)&gt;0,('ssp3-up'!J82-'ssp3-up'!I82),0)</f>
        <v>9.9621825823967836E-2</v>
      </c>
      <c r="K82" s="10">
        <f>IF(('ssp3-up'!K82-'ssp3-up'!J82)&gt;0,('ssp3-up'!K82-'ssp3-up'!J82),0)</f>
        <v>8.1774789339953191E-2</v>
      </c>
      <c r="L82" s="10">
        <f>IF(('ssp3-up'!L82-'ssp3-up'!K82)&gt;0,('ssp3-up'!L82-'ssp3-up'!K82),0)</f>
        <v>6.5902065631157747E-2</v>
      </c>
      <c r="M82" s="10">
        <f>IF(('ssp3-up'!M82-'ssp3-up'!L82)&gt;0,('ssp3-up'!M82-'ssp3-up'!L82),0)</f>
        <v>4.5413160940740216E-2</v>
      </c>
      <c r="N82" s="10">
        <f>IF(('ssp3-up'!N82-'ssp3-up'!M82)&gt;0,('ssp3-up'!N82-'ssp3-up'!M82),0)</f>
        <v>1.7871236720173211E-2</v>
      </c>
      <c r="O82" s="10">
        <f>IF(('ssp3-up'!O82-'ssp3-up'!N82)&gt;0,('ssp3-up'!O82-'ssp3-up'!N82),0)</f>
        <v>0</v>
      </c>
      <c r="P82" s="10">
        <f>IF(('ssp3-up'!P82-'ssp3-up'!O82)&gt;0,('ssp3-up'!P82-'ssp3-up'!O82),0)</f>
        <v>0</v>
      </c>
      <c r="Q82" s="10">
        <f>IF(('ssp3-up'!Q82-'ssp3-up'!P82)&gt;0,('ssp3-up'!Q82-'ssp3-up'!P82),0)</f>
        <v>0</v>
      </c>
      <c r="R82" s="10">
        <f>IF(('ssp3-up'!R82-'ssp3-up'!Q82)&gt;0,('ssp3-up'!R82-'ssp3-up'!Q82),0)</f>
        <v>0</v>
      </c>
      <c r="S82" s="10">
        <f>IF(('ssp3-up'!S82-'ssp3-up'!R82)&gt;0,('ssp3-up'!S82-'ssp3-up'!R82),0)</f>
        <v>0</v>
      </c>
      <c r="T82" s="10">
        <f>IF(('ssp3-up'!T82-'ssp3-up'!S82)&gt;0,('ssp3-up'!T82-'ssp3-up'!S82),0)</f>
        <v>0</v>
      </c>
      <c r="U82" s="10">
        <f>IF(('ssp3-up'!U82-'ssp3-up'!T82)&gt;0,('ssp3-up'!U82-'ssp3-up'!T82),0)</f>
        <v>0</v>
      </c>
      <c r="V82" s="10">
        <f>IF(('ssp3-up'!V82-'ssp3-up'!U82)&gt;0,('ssp3-up'!V82-'ssp3-up'!U82),0)</f>
        <v>0</v>
      </c>
      <c r="W82" s="10">
        <f>IF(('ssp3-up'!W82-'ssp3-up'!V82)&gt;0,('ssp3-up'!W82-'ssp3-up'!V82),0)</f>
        <v>0</v>
      </c>
      <c r="X82" s="10">
        <f>IF(('ssp3-up'!X82-'ssp3-up'!W82)&gt;0,('ssp3-up'!X82-'ssp3-up'!W82),0)</f>
        <v>0</v>
      </c>
    </row>
    <row r="83" spans="1:24" x14ac:dyDescent="0.3">
      <c r="A83" s="6" t="s">
        <v>6</v>
      </c>
      <c r="B83" s="11" t="s">
        <v>206</v>
      </c>
      <c r="C83" s="6" t="s">
        <v>90</v>
      </c>
      <c r="D83" s="6" t="s">
        <v>205</v>
      </c>
      <c r="E83" s="6" t="s">
        <v>204</v>
      </c>
      <c r="F83" s="10" t="e">
        <v>#N/A</v>
      </c>
      <c r="G83" s="10">
        <f>IF(('ssp3-up'!G83-'ssp3-up'!F83)&gt;0,('ssp3-up'!G83-'ssp3-up'!F83),0)</f>
        <v>3.8703039772268752</v>
      </c>
      <c r="H83" s="10">
        <f>IF(('ssp3-up'!H83-'ssp3-up'!G83)&gt;0,('ssp3-up'!H83-'ssp3-up'!G83),0)</f>
        <v>3.8574755128115967</v>
      </c>
      <c r="I83" s="10">
        <f>IF(('ssp3-up'!I83-'ssp3-up'!H83)&gt;0,('ssp3-up'!I83-'ssp3-up'!H83),0)</f>
        <v>3.438190093827231</v>
      </c>
      <c r="J83" s="10">
        <f>IF(('ssp3-up'!J83-'ssp3-up'!I83)&gt;0,('ssp3-up'!J83-'ssp3-up'!I83),0)</f>
        <v>2.9961015514014449</v>
      </c>
      <c r="K83" s="10">
        <f>IF(('ssp3-up'!K83-'ssp3-up'!J83)&gt;0,('ssp3-up'!K83-'ssp3-up'!J83),0)</f>
        <v>2.6690899307936036</v>
      </c>
      <c r="L83" s="10">
        <f>IF(('ssp3-up'!L83-'ssp3-up'!K83)&gt;0,('ssp3-up'!L83-'ssp3-up'!K83),0)</f>
        <v>2.5451566547628488</v>
      </c>
      <c r="M83" s="10">
        <f>IF(('ssp3-up'!M83-'ssp3-up'!L83)&gt;0,('ssp3-up'!M83-'ssp3-up'!L83),0)</f>
        <v>2.3713708791080137</v>
      </c>
      <c r="N83" s="10">
        <f>IF(('ssp3-up'!N83-'ssp3-up'!M83)&gt;0,('ssp3-up'!N83-'ssp3-up'!M83),0)</f>
        <v>2.0134267432454891</v>
      </c>
      <c r="O83" s="10">
        <f>IF(('ssp3-up'!O83-'ssp3-up'!N83)&gt;0,('ssp3-up'!O83-'ssp3-up'!N83),0)</f>
        <v>1.4648465789520202</v>
      </c>
      <c r="P83" s="10">
        <f>IF(('ssp3-up'!P83-'ssp3-up'!O83)&gt;0,('ssp3-up'!P83-'ssp3-up'!O83),0)</f>
        <v>0.94785526780817975</v>
      </c>
      <c r="Q83" s="10">
        <f>IF(('ssp3-up'!Q83-'ssp3-up'!P83)&gt;0,('ssp3-up'!Q83-'ssp3-up'!P83),0)</f>
        <v>0.58224442249429842</v>
      </c>
      <c r="R83" s="10">
        <f>IF(('ssp3-up'!R83-'ssp3-up'!Q83)&gt;0,('ssp3-up'!R83-'ssp3-up'!Q83),0)</f>
        <v>0.40368072232126906</v>
      </c>
      <c r="S83" s="10">
        <f>IF(('ssp3-up'!S83-'ssp3-up'!R83)&gt;0,('ssp3-up'!S83-'ssp3-up'!R83),0)</f>
        <v>0.41110613007215591</v>
      </c>
      <c r="T83" s="10">
        <f>IF(('ssp3-up'!T83-'ssp3-up'!S83)&gt;0,('ssp3-up'!T83-'ssp3-up'!S83),0)</f>
        <v>0.58611897318604633</v>
      </c>
      <c r="U83" s="10">
        <f>IF(('ssp3-up'!U83-'ssp3-up'!T83)&gt;0,('ssp3-up'!U83-'ssp3-up'!T83),0)</f>
        <v>0.88625870557929431</v>
      </c>
      <c r="V83" s="10">
        <f>IF(('ssp3-up'!V83-'ssp3-up'!U83)&gt;0,('ssp3-up'!V83-'ssp3-up'!U83),0)</f>
        <v>1.220481743377519</v>
      </c>
      <c r="W83" s="10">
        <f>IF(('ssp3-up'!W83-'ssp3-up'!V83)&gt;0,('ssp3-up'!W83-'ssp3-up'!V83),0)</f>
        <v>1.488274100855719</v>
      </c>
      <c r="X83" s="10">
        <f>IF(('ssp3-up'!X83-'ssp3-up'!W83)&gt;0,('ssp3-up'!X83-'ssp3-up'!W83),0)</f>
        <v>1.6544928533904795</v>
      </c>
    </row>
    <row r="84" spans="1:24" x14ac:dyDescent="0.3">
      <c r="A84" s="6" t="s">
        <v>6</v>
      </c>
      <c r="B84" s="11" t="s">
        <v>206</v>
      </c>
      <c r="C84" s="6" t="s">
        <v>91</v>
      </c>
      <c r="D84" s="6" t="s">
        <v>205</v>
      </c>
      <c r="E84" s="6" t="s">
        <v>204</v>
      </c>
      <c r="F84" s="10" t="e">
        <v>#N/A</v>
      </c>
      <c r="G84" s="10">
        <f>IF(('ssp3-up'!G84-'ssp3-up'!F84)&gt;0,('ssp3-up'!G84-'ssp3-up'!F84),0)</f>
        <v>3.6850173669228639</v>
      </c>
      <c r="H84" s="10">
        <f>IF(('ssp3-up'!H84-'ssp3-up'!G84)&gt;0,('ssp3-up'!H84-'ssp3-up'!G84),0)</f>
        <v>4.2268117642046086</v>
      </c>
      <c r="I84" s="10">
        <f>IF(('ssp3-up'!I84-'ssp3-up'!H84)&gt;0,('ssp3-up'!I84-'ssp3-up'!H84),0)</f>
        <v>4.6718830387547001</v>
      </c>
      <c r="J84" s="10">
        <f>IF(('ssp3-up'!J84-'ssp3-up'!I84)&gt;0,('ssp3-up'!J84-'ssp3-up'!I84),0)</f>
        <v>5.0791493867812605</v>
      </c>
      <c r="K84" s="10">
        <f>IF(('ssp3-up'!K84-'ssp3-up'!J84)&gt;0,('ssp3-up'!K84-'ssp3-up'!J84),0)</f>
        <v>5.3007832368379653</v>
      </c>
      <c r="L84" s="10">
        <f>IF(('ssp3-up'!L84-'ssp3-up'!K84)&gt;0,('ssp3-up'!L84-'ssp3-up'!K84),0)</f>
        <v>5.50298961842757</v>
      </c>
      <c r="M84" s="10">
        <f>IF(('ssp3-up'!M84-'ssp3-up'!L84)&gt;0,('ssp3-up'!M84-'ssp3-up'!L84),0)</f>
        <v>5.7193012142513169</v>
      </c>
      <c r="N84" s="10">
        <f>IF(('ssp3-up'!N84-'ssp3-up'!M84)&gt;0,('ssp3-up'!N84-'ssp3-up'!M84),0)</f>
        <v>5.9428350747324785</v>
      </c>
      <c r="O84" s="10">
        <f>IF(('ssp3-up'!O84-'ssp3-up'!N84)&gt;0,('ssp3-up'!O84-'ssp3-up'!N84),0)</f>
        <v>6.0649481825642511</v>
      </c>
      <c r="P84" s="10">
        <f>IF(('ssp3-up'!P84-'ssp3-up'!O84)&gt;0,('ssp3-up'!P84-'ssp3-up'!O84),0)</f>
        <v>6.1595736669275283</v>
      </c>
      <c r="Q84" s="10">
        <f>IF(('ssp3-up'!Q84-'ssp3-up'!P84)&gt;0,('ssp3-up'!Q84-'ssp3-up'!P84),0)</f>
        <v>6.252615080955465</v>
      </c>
      <c r="R84" s="10">
        <f>IF(('ssp3-up'!R84-'ssp3-up'!Q84)&gt;0,('ssp3-up'!R84-'ssp3-up'!Q84),0)</f>
        <v>6.3550325108241594</v>
      </c>
      <c r="S84" s="10">
        <f>IF(('ssp3-up'!S84-'ssp3-up'!R84)&gt;0,('ssp3-up'!S84-'ssp3-up'!R84),0)</f>
        <v>6.4544296360993343</v>
      </c>
      <c r="T84" s="10">
        <f>IF(('ssp3-up'!T84-'ssp3-up'!S84)&gt;0,('ssp3-up'!T84-'ssp3-up'!S84),0)</f>
        <v>6.5186941409938441</v>
      </c>
      <c r="U84" s="10">
        <f>IF(('ssp3-up'!U84-'ssp3-up'!T84)&gt;0,('ssp3-up'!U84-'ssp3-up'!T84),0)</f>
        <v>6.5473232250277817</v>
      </c>
      <c r="V84" s="10">
        <f>IF(('ssp3-up'!V84-'ssp3-up'!U84)&gt;0,('ssp3-up'!V84-'ssp3-up'!U84),0)</f>
        <v>6.5690194249029759</v>
      </c>
      <c r="W84" s="10">
        <f>IF(('ssp3-up'!W84-'ssp3-up'!V84)&gt;0,('ssp3-up'!W84-'ssp3-up'!V84),0)</f>
        <v>6.6036760286855127</v>
      </c>
      <c r="X84" s="10">
        <f>IF(('ssp3-up'!X84-'ssp3-up'!W84)&gt;0,('ssp3-up'!X84-'ssp3-up'!W84),0)</f>
        <v>6.6570718674317675</v>
      </c>
    </row>
    <row r="85" spans="1:24" x14ac:dyDescent="0.3">
      <c r="A85" s="6" t="s">
        <v>6</v>
      </c>
      <c r="B85" s="11" t="s">
        <v>206</v>
      </c>
      <c r="C85" s="6" t="s">
        <v>92</v>
      </c>
      <c r="D85" s="6" t="s">
        <v>205</v>
      </c>
      <c r="E85" s="6" t="s">
        <v>204</v>
      </c>
      <c r="F85" s="10" t="e">
        <v>#N/A</v>
      </c>
      <c r="G85" s="10">
        <f>IF(('ssp3-up'!G85-'ssp3-up'!F85)&gt;0,('ssp3-up'!G85-'ssp3-up'!F85),0)</f>
        <v>2.8356133070650547E-2</v>
      </c>
      <c r="H85" s="10">
        <f>IF(('ssp3-up'!H85-'ssp3-up'!G85)&gt;0,('ssp3-up'!H85-'ssp3-up'!G85),0)</f>
        <v>1.9875578994910104E-2</v>
      </c>
      <c r="I85" s="10">
        <f>IF(('ssp3-up'!I85-'ssp3-up'!H85)&gt;0,('ssp3-up'!I85-'ssp3-up'!H85),0)</f>
        <v>1.4689405026133695E-2</v>
      </c>
      <c r="J85" s="10">
        <f>IF(('ssp3-up'!J85-'ssp3-up'!I85)&gt;0,('ssp3-up'!J85-'ssp3-up'!I85),0)</f>
        <v>1.0986810595117413E-2</v>
      </c>
      <c r="K85" s="10">
        <f>IF(('ssp3-up'!K85-'ssp3-up'!J85)&gt;0,('ssp3-up'!K85-'ssp3-up'!J85),0)</f>
        <v>8.5786236145781181E-3</v>
      </c>
      <c r="L85" s="10">
        <f>IF(('ssp3-up'!L85-'ssp3-up'!K85)&gt;0,('ssp3-up'!L85-'ssp3-up'!K85),0)</f>
        <v>6.6647879463367921E-3</v>
      </c>
      <c r="M85" s="10">
        <f>IF(('ssp3-up'!M85-'ssp3-up'!L85)&gt;0,('ssp3-up'!M85-'ssp3-up'!L85),0)</f>
        <v>4.7210262600441699E-3</v>
      </c>
      <c r="N85" s="10">
        <f>IF(('ssp3-up'!N85-'ssp3-up'!M85)&gt;0,('ssp3-up'!N85-'ssp3-up'!M85),0)</f>
        <v>2.3432615638712684E-3</v>
      </c>
      <c r="O85" s="10">
        <f>IF(('ssp3-up'!O85-'ssp3-up'!N85)&gt;0,('ssp3-up'!O85-'ssp3-up'!N85),0)</f>
        <v>6.9684709724793237E-7</v>
      </c>
      <c r="P85" s="10">
        <f>IF(('ssp3-up'!P85-'ssp3-up'!O85)&gt;0,('ssp3-up'!P85-'ssp3-up'!O85),0)</f>
        <v>0</v>
      </c>
      <c r="Q85" s="10">
        <f>IF(('ssp3-up'!Q85-'ssp3-up'!P85)&gt;0,('ssp3-up'!Q85-'ssp3-up'!P85),0)</f>
        <v>0</v>
      </c>
      <c r="R85" s="10">
        <f>IF(('ssp3-up'!R85-'ssp3-up'!Q85)&gt;0,('ssp3-up'!R85-'ssp3-up'!Q85),0)</f>
        <v>0</v>
      </c>
      <c r="S85" s="10">
        <f>IF(('ssp3-up'!S85-'ssp3-up'!R85)&gt;0,('ssp3-up'!S85-'ssp3-up'!R85),0)</f>
        <v>0</v>
      </c>
      <c r="T85" s="10">
        <f>IF(('ssp3-up'!T85-'ssp3-up'!S85)&gt;0,('ssp3-up'!T85-'ssp3-up'!S85),0)</f>
        <v>0</v>
      </c>
      <c r="U85" s="10">
        <f>IF(('ssp3-up'!U85-'ssp3-up'!T85)&gt;0,('ssp3-up'!U85-'ssp3-up'!T85),0)</f>
        <v>0</v>
      </c>
      <c r="V85" s="10">
        <f>IF(('ssp3-up'!V85-'ssp3-up'!U85)&gt;0,('ssp3-up'!V85-'ssp3-up'!U85),0)</f>
        <v>0</v>
      </c>
      <c r="W85" s="10">
        <f>IF(('ssp3-up'!W85-'ssp3-up'!V85)&gt;0,('ssp3-up'!W85-'ssp3-up'!V85),0)</f>
        <v>0</v>
      </c>
      <c r="X85" s="10">
        <f>IF(('ssp3-up'!X85-'ssp3-up'!W85)&gt;0,('ssp3-up'!X85-'ssp3-up'!W85),0)</f>
        <v>0</v>
      </c>
    </row>
    <row r="86" spans="1:24" x14ac:dyDescent="0.3">
      <c r="A86" s="6" t="s">
        <v>6</v>
      </c>
      <c r="B86" s="11" t="s">
        <v>206</v>
      </c>
      <c r="C86" s="6" t="s">
        <v>93</v>
      </c>
      <c r="D86" s="6" t="s">
        <v>205</v>
      </c>
      <c r="E86" s="6" t="s">
        <v>204</v>
      </c>
      <c r="F86" s="10" t="e">
        <v>#N/A</v>
      </c>
      <c r="G86" s="10">
        <f>IF(('ssp3-up'!G86-'ssp3-up'!F86)&gt;0,('ssp3-up'!G86-'ssp3-up'!F86),0)</f>
        <v>0.74851840752795962</v>
      </c>
      <c r="H86" s="10">
        <f>IF(('ssp3-up'!H86-'ssp3-up'!G86)&gt;0,('ssp3-up'!H86-'ssp3-up'!G86),0)</f>
        <v>0.67406488242695684</v>
      </c>
      <c r="I86" s="10">
        <f>IF(('ssp3-up'!I86-'ssp3-up'!H86)&gt;0,('ssp3-up'!I86-'ssp3-up'!H86),0)</f>
        <v>0.58566140146161949</v>
      </c>
      <c r="J86" s="10">
        <f>IF(('ssp3-up'!J86-'ssp3-up'!I86)&gt;0,('ssp3-up'!J86-'ssp3-up'!I86),0)</f>
        <v>0.52534240177048197</v>
      </c>
      <c r="K86" s="10">
        <f>IF(('ssp3-up'!K86-'ssp3-up'!J86)&gt;0,('ssp3-up'!K86-'ssp3-up'!J86),0)</f>
        <v>0.50506978009513759</v>
      </c>
      <c r="L86" s="10">
        <f>IF(('ssp3-up'!L86-'ssp3-up'!K86)&gt;0,('ssp3-up'!L86-'ssp3-up'!K86),0)</f>
        <v>0.48641410430954046</v>
      </c>
      <c r="M86" s="10">
        <f>IF(('ssp3-up'!M86-'ssp3-up'!L86)&gt;0,('ssp3-up'!M86-'ssp3-up'!L86),0)</f>
        <v>0.44865029972728543</v>
      </c>
      <c r="N86" s="10">
        <f>IF(('ssp3-up'!N86-'ssp3-up'!M86)&gt;0,('ssp3-up'!N86-'ssp3-up'!M86),0)</f>
        <v>0.39113987320002863</v>
      </c>
      <c r="O86" s="10">
        <f>IF(('ssp3-up'!O86-'ssp3-up'!N86)&gt;0,('ssp3-up'!O86-'ssp3-up'!N86),0)</f>
        <v>0.33535208920480919</v>
      </c>
      <c r="P86" s="10">
        <f>IF(('ssp3-up'!P86-'ssp3-up'!O86)&gt;0,('ssp3-up'!P86-'ssp3-up'!O86),0)</f>
        <v>0.28130684911782744</v>
      </c>
      <c r="Q86" s="10">
        <f>IF(('ssp3-up'!Q86-'ssp3-up'!P86)&gt;0,('ssp3-up'!Q86-'ssp3-up'!P86),0)</f>
        <v>0.24842294067241433</v>
      </c>
      <c r="R86" s="10">
        <f>IF(('ssp3-up'!R86-'ssp3-up'!Q86)&gt;0,('ssp3-up'!R86-'ssp3-up'!Q86),0)</f>
        <v>0.21773000150586519</v>
      </c>
      <c r="S86" s="10">
        <f>IF(('ssp3-up'!S86-'ssp3-up'!R86)&gt;0,('ssp3-up'!S86-'ssp3-up'!R86),0)</f>
        <v>0.18393995852353662</v>
      </c>
      <c r="T86" s="10">
        <f>IF(('ssp3-up'!T86-'ssp3-up'!S86)&gt;0,('ssp3-up'!T86-'ssp3-up'!S86),0)</f>
        <v>0.14339071691541072</v>
      </c>
      <c r="U86" s="10">
        <f>IF(('ssp3-up'!U86-'ssp3-up'!T86)&gt;0,('ssp3-up'!U86-'ssp3-up'!T86),0)</f>
        <v>0.10481459644472935</v>
      </c>
      <c r="V86" s="10">
        <f>IF(('ssp3-up'!V86-'ssp3-up'!U86)&gt;0,('ssp3-up'!V86-'ssp3-up'!U86),0)</f>
        <v>6.8754599210766543E-2</v>
      </c>
      <c r="W86" s="10">
        <f>IF(('ssp3-up'!W86-'ssp3-up'!V86)&gt;0,('ssp3-up'!W86-'ssp3-up'!V86),0)</f>
        <v>3.732831389382163E-2</v>
      </c>
      <c r="X86" s="10">
        <f>IF(('ssp3-up'!X86-'ssp3-up'!W86)&gt;0,('ssp3-up'!X86-'ssp3-up'!W86),0)</f>
        <v>6.0605378359586126E-3</v>
      </c>
    </row>
    <row r="87" spans="1:24" x14ac:dyDescent="0.3">
      <c r="A87" s="6" t="s">
        <v>6</v>
      </c>
      <c r="B87" s="11" t="s">
        <v>206</v>
      </c>
      <c r="C87" s="6" t="s">
        <v>94</v>
      </c>
      <c r="D87" s="6" t="s">
        <v>205</v>
      </c>
      <c r="E87" s="6" t="s">
        <v>204</v>
      </c>
      <c r="F87" s="10" t="e">
        <v>#N/A</v>
      </c>
      <c r="G87" s="10">
        <f>IF(('ssp3-up'!G87-'ssp3-up'!F87)&gt;0,('ssp3-up'!G87-'ssp3-up'!F87),0)</f>
        <v>0.79867721282828086</v>
      </c>
      <c r="H87" s="10">
        <f>IF(('ssp3-up'!H87-'ssp3-up'!G87)&gt;0,('ssp3-up'!H87-'ssp3-up'!G87),0)</f>
        <v>5.529891507666207E-2</v>
      </c>
      <c r="I87" s="10">
        <f>IF(('ssp3-up'!I87-'ssp3-up'!H87)&gt;0,('ssp3-up'!I87-'ssp3-up'!H87),0)</f>
        <v>0</v>
      </c>
      <c r="J87" s="10">
        <f>IF(('ssp3-up'!J87-'ssp3-up'!I87)&gt;0,('ssp3-up'!J87-'ssp3-up'!I87),0)</f>
        <v>0</v>
      </c>
      <c r="K87" s="10">
        <f>IF(('ssp3-up'!K87-'ssp3-up'!J87)&gt;0,('ssp3-up'!K87-'ssp3-up'!J87),0)</f>
        <v>0</v>
      </c>
      <c r="L87" s="10">
        <f>IF(('ssp3-up'!L87-'ssp3-up'!K87)&gt;0,('ssp3-up'!L87-'ssp3-up'!K87),0)</f>
        <v>0</v>
      </c>
      <c r="M87" s="10">
        <f>IF(('ssp3-up'!M87-'ssp3-up'!L87)&gt;0,('ssp3-up'!M87-'ssp3-up'!L87),0)</f>
        <v>0</v>
      </c>
      <c r="N87" s="10">
        <f>IF(('ssp3-up'!N87-'ssp3-up'!M87)&gt;0,('ssp3-up'!N87-'ssp3-up'!M87),0)</f>
        <v>0</v>
      </c>
      <c r="O87" s="10">
        <f>IF(('ssp3-up'!O87-'ssp3-up'!N87)&gt;0,('ssp3-up'!O87-'ssp3-up'!N87),0)</f>
        <v>0</v>
      </c>
      <c r="P87" s="10">
        <f>IF(('ssp3-up'!P87-'ssp3-up'!O87)&gt;0,('ssp3-up'!P87-'ssp3-up'!O87),0)</f>
        <v>0</v>
      </c>
      <c r="Q87" s="10">
        <f>IF(('ssp3-up'!Q87-'ssp3-up'!P87)&gt;0,('ssp3-up'!Q87-'ssp3-up'!P87),0)</f>
        <v>0</v>
      </c>
      <c r="R87" s="10">
        <f>IF(('ssp3-up'!R87-'ssp3-up'!Q87)&gt;0,('ssp3-up'!R87-'ssp3-up'!Q87),0)</f>
        <v>0</v>
      </c>
      <c r="S87" s="10">
        <f>IF(('ssp3-up'!S87-'ssp3-up'!R87)&gt;0,('ssp3-up'!S87-'ssp3-up'!R87),0)</f>
        <v>0</v>
      </c>
      <c r="T87" s="10">
        <f>IF(('ssp3-up'!T87-'ssp3-up'!S87)&gt;0,('ssp3-up'!T87-'ssp3-up'!S87),0)</f>
        <v>0</v>
      </c>
      <c r="U87" s="10">
        <f>IF(('ssp3-up'!U87-'ssp3-up'!T87)&gt;0,('ssp3-up'!U87-'ssp3-up'!T87),0)</f>
        <v>0</v>
      </c>
      <c r="V87" s="10">
        <f>IF(('ssp3-up'!V87-'ssp3-up'!U87)&gt;0,('ssp3-up'!V87-'ssp3-up'!U87),0)</f>
        <v>0</v>
      </c>
      <c r="W87" s="10">
        <f>IF(('ssp3-up'!W87-'ssp3-up'!V87)&gt;0,('ssp3-up'!W87-'ssp3-up'!V87),0)</f>
        <v>0</v>
      </c>
      <c r="X87" s="10">
        <f>IF(('ssp3-up'!X87-'ssp3-up'!W87)&gt;0,('ssp3-up'!X87-'ssp3-up'!W87),0)</f>
        <v>0</v>
      </c>
    </row>
    <row r="88" spans="1:24" x14ac:dyDescent="0.3">
      <c r="A88" s="6" t="s">
        <v>6</v>
      </c>
      <c r="B88" s="11" t="s">
        <v>206</v>
      </c>
      <c r="C88" s="6" t="s">
        <v>95</v>
      </c>
      <c r="D88" s="6" t="s">
        <v>205</v>
      </c>
      <c r="E88" s="6" t="s">
        <v>204</v>
      </c>
      <c r="F88" s="10" t="e">
        <v>#N/A</v>
      </c>
      <c r="G88" s="10">
        <f>IF(('ssp3-up'!G88-'ssp3-up'!F88)&gt;0,('ssp3-up'!G88-'ssp3-up'!F88),0)</f>
        <v>6.6848763155138435E-2</v>
      </c>
      <c r="H88" s="10">
        <f>IF(('ssp3-up'!H88-'ssp3-up'!G88)&gt;0,('ssp3-up'!H88-'ssp3-up'!G88),0)</f>
        <v>8.4027436643261177E-2</v>
      </c>
      <c r="I88" s="10">
        <f>IF(('ssp3-up'!I88-'ssp3-up'!H88)&gt;0,('ssp3-up'!I88-'ssp3-up'!H88),0)</f>
        <v>9.5955699884237911E-2</v>
      </c>
      <c r="J88" s="10">
        <f>IF(('ssp3-up'!J88-'ssp3-up'!I88)&gt;0,('ssp3-up'!J88-'ssp3-up'!I88),0)</f>
        <v>9.3717868831559414E-2</v>
      </c>
      <c r="K88" s="10">
        <f>IF(('ssp3-up'!K88-'ssp3-up'!J88)&gt;0,('ssp3-up'!K88-'ssp3-up'!J88),0)</f>
        <v>8.6177082521563975E-2</v>
      </c>
      <c r="L88" s="10">
        <f>IF(('ssp3-up'!L88-'ssp3-up'!K88)&gt;0,('ssp3-up'!L88-'ssp3-up'!K88),0)</f>
        <v>8.2120233112901841E-2</v>
      </c>
      <c r="M88" s="10">
        <f>IF(('ssp3-up'!M88-'ssp3-up'!L88)&gt;0,('ssp3-up'!M88-'ssp3-up'!L88),0)</f>
        <v>8.1413350372480542E-2</v>
      </c>
      <c r="N88" s="10">
        <f>IF(('ssp3-up'!N88-'ssp3-up'!M88)&gt;0,('ssp3-up'!N88-'ssp3-up'!M88),0)</f>
        <v>8.1245401300395148E-2</v>
      </c>
      <c r="O88" s="10">
        <f>IF(('ssp3-up'!O88-'ssp3-up'!N88)&gt;0,('ssp3-up'!O88-'ssp3-up'!N88),0)</f>
        <v>7.7439552168542036E-2</v>
      </c>
      <c r="P88" s="10">
        <f>IF(('ssp3-up'!P88-'ssp3-up'!O88)&gt;0,('ssp3-up'!P88-'ssp3-up'!O88),0)</f>
        <v>7.3251324418532882E-2</v>
      </c>
      <c r="Q88" s="10">
        <f>IF(('ssp3-up'!Q88-'ssp3-up'!P88)&gt;0,('ssp3-up'!Q88-'ssp3-up'!P88),0)</f>
        <v>7.373384243422354E-2</v>
      </c>
      <c r="R88" s="10">
        <f>IF(('ssp3-up'!R88-'ssp3-up'!Q88)&gt;0,('ssp3-up'!R88-'ssp3-up'!Q88),0)</f>
        <v>7.6142224029819072E-2</v>
      </c>
      <c r="S88" s="10">
        <f>IF(('ssp3-up'!S88-'ssp3-up'!R88)&gt;0,('ssp3-up'!S88-'ssp3-up'!R88),0)</f>
        <v>7.8683508616827158E-2</v>
      </c>
      <c r="T88" s="10">
        <f>IF(('ssp3-up'!T88-'ssp3-up'!S88)&gt;0,('ssp3-up'!T88-'ssp3-up'!S88),0)</f>
        <v>7.9780889341131367E-2</v>
      </c>
      <c r="U88" s="10">
        <f>IF(('ssp3-up'!U88-'ssp3-up'!T88)&gt;0,('ssp3-up'!U88-'ssp3-up'!T88),0)</f>
        <v>8.0641107362203535E-2</v>
      </c>
      <c r="V88" s="10">
        <f>IF(('ssp3-up'!V88-'ssp3-up'!U88)&gt;0,('ssp3-up'!V88-'ssp3-up'!U88),0)</f>
        <v>8.281986773209038E-2</v>
      </c>
      <c r="W88" s="10">
        <f>IF(('ssp3-up'!W88-'ssp3-up'!V88)&gt;0,('ssp3-up'!W88-'ssp3-up'!V88),0)</f>
        <v>8.8100027256428515E-2</v>
      </c>
      <c r="X88" s="10">
        <f>IF(('ssp3-up'!X88-'ssp3-up'!W88)&gt;0,('ssp3-up'!X88-'ssp3-up'!W88),0)</f>
        <v>9.451964995129547E-2</v>
      </c>
    </row>
    <row r="89" spans="1:24" x14ac:dyDescent="0.3">
      <c r="A89" s="6" t="s">
        <v>6</v>
      </c>
      <c r="B89" s="11" t="s">
        <v>206</v>
      </c>
      <c r="C89" s="6" t="s">
        <v>96</v>
      </c>
      <c r="D89" s="6" t="s">
        <v>205</v>
      </c>
      <c r="E89" s="6" t="s">
        <v>204</v>
      </c>
      <c r="F89" s="10" t="e">
        <v>#N/A</v>
      </c>
      <c r="G89" s="10">
        <f>IF(('ssp3-up'!G89-'ssp3-up'!F89)&gt;0,('ssp3-up'!G89-'ssp3-up'!F89),0)</f>
        <v>0.74793021009676863</v>
      </c>
      <c r="H89" s="10">
        <f>IF(('ssp3-up'!H89-'ssp3-up'!G89)&gt;0,('ssp3-up'!H89-'ssp3-up'!G89),0)</f>
        <v>0.82307115852257962</v>
      </c>
      <c r="I89" s="10">
        <f>IF(('ssp3-up'!I89-'ssp3-up'!H89)&gt;0,('ssp3-up'!I89-'ssp3-up'!H89),0)</f>
        <v>0.86025650593083824</v>
      </c>
      <c r="J89" s="10">
        <f>IF(('ssp3-up'!J89-'ssp3-up'!I89)&gt;0,('ssp3-up'!J89-'ssp3-up'!I89),0)</f>
        <v>0.90977850106199742</v>
      </c>
      <c r="K89" s="10">
        <f>IF(('ssp3-up'!K89-'ssp3-up'!J89)&gt;0,('ssp3-up'!K89-'ssp3-up'!J89),0)</f>
        <v>0.92858119164602826</v>
      </c>
      <c r="L89" s="10">
        <f>IF(('ssp3-up'!L89-'ssp3-up'!K89)&gt;0,('ssp3-up'!L89-'ssp3-up'!K89),0)</f>
        <v>0.9516558207670851</v>
      </c>
      <c r="M89" s="10">
        <f>IF(('ssp3-up'!M89-'ssp3-up'!L89)&gt;0,('ssp3-up'!M89-'ssp3-up'!L89),0)</f>
        <v>0.98883095210632987</v>
      </c>
      <c r="N89" s="10">
        <f>IF(('ssp3-up'!N89-'ssp3-up'!M89)&gt;0,('ssp3-up'!N89-'ssp3-up'!M89),0)</f>
        <v>1.0328625536730875</v>
      </c>
      <c r="O89" s="10">
        <f>IF(('ssp3-up'!O89-'ssp3-up'!N89)&gt;0,('ssp3-up'!O89-'ssp3-up'!N89),0)</f>
        <v>1.0463505564085374</v>
      </c>
      <c r="P89" s="10">
        <f>IF(('ssp3-up'!P89-'ssp3-up'!O89)&gt;0,('ssp3-up'!P89-'ssp3-up'!O89),0)</f>
        <v>1.0320446822444431</v>
      </c>
      <c r="Q89" s="10">
        <f>IF(('ssp3-up'!Q89-'ssp3-up'!P89)&gt;0,('ssp3-up'!Q89-'ssp3-up'!P89),0)</f>
        <v>0.9837459863714404</v>
      </c>
      <c r="R89" s="10">
        <f>IF(('ssp3-up'!R89-'ssp3-up'!Q89)&gt;0,('ssp3-up'!R89-'ssp3-up'!Q89),0)</f>
        <v>0.93688233629753448</v>
      </c>
      <c r="S89" s="10">
        <f>IF(('ssp3-up'!S89-'ssp3-up'!R89)&gt;0,('ssp3-up'!S89-'ssp3-up'!R89),0)</f>
        <v>0.90077383257239063</v>
      </c>
      <c r="T89" s="10">
        <f>IF(('ssp3-up'!T89-'ssp3-up'!S89)&gt;0,('ssp3-up'!T89-'ssp3-up'!S89),0)</f>
        <v>0.8699632175686105</v>
      </c>
      <c r="U89" s="10">
        <f>IF(('ssp3-up'!U89-'ssp3-up'!T89)&gt;0,('ssp3-up'!U89-'ssp3-up'!T89),0)</f>
        <v>0.82951820921842412</v>
      </c>
      <c r="V89" s="10">
        <f>IF(('ssp3-up'!V89-'ssp3-up'!U89)&gt;0,('ssp3-up'!V89-'ssp3-up'!U89),0)</f>
        <v>0.77397777895949105</v>
      </c>
      <c r="W89" s="10">
        <f>IF(('ssp3-up'!W89-'ssp3-up'!V89)&gt;0,('ssp3-up'!W89-'ssp3-up'!V89),0)</f>
        <v>0.70728576199257276</v>
      </c>
      <c r="X89" s="10">
        <f>IF(('ssp3-up'!X89-'ssp3-up'!W89)&gt;0,('ssp3-up'!X89-'ssp3-up'!W89),0)</f>
        <v>0.6362159345374323</v>
      </c>
    </row>
    <row r="90" spans="1:24" x14ac:dyDescent="0.3">
      <c r="A90" s="6" t="s">
        <v>6</v>
      </c>
      <c r="B90" s="11" t="s">
        <v>206</v>
      </c>
      <c r="C90" s="6" t="s">
        <v>97</v>
      </c>
      <c r="D90" s="6" t="s">
        <v>205</v>
      </c>
      <c r="E90" s="6" t="s">
        <v>204</v>
      </c>
      <c r="F90" s="10" t="e">
        <v>#N/A</v>
      </c>
      <c r="G90" s="10">
        <f>IF(('ssp3-up'!G90-'ssp3-up'!F90)&gt;0,('ssp3-up'!G90-'ssp3-up'!F90),0)</f>
        <v>0.43676510165505533</v>
      </c>
      <c r="H90" s="10">
        <f>IF(('ssp3-up'!H90-'ssp3-up'!G90)&gt;0,('ssp3-up'!H90-'ssp3-up'!G90),0)</f>
        <v>0</v>
      </c>
      <c r="I90" s="10">
        <f>IF(('ssp3-up'!I90-'ssp3-up'!H90)&gt;0,('ssp3-up'!I90-'ssp3-up'!H90),0)</f>
        <v>0</v>
      </c>
      <c r="J90" s="10">
        <f>IF(('ssp3-up'!J90-'ssp3-up'!I90)&gt;0,('ssp3-up'!J90-'ssp3-up'!I90),0)</f>
        <v>0</v>
      </c>
      <c r="K90" s="10">
        <f>IF(('ssp3-up'!K90-'ssp3-up'!J90)&gt;0,('ssp3-up'!K90-'ssp3-up'!J90),0)</f>
        <v>0</v>
      </c>
      <c r="L90" s="10">
        <f>IF(('ssp3-up'!L90-'ssp3-up'!K90)&gt;0,('ssp3-up'!L90-'ssp3-up'!K90),0)</f>
        <v>0</v>
      </c>
      <c r="M90" s="10">
        <f>IF(('ssp3-up'!M90-'ssp3-up'!L90)&gt;0,('ssp3-up'!M90-'ssp3-up'!L90),0)</f>
        <v>0</v>
      </c>
      <c r="N90" s="10">
        <f>IF(('ssp3-up'!N90-'ssp3-up'!M90)&gt;0,('ssp3-up'!N90-'ssp3-up'!M90),0)</f>
        <v>0</v>
      </c>
      <c r="O90" s="10">
        <f>IF(('ssp3-up'!O90-'ssp3-up'!N90)&gt;0,('ssp3-up'!O90-'ssp3-up'!N90),0)</f>
        <v>0</v>
      </c>
      <c r="P90" s="10">
        <f>IF(('ssp3-up'!P90-'ssp3-up'!O90)&gt;0,('ssp3-up'!P90-'ssp3-up'!O90),0)</f>
        <v>0</v>
      </c>
      <c r="Q90" s="10">
        <f>IF(('ssp3-up'!Q90-'ssp3-up'!P90)&gt;0,('ssp3-up'!Q90-'ssp3-up'!P90),0)</f>
        <v>0</v>
      </c>
      <c r="R90" s="10">
        <f>IF(('ssp3-up'!R90-'ssp3-up'!Q90)&gt;0,('ssp3-up'!R90-'ssp3-up'!Q90),0)</f>
        <v>0</v>
      </c>
      <c r="S90" s="10">
        <f>IF(('ssp3-up'!S90-'ssp3-up'!R90)&gt;0,('ssp3-up'!S90-'ssp3-up'!R90),0)</f>
        <v>0</v>
      </c>
      <c r="T90" s="10">
        <f>IF(('ssp3-up'!T90-'ssp3-up'!S90)&gt;0,('ssp3-up'!T90-'ssp3-up'!S90),0)</f>
        <v>0</v>
      </c>
      <c r="U90" s="10">
        <f>IF(('ssp3-up'!U90-'ssp3-up'!T90)&gt;0,('ssp3-up'!U90-'ssp3-up'!T90),0)</f>
        <v>0</v>
      </c>
      <c r="V90" s="10">
        <f>IF(('ssp3-up'!V90-'ssp3-up'!U90)&gt;0,('ssp3-up'!V90-'ssp3-up'!U90),0)</f>
        <v>0</v>
      </c>
      <c r="W90" s="10">
        <f>IF(('ssp3-up'!W90-'ssp3-up'!V90)&gt;0,('ssp3-up'!W90-'ssp3-up'!V90),0)</f>
        <v>0</v>
      </c>
      <c r="X90" s="10">
        <f>IF(('ssp3-up'!X90-'ssp3-up'!W90)&gt;0,('ssp3-up'!X90-'ssp3-up'!W90),0)</f>
        <v>0</v>
      </c>
    </row>
    <row r="91" spans="1:24" x14ac:dyDescent="0.3">
      <c r="A91" s="6" t="s">
        <v>6</v>
      </c>
      <c r="B91" s="11" t="s">
        <v>206</v>
      </c>
      <c r="C91" s="6" t="s">
        <v>98</v>
      </c>
      <c r="D91" s="6" t="s">
        <v>205</v>
      </c>
      <c r="E91" s="6" t="s">
        <v>204</v>
      </c>
      <c r="F91" s="10" t="e">
        <v>#N/A</v>
      </c>
      <c r="G91" s="10">
        <f>IF(('ssp3-up'!G91-'ssp3-up'!F91)&gt;0,('ssp3-up'!G91-'ssp3-up'!F91),0)</f>
        <v>0.77918402704864498</v>
      </c>
      <c r="H91" s="10">
        <f>IF(('ssp3-up'!H91-'ssp3-up'!G91)&gt;0,('ssp3-up'!H91-'ssp3-up'!G91),0)</f>
        <v>0.76071881748524817</v>
      </c>
      <c r="I91" s="10">
        <f>IF(('ssp3-up'!I91-'ssp3-up'!H91)&gt;0,('ssp3-up'!I91-'ssp3-up'!H91),0)</f>
        <v>0.68969260958109047</v>
      </c>
      <c r="J91" s="10">
        <f>IF(('ssp3-up'!J91-'ssp3-up'!I91)&gt;0,('ssp3-up'!J91-'ssp3-up'!I91),0)</f>
        <v>0.62535607528183235</v>
      </c>
      <c r="K91" s="10">
        <f>IF(('ssp3-up'!K91-'ssp3-up'!J91)&gt;0,('ssp3-up'!K91-'ssp3-up'!J91),0)</f>
        <v>0.59540095967746787</v>
      </c>
      <c r="L91" s="10">
        <f>IF(('ssp3-up'!L91-'ssp3-up'!K91)&gt;0,('ssp3-up'!L91-'ssp3-up'!K91),0)</f>
        <v>0.60256529348526833</v>
      </c>
      <c r="M91" s="10">
        <f>IF(('ssp3-up'!M91-'ssp3-up'!L91)&gt;0,('ssp3-up'!M91-'ssp3-up'!L91),0)</f>
        <v>0.58268453796063291</v>
      </c>
      <c r="N91" s="10">
        <f>IF(('ssp3-up'!N91-'ssp3-up'!M91)&gt;0,('ssp3-up'!N91-'ssp3-up'!M91),0)</f>
        <v>0.53779868338151715</v>
      </c>
      <c r="O91" s="10">
        <f>IF(('ssp3-up'!O91-'ssp3-up'!N91)&gt;0,('ssp3-up'!O91-'ssp3-up'!N91),0)</f>
        <v>0.47375150921789455</v>
      </c>
      <c r="P91" s="10">
        <f>IF(('ssp3-up'!P91-'ssp3-up'!O91)&gt;0,('ssp3-up'!P91-'ssp3-up'!O91),0)</f>
        <v>0.42970453604324987</v>
      </c>
      <c r="Q91" s="10">
        <f>IF(('ssp3-up'!Q91-'ssp3-up'!P91)&gt;0,('ssp3-up'!Q91-'ssp3-up'!P91),0)</f>
        <v>0.40131639860257096</v>
      </c>
      <c r="R91" s="10">
        <f>IF(('ssp3-up'!R91-'ssp3-up'!Q91)&gt;0,('ssp3-up'!R91-'ssp3-up'!Q91),0)</f>
        <v>0.38570878806604192</v>
      </c>
      <c r="S91" s="10">
        <f>IF(('ssp3-up'!S91-'ssp3-up'!R91)&gt;0,('ssp3-up'!S91-'ssp3-up'!R91),0)</f>
        <v>0.36485565198822911</v>
      </c>
      <c r="T91" s="10">
        <f>IF(('ssp3-up'!T91-'ssp3-up'!S91)&gt;0,('ssp3-up'!T91-'ssp3-up'!S91),0)</f>
        <v>0.33209905371062121</v>
      </c>
      <c r="U91" s="10">
        <f>IF(('ssp3-up'!U91-'ssp3-up'!T91)&gt;0,('ssp3-up'!U91-'ssp3-up'!T91),0)</f>
        <v>0.29724796184930113</v>
      </c>
      <c r="V91" s="10">
        <f>IF(('ssp3-up'!V91-'ssp3-up'!U91)&gt;0,('ssp3-up'!V91-'ssp3-up'!U91),0)</f>
        <v>0.26697359398292164</v>
      </c>
      <c r="W91" s="10">
        <f>IF(('ssp3-up'!W91-'ssp3-up'!V91)&gt;0,('ssp3-up'!W91-'ssp3-up'!V91),0)</f>
        <v>0.24089625248079827</v>
      </c>
      <c r="X91" s="10">
        <f>IF(('ssp3-up'!X91-'ssp3-up'!W91)&gt;0,('ssp3-up'!X91-'ssp3-up'!W91),0)</f>
        <v>0.21770617807967341</v>
      </c>
    </row>
    <row r="92" spans="1:24" x14ac:dyDescent="0.3">
      <c r="A92" s="6" t="s">
        <v>6</v>
      </c>
      <c r="B92" s="11" t="s">
        <v>206</v>
      </c>
      <c r="C92" s="6" t="s">
        <v>99</v>
      </c>
      <c r="D92" s="6" t="s">
        <v>205</v>
      </c>
      <c r="E92" s="6" t="s">
        <v>204</v>
      </c>
      <c r="F92" s="10" t="e">
        <v>#N/A</v>
      </c>
      <c r="G92" s="10">
        <f>IF(('ssp3-up'!G92-'ssp3-up'!F92)&gt;0,('ssp3-up'!G92-'ssp3-up'!F92),0)</f>
        <v>1.785714199307666</v>
      </c>
      <c r="H92" s="10">
        <f>IF(('ssp3-up'!H92-'ssp3-up'!G92)&gt;0,('ssp3-up'!H92-'ssp3-up'!G92),0)</f>
        <v>2.0544659709495185</v>
      </c>
      <c r="I92" s="10">
        <f>IF(('ssp3-up'!I92-'ssp3-up'!H92)&gt;0,('ssp3-up'!I92-'ssp3-up'!H92),0)</f>
        <v>2.2845445811203753</v>
      </c>
      <c r="J92" s="10">
        <f>IF(('ssp3-up'!J92-'ssp3-up'!I92)&gt;0,('ssp3-up'!J92-'ssp3-up'!I92),0)</f>
        <v>2.5450461289909825</v>
      </c>
      <c r="K92" s="10">
        <f>IF(('ssp3-up'!K92-'ssp3-up'!J92)&gt;0,('ssp3-up'!K92-'ssp3-up'!J92),0)</f>
        <v>2.7493547220417511</v>
      </c>
      <c r="L92" s="10">
        <f>IF(('ssp3-up'!L92-'ssp3-up'!K92)&gt;0,('ssp3-up'!L92-'ssp3-up'!K92),0)</f>
        <v>2.9719761924392145</v>
      </c>
      <c r="M92" s="10">
        <f>IF(('ssp3-up'!M92-'ssp3-up'!L92)&gt;0,('ssp3-up'!M92-'ssp3-up'!L92),0)</f>
        <v>3.1623695124216802</v>
      </c>
      <c r="N92" s="10">
        <f>IF(('ssp3-up'!N92-'ssp3-up'!M92)&gt;0,('ssp3-up'!N92-'ssp3-up'!M92),0)</f>
        <v>3.326417434168107</v>
      </c>
      <c r="O92" s="10">
        <f>IF(('ssp3-up'!O92-'ssp3-up'!N92)&gt;0,('ssp3-up'!O92-'ssp3-up'!N92),0)</f>
        <v>3.3814943129022943</v>
      </c>
      <c r="P92" s="10">
        <f>IF(('ssp3-up'!P92-'ssp3-up'!O92)&gt;0,('ssp3-up'!P92-'ssp3-up'!O92),0)</f>
        <v>3.4615287180514045</v>
      </c>
      <c r="Q92" s="10">
        <f>IF(('ssp3-up'!Q92-'ssp3-up'!P92)&gt;0,('ssp3-up'!Q92-'ssp3-up'!P92),0)</f>
        <v>3.5219095288750211</v>
      </c>
      <c r="R92" s="10">
        <f>IF(('ssp3-up'!R92-'ssp3-up'!Q92)&gt;0,('ssp3-up'!R92-'ssp3-up'!Q92),0)</f>
        <v>3.6558249065039874</v>
      </c>
      <c r="S92" s="10">
        <f>IF(('ssp3-up'!S92-'ssp3-up'!R92)&gt;0,('ssp3-up'!S92-'ssp3-up'!R92),0)</f>
        <v>3.722380954474481</v>
      </c>
      <c r="T92" s="10">
        <f>IF(('ssp3-up'!T92-'ssp3-up'!S92)&gt;0,('ssp3-up'!T92-'ssp3-up'!S92),0)</f>
        <v>3.7571832814027175</v>
      </c>
      <c r="U92" s="10">
        <f>IF(('ssp3-up'!U92-'ssp3-up'!T92)&gt;0,('ssp3-up'!U92-'ssp3-up'!T92),0)</f>
        <v>3.7523017933194183</v>
      </c>
      <c r="V92" s="10">
        <f>IF(('ssp3-up'!V92-'ssp3-up'!U92)&gt;0,('ssp3-up'!V92-'ssp3-up'!U92),0)</f>
        <v>3.7213767303864884</v>
      </c>
      <c r="W92" s="10">
        <f>IF(('ssp3-up'!W92-'ssp3-up'!V92)&gt;0,('ssp3-up'!W92-'ssp3-up'!V92),0)</f>
        <v>3.674475206722434</v>
      </c>
      <c r="X92" s="10">
        <f>IF(('ssp3-up'!X92-'ssp3-up'!W92)&gt;0,('ssp3-up'!X92-'ssp3-up'!W92),0)</f>
        <v>3.6554091738667012</v>
      </c>
    </row>
    <row r="93" spans="1:24" x14ac:dyDescent="0.3">
      <c r="A93" s="6" t="s">
        <v>6</v>
      </c>
      <c r="B93" s="11" t="s">
        <v>206</v>
      </c>
      <c r="C93" s="6" t="s">
        <v>100</v>
      </c>
      <c r="D93" s="6" t="s">
        <v>205</v>
      </c>
      <c r="E93" s="6" t="s">
        <v>204</v>
      </c>
      <c r="F93" s="10" t="e">
        <v>#N/A</v>
      </c>
      <c r="G93" s="10">
        <f>IF(('ssp3-up'!G93-'ssp3-up'!F93)&gt;0,('ssp3-up'!G93-'ssp3-up'!F93),0)</f>
        <v>0.15387320636549195</v>
      </c>
      <c r="H93" s="10">
        <f>IF(('ssp3-up'!H93-'ssp3-up'!G93)&gt;0,('ssp3-up'!H93-'ssp3-up'!G93),0)</f>
        <v>0.16823146495552921</v>
      </c>
      <c r="I93" s="10">
        <f>IF(('ssp3-up'!I93-'ssp3-up'!H93)&gt;0,('ssp3-up'!I93-'ssp3-up'!H93),0)</f>
        <v>0.17310124844242969</v>
      </c>
      <c r="J93" s="10">
        <f>IF(('ssp3-up'!J93-'ssp3-up'!I93)&gt;0,('ssp3-up'!J93-'ssp3-up'!I93),0)</f>
        <v>0.1731415297419292</v>
      </c>
      <c r="K93" s="10">
        <f>IF(('ssp3-up'!K93-'ssp3-up'!J93)&gt;0,('ssp3-up'!K93-'ssp3-up'!J93),0)</f>
        <v>0.17170231937765923</v>
      </c>
      <c r="L93" s="10">
        <f>IF(('ssp3-up'!L93-'ssp3-up'!K93)&gt;0,('ssp3-up'!L93-'ssp3-up'!K93),0)</f>
        <v>0.17021216886358159</v>
      </c>
      <c r="M93" s="10">
        <f>IF(('ssp3-up'!M93-'ssp3-up'!L93)&gt;0,('ssp3-up'!M93-'ssp3-up'!L93),0)</f>
        <v>0.16717421149846823</v>
      </c>
      <c r="N93" s="10">
        <f>IF(('ssp3-up'!N93-'ssp3-up'!M93)&gt;0,('ssp3-up'!N93-'ssp3-up'!M93),0)</f>
        <v>0.16294129878790375</v>
      </c>
      <c r="O93" s="10">
        <f>IF(('ssp3-up'!O93-'ssp3-up'!N93)&gt;0,('ssp3-up'!O93-'ssp3-up'!N93),0)</f>
        <v>0.15616598824929939</v>
      </c>
      <c r="P93" s="10">
        <f>IF(('ssp3-up'!P93-'ssp3-up'!O93)&gt;0,('ssp3-up'!P93-'ssp3-up'!O93),0)</f>
        <v>0.15080302139950552</v>
      </c>
      <c r="Q93" s="10">
        <f>IF(('ssp3-up'!Q93-'ssp3-up'!P93)&gt;0,('ssp3-up'!Q93-'ssp3-up'!P93),0)</f>
        <v>0.14998108605058791</v>
      </c>
      <c r="R93" s="10">
        <f>IF(('ssp3-up'!R93-'ssp3-up'!Q93)&gt;0,('ssp3-up'!R93-'ssp3-up'!Q93),0)</f>
        <v>0.14895250207000466</v>
      </c>
      <c r="S93" s="10">
        <f>IF(('ssp3-up'!S93-'ssp3-up'!R93)&gt;0,('ssp3-up'!S93-'ssp3-up'!R93),0)</f>
        <v>0.14717829016576855</v>
      </c>
      <c r="T93" s="10">
        <f>IF(('ssp3-up'!T93-'ssp3-up'!S93)&gt;0,('ssp3-up'!T93-'ssp3-up'!S93),0)</f>
        <v>0.14609806979436879</v>
      </c>
      <c r="U93" s="10">
        <f>IF(('ssp3-up'!U93-'ssp3-up'!T93)&gt;0,('ssp3-up'!U93-'ssp3-up'!T93),0)</f>
        <v>0.1470371820029337</v>
      </c>
      <c r="V93" s="10">
        <f>IF(('ssp3-up'!V93-'ssp3-up'!U93)&gt;0,('ssp3-up'!V93-'ssp3-up'!U93),0)</f>
        <v>0.14929328000704878</v>
      </c>
      <c r="W93" s="10">
        <f>IF(('ssp3-up'!W93-'ssp3-up'!V93)&gt;0,('ssp3-up'!W93-'ssp3-up'!V93),0)</f>
        <v>0.15126160488682316</v>
      </c>
      <c r="X93" s="10">
        <f>IF(('ssp3-up'!X93-'ssp3-up'!W93)&gt;0,('ssp3-up'!X93-'ssp3-up'!W93),0)</f>
        <v>0.15202572432493966</v>
      </c>
    </row>
    <row r="94" spans="1:24" x14ac:dyDescent="0.3">
      <c r="A94" s="6" t="s">
        <v>6</v>
      </c>
      <c r="B94" s="11" t="s">
        <v>206</v>
      </c>
      <c r="C94" s="6" t="s">
        <v>101</v>
      </c>
      <c r="D94" s="6" t="s">
        <v>205</v>
      </c>
      <c r="E94" s="6" t="s">
        <v>204</v>
      </c>
      <c r="F94" s="10" t="e">
        <v>#N/A</v>
      </c>
      <c r="G94" s="10">
        <f>IF(('ssp3-up'!G94-'ssp3-up'!F94)&gt;0,('ssp3-up'!G94-'ssp3-up'!F94),0)</f>
        <v>0.31393837234982414</v>
      </c>
      <c r="H94" s="10">
        <f>IF(('ssp3-up'!H94-'ssp3-up'!G94)&gt;0,('ssp3-up'!H94-'ssp3-up'!G94),0)</f>
        <v>0.36409051359616029</v>
      </c>
      <c r="I94" s="10">
        <f>IF(('ssp3-up'!I94-'ssp3-up'!H94)&gt;0,('ssp3-up'!I94-'ssp3-up'!H94),0)</f>
        <v>0.38522908094325237</v>
      </c>
      <c r="J94" s="10">
        <f>IF(('ssp3-up'!J94-'ssp3-up'!I94)&gt;0,('ssp3-up'!J94-'ssp3-up'!I94),0)</f>
        <v>0.3883107505343113</v>
      </c>
      <c r="K94" s="10">
        <f>IF(('ssp3-up'!K94-'ssp3-up'!J94)&gt;0,('ssp3-up'!K94-'ssp3-up'!J94),0)</f>
        <v>0.37031351824886016</v>
      </c>
      <c r="L94" s="10">
        <f>IF(('ssp3-up'!L94-'ssp3-up'!K94)&gt;0,('ssp3-up'!L94-'ssp3-up'!K94),0)</f>
        <v>0.37251465015840424</v>
      </c>
      <c r="M94" s="10">
        <f>IF(('ssp3-up'!M94-'ssp3-up'!L94)&gt;0,('ssp3-up'!M94-'ssp3-up'!L94),0)</f>
        <v>0.38132286997669418</v>
      </c>
      <c r="N94" s="10">
        <f>IF(('ssp3-up'!N94-'ssp3-up'!M94)&gt;0,('ssp3-up'!N94-'ssp3-up'!M94),0)</f>
        <v>0.3900864753586184</v>
      </c>
      <c r="O94" s="10">
        <f>IF(('ssp3-up'!O94-'ssp3-up'!N94)&gt;0,('ssp3-up'!O94-'ssp3-up'!N94),0)</f>
        <v>0.3854401943932162</v>
      </c>
      <c r="P94" s="10">
        <f>IF(('ssp3-up'!P94-'ssp3-up'!O94)&gt;0,('ssp3-up'!P94-'ssp3-up'!O94),0)</f>
        <v>0.36330414152275115</v>
      </c>
      <c r="Q94" s="10">
        <f>IF(('ssp3-up'!Q94-'ssp3-up'!P94)&gt;0,('ssp3-up'!Q94-'ssp3-up'!P94),0)</f>
        <v>0.3423473646564652</v>
      </c>
      <c r="R94" s="10">
        <f>IF(('ssp3-up'!R94-'ssp3-up'!Q94)&gt;0,('ssp3-up'!R94-'ssp3-up'!Q94),0)</f>
        <v>0.33866162186021143</v>
      </c>
      <c r="S94" s="10">
        <f>IF(('ssp3-up'!S94-'ssp3-up'!R94)&gt;0,('ssp3-up'!S94-'ssp3-up'!R94),0)</f>
        <v>0.34167050577806091</v>
      </c>
      <c r="T94" s="10">
        <f>IF(('ssp3-up'!T94-'ssp3-up'!S94)&gt;0,('ssp3-up'!T94-'ssp3-up'!S94),0)</f>
        <v>0.36042802652657446</v>
      </c>
      <c r="U94" s="10">
        <f>IF(('ssp3-up'!U94-'ssp3-up'!T94)&gt;0,('ssp3-up'!U94-'ssp3-up'!T94),0)</f>
        <v>0.36923573376808339</v>
      </c>
      <c r="V94" s="10">
        <f>IF(('ssp3-up'!V94-'ssp3-up'!U94)&gt;0,('ssp3-up'!V94-'ssp3-up'!U94),0)</f>
        <v>0.38403681206376561</v>
      </c>
      <c r="W94" s="10">
        <f>IF(('ssp3-up'!W94-'ssp3-up'!V94)&gt;0,('ssp3-up'!W94-'ssp3-up'!V94),0)</f>
        <v>0.39363903862451188</v>
      </c>
      <c r="X94" s="10">
        <f>IF(('ssp3-up'!X94-'ssp3-up'!W94)&gt;0,('ssp3-up'!X94-'ssp3-up'!W94),0)</f>
        <v>0.41157336334125993</v>
      </c>
    </row>
    <row r="95" spans="1:24" x14ac:dyDescent="0.3">
      <c r="A95" s="6" t="s">
        <v>6</v>
      </c>
      <c r="B95" s="11" t="s">
        <v>206</v>
      </c>
      <c r="C95" s="6" t="s">
        <v>102</v>
      </c>
      <c r="D95" s="6" t="s">
        <v>205</v>
      </c>
      <c r="E95" s="6" t="s">
        <v>204</v>
      </c>
      <c r="F95" s="10" t="e">
        <v>#N/A</v>
      </c>
      <c r="G95" s="10">
        <f>IF(('ssp3-up'!G95-'ssp3-up'!F95)&gt;0,('ssp3-up'!G95-'ssp3-up'!F95),0)</f>
        <v>1.1283777524006311</v>
      </c>
      <c r="H95" s="10">
        <f>IF(('ssp3-up'!H95-'ssp3-up'!G95)&gt;0,('ssp3-up'!H95-'ssp3-up'!G95),0)</f>
        <v>0.77300595561586505</v>
      </c>
      <c r="I95" s="10">
        <f>IF(('ssp3-up'!I95-'ssp3-up'!H95)&gt;0,('ssp3-up'!I95-'ssp3-up'!H95),0)</f>
        <v>0.39480073519685277</v>
      </c>
      <c r="J95" s="10">
        <f>IF(('ssp3-up'!J95-'ssp3-up'!I95)&gt;0,('ssp3-up'!J95-'ssp3-up'!I95),0)</f>
        <v>0</v>
      </c>
      <c r="K95" s="10">
        <f>IF(('ssp3-up'!K95-'ssp3-up'!J95)&gt;0,('ssp3-up'!K95-'ssp3-up'!J95),0)</f>
        <v>0</v>
      </c>
      <c r="L95" s="10">
        <f>IF(('ssp3-up'!L95-'ssp3-up'!K95)&gt;0,('ssp3-up'!L95-'ssp3-up'!K95),0)</f>
        <v>0</v>
      </c>
      <c r="M95" s="10">
        <f>IF(('ssp3-up'!M95-'ssp3-up'!L95)&gt;0,('ssp3-up'!M95-'ssp3-up'!L95),0)</f>
        <v>0</v>
      </c>
      <c r="N95" s="10">
        <f>IF(('ssp3-up'!N95-'ssp3-up'!M95)&gt;0,('ssp3-up'!N95-'ssp3-up'!M95),0)</f>
        <v>0</v>
      </c>
      <c r="O95" s="10">
        <f>IF(('ssp3-up'!O95-'ssp3-up'!N95)&gt;0,('ssp3-up'!O95-'ssp3-up'!N95),0)</f>
        <v>0</v>
      </c>
      <c r="P95" s="10">
        <f>IF(('ssp3-up'!P95-'ssp3-up'!O95)&gt;0,('ssp3-up'!P95-'ssp3-up'!O95),0)</f>
        <v>0</v>
      </c>
      <c r="Q95" s="10">
        <f>IF(('ssp3-up'!Q95-'ssp3-up'!P95)&gt;0,('ssp3-up'!Q95-'ssp3-up'!P95),0)</f>
        <v>0</v>
      </c>
      <c r="R95" s="10">
        <f>IF(('ssp3-up'!R95-'ssp3-up'!Q95)&gt;0,('ssp3-up'!R95-'ssp3-up'!Q95),0)</f>
        <v>0</v>
      </c>
      <c r="S95" s="10">
        <f>IF(('ssp3-up'!S95-'ssp3-up'!R95)&gt;0,('ssp3-up'!S95-'ssp3-up'!R95),0)</f>
        <v>0</v>
      </c>
      <c r="T95" s="10">
        <f>IF(('ssp3-up'!T95-'ssp3-up'!S95)&gt;0,('ssp3-up'!T95-'ssp3-up'!S95),0)</f>
        <v>0</v>
      </c>
      <c r="U95" s="10">
        <f>IF(('ssp3-up'!U95-'ssp3-up'!T95)&gt;0,('ssp3-up'!U95-'ssp3-up'!T95),0)</f>
        <v>0</v>
      </c>
      <c r="V95" s="10">
        <f>IF(('ssp3-up'!V95-'ssp3-up'!U95)&gt;0,('ssp3-up'!V95-'ssp3-up'!U95),0)</f>
        <v>0</v>
      </c>
      <c r="W95" s="10">
        <f>IF(('ssp3-up'!W95-'ssp3-up'!V95)&gt;0,('ssp3-up'!W95-'ssp3-up'!V95),0)</f>
        <v>0</v>
      </c>
      <c r="X95" s="10">
        <f>IF(('ssp3-up'!X95-'ssp3-up'!W95)&gt;0,('ssp3-up'!X95-'ssp3-up'!W95),0)</f>
        <v>0</v>
      </c>
    </row>
    <row r="96" spans="1:24" x14ac:dyDescent="0.3">
      <c r="A96" s="6" t="s">
        <v>6</v>
      </c>
      <c r="B96" s="11" t="s">
        <v>206</v>
      </c>
      <c r="C96" s="6" t="s">
        <v>103</v>
      </c>
      <c r="D96" s="6" t="s">
        <v>205</v>
      </c>
      <c r="E96" s="6" t="s">
        <v>204</v>
      </c>
      <c r="F96" s="10" t="e">
        <v>#N/A</v>
      </c>
      <c r="G96" s="10">
        <f>IF(('ssp3-up'!G96-'ssp3-up'!F96)&gt;0,('ssp3-up'!G96-'ssp3-up'!F96),0)</f>
        <v>0.44388473092052783</v>
      </c>
      <c r="H96" s="10">
        <f>IF(('ssp3-up'!H96-'ssp3-up'!G96)&gt;0,('ssp3-up'!H96-'ssp3-up'!G96),0)</f>
        <v>0.35772397823125468</v>
      </c>
      <c r="I96" s="10">
        <f>IF(('ssp3-up'!I96-'ssp3-up'!H96)&gt;0,('ssp3-up'!I96-'ssp3-up'!H96),0)</f>
        <v>0.32246584167665748</v>
      </c>
      <c r="J96" s="10">
        <f>IF(('ssp3-up'!J96-'ssp3-up'!I96)&gt;0,('ssp3-up'!J96-'ssp3-up'!I96),0)</f>
        <v>0.33133646002436334</v>
      </c>
      <c r="K96" s="10">
        <f>IF(('ssp3-up'!K96-'ssp3-up'!J96)&gt;0,('ssp3-up'!K96-'ssp3-up'!J96),0)</f>
        <v>0.3317765053859576</v>
      </c>
      <c r="L96" s="10">
        <f>IF(('ssp3-up'!L96-'ssp3-up'!K96)&gt;0,('ssp3-up'!L96-'ssp3-up'!K96),0)</f>
        <v>0.31994873960246029</v>
      </c>
      <c r="M96" s="10">
        <f>IF(('ssp3-up'!M96-'ssp3-up'!L96)&gt;0,('ssp3-up'!M96-'ssp3-up'!L96),0)</f>
        <v>0.29754202194188739</v>
      </c>
      <c r="N96" s="10">
        <f>IF(('ssp3-up'!N96-'ssp3-up'!M96)&gt;0,('ssp3-up'!N96-'ssp3-up'!M96),0)</f>
        <v>0.27468080112156112</v>
      </c>
      <c r="O96" s="10">
        <f>IF(('ssp3-up'!O96-'ssp3-up'!N96)&gt;0,('ssp3-up'!O96-'ssp3-up'!N96),0)</f>
        <v>0.25885542566240627</v>
      </c>
      <c r="P96" s="10">
        <f>IF(('ssp3-up'!P96-'ssp3-up'!O96)&gt;0,('ssp3-up'!P96-'ssp3-up'!O96),0)</f>
        <v>0.25343805144157194</v>
      </c>
      <c r="Q96" s="10">
        <f>IF(('ssp3-up'!Q96-'ssp3-up'!P96)&gt;0,('ssp3-up'!Q96-'ssp3-up'!P96),0)</f>
        <v>0.24205330087578592</v>
      </c>
      <c r="R96" s="10">
        <f>IF(('ssp3-up'!R96-'ssp3-up'!Q96)&gt;0,('ssp3-up'!R96-'ssp3-up'!Q96),0)</f>
        <v>0.23475014419033258</v>
      </c>
      <c r="S96" s="10">
        <f>IF(('ssp3-up'!S96-'ssp3-up'!R96)&gt;0,('ssp3-up'!S96-'ssp3-up'!R96),0)</f>
        <v>0.23160000810495429</v>
      </c>
      <c r="T96" s="10">
        <f>IF(('ssp3-up'!T96-'ssp3-up'!S96)&gt;0,('ssp3-up'!T96-'ssp3-up'!S96),0)</f>
        <v>0.22895704782443449</v>
      </c>
      <c r="U96" s="10">
        <f>IF(('ssp3-up'!U96-'ssp3-up'!T96)&gt;0,('ssp3-up'!U96-'ssp3-up'!T96),0)</f>
        <v>0.22007092359147151</v>
      </c>
      <c r="V96" s="10">
        <f>IF(('ssp3-up'!V96-'ssp3-up'!U96)&gt;0,('ssp3-up'!V96-'ssp3-up'!U96),0)</f>
        <v>0.20042219121081928</v>
      </c>
      <c r="W96" s="10">
        <f>IF(('ssp3-up'!W96-'ssp3-up'!V96)&gt;0,('ssp3-up'!W96-'ssp3-up'!V96),0)</f>
        <v>0.17098993051830913</v>
      </c>
      <c r="X96" s="10">
        <f>IF(('ssp3-up'!X96-'ssp3-up'!W96)&gt;0,('ssp3-up'!X96-'ssp3-up'!W96),0)</f>
        <v>0.13760246522835029</v>
      </c>
    </row>
    <row r="97" spans="1:24" x14ac:dyDescent="0.3">
      <c r="A97" s="6" t="s">
        <v>6</v>
      </c>
      <c r="B97" s="11" t="s">
        <v>206</v>
      </c>
      <c r="C97" s="6" t="s">
        <v>104</v>
      </c>
      <c r="D97" s="6" t="s">
        <v>205</v>
      </c>
      <c r="E97" s="6" t="s">
        <v>204</v>
      </c>
      <c r="F97" s="10" t="e">
        <v>#N/A</v>
      </c>
      <c r="G97" s="10">
        <f>IF(('ssp3-up'!G97-'ssp3-up'!F97)&gt;0,('ssp3-up'!G97-'ssp3-up'!F97),0)</f>
        <v>0.22239445893277265</v>
      </c>
      <c r="H97" s="10">
        <f>IF(('ssp3-up'!H97-'ssp3-up'!G97)&gt;0,('ssp3-up'!H97-'ssp3-up'!G97),0)</f>
        <v>0.25338446172714901</v>
      </c>
      <c r="I97" s="10">
        <f>IF(('ssp3-up'!I97-'ssp3-up'!H97)&gt;0,('ssp3-up'!I97-'ssp3-up'!H97),0)</f>
        <v>0.27198273263618811</v>
      </c>
      <c r="J97" s="10">
        <f>IF(('ssp3-up'!J97-'ssp3-up'!I97)&gt;0,('ssp3-up'!J97-'ssp3-up'!I97),0)</f>
        <v>0.27010062789678146</v>
      </c>
      <c r="K97" s="10">
        <f>IF(('ssp3-up'!K97-'ssp3-up'!J97)&gt;0,('ssp3-up'!K97-'ssp3-up'!J97),0)</f>
        <v>0.25567647163234009</v>
      </c>
      <c r="L97" s="10">
        <f>IF(('ssp3-up'!L97-'ssp3-up'!K97)&gt;0,('ssp3-up'!L97-'ssp3-up'!K97),0)</f>
        <v>0.24577018113977944</v>
      </c>
      <c r="M97" s="10">
        <f>IF(('ssp3-up'!M97-'ssp3-up'!L97)&gt;0,('ssp3-up'!M97-'ssp3-up'!L97),0)</f>
        <v>0.2512037156826632</v>
      </c>
      <c r="N97" s="10">
        <f>IF(('ssp3-up'!N97-'ssp3-up'!M97)&gt;0,('ssp3-up'!N97-'ssp3-up'!M97),0)</f>
        <v>0.25931219601616551</v>
      </c>
      <c r="O97" s="10">
        <f>IF(('ssp3-up'!O97-'ssp3-up'!N97)&gt;0,('ssp3-up'!O97-'ssp3-up'!N97),0)</f>
        <v>0.25102058592415499</v>
      </c>
      <c r="P97" s="10">
        <f>IF(('ssp3-up'!P97-'ssp3-up'!O97)&gt;0,('ssp3-up'!P97-'ssp3-up'!O97),0)</f>
        <v>0.23319505307386557</v>
      </c>
      <c r="Q97" s="10">
        <f>IF(('ssp3-up'!Q97-'ssp3-up'!P97)&gt;0,('ssp3-up'!Q97-'ssp3-up'!P97),0)</f>
        <v>0.21906220354269212</v>
      </c>
      <c r="R97" s="10">
        <f>IF(('ssp3-up'!R97-'ssp3-up'!Q97)&gt;0,('ssp3-up'!R97-'ssp3-up'!Q97),0)</f>
        <v>0.20879213998216084</v>
      </c>
      <c r="S97" s="10">
        <f>IF(('ssp3-up'!S97-'ssp3-up'!R97)&gt;0,('ssp3-up'!S97-'ssp3-up'!R97),0)</f>
        <v>0.21563398507872567</v>
      </c>
      <c r="T97" s="10">
        <f>IF(('ssp3-up'!T97-'ssp3-up'!S97)&gt;0,('ssp3-up'!T97-'ssp3-up'!S97),0)</f>
        <v>0.2310870708360282</v>
      </c>
      <c r="U97" s="10">
        <f>IF(('ssp3-up'!U97-'ssp3-up'!T97)&gt;0,('ssp3-up'!U97-'ssp3-up'!T97),0)</f>
        <v>0.23937524594638759</v>
      </c>
      <c r="V97" s="10">
        <f>IF(('ssp3-up'!V97-'ssp3-up'!U97)&gt;0,('ssp3-up'!V97-'ssp3-up'!U97),0)</f>
        <v>0.24629733486965399</v>
      </c>
      <c r="W97" s="10">
        <f>IF(('ssp3-up'!W97-'ssp3-up'!V97)&gt;0,('ssp3-up'!W97-'ssp3-up'!V97),0)</f>
        <v>0.24591514423101124</v>
      </c>
      <c r="X97" s="10">
        <f>IF(('ssp3-up'!X97-'ssp3-up'!W97)&gt;0,('ssp3-up'!X97-'ssp3-up'!W97),0)</f>
        <v>0.25143493703464692</v>
      </c>
    </row>
    <row r="98" spans="1:24" x14ac:dyDescent="0.3">
      <c r="A98" s="6" t="s">
        <v>6</v>
      </c>
      <c r="B98" s="11" t="s">
        <v>206</v>
      </c>
      <c r="C98" s="6" t="s">
        <v>105</v>
      </c>
      <c r="D98" s="6" t="s">
        <v>205</v>
      </c>
      <c r="E98" s="6" t="s">
        <v>204</v>
      </c>
      <c r="F98" s="10" t="e">
        <v>#N/A</v>
      </c>
      <c r="G98" s="10">
        <f>IF(('ssp3-up'!G98-'ssp3-up'!F98)&gt;0,('ssp3-up'!G98-'ssp3-up'!F98),0)</f>
        <v>0.19825671934269495</v>
      </c>
      <c r="H98" s="10">
        <f>IF(('ssp3-up'!H98-'ssp3-up'!G98)&gt;0,('ssp3-up'!H98-'ssp3-up'!G98),0)</f>
        <v>0.20261433147573493</v>
      </c>
      <c r="I98" s="10">
        <f>IF(('ssp3-up'!I98-'ssp3-up'!H98)&gt;0,('ssp3-up'!I98-'ssp3-up'!H98),0)</f>
        <v>0.19966631392642409</v>
      </c>
      <c r="J98" s="10">
        <f>IF(('ssp3-up'!J98-'ssp3-up'!I98)&gt;0,('ssp3-up'!J98-'ssp3-up'!I98),0)</f>
        <v>0.18546613921022814</v>
      </c>
      <c r="K98" s="10">
        <f>IF(('ssp3-up'!K98-'ssp3-up'!J98)&gt;0,('ssp3-up'!K98-'ssp3-up'!J98),0)</f>
        <v>0.15135286098403533</v>
      </c>
      <c r="L98" s="10">
        <f>IF(('ssp3-up'!L98-'ssp3-up'!K98)&gt;0,('ssp3-up'!L98-'ssp3-up'!K98),0)</f>
        <v>0.12331639010788287</v>
      </c>
      <c r="M98" s="10">
        <f>IF(('ssp3-up'!M98-'ssp3-up'!L98)&gt;0,('ssp3-up'!M98-'ssp3-up'!L98),0)</f>
        <v>0.10491054155295387</v>
      </c>
      <c r="N98" s="10">
        <f>IF(('ssp3-up'!N98-'ssp3-up'!M98)&gt;0,('ssp3-up'!N98-'ssp3-up'!M98),0)</f>
        <v>9.3865084915689678E-2</v>
      </c>
      <c r="O98" s="10">
        <f>IF(('ssp3-up'!O98-'ssp3-up'!N98)&gt;0,('ssp3-up'!O98-'ssp3-up'!N98),0)</f>
        <v>8.1359339022637478E-2</v>
      </c>
      <c r="P98" s="10">
        <f>IF(('ssp3-up'!P98-'ssp3-up'!O98)&gt;0,('ssp3-up'!P98-'ssp3-up'!O98),0)</f>
        <v>6.6185995785147611E-2</v>
      </c>
      <c r="Q98" s="10">
        <f>IF(('ssp3-up'!Q98-'ssp3-up'!P98)&gt;0,('ssp3-up'!Q98-'ssp3-up'!P98),0)</f>
        <v>4.9897776560903218E-2</v>
      </c>
      <c r="R98" s="10">
        <f>IF(('ssp3-up'!R98-'ssp3-up'!Q98)&gt;0,('ssp3-up'!R98-'ssp3-up'!Q98),0)</f>
        <v>4.2105086688689397E-2</v>
      </c>
      <c r="S98" s="10">
        <f>IF(('ssp3-up'!S98-'ssp3-up'!R98)&gt;0,('ssp3-up'!S98-'ssp3-up'!R98),0)</f>
        <v>4.4847962027731114E-2</v>
      </c>
      <c r="T98" s="10">
        <f>IF(('ssp3-up'!T98-'ssp3-up'!S98)&gt;0,('ssp3-up'!T98-'ssp3-up'!S98),0)</f>
        <v>5.3783208805302074E-2</v>
      </c>
      <c r="U98" s="10">
        <f>IF(('ssp3-up'!U98-'ssp3-up'!T98)&gt;0,('ssp3-up'!U98-'ssp3-up'!T98),0)</f>
        <v>6.4840570823445631E-2</v>
      </c>
      <c r="V98" s="10">
        <f>IF(('ssp3-up'!V98-'ssp3-up'!U98)&gt;0,('ssp3-up'!V98-'ssp3-up'!U98),0)</f>
        <v>7.4787137313097496E-2</v>
      </c>
      <c r="W98" s="10">
        <f>IF(('ssp3-up'!W98-'ssp3-up'!V98)&gt;0,('ssp3-up'!W98-'ssp3-up'!V98),0)</f>
        <v>8.2360766845209987E-2</v>
      </c>
      <c r="X98" s="10">
        <f>IF(('ssp3-up'!X98-'ssp3-up'!W98)&gt;0,('ssp3-up'!X98-'ssp3-up'!W98),0)</f>
        <v>8.9039217413501071E-2</v>
      </c>
    </row>
    <row r="99" spans="1:24" x14ac:dyDescent="0.3">
      <c r="A99" s="6" t="s">
        <v>6</v>
      </c>
      <c r="B99" s="11" t="s">
        <v>206</v>
      </c>
      <c r="C99" s="6" t="s">
        <v>106</v>
      </c>
      <c r="D99" s="6" t="s">
        <v>205</v>
      </c>
      <c r="E99" s="6" t="s">
        <v>204</v>
      </c>
      <c r="F99" s="10" t="e">
        <v>#N/A</v>
      </c>
      <c r="G99" s="10">
        <f>IF(('ssp3-up'!G99-'ssp3-up'!F99)&gt;0,('ssp3-up'!G99-'ssp3-up'!F99),0)</f>
        <v>0.44148170804232745</v>
      </c>
      <c r="H99" s="10">
        <f>IF(('ssp3-up'!H99-'ssp3-up'!G99)&gt;0,('ssp3-up'!H99-'ssp3-up'!G99),0)</f>
        <v>0.46772100512636383</v>
      </c>
      <c r="I99" s="10">
        <f>IF(('ssp3-up'!I99-'ssp3-up'!H99)&gt;0,('ssp3-up'!I99-'ssp3-up'!H99),0)</f>
        <v>0.48677098758074688</v>
      </c>
      <c r="J99" s="10">
        <f>IF(('ssp3-up'!J99-'ssp3-up'!I99)&gt;0,('ssp3-up'!J99-'ssp3-up'!I99),0)</f>
        <v>0.52245206356479379</v>
      </c>
      <c r="K99" s="10">
        <f>IF(('ssp3-up'!K99-'ssp3-up'!J99)&gt;0,('ssp3-up'!K99-'ssp3-up'!J99),0)</f>
        <v>0.54190410553534329</v>
      </c>
      <c r="L99" s="10">
        <f>IF(('ssp3-up'!L99-'ssp3-up'!K99)&gt;0,('ssp3-up'!L99-'ssp3-up'!K99),0)</f>
        <v>0.56398782901309197</v>
      </c>
      <c r="M99" s="10">
        <f>IF(('ssp3-up'!M99-'ssp3-up'!L99)&gt;0,('ssp3-up'!M99-'ssp3-up'!L99),0)</f>
        <v>0.58859473185303557</v>
      </c>
      <c r="N99" s="10">
        <f>IF(('ssp3-up'!N99-'ssp3-up'!M99)&gt;0,('ssp3-up'!N99-'ssp3-up'!M99),0)</f>
        <v>0.60727241580608471</v>
      </c>
      <c r="O99" s="10">
        <f>IF(('ssp3-up'!O99-'ssp3-up'!N99)&gt;0,('ssp3-up'!O99-'ssp3-up'!N99),0)</f>
        <v>0.61000325009893697</v>
      </c>
      <c r="P99" s="10">
        <f>IF(('ssp3-up'!P99-'ssp3-up'!O99)&gt;0,('ssp3-up'!P99-'ssp3-up'!O99),0)</f>
        <v>0.60857666364497565</v>
      </c>
      <c r="Q99" s="10">
        <f>IF(('ssp3-up'!Q99-'ssp3-up'!P99)&gt;0,('ssp3-up'!Q99-'ssp3-up'!P99),0)</f>
        <v>0.60132589220915378</v>
      </c>
      <c r="R99" s="10">
        <f>IF(('ssp3-up'!R99-'ssp3-up'!Q99)&gt;0,('ssp3-up'!R99-'ssp3-up'!Q99),0)</f>
        <v>0.58336758553849144</v>
      </c>
      <c r="S99" s="10">
        <f>IF(('ssp3-up'!S99-'ssp3-up'!R99)&gt;0,('ssp3-up'!S99-'ssp3-up'!R99),0)</f>
        <v>0.56247012391283135</v>
      </c>
      <c r="T99" s="10">
        <f>IF(('ssp3-up'!T99-'ssp3-up'!S99)&gt;0,('ssp3-up'!T99-'ssp3-up'!S99),0)</f>
        <v>0.53794013902287574</v>
      </c>
      <c r="U99" s="10">
        <f>IF(('ssp3-up'!U99-'ssp3-up'!T99)&gt;0,('ssp3-up'!U99-'ssp3-up'!T99),0)</f>
        <v>0.48930094907802157</v>
      </c>
      <c r="V99" s="10">
        <f>IF(('ssp3-up'!V99-'ssp3-up'!U99)&gt;0,('ssp3-up'!V99-'ssp3-up'!U99),0)</f>
        <v>0.43822095171492315</v>
      </c>
      <c r="W99" s="10">
        <f>IF(('ssp3-up'!W99-'ssp3-up'!V99)&gt;0,('ssp3-up'!W99-'ssp3-up'!V99),0)</f>
        <v>0.38850102565003297</v>
      </c>
      <c r="X99" s="10">
        <f>IF(('ssp3-up'!X99-'ssp3-up'!W99)&gt;0,('ssp3-up'!X99-'ssp3-up'!W99),0)</f>
        <v>0.34165016433249384</v>
      </c>
    </row>
    <row r="100" spans="1:24" x14ac:dyDescent="0.3">
      <c r="A100" s="6" t="s">
        <v>6</v>
      </c>
      <c r="B100" s="11" t="s">
        <v>206</v>
      </c>
      <c r="C100" s="6" t="s">
        <v>107</v>
      </c>
      <c r="D100" s="6" t="s">
        <v>205</v>
      </c>
      <c r="E100" s="6" t="s">
        <v>204</v>
      </c>
      <c r="F100" s="10" t="e">
        <v>#N/A</v>
      </c>
      <c r="G100" s="10">
        <f>IF(('ssp3-up'!G100-'ssp3-up'!F100)&gt;0,('ssp3-up'!G100-'ssp3-up'!F100),0)</f>
        <v>0.53529336889734669</v>
      </c>
      <c r="H100" s="10">
        <f>IF(('ssp3-up'!H100-'ssp3-up'!G100)&gt;0,('ssp3-up'!H100-'ssp3-up'!G100),0)</f>
        <v>0.54250562519570522</v>
      </c>
      <c r="I100" s="10">
        <f>IF(('ssp3-up'!I100-'ssp3-up'!H100)&gt;0,('ssp3-up'!I100-'ssp3-up'!H100),0)</f>
        <v>0.5227028361624102</v>
      </c>
      <c r="J100" s="10">
        <f>IF(('ssp3-up'!J100-'ssp3-up'!I100)&gt;0,('ssp3-up'!J100-'ssp3-up'!I100),0)</f>
        <v>0.51813910765382509</v>
      </c>
      <c r="K100" s="10">
        <f>IF(('ssp3-up'!K100-'ssp3-up'!J100)&gt;0,('ssp3-up'!K100-'ssp3-up'!J100),0)</f>
        <v>0.53483228535734106</v>
      </c>
      <c r="L100" s="10">
        <f>IF(('ssp3-up'!L100-'ssp3-up'!K100)&gt;0,('ssp3-up'!L100-'ssp3-up'!K100),0)</f>
        <v>0.56595409709901556</v>
      </c>
      <c r="M100" s="10">
        <f>IF(('ssp3-up'!M100-'ssp3-up'!L100)&gt;0,('ssp3-up'!M100-'ssp3-up'!L100),0)</f>
        <v>0.58101873006120464</v>
      </c>
      <c r="N100" s="10">
        <f>IF(('ssp3-up'!N100-'ssp3-up'!M100)&gt;0,('ssp3-up'!N100-'ssp3-up'!M100),0)</f>
        <v>0.56820635591902757</v>
      </c>
      <c r="O100" s="10">
        <f>IF(('ssp3-up'!O100-'ssp3-up'!N100)&gt;0,('ssp3-up'!O100-'ssp3-up'!N100),0)</f>
        <v>0.52551913181284249</v>
      </c>
      <c r="P100" s="10">
        <f>IF(('ssp3-up'!P100-'ssp3-up'!O100)&gt;0,('ssp3-up'!P100-'ssp3-up'!O100),0)</f>
        <v>0.48054213736567952</v>
      </c>
      <c r="Q100" s="10">
        <f>IF(('ssp3-up'!Q100-'ssp3-up'!P100)&gt;0,('ssp3-up'!Q100-'ssp3-up'!P100),0)</f>
        <v>0.455357835074091</v>
      </c>
      <c r="R100" s="10">
        <f>IF(('ssp3-up'!R100-'ssp3-up'!Q100)&gt;0,('ssp3-up'!R100-'ssp3-up'!Q100),0)</f>
        <v>0.45448363202872244</v>
      </c>
      <c r="S100" s="10">
        <f>IF(('ssp3-up'!S100-'ssp3-up'!R100)&gt;0,('ssp3-up'!S100-'ssp3-up'!R100),0)</f>
        <v>0.46712504945671895</v>
      </c>
      <c r="T100" s="10">
        <f>IF(('ssp3-up'!T100-'ssp3-up'!S100)&gt;0,('ssp3-up'!T100-'ssp3-up'!S100),0)</f>
        <v>0.47564581959237273</v>
      </c>
      <c r="U100" s="10">
        <f>IF(('ssp3-up'!U100-'ssp3-up'!T100)&gt;0,('ssp3-up'!U100-'ssp3-up'!T100),0)</f>
        <v>0.46781762788375936</v>
      </c>
      <c r="V100" s="10">
        <f>IF(('ssp3-up'!V100-'ssp3-up'!U100)&gt;0,('ssp3-up'!V100-'ssp3-up'!U100),0)</f>
        <v>0.44654285560679163</v>
      </c>
      <c r="W100" s="10">
        <f>IF(('ssp3-up'!W100-'ssp3-up'!V100)&gt;0,('ssp3-up'!W100-'ssp3-up'!V100),0)</f>
        <v>0.42820075951989978</v>
      </c>
      <c r="X100" s="10">
        <f>IF(('ssp3-up'!X100-'ssp3-up'!W100)&gt;0,('ssp3-up'!X100-'ssp3-up'!W100),0)</f>
        <v>0.42370093618109195</v>
      </c>
    </row>
    <row r="101" spans="1:24" x14ac:dyDescent="0.3">
      <c r="A101" s="6" t="s">
        <v>6</v>
      </c>
      <c r="B101" s="11" t="s">
        <v>206</v>
      </c>
      <c r="C101" s="6" t="s">
        <v>108</v>
      </c>
      <c r="D101" s="6" t="s">
        <v>205</v>
      </c>
      <c r="E101" s="6" t="s">
        <v>204</v>
      </c>
      <c r="F101" s="10" t="e">
        <v>#N/A</v>
      </c>
      <c r="G101" s="10">
        <f>IF(('ssp3-up'!G101-'ssp3-up'!F101)&gt;0,('ssp3-up'!G101-'ssp3-up'!F101),0)</f>
        <v>5.5146590511932006E-3</v>
      </c>
      <c r="H101" s="10">
        <f>IF(('ssp3-up'!H101-'ssp3-up'!G101)&gt;0,('ssp3-up'!H101-'ssp3-up'!G101),0)</f>
        <v>5.8242309584047372E-3</v>
      </c>
      <c r="I101" s="10">
        <f>IF(('ssp3-up'!I101-'ssp3-up'!H101)&gt;0,('ssp3-up'!I101-'ssp3-up'!H101),0)</f>
        <v>5.8852868612568471E-3</v>
      </c>
      <c r="J101" s="10">
        <f>IF(('ssp3-up'!J101-'ssp3-up'!I101)&gt;0,('ssp3-up'!J101-'ssp3-up'!I101),0)</f>
        <v>5.7629661547604905E-3</v>
      </c>
      <c r="K101" s="10">
        <f>IF(('ssp3-up'!K101-'ssp3-up'!J101)&gt;0,('ssp3-up'!K101-'ssp3-up'!J101),0)</f>
        <v>5.4578735515168758E-3</v>
      </c>
      <c r="L101" s="10">
        <f>IF(('ssp3-up'!L101-'ssp3-up'!K101)&gt;0,('ssp3-up'!L101-'ssp3-up'!K101),0)</f>
        <v>5.1927902132716114E-3</v>
      </c>
      <c r="M101" s="10">
        <f>IF(('ssp3-up'!M101-'ssp3-up'!L101)&gt;0,('ssp3-up'!M101-'ssp3-up'!L101),0)</f>
        <v>4.9378678519222674E-3</v>
      </c>
      <c r="N101" s="10">
        <f>IF(('ssp3-up'!N101-'ssp3-up'!M101)&gt;0,('ssp3-up'!N101-'ssp3-up'!M101),0)</f>
        <v>4.6522712500891572E-3</v>
      </c>
      <c r="O101" s="10">
        <f>IF(('ssp3-up'!O101-'ssp3-up'!N101)&gt;0,('ssp3-up'!O101-'ssp3-up'!N101),0)</f>
        <v>4.2674970916483784E-3</v>
      </c>
      <c r="P101" s="10">
        <f>IF(('ssp3-up'!P101-'ssp3-up'!O101)&gt;0,('ssp3-up'!P101-'ssp3-up'!O101),0)</f>
        <v>3.90753522045241E-3</v>
      </c>
      <c r="Q101" s="10">
        <f>IF(('ssp3-up'!Q101-'ssp3-up'!P101)&gt;0,('ssp3-up'!Q101-'ssp3-up'!P101),0)</f>
        <v>3.591466561801232E-3</v>
      </c>
      <c r="R101" s="10">
        <f>IF(('ssp3-up'!R101-'ssp3-up'!Q101)&gt;0,('ssp3-up'!R101-'ssp3-up'!Q101),0)</f>
        <v>3.3742295471114597E-3</v>
      </c>
      <c r="S101" s="10">
        <f>IF(('ssp3-up'!S101-'ssp3-up'!R101)&gt;0,('ssp3-up'!S101-'ssp3-up'!R101),0)</f>
        <v>3.2498921784263196E-3</v>
      </c>
      <c r="T101" s="10">
        <f>IF(('ssp3-up'!T101-'ssp3-up'!S101)&gt;0,('ssp3-up'!T101-'ssp3-up'!S101),0)</f>
        <v>3.2067170897162323E-3</v>
      </c>
      <c r="U101" s="10">
        <f>IF(('ssp3-up'!U101-'ssp3-up'!T101)&gt;0,('ssp3-up'!U101-'ssp3-up'!T101),0)</f>
        <v>3.2329759442280837E-3</v>
      </c>
      <c r="V101" s="10">
        <f>IF(('ssp3-up'!V101-'ssp3-up'!U101)&gt;0,('ssp3-up'!V101-'ssp3-up'!U101),0)</f>
        <v>3.3271605412284189E-3</v>
      </c>
      <c r="W101" s="10">
        <f>IF(('ssp3-up'!W101-'ssp3-up'!V101)&gt;0,('ssp3-up'!W101-'ssp3-up'!V101),0)</f>
        <v>3.4644987517723769E-3</v>
      </c>
      <c r="X101" s="10">
        <f>IF(('ssp3-up'!X101-'ssp3-up'!W101)&gt;0,('ssp3-up'!X101-'ssp3-up'!W101),0)</f>
        <v>3.6136675847906613E-3</v>
      </c>
    </row>
    <row r="102" spans="1:24" x14ac:dyDescent="0.3">
      <c r="A102" s="6" t="s">
        <v>6</v>
      </c>
      <c r="B102" s="11" t="s">
        <v>206</v>
      </c>
      <c r="C102" s="6" t="s">
        <v>109</v>
      </c>
      <c r="D102" s="6" t="s">
        <v>205</v>
      </c>
      <c r="E102" s="6" t="s">
        <v>204</v>
      </c>
      <c r="F102" s="10" t="e">
        <v>#N/A</v>
      </c>
      <c r="G102" s="10">
        <f>IF(('ssp3-up'!G102-'ssp3-up'!F102)&gt;0,('ssp3-up'!G102-'ssp3-up'!F102),0)</f>
        <v>0.46167730282147623</v>
      </c>
      <c r="H102" s="10">
        <f>IF(('ssp3-up'!H102-'ssp3-up'!G102)&gt;0,('ssp3-up'!H102-'ssp3-up'!G102),0)</f>
        <v>0.45401456820246366</v>
      </c>
      <c r="I102" s="10">
        <f>IF(('ssp3-up'!I102-'ssp3-up'!H102)&gt;0,('ssp3-up'!I102-'ssp3-up'!H102),0)</f>
        <v>0.43871836971753719</v>
      </c>
      <c r="J102" s="10">
        <f>IF(('ssp3-up'!J102-'ssp3-up'!I102)&gt;0,('ssp3-up'!J102-'ssp3-up'!I102),0)</f>
        <v>0.41587302280780758</v>
      </c>
      <c r="K102" s="10">
        <f>IF(('ssp3-up'!K102-'ssp3-up'!J102)&gt;0,('ssp3-up'!K102-'ssp3-up'!J102),0)</f>
        <v>0.38438116044007842</v>
      </c>
      <c r="L102" s="10">
        <f>IF(('ssp3-up'!L102-'ssp3-up'!K102)&gt;0,('ssp3-up'!L102-'ssp3-up'!K102),0)</f>
        <v>0.35047216691549377</v>
      </c>
      <c r="M102" s="10">
        <f>IF(('ssp3-up'!M102-'ssp3-up'!L102)&gt;0,('ssp3-up'!M102-'ssp3-up'!L102),0)</f>
        <v>0.31070589748656641</v>
      </c>
      <c r="N102" s="10">
        <f>IF(('ssp3-up'!N102-'ssp3-up'!M102)&gt;0,('ssp3-up'!N102-'ssp3-up'!M102),0)</f>
        <v>0.27514692231369775</v>
      </c>
      <c r="O102" s="10">
        <f>IF(('ssp3-up'!O102-'ssp3-up'!N102)&gt;0,('ssp3-up'!O102-'ssp3-up'!N102),0)</f>
        <v>0.24444936318857113</v>
      </c>
      <c r="P102" s="10">
        <f>IF(('ssp3-up'!P102-'ssp3-up'!O102)&gt;0,('ssp3-up'!P102-'ssp3-up'!O102),0)</f>
        <v>0.22240396189385425</v>
      </c>
      <c r="Q102" s="10">
        <f>IF(('ssp3-up'!Q102-'ssp3-up'!P102)&gt;0,('ssp3-up'!Q102-'ssp3-up'!P102),0)</f>
        <v>0.209123397702208</v>
      </c>
      <c r="R102" s="10">
        <f>IF(('ssp3-up'!R102-'ssp3-up'!Q102)&gt;0,('ssp3-up'!R102-'ssp3-up'!Q102),0)</f>
        <v>0.20041079012844509</v>
      </c>
      <c r="S102" s="10">
        <f>IF(('ssp3-up'!S102-'ssp3-up'!R102)&gt;0,('ssp3-up'!S102-'ssp3-up'!R102),0)</f>
        <v>0.19631339953832949</v>
      </c>
      <c r="T102" s="10">
        <f>IF(('ssp3-up'!T102-'ssp3-up'!S102)&gt;0,('ssp3-up'!T102-'ssp3-up'!S102),0)</f>
        <v>0.19810459030795347</v>
      </c>
      <c r="U102" s="10">
        <f>IF(('ssp3-up'!U102-'ssp3-up'!T102)&gt;0,('ssp3-up'!U102-'ssp3-up'!T102),0)</f>
        <v>0.20362750481910208</v>
      </c>
      <c r="V102" s="10">
        <f>IF(('ssp3-up'!V102-'ssp3-up'!U102)&gt;0,('ssp3-up'!V102-'ssp3-up'!U102),0)</f>
        <v>0.21015820356770654</v>
      </c>
      <c r="W102" s="10">
        <f>IF(('ssp3-up'!W102-'ssp3-up'!V102)&gt;0,('ssp3-up'!W102-'ssp3-up'!V102),0)</f>
        <v>0.2171027380657593</v>
      </c>
      <c r="X102" s="10">
        <f>IF(('ssp3-up'!X102-'ssp3-up'!W102)&gt;0,('ssp3-up'!X102-'ssp3-up'!W102),0)</f>
        <v>0.22615936001939474</v>
      </c>
    </row>
    <row r="103" spans="1:24" x14ac:dyDescent="0.3">
      <c r="A103" s="6" t="s">
        <v>6</v>
      </c>
      <c r="B103" s="11" t="s">
        <v>206</v>
      </c>
      <c r="C103" s="6" t="s">
        <v>110</v>
      </c>
      <c r="D103" s="6" t="s">
        <v>205</v>
      </c>
      <c r="E103" s="6" t="s">
        <v>204</v>
      </c>
      <c r="F103" s="10" t="e">
        <v>#N/A</v>
      </c>
      <c r="G103" s="10">
        <f>IF(('ssp3-up'!G103-'ssp3-up'!F103)&gt;0,('ssp3-up'!G103-'ssp3-up'!F103),0)</f>
        <v>5.420942394386552E-2</v>
      </c>
      <c r="H103" s="10">
        <f>IF(('ssp3-up'!H103-'ssp3-up'!G103)&gt;0,('ssp3-up'!H103-'ssp3-up'!G103),0)</f>
        <v>5.6251574817246075E-2</v>
      </c>
      <c r="I103" s="10">
        <f>IF(('ssp3-up'!I103-'ssp3-up'!H103)&gt;0,('ssp3-up'!I103-'ssp3-up'!H103),0)</f>
        <v>5.6688732718363166E-2</v>
      </c>
      <c r="J103" s="10">
        <f>IF(('ssp3-up'!J103-'ssp3-up'!I103)&gt;0,('ssp3-up'!J103-'ssp3-up'!I103),0)</f>
        <v>5.7602613718204076E-2</v>
      </c>
      <c r="K103" s="10">
        <f>IF(('ssp3-up'!K103-'ssp3-up'!J103)&gt;0,('ssp3-up'!K103-'ssp3-up'!J103),0)</f>
        <v>5.4723372080044852E-2</v>
      </c>
      <c r="L103" s="10">
        <f>IF(('ssp3-up'!L103-'ssp3-up'!K103)&gt;0,('ssp3-up'!L103-'ssp3-up'!K103),0)</f>
        <v>5.3837858224990209E-2</v>
      </c>
      <c r="M103" s="10">
        <f>IF(('ssp3-up'!M103-'ssp3-up'!L103)&gt;0,('ssp3-up'!M103-'ssp3-up'!L103),0)</f>
        <v>5.2903852209743696E-2</v>
      </c>
      <c r="N103" s="10">
        <f>IF(('ssp3-up'!N103-'ssp3-up'!M103)&gt;0,('ssp3-up'!N103-'ssp3-up'!M103),0)</f>
        <v>5.5264040981525819E-2</v>
      </c>
      <c r="O103" s="10">
        <f>IF(('ssp3-up'!O103-'ssp3-up'!N103)&gt;0,('ssp3-up'!O103-'ssp3-up'!N103),0)</f>
        <v>5.2851397468400396E-2</v>
      </c>
      <c r="P103" s="10">
        <f>IF(('ssp3-up'!P103-'ssp3-up'!O103)&gt;0,('ssp3-up'!P103-'ssp3-up'!O103),0)</f>
        <v>5.0650603742157463E-2</v>
      </c>
      <c r="Q103" s="10">
        <f>IF(('ssp3-up'!Q103-'ssp3-up'!P103)&gt;0,('ssp3-up'!Q103-'ssp3-up'!P103),0)</f>
        <v>4.834922600986058E-2</v>
      </c>
      <c r="R103" s="10">
        <f>IF(('ssp3-up'!R103-'ssp3-up'!Q103)&gt;0,('ssp3-up'!R103-'ssp3-up'!Q103),0)</f>
        <v>4.8174776452565737E-2</v>
      </c>
      <c r="S103" s="10">
        <f>IF(('ssp3-up'!S103-'ssp3-up'!R103)&gt;0,('ssp3-up'!S103-'ssp3-up'!R103),0)</f>
        <v>5.0562323941616416E-2</v>
      </c>
      <c r="T103" s="10">
        <f>IF(('ssp3-up'!T103-'ssp3-up'!S103)&gt;0,('ssp3-up'!T103-'ssp3-up'!S103),0)</f>
        <v>5.3554695227451488E-2</v>
      </c>
      <c r="U103" s="10">
        <f>IF(('ssp3-up'!U103-'ssp3-up'!T103)&gt;0,('ssp3-up'!U103-'ssp3-up'!T103),0)</f>
        <v>5.4284214252643181E-2</v>
      </c>
      <c r="V103" s="10">
        <f>IF(('ssp3-up'!V103-'ssp3-up'!U103)&gt;0,('ssp3-up'!V103-'ssp3-up'!U103),0)</f>
        <v>5.5683625851365992E-2</v>
      </c>
      <c r="W103" s="10">
        <f>IF(('ssp3-up'!W103-'ssp3-up'!V103)&gt;0,('ssp3-up'!W103-'ssp3-up'!V103),0)</f>
        <v>5.8005845842538761E-2</v>
      </c>
      <c r="X103" s="10">
        <f>IF(('ssp3-up'!X103-'ssp3-up'!W103)&gt;0,('ssp3-up'!X103-'ssp3-up'!W103),0)</f>
        <v>5.8939328731020924E-2</v>
      </c>
    </row>
    <row r="104" spans="1:24" x14ac:dyDescent="0.3">
      <c r="A104" s="6" t="s">
        <v>6</v>
      </c>
      <c r="B104" s="11" t="s">
        <v>206</v>
      </c>
      <c r="C104" s="6" t="s">
        <v>111</v>
      </c>
      <c r="D104" s="6" t="s">
        <v>205</v>
      </c>
      <c r="E104" s="6" t="s">
        <v>204</v>
      </c>
      <c r="F104" s="10" t="e">
        <v>#N/A</v>
      </c>
      <c r="G104" s="10">
        <f>IF(('ssp3-up'!G104-'ssp3-up'!F104)&gt;0,('ssp3-up'!G104-'ssp3-up'!F104),0)</f>
        <v>0</v>
      </c>
      <c r="H104" s="10">
        <f>IF(('ssp3-up'!H104-'ssp3-up'!G104)&gt;0,('ssp3-up'!H104-'ssp3-up'!G104),0)</f>
        <v>0</v>
      </c>
      <c r="I104" s="10">
        <f>IF(('ssp3-up'!I104-'ssp3-up'!H104)&gt;0,('ssp3-up'!I104-'ssp3-up'!H104),0)</f>
        <v>0</v>
      </c>
      <c r="J104" s="10">
        <f>IF(('ssp3-up'!J104-'ssp3-up'!I104)&gt;0,('ssp3-up'!J104-'ssp3-up'!I104),0)</f>
        <v>0</v>
      </c>
      <c r="K104" s="10">
        <f>IF(('ssp3-up'!K104-'ssp3-up'!J104)&gt;0,('ssp3-up'!K104-'ssp3-up'!J104),0)</f>
        <v>0</v>
      </c>
      <c r="L104" s="10">
        <f>IF(('ssp3-up'!L104-'ssp3-up'!K104)&gt;0,('ssp3-up'!L104-'ssp3-up'!K104),0)</f>
        <v>0</v>
      </c>
      <c r="M104" s="10">
        <f>IF(('ssp3-up'!M104-'ssp3-up'!L104)&gt;0,('ssp3-up'!M104-'ssp3-up'!L104),0)</f>
        <v>0</v>
      </c>
      <c r="N104" s="10">
        <f>IF(('ssp3-up'!N104-'ssp3-up'!M104)&gt;0,('ssp3-up'!N104-'ssp3-up'!M104),0)</f>
        <v>0</v>
      </c>
      <c r="O104" s="10">
        <f>IF(('ssp3-up'!O104-'ssp3-up'!N104)&gt;0,('ssp3-up'!O104-'ssp3-up'!N104),0)</f>
        <v>0</v>
      </c>
      <c r="P104" s="10">
        <f>IF(('ssp3-up'!P104-'ssp3-up'!O104)&gt;0,('ssp3-up'!P104-'ssp3-up'!O104),0)</f>
        <v>0</v>
      </c>
      <c r="Q104" s="10">
        <f>IF(('ssp3-up'!Q104-'ssp3-up'!P104)&gt;0,('ssp3-up'!Q104-'ssp3-up'!P104),0)</f>
        <v>0</v>
      </c>
      <c r="R104" s="10">
        <f>IF(('ssp3-up'!R104-'ssp3-up'!Q104)&gt;0,('ssp3-up'!R104-'ssp3-up'!Q104),0)</f>
        <v>0</v>
      </c>
      <c r="S104" s="10">
        <f>IF(('ssp3-up'!S104-'ssp3-up'!R104)&gt;0,('ssp3-up'!S104-'ssp3-up'!R104),0)</f>
        <v>0</v>
      </c>
      <c r="T104" s="10">
        <f>IF(('ssp3-up'!T104-'ssp3-up'!S104)&gt;0,('ssp3-up'!T104-'ssp3-up'!S104),0)</f>
        <v>8.1231891766360143E-3</v>
      </c>
      <c r="U104" s="10">
        <f>IF(('ssp3-up'!U104-'ssp3-up'!T104)&gt;0,('ssp3-up'!U104-'ssp3-up'!T104),0)</f>
        <v>2.0016663608413587E-2</v>
      </c>
      <c r="V104" s="10">
        <f>IF(('ssp3-up'!V104-'ssp3-up'!U104)&gt;0,('ssp3-up'!V104-'ssp3-up'!U104),0)</f>
        <v>2.69383363148199E-2</v>
      </c>
      <c r="W104" s="10">
        <f>IF(('ssp3-up'!W104-'ssp3-up'!V104)&gt;0,('ssp3-up'!W104-'ssp3-up'!V104),0)</f>
        <v>2.9559139472726592E-2</v>
      </c>
      <c r="X104" s="10">
        <f>IF(('ssp3-up'!X104-'ssp3-up'!W104)&gt;0,('ssp3-up'!X104-'ssp3-up'!W104),0)</f>
        <v>3.0003231078179926E-2</v>
      </c>
    </row>
    <row r="105" spans="1:24" x14ac:dyDescent="0.3">
      <c r="A105" s="6" t="s">
        <v>6</v>
      </c>
      <c r="B105" s="11" t="s">
        <v>206</v>
      </c>
      <c r="C105" s="6" t="s">
        <v>112</v>
      </c>
      <c r="D105" s="6" t="s">
        <v>205</v>
      </c>
      <c r="E105" s="6" t="s">
        <v>204</v>
      </c>
      <c r="F105" s="10" t="e">
        <v>#N/A</v>
      </c>
      <c r="G105" s="10">
        <f>IF(('ssp3-up'!G105-'ssp3-up'!F105)&gt;0,('ssp3-up'!G105-'ssp3-up'!F105),0)</f>
        <v>3.9820316668528588E-2</v>
      </c>
      <c r="H105" s="10">
        <f>IF(('ssp3-up'!H105-'ssp3-up'!G105)&gt;0,('ssp3-up'!H105-'ssp3-up'!G105),0)</f>
        <v>2.9734866406357752E-2</v>
      </c>
      <c r="I105" s="10">
        <f>IF(('ssp3-up'!I105-'ssp3-up'!H105)&gt;0,('ssp3-up'!I105-'ssp3-up'!H105),0)</f>
        <v>2.3247061009179615E-2</v>
      </c>
      <c r="J105" s="10">
        <f>IF(('ssp3-up'!J105-'ssp3-up'!I105)&gt;0,('ssp3-up'!J105-'ssp3-up'!I105),0)</f>
        <v>2.0252051525059378E-2</v>
      </c>
      <c r="K105" s="10">
        <f>IF(('ssp3-up'!K105-'ssp3-up'!J105)&gt;0,('ssp3-up'!K105-'ssp3-up'!J105),0)</f>
        <v>1.7743953591610073E-2</v>
      </c>
      <c r="L105" s="10">
        <f>IF(('ssp3-up'!L105-'ssp3-up'!K105)&gt;0,('ssp3-up'!L105-'ssp3-up'!K105),0)</f>
        <v>1.4663428400335188E-2</v>
      </c>
      <c r="M105" s="10">
        <f>IF(('ssp3-up'!M105-'ssp3-up'!L105)&gt;0,('ssp3-up'!M105-'ssp3-up'!L105),0)</f>
        <v>1.0718070173218242E-2</v>
      </c>
      <c r="N105" s="10">
        <f>IF(('ssp3-up'!N105-'ssp3-up'!M105)&gt;0,('ssp3-up'!N105-'ssp3-up'!M105),0)</f>
        <v>6.2636701203528933E-3</v>
      </c>
      <c r="O105" s="10">
        <f>IF(('ssp3-up'!O105-'ssp3-up'!N105)&gt;0,('ssp3-up'!O105-'ssp3-up'!N105),0)</f>
        <v>2.0305865106210463E-3</v>
      </c>
      <c r="P105" s="10">
        <f>IF(('ssp3-up'!P105-'ssp3-up'!O105)&gt;0,('ssp3-up'!P105-'ssp3-up'!O105),0)</f>
        <v>0</v>
      </c>
      <c r="Q105" s="10">
        <f>IF(('ssp3-up'!Q105-'ssp3-up'!P105)&gt;0,('ssp3-up'!Q105-'ssp3-up'!P105),0)</f>
        <v>0</v>
      </c>
      <c r="R105" s="10">
        <f>IF(('ssp3-up'!R105-'ssp3-up'!Q105)&gt;0,('ssp3-up'!R105-'ssp3-up'!Q105),0)</f>
        <v>0</v>
      </c>
      <c r="S105" s="10">
        <f>IF(('ssp3-up'!S105-'ssp3-up'!R105)&gt;0,('ssp3-up'!S105-'ssp3-up'!R105),0)</f>
        <v>0</v>
      </c>
      <c r="T105" s="10">
        <f>IF(('ssp3-up'!T105-'ssp3-up'!S105)&gt;0,('ssp3-up'!T105-'ssp3-up'!S105),0)</f>
        <v>0</v>
      </c>
      <c r="U105" s="10">
        <f>IF(('ssp3-up'!U105-'ssp3-up'!T105)&gt;0,('ssp3-up'!U105-'ssp3-up'!T105),0)</f>
        <v>0</v>
      </c>
      <c r="V105" s="10">
        <f>IF(('ssp3-up'!V105-'ssp3-up'!U105)&gt;0,('ssp3-up'!V105-'ssp3-up'!U105),0)</f>
        <v>0</v>
      </c>
      <c r="W105" s="10">
        <f>IF(('ssp3-up'!W105-'ssp3-up'!V105)&gt;0,('ssp3-up'!W105-'ssp3-up'!V105),0)</f>
        <v>0</v>
      </c>
      <c r="X105" s="10">
        <f>IF(('ssp3-up'!X105-'ssp3-up'!W105)&gt;0,('ssp3-up'!X105-'ssp3-up'!W105),0)</f>
        <v>0</v>
      </c>
    </row>
    <row r="106" spans="1:24" x14ac:dyDescent="0.3">
      <c r="A106" s="6" t="s">
        <v>6</v>
      </c>
      <c r="B106" s="11" t="s">
        <v>206</v>
      </c>
      <c r="C106" s="6" t="s">
        <v>113</v>
      </c>
      <c r="D106" s="6" t="s">
        <v>205</v>
      </c>
      <c r="E106" s="6" t="s">
        <v>204</v>
      </c>
      <c r="F106" s="10" t="e">
        <v>#N/A</v>
      </c>
      <c r="G106" s="10">
        <f>IF(('ssp3-up'!G106-'ssp3-up'!F106)&gt;0,('ssp3-up'!G106-'ssp3-up'!F106),0)</f>
        <v>0</v>
      </c>
      <c r="H106" s="10">
        <f>IF(('ssp3-up'!H106-'ssp3-up'!G106)&gt;0,('ssp3-up'!H106-'ssp3-up'!G106),0)</f>
        <v>0</v>
      </c>
      <c r="I106" s="10">
        <f>IF(('ssp3-up'!I106-'ssp3-up'!H106)&gt;0,('ssp3-up'!I106-'ssp3-up'!H106),0)</f>
        <v>0</v>
      </c>
      <c r="J106" s="10">
        <f>IF(('ssp3-up'!J106-'ssp3-up'!I106)&gt;0,('ssp3-up'!J106-'ssp3-up'!I106),0)</f>
        <v>0</v>
      </c>
      <c r="K106" s="10">
        <f>IF(('ssp3-up'!K106-'ssp3-up'!J106)&gt;0,('ssp3-up'!K106-'ssp3-up'!J106),0)</f>
        <v>0</v>
      </c>
      <c r="L106" s="10">
        <f>IF(('ssp3-up'!L106-'ssp3-up'!K106)&gt;0,('ssp3-up'!L106-'ssp3-up'!K106),0)</f>
        <v>0</v>
      </c>
      <c r="M106" s="10">
        <f>IF(('ssp3-up'!M106-'ssp3-up'!L106)&gt;0,('ssp3-up'!M106-'ssp3-up'!L106),0)</f>
        <v>0</v>
      </c>
      <c r="N106" s="10">
        <f>IF(('ssp3-up'!N106-'ssp3-up'!M106)&gt;0,('ssp3-up'!N106-'ssp3-up'!M106),0)</f>
        <v>0</v>
      </c>
      <c r="O106" s="10">
        <f>IF(('ssp3-up'!O106-'ssp3-up'!N106)&gt;0,('ssp3-up'!O106-'ssp3-up'!N106),0)</f>
        <v>0</v>
      </c>
      <c r="P106" s="10">
        <f>IF(('ssp3-up'!P106-'ssp3-up'!O106)&gt;0,('ssp3-up'!P106-'ssp3-up'!O106),0)</f>
        <v>0</v>
      </c>
      <c r="Q106" s="10">
        <f>IF(('ssp3-up'!Q106-'ssp3-up'!P106)&gt;0,('ssp3-up'!Q106-'ssp3-up'!P106),0)</f>
        <v>0</v>
      </c>
      <c r="R106" s="10">
        <f>IF(('ssp3-up'!R106-'ssp3-up'!Q106)&gt;0,('ssp3-up'!R106-'ssp3-up'!Q106),0)</f>
        <v>0</v>
      </c>
      <c r="S106" s="10">
        <f>IF(('ssp3-up'!S106-'ssp3-up'!R106)&gt;0,('ssp3-up'!S106-'ssp3-up'!R106),0)</f>
        <v>0</v>
      </c>
      <c r="T106" s="10">
        <f>IF(('ssp3-up'!T106-'ssp3-up'!S106)&gt;0,('ssp3-up'!T106-'ssp3-up'!S106),0)</f>
        <v>0</v>
      </c>
      <c r="U106" s="10">
        <f>IF(('ssp3-up'!U106-'ssp3-up'!T106)&gt;0,('ssp3-up'!U106-'ssp3-up'!T106),0)</f>
        <v>0</v>
      </c>
      <c r="V106" s="10">
        <f>IF(('ssp3-up'!V106-'ssp3-up'!U106)&gt;0,('ssp3-up'!V106-'ssp3-up'!U106),0)</f>
        <v>2.624306615293559E-3</v>
      </c>
      <c r="W106" s="10">
        <f>IF(('ssp3-up'!W106-'ssp3-up'!V106)&gt;0,('ssp3-up'!W106-'ssp3-up'!V106),0)</f>
        <v>4.6142563819817628E-3</v>
      </c>
      <c r="X106" s="10">
        <f>IF(('ssp3-up'!X106-'ssp3-up'!W106)&gt;0,('ssp3-up'!X106-'ssp3-up'!W106),0)</f>
        <v>5.0179844167708154E-3</v>
      </c>
    </row>
    <row r="107" spans="1:24" x14ac:dyDescent="0.3">
      <c r="A107" s="6" t="s">
        <v>6</v>
      </c>
      <c r="B107" s="11" t="s">
        <v>206</v>
      </c>
      <c r="C107" s="6" t="s">
        <v>114</v>
      </c>
      <c r="D107" s="6" t="s">
        <v>205</v>
      </c>
      <c r="E107" s="6" t="s">
        <v>204</v>
      </c>
      <c r="F107" s="10" t="e">
        <v>#N/A</v>
      </c>
      <c r="G107" s="10">
        <f>IF(('ssp3-up'!G107-'ssp3-up'!F107)&gt;0,('ssp3-up'!G107-'ssp3-up'!F107),0)</f>
        <v>3.9854493307801331E-2</v>
      </c>
      <c r="H107" s="10">
        <f>IF(('ssp3-up'!H107-'ssp3-up'!G107)&gt;0,('ssp3-up'!H107-'ssp3-up'!G107),0)</f>
        <v>2.413631082327905E-2</v>
      </c>
      <c r="I107" s="10">
        <f>IF(('ssp3-up'!I107-'ssp3-up'!H107)&gt;0,('ssp3-up'!I107-'ssp3-up'!H107),0)</f>
        <v>2.1798797426195282E-2</v>
      </c>
      <c r="J107" s="10">
        <f>IF(('ssp3-up'!J107-'ssp3-up'!I107)&gt;0,('ssp3-up'!J107-'ssp3-up'!I107),0)</f>
        <v>1.9667056923008297E-2</v>
      </c>
      <c r="K107" s="10">
        <f>IF(('ssp3-up'!K107-'ssp3-up'!J107)&gt;0,('ssp3-up'!K107-'ssp3-up'!J107),0)</f>
        <v>1.5346412829374323E-2</v>
      </c>
      <c r="L107" s="10">
        <f>IF(('ssp3-up'!L107-'ssp3-up'!K107)&gt;0,('ssp3-up'!L107-'ssp3-up'!K107),0)</f>
        <v>1.1451425255110004E-2</v>
      </c>
      <c r="M107" s="10">
        <f>IF(('ssp3-up'!M107-'ssp3-up'!L107)&gt;0,('ssp3-up'!M107-'ssp3-up'!L107),0)</f>
        <v>8.6349249960316898E-3</v>
      </c>
      <c r="N107" s="10">
        <f>IF(('ssp3-up'!N107-'ssp3-up'!M107)&gt;0,('ssp3-up'!N107-'ssp3-up'!M107),0)</f>
        <v>6.9328915875584984E-3</v>
      </c>
      <c r="O107" s="10">
        <f>IF(('ssp3-up'!O107-'ssp3-up'!N107)&gt;0,('ssp3-up'!O107-'ssp3-up'!N107),0)</f>
        <v>5.8263983113966411E-3</v>
      </c>
      <c r="P107" s="10">
        <f>IF(('ssp3-up'!P107-'ssp3-up'!O107)&gt;0,('ssp3-up'!P107-'ssp3-up'!O107),0)</f>
        <v>5.7139123304642547E-3</v>
      </c>
      <c r="Q107" s="10">
        <f>IF(('ssp3-up'!Q107-'ssp3-up'!P107)&gt;0,('ssp3-up'!Q107-'ssp3-up'!P107),0)</f>
        <v>4.7486806635863577E-3</v>
      </c>
      <c r="R107" s="10">
        <f>IF(('ssp3-up'!R107-'ssp3-up'!Q107)&gt;0,('ssp3-up'!R107-'ssp3-up'!Q107),0)</f>
        <v>4.4189542039102525E-3</v>
      </c>
      <c r="S107" s="10">
        <f>IF(('ssp3-up'!S107-'ssp3-up'!R107)&gt;0,('ssp3-up'!S107-'ssp3-up'!R107),0)</f>
        <v>4.3311597949583502E-3</v>
      </c>
      <c r="T107" s="10">
        <f>IF(('ssp3-up'!T107-'ssp3-up'!S107)&gt;0,('ssp3-up'!T107-'ssp3-up'!S107),0)</f>
        <v>4.2718843498434911E-3</v>
      </c>
      <c r="U107" s="10">
        <f>IF(('ssp3-up'!U107-'ssp3-up'!T107)&gt;0,('ssp3-up'!U107-'ssp3-up'!T107),0)</f>
        <v>4.8561330595255914E-3</v>
      </c>
      <c r="V107" s="10">
        <f>IF(('ssp3-up'!V107-'ssp3-up'!U107)&gt;0,('ssp3-up'!V107-'ssp3-up'!U107),0)</f>
        <v>5.0650164682040089E-3</v>
      </c>
      <c r="W107" s="10">
        <f>IF(('ssp3-up'!W107-'ssp3-up'!V107)&gt;0,('ssp3-up'!W107-'ssp3-up'!V107),0)</f>
        <v>4.5726679249248336E-3</v>
      </c>
      <c r="X107" s="10">
        <f>IF(('ssp3-up'!X107-'ssp3-up'!W107)&gt;0,('ssp3-up'!X107-'ssp3-up'!W107),0)</f>
        <v>2.6869746269565509E-3</v>
      </c>
    </row>
    <row r="108" spans="1:24" x14ac:dyDescent="0.3">
      <c r="A108" s="6" t="s">
        <v>6</v>
      </c>
      <c r="B108" s="11" t="s">
        <v>206</v>
      </c>
      <c r="C108" s="6" t="s">
        <v>115</v>
      </c>
      <c r="D108" s="6" t="s">
        <v>205</v>
      </c>
      <c r="E108" s="6" t="s">
        <v>204</v>
      </c>
      <c r="F108" s="10" t="e">
        <v>#N/A</v>
      </c>
      <c r="G108" s="10">
        <f>IF(('ssp3-up'!G108-'ssp3-up'!F108)&gt;0,('ssp3-up'!G108-'ssp3-up'!F108),0)</f>
        <v>1.5144965094442036</v>
      </c>
      <c r="H108" s="10">
        <f>IF(('ssp3-up'!H108-'ssp3-up'!G108)&gt;0,('ssp3-up'!H108-'ssp3-up'!G108),0)</f>
        <v>1.636560513599612</v>
      </c>
      <c r="I108" s="10">
        <f>IF(('ssp3-up'!I108-'ssp3-up'!H108)&gt;0,('ssp3-up'!I108-'ssp3-up'!H108),0)</f>
        <v>1.6968508077773592</v>
      </c>
      <c r="J108" s="10">
        <f>IF(('ssp3-up'!J108-'ssp3-up'!I108)&gt;0,('ssp3-up'!J108-'ssp3-up'!I108),0)</f>
        <v>1.6020947985089897</v>
      </c>
      <c r="K108" s="10">
        <f>IF(('ssp3-up'!K108-'ssp3-up'!J108)&gt;0,('ssp3-up'!K108-'ssp3-up'!J108),0)</f>
        <v>1.4240909951461624</v>
      </c>
      <c r="L108" s="10">
        <f>IF(('ssp3-up'!L108-'ssp3-up'!K108)&gt;0,('ssp3-up'!L108-'ssp3-up'!K108),0)</f>
        <v>1.2710311867064945</v>
      </c>
      <c r="M108" s="10">
        <f>IF(('ssp3-up'!M108-'ssp3-up'!L108)&gt;0,('ssp3-up'!M108-'ssp3-up'!L108),0)</f>
        <v>1.2152613190723862</v>
      </c>
      <c r="N108" s="10">
        <f>IF(('ssp3-up'!N108-'ssp3-up'!M108)&gt;0,('ssp3-up'!N108-'ssp3-up'!M108),0)</f>
        <v>1.2027756643581817</v>
      </c>
      <c r="O108" s="10">
        <f>IF(('ssp3-up'!O108-'ssp3-up'!N108)&gt;0,('ssp3-up'!O108-'ssp3-up'!N108),0)</f>
        <v>1.1528949133901989</v>
      </c>
      <c r="P108" s="10">
        <f>IF(('ssp3-up'!P108-'ssp3-up'!O108)&gt;0,('ssp3-up'!P108-'ssp3-up'!O108),0)</f>
        <v>1.06214506932616</v>
      </c>
      <c r="Q108" s="10">
        <f>IF(('ssp3-up'!Q108-'ssp3-up'!P108)&gt;0,('ssp3-up'!Q108-'ssp3-up'!P108),0)</f>
        <v>0.95339719080150331</v>
      </c>
      <c r="R108" s="10">
        <f>IF(('ssp3-up'!R108-'ssp3-up'!Q108)&gt;0,('ssp3-up'!R108-'ssp3-up'!Q108),0)</f>
        <v>0.87608644424143023</v>
      </c>
      <c r="S108" s="10">
        <f>IF(('ssp3-up'!S108-'ssp3-up'!R108)&gt;0,('ssp3-up'!S108-'ssp3-up'!R108),0)</f>
        <v>0.87199800376117764</v>
      </c>
      <c r="T108" s="10">
        <f>IF(('ssp3-up'!T108-'ssp3-up'!S108)&gt;0,('ssp3-up'!T108-'ssp3-up'!S108),0)</f>
        <v>0.95084807418776762</v>
      </c>
      <c r="U108" s="10">
        <f>IF(('ssp3-up'!U108-'ssp3-up'!T108)&gt;0,('ssp3-up'!U108-'ssp3-up'!T108),0)</f>
        <v>1.07029420395709</v>
      </c>
      <c r="V108" s="10">
        <f>IF(('ssp3-up'!V108-'ssp3-up'!U108)&gt;0,('ssp3-up'!V108-'ssp3-up'!U108),0)</f>
        <v>1.1739991883692369</v>
      </c>
      <c r="W108" s="10">
        <f>IF(('ssp3-up'!W108-'ssp3-up'!V108)&gt;0,('ssp3-up'!W108-'ssp3-up'!V108),0)</f>
        <v>1.2381425139207209</v>
      </c>
      <c r="X108" s="10">
        <f>IF(('ssp3-up'!X108-'ssp3-up'!W108)&gt;0,('ssp3-up'!X108-'ssp3-up'!W108),0)</f>
        <v>1.2698451509523707</v>
      </c>
    </row>
    <row r="109" spans="1:24" x14ac:dyDescent="0.3">
      <c r="A109" s="6" t="s">
        <v>6</v>
      </c>
      <c r="B109" s="11" t="s">
        <v>206</v>
      </c>
      <c r="C109" s="6" t="s">
        <v>116</v>
      </c>
      <c r="D109" s="6" t="s">
        <v>205</v>
      </c>
      <c r="E109" s="6" t="s">
        <v>204</v>
      </c>
      <c r="F109" s="10" t="e">
        <v>#N/A</v>
      </c>
      <c r="G109" s="10">
        <f>IF(('ssp3-up'!G109-'ssp3-up'!F109)&gt;0,('ssp3-up'!G109-'ssp3-up'!F109),0)</f>
        <v>0</v>
      </c>
      <c r="H109" s="10">
        <f>IF(('ssp3-up'!H109-'ssp3-up'!G109)&gt;0,('ssp3-up'!H109-'ssp3-up'!G109),0)</f>
        <v>0</v>
      </c>
      <c r="I109" s="10">
        <f>IF(('ssp3-up'!I109-'ssp3-up'!H109)&gt;0,('ssp3-up'!I109-'ssp3-up'!H109),0)</f>
        <v>0</v>
      </c>
      <c r="J109" s="10">
        <f>IF(('ssp3-up'!J109-'ssp3-up'!I109)&gt;0,('ssp3-up'!J109-'ssp3-up'!I109),0)</f>
        <v>0</v>
      </c>
      <c r="K109" s="10">
        <f>IF(('ssp3-up'!K109-'ssp3-up'!J109)&gt;0,('ssp3-up'!K109-'ssp3-up'!J109),0)</f>
        <v>0</v>
      </c>
      <c r="L109" s="10">
        <f>IF(('ssp3-up'!L109-'ssp3-up'!K109)&gt;0,('ssp3-up'!L109-'ssp3-up'!K109),0)</f>
        <v>0</v>
      </c>
      <c r="M109" s="10">
        <f>IF(('ssp3-up'!M109-'ssp3-up'!L109)&gt;0,('ssp3-up'!M109-'ssp3-up'!L109),0)</f>
        <v>0</v>
      </c>
      <c r="N109" s="10">
        <f>IF(('ssp3-up'!N109-'ssp3-up'!M109)&gt;0,('ssp3-up'!N109-'ssp3-up'!M109),0)</f>
        <v>0</v>
      </c>
      <c r="O109" s="10">
        <f>IF(('ssp3-up'!O109-'ssp3-up'!N109)&gt;0,('ssp3-up'!O109-'ssp3-up'!N109),0)</f>
        <v>0</v>
      </c>
      <c r="P109" s="10">
        <f>IF(('ssp3-up'!P109-'ssp3-up'!O109)&gt;0,('ssp3-up'!P109-'ssp3-up'!O109),0)</f>
        <v>0</v>
      </c>
      <c r="Q109" s="10">
        <f>IF(('ssp3-up'!Q109-'ssp3-up'!P109)&gt;0,('ssp3-up'!Q109-'ssp3-up'!P109),0)</f>
        <v>0</v>
      </c>
      <c r="R109" s="10">
        <f>IF(('ssp3-up'!R109-'ssp3-up'!Q109)&gt;0,('ssp3-up'!R109-'ssp3-up'!Q109),0)</f>
        <v>0</v>
      </c>
      <c r="S109" s="10">
        <f>IF(('ssp3-up'!S109-'ssp3-up'!R109)&gt;0,('ssp3-up'!S109-'ssp3-up'!R109),0)</f>
        <v>0</v>
      </c>
      <c r="T109" s="10">
        <f>IF(('ssp3-up'!T109-'ssp3-up'!S109)&gt;0,('ssp3-up'!T109-'ssp3-up'!S109),0)</f>
        <v>0</v>
      </c>
      <c r="U109" s="10">
        <f>IF(('ssp3-up'!U109-'ssp3-up'!T109)&gt;0,('ssp3-up'!U109-'ssp3-up'!T109),0)</f>
        <v>0</v>
      </c>
      <c r="V109" s="10">
        <f>IF(('ssp3-up'!V109-'ssp3-up'!U109)&gt;0,('ssp3-up'!V109-'ssp3-up'!U109),0)</f>
        <v>3.0624492575235251E-3</v>
      </c>
      <c r="W109" s="10">
        <f>IF(('ssp3-up'!W109-'ssp3-up'!V109)&gt;0,('ssp3-up'!W109-'ssp3-up'!V109),0)</f>
        <v>8.3355039120363017E-3</v>
      </c>
      <c r="X109" s="10">
        <f>IF(('ssp3-up'!X109-'ssp3-up'!W109)&gt;0,('ssp3-up'!X109-'ssp3-up'!W109),0)</f>
        <v>1.2687201526851766E-2</v>
      </c>
    </row>
    <row r="110" spans="1:24" x14ac:dyDescent="0.3">
      <c r="A110" s="6" t="s">
        <v>6</v>
      </c>
      <c r="B110" s="11" t="s">
        <v>206</v>
      </c>
      <c r="C110" s="6" t="s">
        <v>117</v>
      </c>
      <c r="D110" s="6" t="s">
        <v>205</v>
      </c>
      <c r="E110" s="6" t="s">
        <v>204</v>
      </c>
      <c r="F110" s="10" t="e">
        <v>#N/A</v>
      </c>
      <c r="G110" s="10">
        <f>IF(('ssp3-up'!G110-'ssp3-up'!F110)&gt;0,('ssp3-up'!G110-'ssp3-up'!F110),0)</f>
        <v>1.1525062108762487</v>
      </c>
      <c r="H110" s="10">
        <f>IF(('ssp3-up'!H110-'ssp3-up'!G110)&gt;0,('ssp3-up'!H110-'ssp3-up'!G110),0)</f>
        <v>1.3614076266964439</v>
      </c>
      <c r="I110" s="10">
        <f>IF(('ssp3-up'!I110-'ssp3-up'!H110)&gt;0,('ssp3-up'!I110-'ssp3-up'!H110),0)</f>
        <v>1.5427361234956116</v>
      </c>
      <c r="J110" s="10">
        <f>IF(('ssp3-up'!J110-'ssp3-up'!I110)&gt;0,('ssp3-up'!J110-'ssp3-up'!I110),0)</f>
        <v>1.6965493275133898</v>
      </c>
      <c r="K110" s="10">
        <f>IF(('ssp3-up'!K110-'ssp3-up'!J110)&gt;0,('ssp3-up'!K110-'ssp3-up'!J110),0)</f>
        <v>1.7948477436280683</v>
      </c>
      <c r="L110" s="10">
        <f>IF(('ssp3-up'!L110-'ssp3-up'!K110)&gt;0,('ssp3-up'!L110-'ssp3-up'!K110),0)</f>
        <v>1.9011444975399314</v>
      </c>
      <c r="M110" s="10">
        <f>IF(('ssp3-up'!M110-'ssp3-up'!L110)&gt;0,('ssp3-up'!M110-'ssp3-up'!L110),0)</f>
        <v>2.0339201701002629</v>
      </c>
      <c r="N110" s="10">
        <f>IF(('ssp3-up'!N110-'ssp3-up'!M110)&gt;0,('ssp3-up'!N110-'ssp3-up'!M110),0)</f>
        <v>2.1665453565136374</v>
      </c>
      <c r="O110" s="10">
        <f>IF(('ssp3-up'!O110-'ssp3-up'!N110)&gt;0,('ssp3-up'!O110-'ssp3-up'!N110),0)</f>
        <v>2.2503284591493866</v>
      </c>
      <c r="P110" s="10">
        <f>IF(('ssp3-up'!P110-'ssp3-up'!O110)&gt;0,('ssp3-up'!P110-'ssp3-up'!O110),0)</f>
        <v>2.3252755355403316</v>
      </c>
      <c r="Q110" s="10">
        <f>IF(('ssp3-up'!Q110-'ssp3-up'!P110)&gt;0,('ssp3-up'!Q110-'ssp3-up'!P110),0)</f>
        <v>2.3844642994386476</v>
      </c>
      <c r="R110" s="10">
        <f>IF(('ssp3-up'!R110-'ssp3-up'!Q110)&gt;0,('ssp3-up'!R110-'ssp3-up'!Q110),0)</f>
        <v>2.4488586533369912</v>
      </c>
      <c r="S110" s="10">
        <f>IF(('ssp3-up'!S110-'ssp3-up'!R110)&gt;0,('ssp3-up'!S110-'ssp3-up'!R110),0)</f>
        <v>2.5073978407488262</v>
      </c>
      <c r="T110" s="10">
        <f>IF(('ssp3-up'!T110-'ssp3-up'!S110)&gt;0,('ssp3-up'!T110-'ssp3-up'!S110),0)</f>
        <v>2.533612457022393</v>
      </c>
      <c r="U110" s="10">
        <f>IF(('ssp3-up'!U110-'ssp3-up'!T110)&gt;0,('ssp3-up'!U110-'ssp3-up'!T110),0)</f>
        <v>2.5430257562422938</v>
      </c>
      <c r="V110" s="10">
        <f>IF(('ssp3-up'!V110-'ssp3-up'!U110)&gt;0,('ssp3-up'!V110-'ssp3-up'!U110),0)</f>
        <v>2.5416580808776885</v>
      </c>
      <c r="W110" s="10">
        <f>IF(('ssp3-up'!W110-'ssp3-up'!V110)&gt;0,('ssp3-up'!W110-'ssp3-up'!V110),0)</f>
        <v>2.5372595324466261</v>
      </c>
      <c r="X110" s="10">
        <f>IF(('ssp3-up'!X110-'ssp3-up'!W110)&gt;0,('ssp3-up'!X110-'ssp3-up'!W110),0)</f>
        <v>2.5326537150922874</v>
      </c>
    </row>
    <row r="111" spans="1:24" x14ac:dyDescent="0.3">
      <c r="A111" s="6" t="s">
        <v>6</v>
      </c>
      <c r="B111" s="11" t="s">
        <v>206</v>
      </c>
      <c r="C111" s="6" t="s">
        <v>118</v>
      </c>
      <c r="D111" s="6" t="s">
        <v>205</v>
      </c>
      <c r="E111" s="6" t="s">
        <v>204</v>
      </c>
      <c r="F111" s="10" t="e">
        <v>#N/A</v>
      </c>
      <c r="G111" s="10">
        <f>IF(('ssp3-up'!G111-'ssp3-up'!F111)&gt;0,('ssp3-up'!G111-'ssp3-up'!F111),0)</f>
        <v>1.7110932895603365E-2</v>
      </c>
      <c r="H111" s="10">
        <f>IF(('ssp3-up'!H111-'ssp3-up'!G111)&gt;0,('ssp3-up'!H111-'ssp3-up'!G111),0)</f>
        <v>1.8092563357416241E-2</v>
      </c>
      <c r="I111" s="10">
        <f>IF(('ssp3-up'!I111-'ssp3-up'!H111)&gt;0,('ssp3-up'!I111-'ssp3-up'!H111),0)</f>
        <v>1.7871623573286949E-2</v>
      </c>
      <c r="J111" s="10">
        <f>IF(('ssp3-up'!J111-'ssp3-up'!I111)&gt;0,('ssp3-up'!J111-'ssp3-up'!I111),0)</f>
        <v>1.677847207561961E-2</v>
      </c>
      <c r="K111" s="10">
        <f>IF(('ssp3-up'!K111-'ssp3-up'!J111)&gt;0,('ssp3-up'!K111-'ssp3-up'!J111),0)</f>
        <v>1.526088759241806E-2</v>
      </c>
      <c r="L111" s="10">
        <f>IF(('ssp3-up'!L111-'ssp3-up'!K111)&gt;0,('ssp3-up'!L111-'ssp3-up'!K111),0)</f>
        <v>1.4461216203682653E-2</v>
      </c>
      <c r="M111" s="10">
        <f>IF(('ssp3-up'!M111-'ssp3-up'!L111)&gt;0,('ssp3-up'!M111-'ssp3-up'!L111),0)</f>
        <v>1.4177821837901255E-2</v>
      </c>
      <c r="N111" s="10">
        <f>IF(('ssp3-up'!N111-'ssp3-up'!M111)&gt;0,('ssp3-up'!N111-'ssp3-up'!M111),0)</f>
        <v>1.3658973459799328E-2</v>
      </c>
      <c r="O111" s="10">
        <f>IF(('ssp3-up'!O111-'ssp3-up'!N111)&gt;0,('ssp3-up'!O111-'ssp3-up'!N111),0)</f>
        <v>1.2239799025122455E-2</v>
      </c>
      <c r="P111" s="10">
        <f>IF(('ssp3-up'!P111-'ssp3-up'!O111)&gt;0,('ssp3-up'!P111-'ssp3-up'!O111),0)</f>
        <v>1.0336585276456922E-2</v>
      </c>
      <c r="Q111" s="10">
        <f>IF(('ssp3-up'!Q111-'ssp3-up'!P111)&gt;0,('ssp3-up'!Q111-'ssp3-up'!P111),0)</f>
        <v>8.5162920856557411E-3</v>
      </c>
      <c r="R111" s="10">
        <f>IF(('ssp3-up'!R111-'ssp3-up'!Q111)&gt;0,('ssp3-up'!R111-'ssp3-up'!Q111),0)</f>
        <v>7.1395900267983703E-3</v>
      </c>
      <c r="S111" s="10">
        <f>IF(('ssp3-up'!S111-'ssp3-up'!R111)&gt;0,('ssp3-up'!S111-'ssp3-up'!R111),0)</f>
        <v>6.1258021626926507E-3</v>
      </c>
      <c r="T111" s="10">
        <f>IF(('ssp3-up'!T111-'ssp3-up'!S111)&gt;0,('ssp3-up'!T111-'ssp3-up'!S111),0)</f>
        <v>5.3687905230290767E-3</v>
      </c>
      <c r="U111" s="10">
        <f>IF(('ssp3-up'!U111-'ssp3-up'!T111)&gt;0,('ssp3-up'!U111-'ssp3-up'!T111),0)</f>
        <v>5.1026754371001348E-3</v>
      </c>
      <c r="V111" s="10">
        <f>IF(('ssp3-up'!V111-'ssp3-up'!U111)&gt;0,('ssp3-up'!V111-'ssp3-up'!U111),0)</f>
        <v>5.5507086362501235E-3</v>
      </c>
      <c r="W111" s="10">
        <f>IF(('ssp3-up'!W111-'ssp3-up'!V111)&gt;0,('ssp3-up'!W111-'ssp3-up'!V111),0)</f>
        <v>6.7031801075641551E-3</v>
      </c>
      <c r="X111" s="10">
        <f>IF(('ssp3-up'!X111-'ssp3-up'!W111)&gt;0,('ssp3-up'!X111-'ssp3-up'!W111),0)</f>
        <v>8.0307738751307367E-3</v>
      </c>
    </row>
    <row r="112" spans="1:24" x14ac:dyDescent="0.3">
      <c r="A112" s="6" t="s">
        <v>6</v>
      </c>
      <c r="B112" s="11" t="s">
        <v>206</v>
      </c>
      <c r="C112" s="6" t="s">
        <v>119</v>
      </c>
      <c r="D112" s="6" t="s">
        <v>205</v>
      </c>
      <c r="E112" s="6" t="s">
        <v>204</v>
      </c>
      <c r="F112" s="10" t="e">
        <v>#N/A</v>
      </c>
      <c r="G112" s="10">
        <f>IF(('ssp3-up'!G112-'ssp3-up'!F112)&gt;0,('ssp3-up'!G112-'ssp3-up'!F112),0)</f>
        <v>6.6072534371533038</v>
      </c>
      <c r="H112" s="10">
        <f>IF(('ssp3-up'!H112-'ssp3-up'!G112)&gt;0,('ssp3-up'!H112-'ssp3-up'!G112),0)</f>
        <v>7.3138137391824074</v>
      </c>
      <c r="I112" s="10">
        <f>IF(('ssp3-up'!I112-'ssp3-up'!H112)&gt;0,('ssp3-up'!I112-'ssp3-up'!H112),0)</f>
        <v>7.8474905226655949</v>
      </c>
      <c r="J112" s="10">
        <f>IF(('ssp3-up'!J112-'ssp3-up'!I112)&gt;0,('ssp3-up'!J112-'ssp3-up'!I112),0)</f>
        <v>8.073130948424776</v>
      </c>
      <c r="K112" s="10">
        <f>IF(('ssp3-up'!K112-'ssp3-up'!J112)&gt;0,('ssp3-up'!K112-'ssp3-up'!J112),0)</f>
        <v>7.9398138244910541</v>
      </c>
      <c r="L112" s="10">
        <f>IF(('ssp3-up'!L112-'ssp3-up'!K112)&gt;0,('ssp3-up'!L112-'ssp3-up'!K112),0)</f>
        <v>7.9158509717622962</v>
      </c>
      <c r="M112" s="10">
        <f>IF(('ssp3-up'!M112-'ssp3-up'!L112)&gt;0,('ssp3-up'!M112-'ssp3-up'!L112),0)</f>
        <v>7.9869901747977678</v>
      </c>
      <c r="N112" s="10">
        <f>IF(('ssp3-up'!N112-'ssp3-up'!M112)&gt;0,('ssp3-up'!N112-'ssp3-up'!M112),0)</f>
        <v>8.0350782395688896</v>
      </c>
      <c r="O112" s="10">
        <f>IF(('ssp3-up'!O112-'ssp3-up'!N112)&gt;0,('ssp3-up'!O112-'ssp3-up'!N112),0)</f>
        <v>7.92646659921013</v>
      </c>
      <c r="P112" s="10">
        <f>IF(('ssp3-up'!P112-'ssp3-up'!O112)&gt;0,('ssp3-up'!P112-'ssp3-up'!O112),0)</f>
        <v>7.7817452152311546</v>
      </c>
      <c r="Q112" s="10">
        <f>IF(('ssp3-up'!Q112-'ssp3-up'!P112)&gt;0,('ssp3-up'!Q112-'ssp3-up'!P112),0)</f>
        <v>7.8178409166008862</v>
      </c>
      <c r="R112" s="10">
        <f>IF(('ssp3-up'!R112-'ssp3-up'!Q112)&gt;0,('ssp3-up'!R112-'ssp3-up'!Q112),0)</f>
        <v>7.9105256048186448</v>
      </c>
      <c r="S112" s="10">
        <f>IF(('ssp3-up'!S112-'ssp3-up'!R112)&gt;0,('ssp3-up'!S112-'ssp3-up'!R112),0)</f>
        <v>7.9728891161195747</v>
      </c>
      <c r="T112" s="10">
        <f>IF(('ssp3-up'!T112-'ssp3-up'!S112)&gt;0,('ssp3-up'!T112-'ssp3-up'!S112),0)</f>
        <v>7.9353799557895002</v>
      </c>
      <c r="U112" s="10">
        <f>IF(('ssp3-up'!U112-'ssp3-up'!T112)&gt;0,('ssp3-up'!U112-'ssp3-up'!T112),0)</f>
        <v>7.8520482097667639</v>
      </c>
      <c r="V112" s="10">
        <f>IF(('ssp3-up'!V112-'ssp3-up'!U112)&gt;0,('ssp3-up'!V112-'ssp3-up'!U112),0)</f>
        <v>7.7926847512031259</v>
      </c>
      <c r="W112" s="10">
        <f>IF(('ssp3-up'!W112-'ssp3-up'!V112)&gt;0,('ssp3-up'!W112-'ssp3-up'!V112),0)</f>
        <v>7.8047429909281902</v>
      </c>
      <c r="X112" s="10">
        <f>IF(('ssp3-up'!X112-'ssp3-up'!W112)&gt;0,('ssp3-up'!X112-'ssp3-up'!W112),0)</f>
        <v>7.8277881089801724</v>
      </c>
    </row>
    <row r="113" spans="1:24" x14ac:dyDescent="0.3">
      <c r="A113" s="6" t="s">
        <v>6</v>
      </c>
      <c r="B113" s="11" t="s">
        <v>206</v>
      </c>
      <c r="C113" s="6" t="s">
        <v>120</v>
      </c>
      <c r="D113" s="6" t="s">
        <v>205</v>
      </c>
      <c r="E113" s="6" t="s">
        <v>204</v>
      </c>
      <c r="F113" s="10" t="e">
        <v>#N/A</v>
      </c>
      <c r="G113" s="10">
        <f>IF(('ssp3-up'!G113-'ssp3-up'!F113)&gt;0,('ssp3-up'!G113-'ssp3-up'!F113),0)</f>
        <v>5.0938533749079973E-2</v>
      </c>
      <c r="H113" s="10">
        <f>IF(('ssp3-up'!H113-'ssp3-up'!G113)&gt;0,('ssp3-up'!H113-'ssp3-up'!G113),0)</f>
        <v>4.8391728588625504E-2</v>
      </c>
      <c r="I113" s="10">
        <f>IF(('ssp3-up'!I113-'ssp3-up'!H113)&gt;0,('ssp3-up'!I113-'ssp3-up'!H113),0)</f>
        <v>4.3496285133559631E-2</v>
      </c>
      <c r="J113" s="10">
        <f>IF(('ssp3-up'!J113-'ssp3-up'!I113)&gt;0,('ssp3-up'!J113-'ssp3-up'!I113),0)</f>
        <v>3.9306403682865643E-2</v>
      </c>
      <c r="K113" s="10">
        <f>IF(('ssp3-up'!K113-'ssp3-up'!J113)&gt;0,('ssp3-up'!K113-'ssp3-up'!J113),0)</f>
        <v>3.3269236048290907E-2</v>
      </c>
      <c r="L113" s="10">
        <f>IF(('ssp3-up'!L113-'ssp3-up'!K113)&gt;0,('ssp3-up'!L113-'ssp3-up'!K113),0)</f>
        <v>2.9738017330996458E-2</v>
      </c>
      <c r="M113" s="10">
        <f>IF(('ssp3-up'!M113-'ssp3-up'!L113)&gt;0,('ssp3-up'!M113-'ssp3-up'!L113),0)</f>
        <v>2.9404648531281552E-2</v>
      </c>
      <c r="N113" s="10">
        <f>IF(('ssp3-up'!N113-'ssp3-up'!M113)&gt;0,('ssp3-up'!N113-'ssp3-up'!M113),0)</f>
        <v>2.9874975364820422E-2</v>
      </c>
      <c r="O113" s="10">
        <f>IF(('ssp3-up'!O113-'ssp3-up'!N113)&gt;0,('ssp3-up'!O113-'ssp3-up'!N113),0)</f>
        <v>2.8673812934190135E-2</v>
      </c>
      <c r="P113" s="10">
        <f>IF(('ssp3-up'!P113-'ssp3-up'!O113)&gt;0,('ssp3-up'!P113-'ssp3-up'!O113),0)</f>
        <v>2.6783624851155707E-2</v>
      </c>
      <c r="Q113" s="10">
        <f>IF(('ssp3-up'!Q113-'ssp3-up'!P113)&gt;0,('ssp3-up'!Q113-'ssp3-up'!P113),0)</f>
        <v>2.0726798942189983E-2</v>
      </c>
      <c r="R113" s="10">
        <f>IF(('ssp3-up'!R113-'ssp3-up'!Q113)&gt;0,('ssp3-up'!R113-'ssp3-up'!Q113),0)</f>
        <v>1.7094873125751198E-2</v>
      </c>
      <c r="S113" s="10">
        <f>IF(('ssp3-up'!S113-'ssp3-up'!R113)&gt;0,('ssp3-up'!S113-'ssp3-up'!R113),0)</f>
        <v>1.6444526350686051E-2</v>
      </c>
      <c r="T113" s="10">
        <f>IF(('ssp3-up'!T113-'ssp3-up'!S113)&gt;0,('ssp3-up'!T113-'ssp3-up'!S113),0)</f>
        <v>1.717253925440354E-2</v>
      </c>
      <c r="U113" s="10">
        <f>IF(('ssp3-up'!U113-'ssp3-up'!T113)&gt;0,('ssp3-up'!U113-'ssp3-up'!T113),0)</f>
        <v>1.7436640239246959E-2</v>
      </c>
      <c r="V113" s="10">
        <f>IF(('ssp3-up'!V113-'ssp3-up'!U113)&gt;0,('ssp3-up'!V113-'ssp3-up'!U113),0)</f>
        <v>1.6366794601191614E-2</v>
      </c>
      <c r="W113" s="10">
        <f>IF(('ssp3-up'!W113-'ssp3-up'!V113)&gt;0,('ssp3-up'!W113-'ssp3-up'!V113),0)</f>
        <v>1.4165591780086917E-2</v>
      </c>
      <c r="X113" s="10">
        <f>IF(('ssp3-up'!X113-'ssp3-up'!W113)&gt;0,('ssp3-up'!X113-'ssp3-up'!W113),0)</f>
        <v>1.1160777153427226E-2</v>
      </c>
    </row>
    <row r="114" spans="1:24" x14ac:dyDescent="0.3">
      <c r="A114" s="6" t="s">
        <v>6</v>
      </c>
      <c r="B114" s="11" t="s">
        <v>206</v>
      </c>
      <c r="C114" s="6" t="s">
        <v>121</v>
      </c>
      <c r="D114" s="6" t="s">
        <v>205</v>
      </c>
      <c r="E114" s="6" t="s">
        <v>204</v>
      </c>
      <c r="F114" s="10" t="e">
        <v>#N/A</v>
      </c>
      <c r="G114" s="10">
        <f>IF(('ssp3-up'!G114-'ssp3-up'!F114)&gt;0,('ssp3-up'!G114-'ssp3-up'!F114),0)</f>
        <v>1.0819292468409714</v>
      </c>
      <c r="H114" s="10">
        <f>IF(('ssp3-up'!H114-'ssp3-up'!G114)&gt;0,('ssp3-up'!H114-'ssp3-up'!G114),0)</f>
        <v>1.2429388809006845</v>
      </c>
      <c r="I114" s="10">
        <f>IF(('ssp3-up'!I114-'ssp3-up'!H114)&gt;0,('ssp3-up'!I114-'ssp3-up'!H114),0)</f>
        <v>1.3921929248079374</v>
      </c>
      <c r="J114" s="10">
        <f>IF(('ssp3-up'!J114-'ssp3-up'!I114)&gt;0,('ssp3-up'!J114-'ssp3-up'!I114),0)</f>
        <v>1.5579141440725266</v>
      </c>
      <c r="K114" s="10">
        <f>IF(('ssp3-up'!K114-'ssp3-up'!J114)&gt;0,('ssp3-up'!K114-'ssp3-up'!J114),0)</f>
        <v>1.651468470974967</v>
      </c>
      <c r="L114" s="10">
        <f>IF(('ssp3-up'!L114-'ssp3-up'!K114)&gt;0,('ssp3-up'!L114-'ssp3-up'!K114),0)</f>
        <v>1.7082489201974695</v>
      </c>
      <c r="M114" s="10">
        <f>IF(('ssp3-up'!M114-'ssp3-up'!L114)&gt;0,('ssp3-up'!M114-'ssp3-up'!L114),0)</f>
        <v>1.7634303197676022</v>
      </c>
      <c r="N114" s="10">
        <f>IF(('ssp3-up'!N114-'ssp3-up'!M114)&gt;0,('ssp3-up'!N114-'ssp3-up'!M114),0)</f>
        <v>1.7830280116652375</v>
      </c>
      <c r="O114" s="10">
        <f>IF(('ssp3-up'!O114-'ssp3-up'!N114)&gt;0,('ssp3-up'!O114-'ssp3-up'!N114),0)</f>
        <v>1.7683593625564704</v>
      </c>
      <c r="P114" s="10">
        <f>IF(('ssp3-up'!P114-'ssp3-up'!O114)&gt;0,('ssp3-up'!P114-'ssp3-up'!O114),0)</f>
        <v>1.740466936053398</v>
      </c>
      <c r="Q114" s="10">
        <f>IF(('ssp3-up'!Q114-'ssp3-up'!P114)&gt;0,('ssp3-up'!Q114-'ssp3-up'!P114),0)</f>
        <v>1.71942252891143</v>
      </c>
      <c r="R114" s="10">
        <f>IF(('ssp3-up'!R114-'ssp3-up'!Q114)&gt;0,('ssp3-up'!R114-'ssp3-up'!Q114),0)</f>
        <v>1.6640476964320676</v>
      </c>
      <c r="S114" s="10">
        <f>IF(('ssp3-up'!S114-'ssp3-up'!R114)&gt;0,('ssp3-up'!S114-'ssp3-up'!R114),0)</f>
        <v>1.6362104269747739</v>
      </c>
      <c r="T114" s="10">
        <f>IF(('ssp3-up'!T114-'ssp3-up'!S114)&gt;0,('ssp3-up'!T114-'ssp3-up'!S114),0)</f>
        <v>1.5664086218517852</v>
      </c>
      <c r="U114" s="10">
        <f>IF(('ssp3-up'!U114-'ssp3-up'!T114)&gt;0,('ssp3-up'!U114-'ssp3-up'!T114),0)</f>
        <v>1.4959878720752506</v>
      </c>
      <c r="V114" s="10">
        <f>IF(('ssp3-up'!V114-'ssp3-up'!U114)&gt;0,('ssp3-up'!V114-'ssp3-up'!U114),0)</f>
        <v>1.4171518590681558</v>
      </c>
      <c r="W114" s="10">
        <f>IF(('ssp3-up'!W114-'ssp3-up'!V114)&gt;0,('ssp3-up'!W114-'ssp3-up'!V114),0)</f>
        <v>1.3304417161924036</v>
      </c>
      <c r="X114" s="10">
        <f>IF(('ssp3-up'!X114-'ssp3-up'!W114)&gt;0,('ssp3-up'!X114-'ssp3-up'!W114),0)</f>
        <v>1.2507411248422713</v>
      </c>
    </row>
    <row r="115" spans="1:24" x14ac:dyDescent="0.3">
      <c r="A115" s="6" t="s">
        <v>6</v>
      </c>
      <c r="B115" s="11" t="s">
        <v>206</v>
      </c>
      <c r="C115" s="6" t="s">
        <v>122</v>
      </c>
      <c r="D115" s="6" t="s">
        <v>205</v>
      </c>
      <c r="E115" s="6" t="s">
        <v>204</v>
      </c>
      <c r="F115" s="10" t="e">
        <v>#N/A</v>
      </c>
      <c r="G115" s="10">
        <f>IF(('ssp3-up'!G115-'ssp3-up'!F115)&gt;0,('ssp3-up'!G115-'ssp3-up'!F115),0)</f>
        <v>1.3562079753856815E-2</v>
      </c>
      <c r="H115" s="10">
        <f>IF(('ssp3-up'!H115-'ssp3-up'!G115)&gt;0,('ssp3-up'!H115-'ssp3-up'!G115),0)</f>
        <v>1.0981677456876171E-2</v>
      </c>
      <c r="I115" s="10">
        <f>IF(('ssp3-up'!I115-'ssp3-up'!H115)&gt;0,('ssp3-up'!I115-'ssp3-up'!H115),0)</f>
        <v>7.6074051947445098E-3</v>
      </c>
      <c r="J115" s="10">
        <f>IF(('ssp3-up'!J115-'ssp3-up'!I115)&gt;0,('ssp3-up'!J115-'ssp3-up'!I115),0)</f>
        <v>4.5891442224569867E-3</v>
      </c>
      <c r="K115" s="10">
        <f>IF(('ssp3-up'!K115-'ssp3-up'!J115)&gt;0,('ssp3-up'!K115-'ssp3-up'!J115),0)</f>
        <v>1.3861902330274956E-3</v>
      </c>
      <c r="L115" s="10">
        <f>IF(('ssp3-up'!L115-'ssp3-up'!K115)&gt;0,('ssp3-up'!L115-'ssp3-up'!K115),0)</f>
        <v>0</v>
      </c>
      <c r="M115" s="10">
        <f>IF(('ssp3-up'!M115-'ssp3-up'!L115)&gt;0,('ssp3-up'!M115-'ssp3-up'!L115),0)</f>
        <v>0</v>
      </c>
      <c r="N115" s="10">
        <f>IF(('ssp3-up'!N115-'ssp3-up'!M115)&gt;0,('ssp3-up'!N115-'ssp3-up'!M115),0)</f>
        <v>4.2847641240989498E-4</v>
      </c>
      <c r="O115" s="10">
        <f>IF(('ssp3-up'!O115-'ssp3-up'!N115)&gt;0,('ssp3-up'!O115-'ssp3-up'!N115),0)</f>
        <v>1.3347943545452545E-3</v>
      </c>
      <c r="P115" s="10">
        <f>IF(('ssp3-up'!P115-'ssp3-up'!O115)&gt;0,('ssp3-up'!P115-'ssp3-up'!O115),0)</f>
        <v>1.7428627750796788E-3</v>
      </c>
      <c r="Q115" s="10">
        <f>IF(('ssp3-up'!Q115-'ssp3-up'!P115)&gt;0,('ssp3-up'!Q115-'ssp3-up'!P115),0)</f>
        <v>1.1395926891046293E-3</v>
      </c>
      <c r="R115" s="10">
        <f>IF(('ssp3-up'!R115-'ssp3-up'!Q115)&gt;0,('ssp3-up'!R115-'ssp3-up'!Q115),0)</f>
        <v>5.3766521882636642E-4</v>
      </c>
      <c r="S115" s="10">
        <f>IF(('ssp3-up'!S115-'ssp3-up'!R115)&gt;0,('ssp3-up'!S115-'ssp3-up'!R115),0)</f>
        <v>5.3876766664856524E-4</v>
      </c>
      <c r="T115" s="10">
        <f>IF(('ssp3-up'!T115-'ssp3-up'!S115)&gt;0,('ssp3-up'!T115-'ssp3-up'!S115),0)</f>
        <v>1.4805608548434379E-3</v>
      </c>
      <c r="U115" s="10">
        <f>IF(('ssp3-up'!U115-'ssp3-up'!T115)&gt;0,('ssp3-up'!U115-'ssp3-up'!T115),0)</f>
        <v>3.0206491252782186E-3</v>
      </c>
      <c r="V115" s="10">
        <f>IF(('ssp3-up'!V115-'ssp3-up'!U115)&gt;0,('ssp3-up'!V115-'ssp3-up'!U115),0)</f>
        <v>4.5620631584218918E-3</v>
      </c>
      <c r="W115" s="10">
        <f>IF(('ssp3-up'!W115-'ssp3-up'!V115)&gt;0,('ssp3-up'!W115-'ssp3-up'!V115),0)</f>
        <v>5.7899215020610906E-3</v>
      </c>
      <c r="X115" s="10">
        <f>IF(('ssp3-up'!X115-'ssp3-up'!W115)&gt;0,('ssp3-up'!X115-'ssp3-up'!W115),0)</f>
        <v>6.3184628800098674E-3</v>
      </c>
    </row>
    <row r="116" spans="1:24" x14ac:dyDescent="0.3">
      <c r="A116" s="6" t="s">
        <v>6</v>
      </c>
      <c r="B116" s="11" t="s">
        <v>206</v>
      </c>
      <c r="C116" s="6" t="s">
        <v>123</v>
      </c>
      <c r="D116" s="6" t="s">
        <v>205</v>
      </c>
      <c r="E116" s="6" t="s">
        <v>204</v>
      </c>
      <c r="F116" s="10" t="e">
        <v>#N/A</v>
      </c>
      <c r="G116" s="10">
        <f>IF(('ssp3-up'!G116-'ssp3-up'!F116)&gt;0,('ssp3-up'!G116-'ssp3-up'!F116),0)</f>
        <v>0.90590539003228088</v>
      </c>
      <c r="H116" s="10">
        <f>IF(('ssp3-up'!H116-'ssp3-up'!G116)&gt;0,('ssp3-up'!H116-'ssp3-up'!G116),0)</f>
        <v>0.93347898375681382</v>
      </c>
      <c r="I116" s="10">
        <f>IF(('ssp3-up'!I116-'ssp3-up'!H116)&gt;0,('ssp3-up'!I116-'ssp3-up'!H116),0)</f>
        <v>0.94447616254140954</v>
      </c>
      <c r="J116" s="10">
        <f>IF(('ssp3-up'!J116-'ssp3-up'!I116)&gt;0,('ssp3-up'!J116-'ssp3-up'!I116),0)</f>
        <v>0.87964961624884808</v>
      </c>
      <c r="K116" s="10">
        <f>IF(('ssp3-up'!K116-'ssp3-up'!J116)&gt;0,('ssp3-up'!K116-'ssp3-up'!J116),0)</f>
        <v>0.70588876704612247</v>
      </c>
      <c r="L116" s="10">
        <f>IF(('ssp3-up'!L116-'ssp3-up'!K116)&gt;0,('ssp3-up'!L116-'ssp3-up'!K116),0)</f>
        <v>0.58219401890461597</v>
      </c>
      <c r="M116" s="10">
        <f>IF(('ssp3-up'!M116-'ssp3-up'!L116)&gt;0,('ssp3-up'!M116-'ssp3-up'!L116),0)</f>
        <v>0.46885973316954122</v>
      </c>
      <c r="N116" s="10">
        <f>IF(('ssp3-up'!N116-'ssp3-up'!M116)&gt;0,('ssp3-up'!N116-'ssp3-up'!M116),0)</f>
        <v>0.4465326223658721</v>
      </c>
      <c r="O116" s="10">
        <f>IF(('ssp3-up'!O116-'ssp3-up'!N116)&gt;0,('ssp3-up'!O116-'ssp3-up'!N116),0)</f>
        <v>0.39964987556406939</v>
      </c>
      <c r="P116" s="10">
        <f>IF(('ssp3-up'!P116-'ssp3-up'!O116)&gt;0,('ssp3-up'!P116-'ssp3-up'!O116),0)</f>
        <v>0.40516176671879478</v>
      </c>
      <c r="Q116" s="10">
        <f>IF(('ssp3-up'!Q116-'ssp3-up'!P116)&gt;0,('ssp3-up'!Q116-'ssp3-up'!P116),0)</f>
        <v>0.37630021027644744</v>
      </c>
      <c r="R116" s="10">
        <f>IF(('ssp3-up'!R116-'ssp3-up'!Q116)&gt;0,('ssp3-up'!R116-'ssp3-up'!Q116),0)</f>
        <v>0.40912314475120226</v>
      </c>
      <c r="S116" s="10">
        <f>IF(('ssp3-up'!S116-'ssp3-up'!R116)&gt;0,('ssp3-up'!S116-'ssp3-up'!R116),0)</f>
        <v>0.44432868166389383</v>
      </c>
      <c r="T116" s="10">
        <f>IF(('ssp3-up'!T116-'ssp3-up'!S116)&gt;0,('ssp3-up'!T116-'ssp3-up'!S116),0)</f>
        <v>0.52659136614849444</v>
      </c>
      <c r="U116" s="10">
        <f>IF(('ssp3-up'!U116-'ssp3-up'!T116)&gt;0,('ssp3-up'!U116-'ssp3-up'!T116),0)</f>
        <v>0.66208348343872814</v>
      </c>
      <c r="V116" s="10">
        <f>IF(('ssp3-up'!V116-'ssp3-up'!U116)&gt;0,('ssp3-up'!V116-'ssp3-up'!U116),0)</f>
        <v>0.73666941703857347</v>
      </c>
      <c r="W116" s="10">
        <f>IF(('ssp3-up'!W116-'ssp3-up'!V116)&gt;0,('ssp3-up'!W116-'ssp3-up'!V116),0)</f>
        <v>0.84465329903354913</v>
      </c>
      <c r="X116" s="10">
        <f>IF(('ssp3-up'!X116-'ssp3-up'!W116)&gt;0,('ssp3-up'!X116-'ssp3-up'!W116),0)</f>
        <v>0.92141623224183888</v>
      </c>
    </row>
    <row r="117" spans="1:24" x14ac:dyDescent="0.3">
      <c r="A117" s="6" t="s">
        <v>6</v>
      </c>
      <c r="B117" s="11" t="s">
        <v>206</v>
      </c>
      <c r="C117" s="6" t="s">
        <v>124</v>
      </c>
      <c r="D117" s="6" t="s">
        <v>205</v>
      </c>
      <c r="E117" s="6" t="s">
        <v>204</v>
      </c>
      <c r="F117" s="10" t="e">
        <v>#N/A</v>
      </c>
      <c r="G117" s="10">
        <f>IF(('ssp3-up'!G117-'ssp3-up'!F117)&gt;0,('ssp3-up'!G117-'ssp3-up'!F117),0)</f>
        <v>1.6299900720748051E-2</v>
      </c>
      <c r="H117" s="10">
        <f>IF(('ssp3-up'!H117-'ssp3-up'!G117)&gt;0,('ssp3-up'!H117-'ssp3-up'!G117),0)</f>
        <v>1.5499390630246801E-2</v>
      </c>
      <c r="I117" s="10">
        <f>IF(('ssp3-up'!I117-'ssp3-up'!H117)&gt;0,('ssp3-up'!I117-'ssp3-up'!H117),0)</f>
        <v>1.3380876102102479E-2</v>
      </c>
      <c r="J117" s="10">
        <f>IF(('ssp3-up'!J117-'ssp3-up'!I117)&gt;0,('ssp3-up'!J117-'ssp3-up'!I117),0)</f>
        <v>1.1671551712513772E-2</v>
      </c>
      <c r="K117" s="10">
        <f>IF(('ssp3-up'!K117-'ssp3-up'!J117)&gt;0,('ssp3-up'!K117-'ssp3-up'!J117),0)</f>
        <v>9.5799926294622972E-3</v>
      </c>
      <c r="L117" s="10">
        <f>IF(('ssp3-up'!L117-'ssp3-up'!K117)&gt;0,('ssp3-up'!L117-'ssp3-up'!K117),0)</f>
        <v>8.0054194150043223E-3</v>
      </c>
      <c r="M117" s="10">
        <f>IF(('ssp3-up'!M117-'ssp3-up'!L117)&gt;0,('ssp3-up'!M117-'ssp3-up'!L117),0)</f>
        <v>7.2181315715630356E-3</v>
      </c>
      <c r="N117" s="10">
        <f>IF(('ssp3-up'!N117-'ssp3-up'!M117)&gt;0,('ssp3-up'!N117-'ssp3-up'!M117),0)</f>
        <v>7.1959160314857273E-3</v>
      </c>
      <c r="O117" s="10">
        <f>IF(('ssp3-up'!O117-'ssp3-up'!N117)&gt;0,('ssp3-up'!O117-'ssp3-up'!N117),0)</f>
        <v>7.1644089409542699E-3</v>
      </c>
      <c r="P117" s="10">
        <f>IF(('ssp3-up'!P117-'ssp3-up'!O117)&gt;0,('ssp3-up'!P117-'ssp3-up'!O117),0)</f>
        <v>7.0777388996915436E-3</v>
      </c>
      <c r="Q117" s="10">
        <f>IF(('ssp3-up'!Q117-'ssp3-up'!P117)&gt;0,('ssp3-up'!Q117-'ssp3-up'!P117),0)</f>
        <v>5.6200993101817587E-3</v>
      </c>
      <c r="R117" s="10">
        <f>IF(('ssp3-up'!R117-'ssp3-up'!Q117)&gt;0,('ssp3-up'!R117-'ssp3-up'!Q117),0)</f>
        <v>4.4536906989871561E-3</v>
      </c>
      <c r="S117" s="10">
        <f>IF(('ssp3-up'!S117-'ssp3-up'!R117)&gt;0,('ssp3-up'!S117-'ssp3-up'!R117),0)</f>
        <v>3.9791576059040601E-3</v>
      </c>
      <c r="T117" s="10">
        <f>IF(('ssp3-up'!T117-'ssp3-up'!S117)&gt;0,('ssp3-up'!T117-'ssp3-up'!S117),0)</f>
        <v>4.1017002162100358E-3</v>
      </c>
      <c r="U117" s="10">
        <f>IF(('ssp3-up'!U117-'ssp3-up'!T117)&gt;0,('ssp3-up'!U117-'ssp3-up'!T117),0)</f>
        <v>4.2482725393419019E-3</v>
      </c>
      <c r="V117" s="10">
        <f>IF(('ssp3-up'!V117-'ssp3-up'!U117)&gt;0,('ssp3-up'!V117-'ssp3-up'!U117),0)</f>
        <v>4.0576887075700618E-3</v>
      </c>
      <c r="W117" s="10">
        <f>IF(('ssp3-up'!W117-'ssp3-up'!V117)&gt;0,('ssp3-up'!W117-'ssp3-up'!V117),0)</f>
        <v>3.4697473269074131E-3</v>
      </c>
      <c r="X117" s="10">
        <f>IF(('ssp3-up'!X117-'ssp3-up'!W117)&gt;0,('ssp3-up'!X117-'ssp3-up'!W117),0)</f>
        <v>2.7062050186408282E-3</v>
      </c>
    </row>
    <row r="118" spans="1:24" x14ac:dyDescent="0.3">
      <c r="A118" s="6" t="s">
        <v>6</v>
      </c>
      <c r="B118" s="11" t="s">
        <v>206</v>
      </c>
      <c r="C118" s="6" t="s">
        <v>125</v>
      </c>
      <c r="D118" s="6" t="s">
        <v>205</v>
      </c>
      <c r="E118" s="6" t="s">
        <v>204</v>
      </c>
      <c r="F118" s="10" t="e">
        <v>#N/A</v>
      </c>
      <c r="G118" s="10">
        <f>IF(('ssp3-up'!G118-'ssp3-up'!F118)&gt;0,('ssp3-up'!G118-'ssp3-up'!F118),0)</f>
        <v>0.17495650363492721</v>
      </c>
      <c r="H118" s="10">
        <f>IF(('ssp3-up'!H118-'ssp3-up'!G118)&gt;0,('ssp3-up'!H118-'ssp3-up'!G118),0)</f>
        <v>0.17512248889843551</v>
      </c>
      <c r="I118" s="10">
        <f>IF(('ssp3-up'!I118-'ssp3-up'!H118)&gt;0,('ssp3-up'!I118-'ssp3-up'!H118),0)</f>
        <v>0.16044424391864087</v>
      </c>
      <c r="J118" s="10">
        <f>IF(('ssp3-up'!J118-'ssp3-up'!I118)&gt;0,('ssp3-up'!J118-'ssp3-up'!I118),0)</f>
        <v>0.14253906727602184</v>
      </c>
      <c r="K118" s="10">
        <f>IF(('ssp3-up'!K118-'ssp3-up'!J118)&gt;0,('ssp3-up'!K118-'ssp3-up'!J118),0)</f>
        <v>0.13229508545907187</v>
      </c>
      <c r="L118" s="10">
        <f>IF(('ssp3-up'!L118-'ssp3-up'!K118)&gt;0,('ssp3-up'!L118-'ssp3-up'!K118),0)</f>
        <v>0.13490855984160177</v>
      </c>
      <c r="M118" s="10">
        <f>IF(('ssp3-up'!M118-'ssp3-up'!L118)&gt;0,('ssp3-up'!M118-'ssp3-up'!L118),0)</f>
        <v>0.13750111535673071</v>
      </c>
      <c r="N118" s="10">
        <f>IF(('ssp3-up'!N118-'ssp3-up'!M118)&gt;0,('ssp3-up'!N118-'ssp3-up'!M118),0)</f>
        <v>0.13004102136871065</v>
      </c>
      <c r="O118" s="10">
        <f>IF(('ssp3-up'!O118-'ssp3-up'!N118)&gt;0,('ssp3-up'!O118-'ssp3-up'!N118),0)</f>
        <v>0.11310868203053115</v>
      </c>
      <c r="P118" s="10">
        <f>IF(('ssp3-up'!P118-'ssp3-up'!O118)&gt;0,('ssp3-up'!P118-'ssp3-up'!O118),0)</f>
        <v>9.8505277132608704E-2</v>
      </c>
      <c r="Q118" s="10">
        <f>IF(('ssp3-up'!Q118-'ssp3-up'!P118)&gt;0,('ssp3-up'!Q118-'ssp3-up'!P118),0)</f>
        <v>9.1993625710580229E-2</v>
      </c>
      <c r="R118" s="10">
        <f>IF(('ssp3-up'!R118-'ssp3-up'!Q118)&gt;0,('ssp3-up'!R118-'ssp3-up'!Q118),0)</f>
        <v>9.5259684135211575E-2</v>
      </c>
      <c r="S118" s="10">
        <f>IF(('ssp3-up'!S118-'ssp3-up'!R118)&gt;0,('ssp3-up'!S118-'ssp3-up'!R118),0)</f>
        <v>0.10001970425279616</v>
      </c>
      <c r="T118" s="10">
        <f>IF(('ssp3-up'!T118-'ssp3-up'!S118)&gt;0,('ssp3-up'!T118-'ssp3-up'!S118),0)</f>
        <v>9.795585661071593E-2</v>
      </c>
      <c r="U118" s="10">
        <f>IF(('ssp3-up'!U118-'ssp3-up'!T118)&gt;0,('ssp3-up'!U118-'ssp3-up'!T118),0)</f>
        <v>9.2268574987319329E-2</v>
      </c>
      <c r="V118" s="10">
        <f>IF(('ssp3-up'!V118-'ssp3-up'!U118)&gt;0,('ssp3-up'!V118-'ssp3-up'!U118),0)</f>
        <v>8.6090631256153127E-2</v>
      </c>
      <c r="W118" s="10">
        <f>IF(('ssp3-up'!W118-'ssp3-up'!V118)&gt;0,('ssp3-up'!W118-'ssp3-up'!V118),0)</f>
        <v>8.0515119628453036E-2</v>
      </c>
      <c r="X118" s="10">
        <f>IF(('ssp3-up'!X118-'ssp3-up'!W118)&gt;0,('ssp3-up'!X118-'ssp3-up'!W118),0)</f>
        <v>7.8998961073049045E-2</v>
      </c>
    </row>
    <row r="119" spans="1:24" x14ac:dyDescent="0.3">
      <c r="A119" s="6" t="s">
        <v>6</v>
      </c>
      <c r="B119" s="11" t="s">
        <v>206</v>
      </c>
      <c r="C119" s="6" t="s">
        <v>126</v>
      </c>
      <c r="D119" s="6" t="s">
        <v>205</v>
      </c>
      <c r="E119" s="6" t="s">
        <v>204</v>
      </c>
      <c r="F119" s="10" t="e">
        <v>#N/A</v>
      </c>
      <c r="G119" s="10">
        <f>IF(('ssp3-up'!G119-'ssp3-up'!F119)&gt;0,('ssp3-up'!G119-'ssp3-up'!F119),0)</f>
        <v>1.4878073369659965</v>
      </c>
      <c r="H119" s="10">
        <f>IF(('ssp3-up'!H119-'ssp3-up'!G119)&gt;0,('ssp3-up'!H119-'ssp3-up'!G119),0)</f>
        <v>1.6138373690490475</v>
      </c>
      <c r="I119" s="10">
        <f>IF(('ssp3-up'!I119-'ssp3-up'!H119)&gt;0,('ssp3-up'!I119-'ssp3-up'!H119),0)</f>
        <v>1.7309282790278555</v>
      </c>
      <c r="J119" s="10">
        <f>IF(('ssp3-up'!J119-'ssp3-up'!I119)&gt;0,('ssp3-up'!J119-'ssp3-up'!I119),0)</f>
        <v>1.8569922609911522</v>
      </c>
      <c r="K119" s="10">
        <f>IF(('ssp3-up'!K119-'ssp3-up'!J119)&gt;0,('ssp3-up'!K119-'ssp3-up'!J119),0)</f>
        <v>1.8324518688523774</v>
      </c>
      <c r="L119" s="10">
        <f>IF(('ssp3-up'!L119-'ssp3-up'!K119)&gt;0,('ssp3-up'!L119-'ssp3-up'!K119),0)</f>
        <v>1.8113711313615291</v>
      </c>
      <c r="M119" s="10">
        <f>IF(('ssp3-up'!M119-'ssp3-up'!L119)&gt;0,('ssp3-up'!M119-'ssp3-up'!L119),0)</f>
        <v>1.7850939113897475</v>
      </c>
      <c r="N119" s="10">
        <f>IF(('ssp3-up'!N119-'ssp3-up'!M119)&gt;0,('ssp3-up'!N119-'ssp3-up'!M119),0)</f>
        <v>1.7496623244706555</v>
      </c>
      <c r="O119" s="10">
        <f>IF(('ssp3-up'!O119-'ssp3-up'!N119)&gt;0,('ssp3-up'!O119-'ssp3-up'!N119),0)</f>
        <v>1.7407715967653132</v>
      </c>
      <c r="P119" s="10">
        <f>IF(('ssp3-up'!P119-'ssp3-up'!O119)&gt;0,('ssp3-up'!P119-'ssp3-up'!O119),0)</f>
        <v>1.6715558722648254</v>
      </c>
      <c r="Q119" s="10">
        <f>IF(('ssp3-up'!Q119-'ssp3-up'!P119)&gt;0,('ssp3-up'!Q119-'ssp3-up'!P119),0)</f>
        <v>1.5396043153772396</v>
      </c>
      <c r="R119" s="10">
        <f>IF(('ssp3-up'!R119-'ssp3-up'!Q119)&gt;0,('ssp3-up'!R119-'ssp3-up'!Q119),0)</f>
        <v>1.5026545984099364</v>
      </c>
      <c r="S119" s="10">
        <f>IF(('ssp3-up'!S119-'ssp3-up'!R119)&gt;0,('ssp3-up'!S119-'ssp3-up'!R119),0)</f>
        <v>1.4005560933877952</v>
      </c>
      <c r="T119" s="10">
        <f>IF(('ssp3-up'!T119-'ssp3-up'!S119)&gt;0,('ssp3-up'!T119-'ssp3-up'!S119),0)</f>
        <v>1.3579965020197164</v>
      </c>
      <c r="U119" s="10">
        <f>IF(('ssp3-up'!U119-'ssp3-up'!T119)&gt;0,('ssp3-up'!U119-'ssp3-up'!T119),0)</f>
        <v>1.2894233757354385</v>
      </c>
      <c r="V119" s="10">
        <f>IF(('ssp3-up'!V119-'ssp3-up'!U119)&gt;0,('ssp3-up'!V119-'ssp3-up'!U119),0)</f>
        <v>1.2110649288192405</v>
      </c>
      <c r="W119" s="10">
        <f>IF(('ssp3-up'!W119-'ssp3-up'!V119)&gt;0,('ssp3-up'!W119-'ssp3-up'!V119),0)</f>
        <v>1.1560752616888195</v>
      </c>
      <c r="X119" s="10">
        <f>IF(('ssp3-up'!X119-'ssp3-up'!W119)&gt;0,('ssp3-up'!X119-'ssp3-up'!W119),0)</f>
        <v>1.1076629569278111</v>
      </c>
    </row>
    <row r="120" spans="1:24" x14ac:dyDescent="0.3">
      <c r="A120" s="6" t="s">
        <v>6</v>
      </c>
      <c r="B120" s="11" t="s">
        <v>206</v>
      </c>
      <c r="C120" s="6" t="s">
        <v>127</v>
      </c>
      <c r="D120" s="6" t="s">
        <v>205</v>
      </c>
      <c r="E120" s="6" t="s">
        <v>204</v>
      </c>
      <c r="F120" s="10" t="e">
        <v>#N/A</v>
      </c>
      <c r="G120" s="10">
        <f>IF(('ssp3-up'!G120-'ssp3-up'!F120)&gt;0,('ssp3-up'!G120-'ssp3-up'!F120),0)</f>
        <v>0.1792169760817357</v>
      </c>
      <c r="H120" s="10">
        <f>IF(('ssp3-up'!H120-'ssp3-up'!G120)&gt;0,('ssp3-up'!H120-'ssp3-up'!G120),0)</f>
        <v>0.19299612881309991</v>
      </c>
      <c r="I120" s="10">
        <f>IF(('ssp3-up'!I120-'ssp3-up'!H120)&gt;0,('ssp3-up'!I120-'ssp3-up'!H120),0)</f>
        <v>0.20345735579036406</v>
      </c>
      <c r="J120" s="10">
        <f>IF(('ssp3-up'!J120-'ssp3-up'!I120)&gt;0,('ssp3-up'!J120-'ssp3-up'!I120),0)</f>
        <v>0.2131489129510471</v>
      </c>
      <c r="K120" s="10">
        <f>IF(('ssp3-up'!K120-'ssp3-up'!J120)&gt;0,('ssp3-up'!K120-'ssp3-up'!J120),0)</f>
        <v>0.21149283647474526</v>
      </c>
      <c r="L120" s="10">
        <f>IF(('ssp3-up'!L120-'ssp3-up'!K120)&gt;0,('ssp3-up'!L120-'ssp3-up'!K120),0)</f>
        <v>0.2103537425282509</v>
      </c>
      <c r="M120" s="10">
        <f>IF(('ssp3-up'!M120-'ssp3-up'!L120)&gt;0,('ssp3-up'!M120-'ssp3-up'!L120),0)</f>
        <v>0.20843726075053715</v>
      </c>
      <c r="N120" s="10">
        <f>IF(('ssp3-up'!N120-'ssp3-up'!M120)&gt;0,('ssp3-up'!N120-'ssp3-up'!M120),0)</f>
        <v>0.21018604353681569</v>
      </c>
      <c r="O120" s="10">
        <f>IF(('ssp3-up'!O120-'ssp3-up'!N120)&gt;0,('ssp3-up'!O120-'ssp3-up'!N120),0)</f>
        <v>0.21253837371424344</v>
      </c>
      <c r="P120" s="10">
        <f>IF(('ssp3-up'!P120-'ssp3-up'!O120)&gt;0,('ssp3-up'!P120-'ssp3-up'!O120),0)</f>
        <v>0.21398088476480481</v>
      </c>
      <c r="Q120" s="10">
        <f>IF(('ssp3-up'!Q120-'ssp3-up'!P120)&gt;0,('ssp3-up'!Q120-'ssp3-up'!P120),0)</f>
        <v>0.21509542715797236</v>
      </c>
      <c r="R120" s="10">
        <f>IF(('ssp3-up'!R120-'ssp3-up'!Q120)&gt;0,('ssp3-up'!R120-'ssp3-up'!Q120),0)</f>
        <v>0.21706974281465596</v>
      </c>
      <c r="S120" s="10">
        <f>IF(('ssp3-up'!S120-'ssp3-up'!R120)&gt;0,('ssp3-up'!S120-'ssp3-up'!R120),0)</f>
        <v>0.22697053832083469</v>
      </c>
      <c r="T120" s="10">
        <f>IF(('ssp3-up'!T120-'ssp3-up'!S120)&gt;0,('ssp3-up'!T120-'ssp3-up'!S120),0)</f>
        <v>0.23287087844966159</v>
      </c>
      <c r="U120" s="10">
        <f>IF(('ssp3-up'!U120-'ssp3-up'!T120)&gt;0,('ssp3-up'!U120-'ssp3-up'!T120),0)</f>
        <v>0.24436867603777745</v>
      </c>
      <c r="V120" s="10">
        <f>IF(('ssp3-up'!V120-'ssp3-up'!U120)&gt;0,('ssp3-up'!V120-'ssp3-up'!U120),0)</f>
        <v>0.26018400191057811</v>
      </c>
      <c r="W120" s="10">
        <f>IF(('ssp3-up'!W120-'ssp3-up'!V120)&gt;0,('ssp3-up'!W120-'ssp3-up'!V120),0)</f>
        <v>0.27645097637296789</v>
      </c>
      <c r="X120" s="10">
        <f>IF(('ssp3-up'!X120-'ssp3-up'!W120)&gt;0,('ssp3-up'!X120-'ssp3-up'!W120),0)</f>
        <v>0.29987882972967128</v>
      </c>
    </row>
    <row r="121" spans="1:24" x14ac:dyDescent="0.3">
      <c r="A121" s="6" t="s">
        <v>6</v>
      </c>
      <c r="B121" s="11" t="s">
        <v>206</v>
      </c>
      <c r="C121" s="6" t="s">
        <v>128</v>
      </c>
      <c r="D121" s="6" t="s">
        <v>205</v>
      </c>
      <c r="E121" s="6" t="s">
        <v>204</v>
      </c>
      <c r="F121" s="10" t="e">
        <v>#N/A</v>
      </c>
      <c r="G121" s="10">
        <f>IF(('ssp3-up'!G121-'ssp3-up'!F121)&gt;0,('ssp3-up'!G121-'ssp3-up'!F121),0)</f>
        <v>1.6458080722253854E-2</v>
      </c>
      <c r="H121" s="10">
        <f>IF(('ssp3-up'!H121-'ssp3-up'!G121)&gt;0,('ssp3-up'!H121-'ssp3-up'!G121),0)</f>
        <v>1.4446547619795524E-2</v>
      </c>
      <c r="I121" s="10">
        <f>IF(('ssp3-up'!I121-'ssp3-up'!H121)&gt;0,('ssp3-up'!I121-'ssp3-up'!H121),0)</f>
        <v>1.3700642292921561E-2</v>
      </c>
      <c r="J121" s="10">
        <f>IF(('ssp3-up'!J121-'ssp3-up'!I121)&gt;0,('ssp3-up'!J121-'ssp3-up'!I121),0)</f>
        <v>1.2837840214199758E-2</v>
      </c>
      <c r="K121" s="10">
        <f>IF(('ssp3-up'!K121-'ssp3-up'!J121)&gt;0,('ssp3-up'!K121-'ssp3-up'!J121),0)</f>
        <v>1.0970230554410043E-2</v>
      </c>
      <c r="L121" s="10">
        <f>IF(('ssp3-up'!L121-'ssp3-up'!K121)&gt;0,('ssp3-up'!L121-'ssp3-up'!K121),0)</f>
        <v>9.3342169834130795E-3</v>
      </c>
      <c r="M121" s="10">
        <f>IF(('ssp3-up'!M121-'ssp3-up'!L121)&gt;0,('ssp3-up'!M121-'ssp3-up'!L121),0)</f>
        <v>8.3262205681161605E-3</v>
      </c>
      <c r="N121" s="10">
        <f>IF(('ssp3-up'!N121-'ssp3-up'!M121)&gt;0,('ssp3-up'!N121-'ssp3-up'!M121),0)</f>
        <v>8.286960206319971E-3</v>
      </c>
      <c r="O121" s="10">
        <f>IF(('ssp3-up'!O121-'ssp3-up'!N121)&gt;0,('ssp3-up'!O121-'ssp3-up'!N121),0)</f>
        <v>8.8582706928707622E-3</v>
      </c>
      <c r="P121" s="10">
        <f>IF(('ssp3-up'!P121-'ssp3-up'!O121)&gt;0,('ssp3-up'!P121-'ssp3-up'!O121),0)</f>
        <v>1.0113669811611159E-2</v>
      </c>
      <c r="Q121" s="10">
        <f>IF(('ssp3-up'!Q121-'ssp3-up'!P121)&gt;0,('ssp3-up'!Q121-'ssp3-up'!P121),0)</f>
        <v>1.1572589161981783E-2</v>
      </c>
      <c r="R121" s="10">
        <f>IF(('ssp3-up'!R121-'ssp3-up'!Q121)&gt;0,('ssp3-up'!R121-'ssp3-up'!Q121),0)</f>
        <v>1.3072947459428941E-2</v>
      </c>
      <c r="S121" s="10">
        <f>IF(('ssp3-up'!S121-'ssp3-up'!R121)&gt;0,('ssp3-up'!S121-'ssp3-up'!R121),0)</f>
        <v>1.4341434702025257E-2</v>
      </c>
      <c r="T121" s="10">
        <f>IF(('ssp3-up'!T121-'ssp3-up'!S121)&gt;0,('ssp3-up'!T121-'ssp3-up'!S121),0)</f>
        <v>1.5169768851529097E-2</v>
      </c>
      <c r="U121" s="10">
        <f>IF(('ssp3-up'!U121-'ssp3-up'!T121)&gt;0,('ssp3-up'!U121-'ssp3-up'!T121),0)</f>
        <v>1.6043163085021295E-2</v>
      </c>
      <c r="V121" s="10">
        <f>IF(('ssp3-up'!V121-'ssp3-up'!U121)&gt;0,('ssp3-up'!V121-'ssp3-up'!U121),0)</f>
        <v>1.6968671420985793E-2</v>
      </c>
      <c r="W121" s="10">
        <f>IF(('ssp3-up'!W121-'ssp3-up'!V121)&gt;0,('ssp3-up'!W121-'ssp3-up'!V121),0)</f>
        <v>1.7993104573294616E-2</v>
      </c>
      <c r="X121" s="10">
        <f>IF(('ssp3-up'!X121-'ssp3-up'!W121)&gt;0,('ssp3-up'!X121-'ssp3-up'!W121),0)</f>
        <v>1.8876487414392629E-2</v>
      </c>
    </row>
    <row r="122" spans="1:24" x14ac:dyDescent="0.3">
      <c r="A122" s="6" t="s">
        <v>6</v>
      </c>
      <c r="B122" s="11" t="s">
        <v>206</v>
      </c>
      <c r="C122" s="6" t="s">
        <v>129</v>
      </c>
      <c r="D122" s="6" t="s">
        <v>205</v>
      </c>
      <c r="E122" s="6" t="s">
        <v>204</v>
      </c>
      <c r="F122" s="10" t="e">
        <v>#N/A</v>
      </c>
      <c r="G122" s="10">
        <f>IF(('ssp3-up'!G122-'ssp3-up'!F122)&gt;0,('ssp3-up'!G122-'ssp3-up'!F122),0)</f>
        <v>1.6177850834303342E-2</v>
      </c>
      <c r="H122" s="10">
        <f>IF(('ssp3-up'!H122-'ssp3-up'!G122)&gt;0,('ssp3-up'!H122-'ssp3-up'!G122),0)</f>
        <v>1.7732289903753085E-2</v>
      </c>
      <c r="I122" s="10">
        <f>IF(('ssp3-up'!I122-'ssp3-up'!H122)&gt;0,('ssp3-up'!I122-'ssp3-up'!H122),0)</f>
        <v>1.7838951163457795E-2</v>
      </c>
      <c r="J122" s="10">
        <f>IF(('ssp3-up'!J122-'ssp3-up'!I122)&gt;0,('ssp3-up'!J122-'ssp3-up'!I122),0)</f>
        <v>1.6771134484614314E-2</v>
      </c>
      <c r="K122" s="10">
        <f>IF(('ssp3-up'!K122-'ssp3-up'!J122)&gt;0,('ssp3-up'!K122-'ssp3-up'!J122),0)</f>
        <v>1.3784555605624638E-2</v>
      </c>
      <c r="L122" s="10">
        <f>IF(('ssp3-up'!L122-'ssp3-up'!K122)&gt;0,('ssp3-up'!L122-'ssp3-up'!K122),0)</f>
        <v>1.1346181868731708E-2</v>
      </c>
      <c r="M122" s="10">
        <f>IF(('ssp3-up'!M122-'ssp3-up'!L122)&gt;0,('ssp3-up'!M122-'ssp3-up'!L122),0)</f>
        <v>9.9661486011348721E-3</v>
      </c>
      <c r="N122" s="10">
        <f>IF(('ssp3-up'!N122-'ssp3-up'!M122)&gt;0,('ssp3-up'!N122-'ssp3-up'!M122),0)</f>
        <v>9.6844281665694476E-3</v>
      </c>
      <c r="O122" s="10">
        <f>IF(('ssp3-up'!O122-'ssp3-up'!N122)&gt;0,('ssp3-up'!O122-'ssp3-up'!N122),0)</f>
        <v>9.9662963165826346E-3</v>
      </c>
      <c r="P122" s="10">
        <f>IF(('ssp3-up'!P122-'ssp3-up'!O122)&gt;0,('ssp3-up'!P122-'ssp3-up'!O122),0)</f>
        <v>1.1014674435816163E-2</v>
      </c>
      <c r="Q122" s="10">
        <f>IF(('ssp3-up'!Q122-'ssp3-up'!P122)&gt;0,('ssp3-up'!Q122-'ssp3-up'!P122),0)</f>
        <v>1.1840997792845198E-2</v>
      </c>
      <c r="R122" s="10">
        <f>IF(('ssp3-up'!R122-'ssp3-up'!Q122)&gt;0,('ssp3-up'!R122-'ssp3-up'!Q122),0)</f>
        <v>1.2791190422337229E-2</v>
      </c>
      <c r="S122" s="10">
        <f>IF(('ssp3-up'!S122-'ssp3-up'!R122)&gt;0,('ssp3-up'!S122-'ssp3-up'!R122),0)</f>
        <v>1.4127399060295032E-2</v>
      </c>
      <c r="T122" s="10">
        <f>IF(('ssp3-up'!T122-'ssp3-up'!S122)&gt;0,('ssp3-up'!T122-'ssp3-up'!S122),0)</f>
        <v>1.6078902226319469E-2</v>
      </c>
      <c r="U122" s="10">
        <f>IF(('ssp3-up'!U122-'ssp3-up'!T122)&gt;0,('ssp3-up'!U122-'ssp3-up'!T122),0)</f>
        <v>1.8626225235875427E-2</v>
      </c>
      <c r="V122" s="10">
        <f>IF(('ssp3-up'!V122-'ssp3-up'!U122)&gt;0,('ssp3-up'!V122-'ssp3-up'!U122),0)</f>
        <v>2.1515927115511424E-2</v>
      </c>
      <c r="W122" s="10">
        <f>IF(('ssp3-up'!W122-'ssp3-up'!V122)&gt;0,('ssp3-up'!W122-'ssp3-up'!V122),0)</f>
        <v>2.4566942875065223E-2</v>
      </c>
      <c r="X122" s="10">
        <f>IF(('ssp3-up'!X122-'ssp3-up'!W122)&gt;0,('ssp3-up'!X122-'ssp3-up'!W122),0)</f>
        <v>2.7563381452406666E-2</v>
      </c>
    </row>
    <row r="123" spans="1:24" x14ac:dyDescent="0.3">
      <c r="A123" s="6" t="s">
        <v>6</v>
      </c>
      <c r="B123" s="11" t="s">
        <v>206</v>
      </c>
      <c r="C123" s="6" t="s">
        <v>130</v>
      </c>
      <c r="D123" s="6" t="s">
        <v>205</v>
      </c>
      <c r="E123" s="6" t="s">
        <v>204</v>
      </c>
      <c r="F123" s="10" t="e">
        <v>#N/A</v>
      </c>
      <c r="G123" s="10">
        <f>IF(('ssp3-up'!G123-'ssp3-up'!F123)&gt;0,('ssp3-up'!G123-'ssp3-up'!F123),0)</f>
        <v>0.67313157541213986</v>
      </c>
      <c r="H123" s="10">
        <f>IF(('ssp3-up'!H123-'ssp3-up'!G123)&gt;0,('ssp3-up'!H123-'ssp3-up'!G123),0)</f>
        <v>0.82256395008198702</v>
      </c>
      <c r="I123" s="10">
        <f>IF(('ssp3-up'!I123-'ssp3-up'!H123)&gt;0,('ssp3-up'!I123-'ssp3-up'!H123),0)</f>
        <v>0.98876110333781675</v>
      </c>
      <c r="J123" s="10">
        <f>IF(('ssp3-up'!J123-'ssp3-up'!I123)&gt;0,('ssp3-up'!J123-'ssp3-up'!I123),0)</f>
        <v>1.1883545090089163</v>
      </c>
      <c r="K123" s="10">
        <f>IF(('ssp3-up'!K123-'ssp3-up'!J123)&gt;0,('ssp3-up'!K123-'ssp3-up'!J123),0)</f>
        <v>1.3787985538571395</v>
      </c>
      <c r="L123" s="10">
        <f>IF(('ssp3-up'!L123-'ssp3-up'!K123)&gt;0,('ssp3-up'!L123-'ssp3-up'!K123),0)</f>
        <v>1.5876519927038375</v>
      </c>
      <c r="M123" s="10">
        <f>IF(('ssp3-up'!M123-'ssp3-up'!L123)&gt;0,('ssp3-up'!M123-'ssp3-up'!L123),0)</f>
        <v>1.8035897969603969</v>
      </c>
      <c r="N123" s="10">
        <f>IF(('ssp3-up'!N123-'ssp3-up'!M123)&gt;0,('ssp3-up'!N123-'ssp3-up'!M123),0)</f>
        <v>1.9992579286680634</v>
      </c>
      <c r="O123" s="10">
        <f>IF(('ssp3-up'!O123-'ssp3-up'!N123)&gt;0,('ssp3-up'!O123-'ssp3-up'!N123),0)</f>
        <v>2.1549985589215215</v>
      </c>
      <c r="P123" s="10">
        <f>IF(('ssp3-up'!P123-'ssp3-up'!O123)&gt;0,('ssp3-up'!P123-'ssp3-up'!O123),0)</f>
        <v>2.2957673156481793</v>
      </c>
      <c r="Q123" s="10">
        <f>IF(('ssp3-up'!Q123-'ssp3-up'!P123)&gt;0,('ssp3-up'!Q123-'ssp3-up'!P123),0)</f>
        <v>2.422152392373814</v>
      </c>
      <c r="R123" s="10">
        <f>IF(('ssp3-up'!R123-'ssp3-up'!Q123)&gt;0,('ssp3-up'!R123-'ssp3-up'!Q123),0)</f>
        <v>2.5244783928515666</v>
      </c>
      <c r="S123" s="10">
        <f>IF(('ssp3-up'!S123-'ssp3-up'!R123)&gt;0,('ssp3-up'!S123-'ssp3-up'!R123),0)</f>
        <v>2.6285407077164571</v>
      </c>
      <c r="T123" s="10">
        <f>IF(('ssp3-up'!T123-'ssp3-up'!S123)&gt;0,('ssp3-up'!T123-'ssp3-up'!S123),0)</f>
        <v>2.6944869811419103</v>
      </c>
      <c r="U123" s="10">
        <f>IF(('ssp3-up'!U123-'ssp3-up'!T123)&gt;0,('ssp3-up'!U123-'ssp3-up'!T123),0)</f>
        <v>2.7433912940907526</v>
      </c>
      <c r="V123" s="10">
        <f>IF(('ssp3-up'!V123-'ssp3-up'!U123)&gt;0,('ssp3-up'!V123-'ssp3-up'!U123),0)</f>
        <v>2.7942540418853739</v>
      </c>
      <c r="W123" s="10">
        <f>IF(('ssp3-up'!W123-'ssp3-up'!V123)&gt;0,('ssp3-up'!W123-'ssp3-up'!V123),0)</f>
        <v>2.813568346077794</v>
      </c>
      <c r="X123" s="10">
        <f>IF(('ssp3-up'!X123-'ssp3-up'!W123)&gt;0,('ssp3-up'!X123-'ssp3-up'!W123),0)</f>
        <v>2.8365261095301761</v>
      </c>
    </row>
    <row r="124" spans="1:24" x14ac:dyDescent="0.3">
      <c r="A124" s="6" t="s">
        <v>6</v>
      </c>
      <c r="B124" s="11" t="s">
        <v>206</v>
      </c>
      <c r="C124" s="6" t="s">
        <v>131</v>
      </c>
      <c r="D124" s="6" t="s">
        <v>205</v>
      </c>
      <c r="E124" s="6" t="s">
        <v>204</v>
      </c>
      <c r="F124" s="10" t="e">
        <v>#N/A</v>
      </c>
      <c r="G124" s="10">
        <f>IF(('ssp3-up'!G124-'ssp3-up'!F124)&gt;0,('ssp3-up'!G124-'ssp3-up'!F124),0)</f>
        <v>1.999546035263009</v>
      </c>
      <c r="H124" s="10">
        <f>IF(('ssp3-up'!H124-'ssp3-up'!G124)&gt;0,('ssp3-up'!H124-'ssp3-up'!G124),0)</f>
        <v>2.0975453209549286</v>
      </c>
      <c r="I124" s="10">
        <f>IF(('ssp3-up'!I124-'ssp3-up'!H124)&gt;0,('ssp3-up'!I124-'ssp3-up'!H124),0)</f>
        <v>2.1576472667924591</v>
      </c>
      <c r="J124" s="10">
        <f>IF(('ssp3-up'!J124-'ssp3-up'!I124)&gt;0,('ssp3-up'!J124-'ssp3-up'!I124),0)</f>
        <v>2.1872654099147475</v>
      </c>
      <c r="K124" s="10">
        <f>IF(('ssp3-up'!K124-'ssp3-up'!J124)&gt;0,('ssp3-up'!K124-'ssp3-up'!J124),0)</f>
        <v>2.077208446180709</v>
      </c>
      <c r="L124" s="10">
        <f>IF(('ssp3-up'!L124-'ssp3-up'!K124)&gt;0,('ssp3-up'!L124-'ssp3-up'!K124),0)</f>
        <v>1.9529292062456989</v>
      </c>
      <c r="M124" s="10">
        <f>IF(('ssp3-up'!M124-'ssp3-up'!L124)&gt;0,('ssp3-up'!M124-'ssp3-up'!L124),0)</f>
        <v>1.8760785081604894</v>
      </c>
      <c r="N124" s="10">
        <f>IF(('ssp3-up'!N124-'ssp3-up'!M124)&gt;0,('ssp3-up'!N124-'ssp3-up'!M124),0)</f>
        <v>1.8646469419160425</v>
      </c>
      <c r="O124" s="10">
        <f>IF(('ssp3-up'!O124-'ssp3-up'!N124)&gt;0,('ssp3-up'!O124-'ssp3-up'!N124),0)</f>
        <v>1.8540752667927833</v>
      </c>
      <c r="P124" s="10">
        <f>IF(('ssp3-up'!P124-'ssp3-up'!O124)&gt;0,('ssp3-up'!P124-'ssp3-up'!O124),0)</f>
        <v>1.8190181735277235</v>
      </c>
      <c r="Q124" s="10">
        <f>IF(('ssp3-up'!Q124-'ssp3-up'!P124)&gt;0,('ssp3-up'!Q124-'ssp3-up'!P124),0)</f>
        <v>1.7363915998842643</v>
      </c>
      <c r="R124" s="10">
        <f>IF(('ssp3-up'!R124-'ssp3-up'!Q124)&gt;0,('ssp3-up'!R124-'ssp3-up'!Q124),0)</f>
        <v>1.6396488922271146</v>
      </c>
      <c r="S124" s="10">
        <f>IF(('ssp3-up'!S124-'ssp3-up'!R124)&gt;0,('ssp3-up'!S124-'ssp3-up'!R124),0)</f>
        <v>1.561541412111211</v>
      </c>
      <c r="T124" s="10">
        <f>IF(('ssp3-up'!T124-'ssp3-up'!S124)&gt;0,('ssp3-up'!T124-'ssp3-up'!S124),0)</f>
        <v>1.5126774666098584</v>
      </c>
      <c r="U124" s="10">
        <f>IF(('ssp3-up'!U124-'ssp3-up'!T124)&gt;0,('ssp3-up'!U124-'ssp3-up'!T124),0)</f>
        <v>1.4783794528190981</v>
      </c>
      <c r="V124" s="10">
        <f>IF(('ssp3-up'!V124-'ssp3-up'!U124)&gt;0,('ssp3-up'!V124-'ssp3-up'!U124),0)</f>
        <v>1.4521084830063273</v>
      </c>
      <c r="W124" s="10">
        <f>IF(('ssp3-up'!W124-'ssp3-up'!V124)&gt;0,('ssp3-up'!W124-'ssp3-up'!V124),0)</f>
        <v>1.4177465509002118</v>
      </c>
      <c r="X124" s="10">
        <f>IF(('ssp3-up'!X124-'ssp3-up'!W124)&gt;0,('ssp3-up'!X124-'ssp3-up'!W124),0)</f>
        <v>1.3750788696889771</v>
      </c>
    </row>
    <row r="125" spans="1:24" x14ac:dyDescent="0.3">
      <c r="A125" s="6" t="s">
        <v>6</v>
      </c>
      <c r="B125" s="11" t="s">
        <v>206</v>
      </c>
      <c r="C125" s="6" t="s">
        <v>132</v>
      </c>
      <c r="D125" s="6" t="s">
        <v>205</v>
      </c>
      <c r="E125" s="6" t="s">
        <v>204</v>
      </c>
      <c r="F125" s="10" t="e">
        <v>#N/A</v>
      </c>
      <c r="G125" s="10">
        <f>IF(('ssp3-up'!G125-'ssp3-up'!F125)&gt;0,('ssp3-up'!G125-'ssp3-up'!F125),0)</f>
        <v>1.7465436213531943E-2</v>
      </c>
      <c r="H125" s="10">
        <f>IF(('ssp3-up'!H125-'ssp3-up'!G125)&gt;0,('ssp3-up'!H125-'ssp3-up'!G125),0)</f>
        <v>1.8891774851089269E-2</v>
      </c>
      <c r="I125" s="10">
        <f>IF(('ssp3-up'!I125-'ssp3-up'!H125)&gt;0,('ssp3-up'!I125-'ssp3-up'!H125),0)</f>
        <v>2.1373618071761274E-2</v>
      </c>
      <c r="J125" s="10">
        <f>IF(('ssp3-up'!J125-'ssp3-up'!I125)&gt;0,('ssp3-up'!J125-'ssp3-up'!I125),0)</f>
        <v>2.4566373433990263E-2</v>
      </c>
      <c r="K125" s="10">
        <f>IF(('ssp3-up'!K125-'ssp3-up'!J125)&gt;0,('ssp3-up'!K125-'ssp3-up'!J125),0)</f>
        <v>2.6393281136329744E-2</v>
      </c>
      <c r="L125" s="10">
        <f>IF(('ssp3-up'!L125-'ssp3-up'!K125)&gt;0,('ssp3-up'!L125-'ssp3-up'!K125),0)</f>
        <v>2.7445102739131533E-2</v>
      </c>
      <c r="M125" s="10">
        <f>IF(('ssp3-up'!M125-'ssp3-up'!L125)&gt;0,('ssp3-up'!M125-'ssp3-up'!L125),0)</f>
        <v>2.8283705884934063E-2</v>
      </c>
      <c r="N125" s="10">
        <f>IF(('ssp3-up'!N125-'ssp3-up'!M125)&gt;0,('ssp3-up'!N125-'ssp3-up'!M125),0)</f>
        <v>2.9114334509528716E-2</v>
      </c>
      <c r="O125" s="10">
        <f>IF(('ssp3-up'!O125-'ssp3-up'!N125)&gt;0,('ssp3-up'!O125-'ssp3-up'!N125),0)</f>
        <v>2.9750232761049822E-2</v>
      </c>
      <c r="P125" s="10">
        <f>IF(('ssp3-up'!P125-'ssp3-up'!O125)&gt;0,('ssp3-up'!P125-'ssp3-up'!O125),0)</f>
        <v>3.0537628715877396E-2</v>
      </c>
      <c r="Q125" s="10">
        <f>IF(('ssp3-up'!Q125-'ssp3-up'!P125)&gt;0,('ssp3-up'!Q125-'ssp3-up'!P125),0)</f>
        <v>3.1239166374032401E-2</v>
      </c>
      <c r="R125" s="10">
        <f>IF(('ssp3-up'!R125-'ssp3-up'!Q125)&gt;0,('ssp3-up'!R125-'ssp3-up'!Q125),0)</f>
        <v>3.1699070493275361E-2</v>
      </c>
      <c r="S125" s="10">
        <f>IF(('ssp3-up'!S125-'ssp3-up'!R125)&gt;0,('ssp3-up'!S125-'ssp3-up'!R125),0)</f>
        <v>3.202394657415103E-2</v>
      </c>
      <c r="T125" s="10">
        <f>IF(('ssp3-up'!T125-'ssp3-up'!S125)&gt;0,('ssp3-up'!T125-'ssp3-up'!S125),0)</f>
        <v>3.239359491552557E-2</v>
      </c>
      <c r="U125" s="10">
        <f>IF(('ssp3-up'!U125-'ssp3-up'!T125)&gt;0,('ssp3-up'!U125-'ssp3-up'!T125),0)</f>
        <v>3.2800555623135774E-2</v>
      </c>
      <c r="V125" s="10">
        <f>IF(('ssp3-up'!V125-'ssp3-up'!U125)&gt;0,('ssp3-up'!V125-'ssp3-up'!U125),0)</f>
        <v>3.308101116576212E-2</v>
      </c>
      <c r="W125" s="10">
        <f>IF(('ssp3-up'!W125-'ssp3-up'!V125)&gt;0,('ssp3-up'!W125-'ssp3-up'!V125),0)</f>
        <v>3.3115472514413491E-2</v>
      </c>
      <c r="X125" s="10">
        <f>IF(('ssp3-up'!X125-'ssp3-up'!W125)&gt;0,('ssp3-up'!X125-'ssp3-up'!W125),0)</f>
        <v>3.2993262946000912E-2</v>
      </c>
    </row>
    <row r="126" spans="1:24" x14ac:dyDescent="0.3">
      <c r="A126" s="6" t="s">
        <v>6</v>
      </c>
      <c r="B126" s="11" t="s">
        <v>206</v>
      </c>
      <c r="C126" s="6" t="s">
        <v>133</v>
      </c>
      <c r="D126" s="6" t="s">
        <v>205</v>
      </c>
      <c r="E126" s="6" t="s">
        <v>204</v>
      </c>
      <c r="F126" s="10" t="e">
        <v>#N/A</v>
      </c>
      <c r="G126" s="10">
        <f>IF(('ssp3-up'!G126-'ssp3-up'!F126)&gt;0,('ssp3-up'!G126-'ssp3-up'!F126),0)</f>
        <v>9.6099407350084487E-2</v>
      </c>
      <c r="H126" s="10">
        <f>IF(('ssp3-up'!H126-'ssp3-up'!G126)&gt;0,('ssp3-up'!H126-'ssp3-up'!G126),0)</f>
        <v>9.5971730288668233E-2</v>
      </c>
      <c r="I126" s="10">
        <f>IF(('ssp3-up'!I126-'ssp3-up'!H126)&gt;0,('ssp3-up'!I126-'ssp3-up'!H126),0)</f>
        <v>9.8089685065332777E-2</v>
      </c>
      <c r="J126" s="10">
        <f>IF(('ssp3-up'!J126-'ssp3-up'!I126)&gt;0,('ssp3-up'!J126-'ssp3-up'!I126),0)</f>
        <v>9.8896322618362786E-2</v>
      </c>
      <c r="K126" s="10">
        <f>IF(('ssp3-up'!K126-'ssp3-up'!J126)&gt;0,('ssp3-up'!K126-'ssp3-up'!J126),0)</f>
        <v>9.3024907312831084E-2</v>
      </c>
      <c r="L126" s="10">
        <f>IF(('ssp3-up'!L126-'ssp3-up'!K126)&gt;0,('ssp3-up'!L126-'ssp3-up'!K126),0)</f>
        <v>8.7765101829388348E-2</v>
      </c>
      <c r="M126" s="10">
        <f>IF(('ssp3-up'!M126-'ssp3-up'!L126)&gt;0,('ssp3-up'!M126-'ssp3-up'!L126),0)</f>
        <v>8.4246707679581867E-2</v>
      </c>
      <c r="N126" s="10">
        <f>IF(('ssp3-up'!N126-'ssp3-up'!M126)&gt;0,('ssp3-up'!N126-'ssp3-up'!M126),0)</f>
        <v>8.2997971992810227E-2</v>
      </c>
      <c r="O126" s="10">
        <f>IF(('ssp3-up'!O126-'ssp3-up'!N126)&gt;0,('ssp3-up'!O126-'ssp3-up'!N126),0)</f>
        <v>8.0689964974963058E-2</v>
      </c>
      <c r="P126" s="10">
        <f>IF(('ssp3-up'!P126-'ssp3-up'!O126)&gt;0,('ssp3-up'!P126-'ssp3-up'!O126),0)</f>
        <v>7.7015334608261821E-2</v>
      </c>
      <c r="Q126" s="10">
        <f>IF(('ssp3-up'!Q126-'ssp3-up'!P126)&gt;0,('ssp3-up'!Q126-'ssp3-up'!P126),0)</f>
        <v>7.1215755029530925E-2</v>
      </c>
      <c r="R126" s="10">
        <f>IF(('ssp3-up'!R126-'ssp3-up'!Q126)&gt;0,('ssp3-up'!R126-'ssp3-up'!Q126),0)</f>
        <v>6.8749191726788617E-2</v>
      </c>
      <c r="S126" s="10">
        <f>IF(('ssp3-up'!S126-'ssp3-up'!R126)&gt;0,('ssp3-up'!S126-'ssp3-up'!R126),0)</f>
        <v>6.3097338102898304E-2</v>
      </c>
      <c r="T126" s="10">
        <f>IF(('ssp3-up'!T126-'ssp3-up'!S126)&gt;0,('ssp3-up'!T126-'ssp3-up'!S126),0)</f>
        <v>6.4336652853535625E-2</v>
      </c>
      <c r="U126" s="10">
        <f>IF(('ssp3-up'!U126-'ssp3-up'!T126)&gt;0,('ssp3-up'!U126-'ssp3-up'!T126),0)</f>
        <v>6.2056416936358882E-2</v>
      </c>
      <c r="V126" s="10">
        <f>IF(('ssp3-up'!V126-'ssp3-up'!U126)&gt;0,('ssp3-up'!V126-'ssp3-up'!U126),0)</f>
        <v>5.7667725180388096E-2</v>
      </c>
      <c r="W126" s="10">
        <f>IF(('ssp3-up'!W126-'ssp3-up'!V126)&gt;0,('ssp3-up'!W126-'ssp3-up'!V126),0)</f>
        <v>5.9343219573103401E-2</v>
      </c>
      <c r="X126" s="10">
        <f>IF(('ssp3-up'!X126-'ssp3-up'!W126)&gt;0,('ssp3-up'!X126-'ssp3-up'!W126),0)</f>
        <v>5.9028563988317018E-2</v>
      </c>
    </row>
    <row r="127" spans="1:24" x14ac:dyDescent="0.3">
      <c r="A127" s="6" t="s">
        <v>6</v>
      </c>
      <c r="B127" s="11" t="s">
        <v>206</v>
      </c>
      <c r="C127" s="6" t="s">
        <v>134</v>
      </c>
      <c r="D127" s="6" t="s">
        <v>205</v>
      </c>
      <c r="E127" s="6" t="s">
        <v>204</v>
      </c>
      <c r="F127" s="10" t="e">
        <v>#N/A</v>
      </c>
      <c r="G127" s="10">
        <f>IF(('ssp3-up'!G127-'ssp3-up'!F127)&gt;0,('ssp3-up'!G127-'ssp3-up'!F127),0)</f>
        <v>1.537012736193627E-2</v>
      </c>
      <c r="H127" s="10">
        <f>IF(('ssp3-up'!H127-'ssp3-up'!G127)&gt;0,('ssp3-up'!H127-'ssp3-up'!G127),0)</f>
        <v>1.4837045135616289E-2</v>
      </c>
      <c r="I127" s="10">
        <f>IF(('ssp3-up'!I127-'ssp3-up'!H127)&gt;0,('ssp3-up'!I127-'ssp3-up'!H127),0)</f>
        <v>1.3805287819031536E-2</v>
      </c>
      <c r="J127" s="10">
        <f>IF(('ssp3-up'!J127-'ssp3-up'!I127)&gt;0,('ssp3-up'!J127-'ssp3-up'!I127),0)</f>
        <v>1.3304507919577019E-2</v>
      </c>
      <c r="K127" s="10">
        <f>IF(('ssp3-up'!K127-'ssp3-up'!J127)&gt;0,('ssp3-up'!K127-'ssp3-up'!J127),0)</f>
        <v>1.2491149539881508E-2</v>
      </c>
      <c r="L127" s="10">
        <f>IF(('ssp3-up'!L127-'ssp3-up'!K127)&gt;0,('ssp3-up'!L127-'ssp3-up'!K127),0)</f>
        <v>1.1866605391551099E-2</v>
      </c>
      <c r="M127" s="10">
        <f>IF(('ssp3-up'!M127-'ssp3-up'!L127)&gt;0,('ssp3-up'!M127-'ssp3-up'!L127),0)</f>
        <v>1.1587570093224281E-2</v>
      </c>
      <c r="N127" s="10">
        <f>IF(('ssp3-up'!N127-'ssp3-up'!M127)&gt;0,('ssp3-up'!N127-'ssp3-up'!M127),0)</f>
        <v>1.1559094155884159E-2</v>
      </c>
      <c r="O127" s="10">
        <f>IF(('ssp3-up'!O127-'ssp3-up'!N127)&gt;0,('ssp3-up'!O127-'ssp3-up'!N127),0)</f>
        <v>1.1456887458374171E-2</v>
      </c>
      <c r="P127" s="10">
        <f>IF(('ssp3-up'!P127-'ssp3-up'!O127)&gt;0,('ssp3-up'!P127-'ssp3-up'!O127),0)</f>
        <v>1.1344502919944599E-2</v>
      </c>
      <c r="Q127" s="10">
        <f>IF(('ssp3-up'!Q127-'ssp3-up'!P127)&gt;0,('ssp3-up'!Q127-'ssp3-up'!P127),0)</f>
        <v>1.0807643111986343E-2</v>
      </c>
      <c r="R127" s="10">
        <f>IF(('ssp3-up'!R127-'ssp3-up'!Q127)&gt;0,('ssp3-up'!R127-'ssp3-up'!Q127),0)</f>
        <v>1.0383968188951487E-2</v>
      </c>
      <c r="S127" s="10">
        <f>IF(('ssp3-up'!S127-'ssp3-up'!R127)&gt;0,('ssp3-up'!S127-'ssp3-up'!R127),0)</f>
        <v>1.0126073798200075E-2</v>
      </c>
      <c r="T127" s="10">
        <f>IF(('ssp3-up'!T127-'ssp3-up'!S127)&gt;0,('ssp3-up'!T127-'ssp3-up'!S127),0)</f>
        <v>1.0013510119707691E-2</v>
      </c>
      <c r="U127" s="10">
        <f>IF(('ssp3-up'!U127-'ssp3-up'!T127)&gt;0,('ssp3-up'!U127-'ssp3-up'!T127),0)</f>
        <v>9.8898087316592331E-3</v>
      </c>
      <c r="V127" s="10">
        <f>IF(('ssp3-up'!V127-'ssp3-up'!U127)&gt;0,('ssp3-up'!V127-'ssp3-up'!U127),0)</f>
        <v>9.6842380968162889E-3</v>
      </c>
      <c r="W127" s="10">
        <f>IF(('ssp3-up'!W127-'ssp3-up'!V127)&gt;0,('ssp3-up'!W127-'ssp3-up'!V127),0)</f>
        <v>9.3315044023802307E-3</v>
      </c>
      <c r="X127" s="10">
        <f>IF(('ssp3-up'!X127-'ssp3-up'!W127)&gt;0,('ssp3-up'!X127-'ssp3-up'!W127),0)</f>
        <v>8.8797150247356682E-3</v>
      </c>
    </row>
    <row r="128" spans="1:24" x14ac:dyDescent="0.3">
      <c r="A128" s="6" t="s">
        <v>6</v>
      </c>
      <c r="B128" s="11" t="s">
        <v>206</v>
      </c>
      <c r="C128" s="6" t="s">
        <v>135</v>
      </c>
      <c r="D128" s="6" t="s">
        <v>205</v>
      </c>
      <c r="E128" s="6" t="s">
        <v>204</v>
      </c>
      <c r="F128" s="10" t="e">
        <v>#N/A</v>
      </c>
      <c r="G128" s="10">
        <f>IF(('ssp3-up'!G128-'ssp3-up'!F128)&gt;0,('ssp3-up'!G128-'ssp3-up'!F128),0)</f>
        <v>0.72234823758433198</v>
      </c>
      <c r="H128" s="10">
        <f>IF(('ssp3-up'!H128-'ssp3-up'!G128)&gt;0,('ssp3-up'!H128-'ssp3-up'!G128),0)</f>
        <v>0.92419555356740712</v>
      </c>
      <c r="I128" s="10">
        <f>IF(('ssp3-up'!I128-'ssp3-up'!H128)&gt;0,('ssp3-up'!I128-'ssp3-up'!H128),0)</f>
        <v>1.1603781229620687</v>
      </c>
      <c r="J128" s="10">
        <f>IF(('ssp3-up'!J128-'ssp3-up'!I128)&gt;0,('ssp3-up'!J128-'ssp3-up'!I128),0)</f>
        <v>1.4302505412698059</v>
      </c>
      <c r="K128" s="10">
        <f>IF(('ssp3-up'!K128-'ssp3-up'!J128)&gt;0,('ssp3-up'!K128-'ssp3-up'!J128),0)</f>
        <v>1.7066394474649966</v>
      </c>
      <c r="L128" s="10">
        <f>IF(('ssp3-up'!L128-'ssp3-up'!K128)&gt;0,('ssp3-up'!L128-'ssp3-up'!K128),0)</f>
        <v>2.025891827472682</v>
      </c>
      <c r="M128" s="10">
        <f>IF(('ssp3-up'!M128-'ssp3-up'!L128)&gt;0,('ssp3-up'!M128-'ssp3-up'!L128),0)</f>
        <v>2.3684653599700223</v>
      </c>
      <c r="N128" s="10">
        <f>IF(('ssp3-up'!N128-'ssp3-up'!M128)&gt;0,('ssp3-up'!N128-'ssp3-up'!M128),0)</f>
        <v>2.7023394703338344</v>
      </c>
      <c r="O128" s="10">
        <f>IF(('ssp3-up'!O128-'ssp3-up'!N128)&gt;0,('ssp3-up'!O128-'ssp3-up'!N128),0)</f>
        <v>2.9735869181798922</v>
      </c>
      <c r="P128" s="10">
        <f>IF(('ssp3-up'!P128-'ssp3-up'!O128)&gt;0,('ssp3-up'!P128-'ssp3-up'!O128),0)</f>
        <v>3.1805199102518671</v>
      </c>
      <c r="Q128" s="10">
        <f>IF(('ssp3-up'!Q128-'ssp3-up'!P128)&gt;0,('ssp3-up'!Q128-'ssp3-up'!P128),0)</f>
        <v>3.3396289442678864</v>
      </c>
      <c r="R128" s="10">
        <f>IF(('ssp3-up'!R128-'ssp3-up'!Q128)&gt;0,('ssp3-up'!R128-'ssp3-up'!Q128),0)</f>
        <v>3.5072903313455015</v>
      </c>
      <c r="S128" s="10">
        <f>IF(('ssp3-up'!S128-'ssp3-up'!R128)&gt;0,('ssp3-up'!S128-'ssp3-up'!R128),0)</f>
        <v>3.6068448460562408</v>
      </c>
      <c r="T128" s="10">
        <f>IF(('ssp3-up'!T128-'ssp3-up'!S128)&gt;0,('ssp3-up'!T128-'ssp3-up'!S128),0)</f>
        <v>3.7075638139254892</v>
      </c>
      <c r="U128" s="10">
        <f>IF(('ssp3-up'!U128-'ssp3-up'!T128)&gt;0,('ssp3-up'!U128-'ssp3-up'!T128),0)</f>
        <v>3.7329169576563146</v>
      </c>
      <c r="V128" s="10">
        <f>IF(('ssp3-up'!V128-'ssp3-up'!U128)&gt;0,('ssp3-up'!V128-'ssp3-up'!U128),0)</f>
        <v>3.6765155381788333</v>
      </c>
      <c r="W128" s="10">
        <f>IF(('ssp3-up'!W128-'ssp3-up'!V128)&gt;0,('ssp3-up'!W128-'ssp3-up'!V128),0)</f>
        <v>3.6417110351866882</v>
      </c>
      <c r="X128" s="10">
        <f>IF(('ssp3-up'!X128-'ssp3-up'!W128)&gt;0,('ssp3-up'!X128-'ssp3-up'!W128),0)</f>
        <v>3.4806370334520267</v>
      </c>
    </row>
    <row r="129" spans="1:24" x14ac:dyDescent="0.3">
      <c r="A129" s="6" t="s">
        <v>6</v>
      </c>
      <c r="B129" s="11" t="s">
        <v>206</v>
      </c>
      <c r="C129" s="6" t="s">
        <v>136</v>
      </c>
      <c r="D129" s="6" t="s">
        <v>205</v>
      </c>
      <c r="E129" s="6" t="s">
        <v>204</v>
      </c>
      <c r="F129" s="10" t="e">
        <v>#N/A</v>
      </c>
      <c r="G129" s="10">
        <f>IF(('ssp3-up'!G129-'ssp3-up'!F129)&gt;0,('ssp3-up'!G129-'ssp3-up'!F129),0)</f>
        <v>13.673206659980607</v>
      </c>
      <c r="H129" s="10">
        <f>IF(('ssp3-up'!H129-'ssp3-up'!G129)&gt;0,('ssp3-up'!H129-'ssp3-up'!G129),0)</f>
        <v>15.80567420986435</v>
      </c>
      <c r="I129" s="10">
        <f>IF(('ssp3-up'!I129-'ssp3-up'!H129)&gt;0,('ssp3-up'!I129-'ssp3-up'!H129),0)</f>
        <v>18.237572646407514</v>
      </c>
      <c r="J129" s="10">
        <f>IF(('ssp3-up'!J129-'ssp3-up'!I129)&gt;0,('ssp3-up'!J129-'ssp3-up'!I129),0)</f>
        <v>21.183660740600985</v>
      </c>
      <c r="K129" s="10">
        <f>IF(('ssp3-up'!K129-'ssp3-up'!J129)&gt;0,('ssp3-up'!K129-'ssp3-up'!J129),0)</f>
        <v>23.535015385612695</v>
      </c>
      <c r="L129" s="10">
        <f>IF(('ssp3-up'!L129-'ssp3-up'!K129)&gt;0,('ssp3-up'!L129-'ssp3-up'!K129),0)</f>
        <v>25.874556013738072</v>
      </c>
      <c r="M129" s="10">
        <f>IF(('ssp3-up'!M129-'ssp3-up'!L129)&gt;0,('ssp3-up'!M129-'ssp3-up'!L129),0)</f>
        <v>27.977252819328214</v>
      </c>
      <c r="N129" s="10">
        <f>IF(('ssp3-up'!N129-'ssp3-up'!M129)&gt;0,('ssp3-up'!N129-'ssp3-up'!M129),0)</f>
        <v>29.846684350355304</v>
      </c>
      <c r="O129" s="10">
        <f>IF(('ssp3-up'!O129-'ssp3-up'!N129)&gt;0,('ssp3-up'!O129-'ssp3-up'!N129),0)</f>
        <v>30.516910495967721</v>
      </c>
      <c r="P129" s="10">
        <f>IF(('ssp3-up'!P129-'ssp3-up'!O129)&gt;0,('ssp3-up'!P129-'ssp3-up'!O129),0)</f>
        <v>30.72245118637835</v>
      </c>
      <c r="Q129" s="10">
        <f>IF(('ssp3-up'!Q129-'ssp3-up'!P129)&gt;0,('ssp3-up'!Q129-'ssp3-up'!P129),0)</f>
        <v>30.835523412940063</v>
      </c>
      <c r="R129" s="10">
        <f>IF(('ssp3-up'!R129-'ssp3-up'!Q129)&gt;0,('ssp3-up'!R129-'ssp3-up'!Q129),0)</f>
        <v>30.183727059295279</v>
      </c>
      <c r="S129" s="10">
        <f>IF(('ssp3-up'!S129-'ssp3-up'!R129)&gt;0,('ssp3-up'!S129-'ssp3-up'!R129),0)</f>
        <v>30.278303921757924</v>
      </c>
      <c r="T129" s="10">
        <f>IF(('ssp3-up'!T129-'ssp3-up'!S129)&gt;0,('ssp3-up'!T129-'ssp3-up'!S129),0)</f>
        <v>29.291105316728874</v>
      </c>
      <c r="U129" s="10">
        <f>IF(('ssp3-up'!U129-'ssp3-up'!T129)&gt;0,('ssp3-up'!U129-'ssp3-up'!T129),0)</f>
        <v>29.028921446168681</v>
      </c>
      <c r="V129" s="10">
        <f>IF(('ssp3-up'!V129-'ssp3-up'!U129)&gt;0,('ssp3-up'!V129-'ssp3-up'!U129),0)</f>
        <v>27.611442771788347</v>
      </c>
      <c r="W129" s="10">
        <f>IF(('ssp3-up'!W129-'ssp3-up'!V129)&gt;0,('ssp3-up'!W129-'ssp3-up'!V129),0)</f>
        <v>26.886529328571498</v>
      </c>
      <c r="X129" s="10">
        <f>IF(('ssp3-up'!X129-'ssp3-up'!W129)&gt;0,('ssp3-up'!X129-'ssp3-up'!W129),0)</f>
        <v>25.799054766711379</v>
      </c>
    </row>
    <row r="130" spans="1:24" x14ac:dyDescent="0.3">
      <c r="A130" s="6" t="s">
        <v>6</v>
      </c>
      <c r="B130" s="11" t="s">
        <v>206</v>
      </c>
      <c r="C130" s="6" t="s">
        <v>137</v>
      </c>
      <c r="D130" s="6" t="s">
        <v>205</v>
      </c>
      <c r="E130" s="6" t="s">
        <v>204</v>
      </c>
      <c r="F130" s="10" t="e">
        <v>#N/A</v>
      </c>
      <c r="G130" s="10">
        <f>IF(('ssp3-up'!G130-'ssp3-up'!F130)&gt;0,('ssp3-up'!G130-'ssp3-up'!F130),0)</f>
        <v>0.29389824410779042</v>
      </c>
      <c r="H130" s="10">
        <f>IF(('ssp3-up'!H130-'ssp3-up'!G130)&gt;0,('ssp3-up'!H130-'ssp3-up'!G130),0)</f>
        <v>0.32778937056087054</v>
      </c>
      <c r="I130" s="10">
        <f>IF(('ssp3-up'!I130-'ssp3-up'!H130)&gt;0,('ssp3-up'!I130-'ssp3-up'!H130),0)</f>
        <v>0.35007737197406374</v>
      </c>
      <c r="J130" s="10">
        <f>IF(('ssp3-up'!J130-'ssp3-up'!I130)&gt;0,('ssp3-up'!J130-'ssp3-up'!I130),0)</f>
        <v>0.35018918793463172</v>
      </c>
      <c r="K130" s="10">
        <f>IF(('ssp3-up'!K130-'ssp3-up'!J130)&gt;0,('ssp3-up'!K130-'ssp3-up'!J130),0)</f>
        <v>0.33870973292956208</v>
      </c>
      <c r="L130" s="10">
        <f>IF(('ssp3-up'!L130-'ssp3-up'!K130)&gt;0,('ssp3-up'!L130-'ssp3-up'!K130),0)</f>
        <v>0.32822436169476532</v>
      </c>
      <c r="M130" s="10">
        <f>IF(('ssp3-up'!M130-'ssp3-up'!L130)&gt;0,('ssp3-up'!M130-'ssp3-up'!L130),0)</f>
        <v>0.31779585730786142</v>
      </c>
      <c r="N130" s="10">
        <f>IF(('ssp3-up'!N130-'ssp3-up'!M130)&gt;0,('ssp3-up'!N130-'ssp3-up'!M130),0)</f>
        <v>0.30672176762457326</v>
      </c>
      <c r="O130" s="10">
        <f>IF(('ssp3-up'!O130-'ssp3-up'!N130)&gt;0,('ssp3-up'!O130-'ssp3-up'!N130),0)</f>
        <v>0.28921290804187905</v>
      </c>
      <c r="P130" s="10">
        <f>IF(('ssp3-up'!P130-'ssp3-up'!O130)&gt;0,('ssp3-up'!P130-'ssp3-up'!O130),0)</f>
        <v>0.27198520171468399</v>
      </c>
      <c r="Q130" s="10">
        <f>IF(('ssp3-up'!Q130-'ssp3-up'!P130)&gt;0,('ssp3-up'!Q130-'ssp3-up'!P130),0)</f>
        <v>0.26778356709530016</v>
      </c>
      <c r="R130" s="10">
        <f>IF(('ssp3-up'!R130-'ssp3-up'!Q130)&gt;0,('ssp3-up'!R130-'ssp3-up'!Q130),0)</f>
        <v>0.26405086353323171</v>
      </c>
      <c r="S130" s="10">
        <f>IF(('ssp3-up'!S130-'ssp3-up'!R130)&gt;0,('ssp3-up'!S130-'ssp3-up'!R130),0)</f>
        <v>0.26064185950060992</v>
      </c>
      <c r="T130" s="10">
        <f>IF(('ssp3-up'!T130-'ssp3-up'!S130)&gt;0,('ssp3-up'!T130-'ssp3-up'!S130),0)</f>
        <v>0.25720689547607911</v>
      </c>
      <c r="U130" s="10">
        <f>IF(('ssp3-up'!U130-'ssp3-up'!T130)&gt;0,('ssp3-up'!U130-'ssp3-up'!T130),0)</f>
        <v>0.25513227685299622</v>
      </c>
      <c r="V130" s="10">
        <f>IF(('ssp3-up'!V130-'ssp3-up'!U130)&gt;0,('ssp3-up'!V130-'ssp3-up'!U130),0)</f>
        <v>0.25422112684152864</v>
      </c>
      <c r="W130" s="10">
        <f>IF(('ssp3-up'!W130-'ssp3-up'!V130)&gt;0,('ssp3-up'!W130-'ssp3-up'!V130),0)</f>
        <v>0.25595713135524356</v>
      </c>
      <c r="X130" s="10">
        <f>IF(('ssp3-up'!X130-'ssp3-up'!W130)&gt;0,('ssp3-up'!X130-'ssp3-up'!W130),0)</f>
        <v>0.2587690153323603</v>
      </c>
    </row>
    <row r="131" spans="1:24" x14ac:dyDescent="0.3">
      <c r="A131" s="6" t="s">
        <v>6</v>
      </c>
      <c r="B131" s="11" t="s">
        <v>206</v>
      </c>
      <c r="C131" s="6" t="s">
        <v>138</v>
      </c>
      <c r="D131" s="6" t="s">
        <v>205</v>
      </c>
      <c r="E131" s="6" t="s">
        <v>204</v>
      </c>
      <c r="F131" s="10" t="e">
        <v>#N/A</v>
      </c>
      <c r="G131" s="10">
        <f>IF(('ssp3-up'!G131-'ssp3-up'!F131)&gt;0,('ssp3-up'!G131-'ssp3-up'!F131),0)</f>
        <v>0.42406347175468007</v>
      </c>
      <c r="H131" s="10">
        <f>IF(('ssp3-up'!H131-'ssp3-up'!G131)&gt;0,('ssp3-up'!H131-'ssp3-up'!G131),0)</f>
        <v>0.34012474844701401</v>
      </c>
      <c r="I131" s="10">
        <f>IF(('ssp3-up'!I131-'ssp3-up'!H131)&gt;0,('ssp3-up'!I131-'ssp3-up'!H131),0)</f>
        <v>0.24366832458565213</v>
      </c>
      <c r="J131" s="10">
        <f>IF(('ssp3-up'!J131-'ssp3-up'!I131)&gt;0,('ssp3-up'!J131-'ssp3-up'!I131),0)</f>
        <v>0.13916979921436301</v>
      </c>
      <c r="K131" s="10">
        <f>IF(('ssp3-up'!K131-'ssp3-up'!J131)&gt;0,('ssp3-up'!K131-'ssp3-up'!J131),0)</f>
        <v>4.4659595567727806E-2</v>
      </c>
      <c r="L131" s="10">
        <f>IF(('ssp3-up'!L131-'ssp3-up'!K131)&gt;0,('ssp3-up'!L131-'ssp3-up'!K131),0)</f>
        <v>0</v>
      </c>
      <c r="M131" s="10">
        <f>IF(('ssp3-up'!M131-'ssp3-up'!L131)&gt;0,('ssp3-up'!M131-'ssp3-up'!L131),0)</f>
        <v>0</v>
      </c>
      <c r="N131" s="10">
        <f>IF(('ssp3-up'!N131-'ssp3-up'!M131)&gt;0,('ssp3-up'!N131-'ssp3-up'!M131),0)</f>
        <v>0</v>
      </c>
      <c r="O131" s="10">
        <f>IF(('ssp3-up'!O131-'ssp3-up'!N131)&gt;0,('ssp3-up'!O131-'ssp3-up'!N131),0)</f>
        <v>0</v>
      </c>
      <c r="P131" s="10">
        <f>IF(('ssp3-up'!P131-'ssp3-up'!O131)&gt;0,('ssp3-up'!P131-'ssp3-up'!O131),0)</f>
        <v>0</v>
      </c>
      <c r="Q131" s="10">
        <f>IF(('ssp3-up'!Q131-'ssp3-up'!P131)&gt;0,('ssp3-up'!Q131-'ssp3-up'!P131),0)</f>
        <v>0</v>
      </c>
      <c r="R131" s="10">
        <f>IF(('ssp3-up'!R131-'ssp3-up'!Q131)&gt;0,('ssp3-up'!R131-'ssp3-up'!Q131),0)</f>
        <v>0</v>
      </c>
      <c r="S131" s="10">
        <f>IF(('ssp3-up'!S131-'ssp3-up'!R131)&gt;0,('ssp3-up'!S131-'ssp3-up'!R131),0)</f>
        <v>0</v>
      </c>
      <c r="T131" s="10">
        <f>IF(('ssp3-up'!T131-'ssp3-up'!S131)&gt;0,('ssp3-up'!T131-'ssp3-up'!S131),0)</f>
        <v>0</v>
      </c>
      <c r="U131" s="10">
        <f>IF(('ssp3-up'!U131-'ssp3-up'!T131)&gt;0,('ssp3-up'!U131-'ssp3-up'!T131),0)</f>
        <v>0</v>
      </c>
      <c r="V131" s="10">
        <f>IF(('ssp3-up'!V131-'ssp3-up'!U131)&gt;0,('ssp3-up'!V131-'ssp3-up'!U131),0)</f>
        <v>0</v>
      </c>
      <c r="W131" s="10">
        <f>IF(('ssp3-up'!W131-'ssp3-up'!V131)&gt;0,('ssp3-up'!W131-'ssp3-up'!V131),0)</f>
        <v>0</v>
      </c>
      <c r="X131" s="10">
        <f>IF(('ssp3-up'!X131-'ssp3-up'!W131)&gt;0,('ssp3-up'!X131-'ssp3-up'!W131),0)</f>
        <v>0</v>
      </c>
    </row>
    <row r="132" spans="1:24" x14ac:dyDescent="0.3">
      <c r="A132" s="6" t="s">
        <v>6</v>
      </c>
      <c r="B132" s="11" t="s">
        <v>206</v>
      </c>
      <c r="C132" s="6" t="s">
        <v>139</v>
      </c>
      <c r="D132" s="6" t="s">
        <v>205</v>
      </c>
      <c r="E132" s="6" t="s">
        <v>204</v>
      </c>
      <c r="F132" s="10" t="e">
        <v>#N/A</v>
      </c>
      <c r="G132" s="10">
        <f>IF(('ssp3-up'!G132-'ssp3-up'!F132)&gt;0,('ssp3-up'!G132-'ssp3-up'!F132),0)</f>
        <v>0.22273585150566477</v>
      </c>
      <c r="H132" s="10">
        <f>IF(('ssp3-up'!H132-'ssp3-up'!G132)&gt;0,('ssp3-up'!H132-'ssp3-up'!G132),0)</f>
        <v>0.1944612357613682</v>
      </c>
      <c r="I132" s="10">
        <f>IF(('ssp3-up'!I132-'ssp3-up'!H132)&gt;0,('ssp3-up'!I132-'ssp3-up'!H132),0)</f>
        <v>0.16682892039028108</v>
      </c>
      <c r="J132" s="10">
        <f>IF(('ssp3-up'!J132-'ssp3-up'!I132)&gt;0,('ssp3-up'!J132-'ssp3-up'!I132),0)</f>
        <v>0.14546414654283346</v>
      </c>
      <c r="K132" s="10">
        <f>IF(('ssp3-up'!K132-'ssp3-up'!J132)&gt;0,('ssp3-up'!K132-'ssp3-up'!J132),0)</f>
        <v>0.12442405527065681</v>
      </c>
      <c r="L132" s="10">
        <f>IF(('ssp3-up'!L132-'ssp3-up'!K132)&gt;0,('ssp3-up'!L132-'ssp3-up'!K132),0)</f>
        <v>0.10459757632190936</v>
      </c>
      <c r="M132" s="10">
        <f>IF(('ssp3-up'!M132-'ssp3-up'!L132)&gt;0,('ssp3-up'!M132-'ssp3-up'!L132),0)</f>
        <v>8.5916177017185902E-2</v>
      </c>
      <c r="N132" s="10">
        <f>IF(('ssp3-up'!N132-'ssp3-up'!M132)&gt;0,('ssp3-up'!N132-'ssp3-up'!M132),0)</f>
        <v>6.6335201536601218E-2</v>
      </c>
      <c r="O132" s="10">
        <f>IF(('ssp3-up'!O132-'ssp3-up'!N132)&gt;0,('ssp3-up'!O132-'ssp3-up'!N132),0)</f>
        <v>4.7567399984285608E-2</v>
      </c>
      <c r="P132" s="10">
        <f>IF(('ssp3-up'!P132-'ssp3-up'!O132)&gt;0,('ssp3-up'!P132-'ssp3-up'!O132),0)</f>
        <v>2.6279878010131874E-2</v>
      </c>
      <c r="Q132" s="10">
        <f>IF(('ssp3-up'!Q132-'ssp3-up'!P132)&gt;0,('ssp3-up'!Q132-'ssp3-up'!P132),0)</f>
        <v>9.2181718291950432E-4</v>
      </c>
      <c r="R132" s="10">
        <f>IF(('ssp3-up'!R132-'ssp3-up'!Q132)&gt;0,('ssp3-up'!R132-'ssp3-up'!Q132),0)</f>
        <v>0</v>
      </c>
      <c r="S132" s="10">
        <f>IF(('ssp3-up'!S132-'ssp3-up'!R132)&gt;0,('ssp3-up'!S132-'ssp3-up'!R132),0)</f>
        <v>0</v>
      </c>
      <c r="T132" s="10">
        <f>IF(('ssp3-up'!T132-'ssp3-up'!S132)&gt;0,('ssp3-up'!T132-'ssp3-up'!S132),0)</f>
        <v>0</v>
      </c>
      <c r="U132" s="10">
        <f>IF(('ssp3-up'!U132-'ssp3-up'!T132)&gt;0,('ssp3-up'!U132-'ssp3-up'!T132),0)</f>
        <v>0</v>
      </c>
      <c r="V132" s="10">
        <f>IF(('ssp3-up'!V132-'ssp3-up'!U132)&gt;0,('ssp3-up'!V132-'ssp3-up'!U132),0)</f>
        <v>0</v>
      </c>
      <c r="W132" s="10">
        <f>IF(('ssp3-up'!W132-'ssp3-up'!V132)&gt;0,('ssp3-up'!W132-'ssp3-up'!V132),0)</f>
        <v>0</v>
      </c>
      <c r="X132" s="10">
        <f>IF(('ssp3-up'!X132-'ssp3-up'!W132)&gt;0,('ssp3-up'!X132-'ssp3-up'!W132),0)</f>
        <v>0</v>
      </c>
    </row>
    <row r="133" spans="1:24" x14ac:dyDescent="0.3">
      <c r="A133" s="6" t="s">
        <v>6</v>
      </c>
      <c r="B133" s="11" t="s">
        <v>206</v>
      </c>
      <c r="C133" s="6" t="s">
        <v>140</v>
      </c>
      <c r="D133" s="6" t="s">
        <v>205</v>
      </c>
      <c r="E133" s="6" t="s">
        <v>204</v>
      </c>
      <c r="F133" s="10" t="e">
        <v>#N/A</v>
      </c>
      <c r="G133" s="10">
        <f>IF(('ssp3-up'!G133-'ssp3-up'!F133)&gt;0,('ssp3-up'!G133-'ssp3-up'!F133),0)</f>
        <v>0.99706804202460653</v>
      </c>
      <c r="H133" s="10">
        <f>IF(('ssp3-up'!H133-'ssp3-up'!G133)&gt;0,('ssp3-up'!H133-'ssp3-up'!G133),0)</f>
        <v>1.1788921863195645</v>
      </c>
      <c r="I133" s="10">
        <f>IF(('ssp3-up'!I133-'ssp3-up'!H133)&gt;0,('ssp3-up'!I133-'ssp3-up'!H133),0)</f>
        <v>1.3056937381537699</v>
      </c>
      <c r="J133" s="10">
        <f>IF(('ssp3-up'!J133-'ssp3-up'!I133)&gt;0,('ssp3-up'!J133-'ssp3-up'!I133),0)</f>
        <v>1.3982755102545674</v>
      </c>
      <c r="K133" s="10">
        <f>IF(('ssp3-up'!K133-'ssp3-up'!J133)&gt;0,('ssp3-up'!K133-'ssp3-up'!J133),0)</f>
        <v>1.4641700835786136</v>
      </c>
      <c r="L133" s="10">
        <f>IF(('ssp3-up'!L133-'ssp3-up'!K133)&gt;0,('ssp3-up'!L133-'ssp3-up'!K133),0)</f>
        <v>1.5602064557386388</v>
      </c>
      <c r="M133" s="10">
        <f>IF(('ssp3-up'!M133-'ssp3-up'!L133)&gt;0,('ssp3-up'!M133-'ssp3-up'!L133),0)</f>
        <v>1.6603966066008482</v>
      </c>
      <c r="N133" s="10">
        <f>IF(('ssp3-up'!N133-'ssp3-up'!M133)&gt;0,('ssp3-up'!N133-'ssp3-up'!M133),0)</f>
        <v>1.7315156153010118</v>
      </c>
      <c r="O133" s="10">
        <f>IF(('ssp3-up'!O133-'ssp3-up'!N133)&gt;0,('ssp3-up'!O133-'ssp3-up'!N133),0)</f>
        <v>1.7428489933967555</v>
      </c>
      <c r="P133" s="10">
        <f>IF(('ssp3-up'!P133-'ssp3-up'!O133)&gt;0,('ssp3-up'!P133-'ssp3-up'!O133),0)</f>
        <v>1.723072781094956</v>
      </c>
      <c r="Q133" s="10">
        <f>IF(('ssp3-up'!Q133-'ssp3-up'!P133)&gt;0,('ssp3-up'!Q133-'ssp3-up'!P133),0)</f>
        <v>1.7008268858547311</v>
      </c>
      <c r="R133" s="10">
        <f>IF(('ssp3-up'!R133-'ssp3-up'!Q133)&gt;0,('ssp3-up'!R133-'ssp3-up'!Q133),0)</f>
        <v>1.685180041720038</v>
      </c>
      <c r="S133" s="10">
        <f>IF(('ssp3-up'!S133-'ssp3-up'!R133)&gt;0,('ssp3-up'!S133-'ssp3-up'!R133),0)</f>
        <v>1.6686675361664669</v>
      </c>
      <c r="T133" s="10">
        <f>IF(('ssp3-up'!T133-'ssp3-up'!S133)&gt;0,('ssp3-up'!T133-'ssp3-up'!S133),0)</f>
        <v>1.6432340340741369</v>
      </c>
      <c r="U133" s="10">
        <f>IF(('ssp3-up'!U133-'ssp3-up'!T133)&gt;0,('ssp3-up'!U133-'ssp3-up'!T133),0)</f>
        <v>1.6161128441989341</v>
      </c>
      <c r="V133" s="10">
        <f>IF(('ssp3-up'!V133-'ssp3-up'!U133)&gt;0,('ssp3-up'!V133-'ssp3-up'!U133),0)</f>
        <v>1.6009236801327056</v>
      </c>
      <c r="W133" s="10">
        <f>IF(('ssp3-up'!W133-'ssp3-up'!V133)&gt;0,('ssp3-up'!W133-'ssp3-up'!V133),0)</f>
        <v>1.5967826200966151</v>
      </c>
      <c r="X133" s="10">
        <f>IF(('ssp3-up'!X133-'ssp3-up'!W133)&gt;0,('ssp3-up'!X133-'ssp3-up'!W133),0)</f>
        <v>1.5891014300709649</v>
      </c>
    </row>
    <row r="134" spans="1:24" x14ac:dyDescent="0.3">
      <c r="A134" s="6" t="s">
        <v>6</v>
      </c>
      <c r="B134" s="11" t="s">
        <v>206</v>
      </c>
      <c r="C134" s="6" t="s">
        <v>141</v>
      </c>
      <c r="D134" s="6" t="s">
        <v>205</v>
      </c>
      <c r="E134" s="6" t="s">
        <v>204</v>
      </c>
      <c r="F134" s="10" t="e">
        <v>#N/A</v>
      </c>
      <c r="G134" s="10">
        <f>IF(('ssp3-up'!G134-'ssp3-up'!F134)&gt;0,('ssp3-up'!G134-'ssp3-up'!F134),0)</f>
        <v>0.23400197930169186</v>
      </c>
      <c r="H134" s="10">
        <f>IF(('ssp3-up'!H134-'ssp3-up'!G134)&gt;0,('ssp3-up'!H134-'ssp3-up'!G134),0)</f>
        <v>0.1976389720728462</v>
      </c>
      <c r="I134" s="10">
        <f>IF(('ssp3-up'!I134-'ssp3-up'!H134)&gt;0,('ssp3-up'!I134-'ssp3-up'!H134),0)</f>
        <v>0.15258453250099357</v>
      </c>
      <c r="J134" s="10">
        <f>IF(('ssp3-up'!J134-'ssp3-up'!I134)&gt;0,('ssp3-up'!J134-'ssp3-up'!I134),0)</f>
        <v>0.10949622548937743</v>
      </c>
      <c r="K134" s="10">
        <f>IF(('ssp3-up'!K134-'ssp3-up'!J134)&gt;0,('ssp3-up'!K134-'ssp3-up'!J134),0)</f>
        <v>7.9028588658103693E-2</v>
      </c>
      <c r="L134" s="10">
        <f>IF(('ssp3-up'!L134-'ssp3-up'!K134)&gt;0,('ssp3-up'!L134-'ssp3-up'!K134),0)</f>
        <v>5.3479503520376781E-2</v>
      </c>
      <c r="M134" s="10">
        <f>IF(('ssp3-up'!M134-'ssp3-up'!L134)&gt;0,('ssp3-up'!M134-'ssp3-up'!L134),0)</f>
        <v>2.8125315854150124E-2</v>
      </c>
      <c r="N134" s="10">
        <f>IF(('ssp3-up'!N134-'ssp3-up'!M134)&gt;0,('ssp3-up'!N134-'ssp3-up'!M134),0)</f>
        <v>2.8400154163232827E-4</v>
      </c>
      <c r="O134" s="10">
        <f>IF(('ssp3-up'!O134-'ssp3-up'!N134)&gt;0,('ssp3-up'!O134-'ssp3-up'!N134),0)</f>
        <v>0</v>
      </c>
      <c r="P134" s="10">
        <f>IF(('ssp3-up'!P134-'ssp3-up'!O134)&gt;0,('ssp3-up'!P134-'ssp3-up'!O134),0)</f>
        <v>0</v>
      </c>
      <c r="Q134" s="10">
        <f>IF(('ssp3-up'!Q134-'ssp3-up'!P134)&gt;0,('ssp3-up'!Q134-'ssp3-up'!P134),0)</f>
        <v>0</v>
      </c>
      <c r="R134" s="10">
        <f>IF(('ssp3-up'!R134-'ssp3-up'!Q134)&gt;0,('ssp3-up'!R134-'ssp3-up'!Q134),0)</f>
        <v>0</v>
      </c>
      <c r="S134" s="10">
        <f>IF(('ssp3-up'!S134-'ssp3-up'!R134)&gt;0,('ssp3-up'!S134-'ssp3-up'!R134),0)</f>
        <v>0</v>
      </c>
      <c r="T134" s="10">
        <f>IF(('ssp3-up'!T134-'ssp3-up'!S134)&gt;0,('ssp3-up'!T134-'ssp3-up'!S134),0)</f>
        <v>0</v>
      </c>
      <c r="U134" s="10">
        <f>IF(('ssp3-up'!U134-'ssp3-up'!T134)&gt;0,('ssp3-up'!U134-'ssp3-up'!T134),0)</f>
        <v>0</v>
      </c>
      <c r="V134" s="10">
        <f>IF(('ssp3-up'!V134-'ssp3-up'!U134)&gt;0,('ssp3-up'!V134-'ssp3-up'!U134),0)</f>
        <v>0</v>
      </c>
      <c r="W134" s="10">
        <f>IF(('ssp3-up'!W134-'ssp3-up'!V134)&gt;0,('ssp3-up'!W134-'ssp3-up'!V134),0)</f>
        <v>0</v>
      </c>
      <c r="X134" s="10">
        <f>IF(('ssp3-up'!X134-'ssp3-up'!W134)&gt;0,('ssp3-up'!X134-'ssp3-up'!W134),0)</f>
        <v>0</v>
      </c>
    </row>
    <row r="135" spans="1:24" x14ac:dyDescent="0.3">
      <c r="A135" s="6" t="s">
        <v>6</v>
      </c>
      <c r="B135" s="11" t="s">
        <v>206</v>
      </c>
      <c r="C135" s="6" t="s">
        <v>142</v>
      </c>
      <c r="D135" s="6" t="s">
        <v>205</v>
      </c>
      <c r="E135" s="6" t="s">
        <v>204</v>
      </c>
      <c r="F135" s="10" t="e">
        <v>#N/A</v>
      </c>
      <c r="G135" s="10">
        <f>IF(('ssp3-up'!G135-'ssp3-up'!F135)&gt;0,('ssp3-up'!G135-'ssp3-up'!F135),0)</f>
        <v>0.21723702721419436</v>
      </c>
      <c r="H135" s="10">
        <f>IF(('ssp3-up'!H135-'ssp3-up'!G135)&gt;0,('ssp3-up'!H135-'ssp3-up'!G135),0)</f>
        <v>0.22663650099039678</v>
      </c>
      <c r="I135" s="10">
        <f>IF(('ssp3-up'!I135-'ssp3-up'!H135)&gt;0,('ssp3-up'!I135-'ssp3-up'!H135),0)</f>
        <v>0.23414352792531279</v>
      </c>
      <c r="J135" s="10">
        <f>IF(('ssp3-up'!J135-'ssp3-up'!I135)&gt;0,('ssp3-up'!J135-'ssp3-up'!I135),0)</f>
        <v>0.23134734836587212</v>
      </c>
      <c r="K135" s="10">
        <f>IF(('ssp3-up'!K135-'ssp3-up'!J135)&gt;0,('ssp3-up'!K135-'ssp3-up'!J135),0)</f>
        <v>0.22283734719590242</v>
      </c>
      <c r="L135" s="10">
        <f>IF(('ssp3-up'!L135-'ssp3-up'!K135)&gt;0,('ssp3-up'!L135-'ssp3-up'!K135),0)</f>
        <v>0.21930661499143067</v>
      </c>
      <c r="M135" s="10">
        <f>IF(('ssp3-up'!M135-'ssp3-up'!L135)&gt;0,('ssp3-up'!M135-'ssp3-up'!L135),0)</f>
        <v>0.21615822161517873</v>
      </c>
      <c r="N135" s="10">
        <f>IF(('ssp3-up'!N135-'ssp3-up'!M135)&gt;0,('ssp3-up'!N135-'ssp3-up'!M135),0)</f>
        <v>0.21167783620511971</v>
      </c>
      <c r="O135" s="10">
        <f>IF(('ssp3-up'!O135-'ssp3-up'!N135)&gt;0,('ssp3-up'!O135-'ssp3-up'!N135),0)</f>
        <v>0.20089493615906839</v>
      </c>
      <c r="P135" s="10">
        <f>IF(('ssp3-up'!P135-'ssp3-up'!O135)&gt;0,('ssp3-up'!P135-'ssp3-up'!O135),0)</f>
        <v>0.19029203601824296</v>
      </c>
      <c r="Q135" s="10">
        <f>IF(('ssp3-up'!Q135-'ssp3-up'!P135)&gt;0,('ssp3-up'!Q135-'ssp3-up'!P135),0)</f>
        <v>0.18110290765513248</v>
      </c>
      <c r="R135" s="10">
        <f>IF(('ssp3-up'!R135-'ssp3-up'!Q135)&gt;0,('ssp3-up'!R135-'ssp3-up'!Q135),0)</f>
        <v>0.18122999328010891</v>
      </c>
      <c r="S135" s="10">
        <f>IF(('ssp3-up'!S135-'ssp3-up'!R135)&gt;0,('ssp3-up'!S135-'ssp3-up'!R135),0)</f>
        <v>0.19206155046125417</v>
      </c>
      <c r="T135" s="10">
        <f>IF(('ssp3-up'!T135-'ssp3-up'!S135)&gt;0,('ssp3-up'!T135-'ssp3-up'!S135),0)</f>
        <v>0.20842364954633297</v>
      </c>
      <c r="U135" s="10">
        <f>IF(('ssp3-up'!U135-'ssp3-up'!T135)&gt;0,('ssp3-up'!U135-'ssp3-up'!T135),0)</f>
        <v>0.22349373003852513</v>
      </c>
      <c r="V135" s="10">
        <f>IF(('ssp3-up'!V135-'ssp3-up'!U135)&gt;0,('ssp3-up'!V135-'ssp3-up'!U135),0)</f>
        <v>0.23426158189424484</v>
      </c>
      <c r="W135" s="10">
        <f>IF(('ssp3-up'!W135-'ssp3-up'!V135)&gt;0,('ssp3-up'!W135-'ssp3-up'!V135),0)</f>
        <v>0.24170993418158204</v>
      </c>
      <c r="X135" s="10">
        <f>IF(('ssp3-up'!X135-'ssp3-up'!W135)&gt;0,('ssp3-up'!X135-'ssp3-up'!W135),0)</f>
        <v>0.2483721183584775</v>
      </c>
    </row>
    <row r="136" spans="1:24" x14ac:dyDescent="0.3">
      <c r="A136" s="6" t="s">
        <v>6</v>
      </c>
      <c r="B136" s="11" t="s">
        <v>206</v>
      </c>
      <c r="C136" s="6" t="s">
        <v>143</v>
      </c>
      <c r="D136" s="6" t="s">
        <v>205</v>
      </c>
      <c r="E136" s="6" t="s">
        <v>204</v>
      </c>
      <c r="F136" s="10" t="e">
        <v>#N/A</v>
      </c>
      <c r="G136" s="10">
        <f>IF(('ssp3-up'!G136-'ssp3-up'!F136)&gt;0,('ssp3-up'!G136-'ssp3-up'!F136),0)</f>
        <v>7.8201915728043758</v>
      </c>
      <c r="H136" s="10">
        <f>IF(('ssp3-up'!H136-'ssp3-up'!G136)&gt;0,('ssp3-up'!H136-'ssp3-up'!G136),0)</f>
        <v>9.1635466821859808</v>
      </c>
      <c r="I136" s="10">
        <f>IF(('ssp3-up'!I136-'ssp3-up'!H136)&gt;0,('ssp3-up'!I136-'ssp3-up'!H136),0)</f>
        <v>9.9597971336834377</v>
      </c>
      <c r="J136" s="10">
        <f>IF(('ssp3-up'!J136-'ssp3-up'!I136)&gt;0,('ssp3-up'!J136-'ssp3-up'!I136),0)</f>
        <v>10.384743125856815</v>
      </c>
      <c r="K136" s="10">
        <f>IF(('ssp3-up'!K136-'ssp3-up'!J136)&gt;0,('ssp3-up'!K136-'ssp3-up'!J136),0)</f>
        <v>10.522445178717135</v>
      </c>
      <c r="L136" s="10">
        <f>IF(('ssp3-up'!L136-'ssp3-up'!K136)&gt;0,('ssp3-up'!L136-'ssp3-up'!K136),0)</f>
        <v>11.030954155462027</v>
      </c>
      <c r="M136" s="10">
        <f>IF(('ssp3-up'!M136-'ssp3-up'!L136)&gt;0,('ssp3-up'!M136-'ssp3-up'!L136),0)</f>
        <v>11.801767350736711</v>
      </c>
      <c r="N136" s="10">
        <f>IF(('ssp3-up'!N136-'ssp3-up'!M136)&gt;0,('ssp3-up'!N136-'ssp3-up'!M136),0)</f>
        <v>12.449507705846827</v>
      </c>
      <c r="O136" s="10">
        <f>IF(('ssp3-up'!O136-'ssp3-up'!N136)&gt;0,('ssp3-up'!O136-'ssp3-up'!N136),0)</f>
        <v>12.589531760044679</v>
      </c>
      <c r="P136" s="10">
        <f>IF(('ssp3-up'!P136-'ssp3-up'!O136)&gt;0,('ssp3-up'!P136-'ssp3-up'!O136),0)</f>
        <v>12.382039514742416</v>
      </c>
      <c r="Q136" s="10">
        <f>IF(('ssp3-up'!Q136-'ssp3-up'!P136)&gt;0,('ssp3-up'!Q136-'ssp3-up'!P136),0)</f>
        <v>12.289906761816212</v>
      </c>
      <c r="R136" s="10">
        <f>IF(('ssp3-up'!R136-'ssp3-up'!Q136)&gt;0,('ssp3-up'!R136-'ssp3-up'!Q136),0)</f>
        <v>12.481566268833348</v>
      </c>
      <c r="S136" s="10">
        <f>IF(('ssp3-up'!S136-'ssp3-up'!R136)&gt;0,('ssp3-up'!S136-'ssp3-up'!R136),0)</f>
        <v>12.848068719554107</v>
      </c>
      <c r="T136" s="10">
        <f>IF(('ssp3-up'!T136-'ssp3-up'!S136)&gt;0,('ssp3-up'!T136-'ssp3-up'!S136),0)</f>
        <v>13.251591430514168</v>
      </c>
      <c r="U136" s="10">
        <f>IF(('ssp3-up'!U136-'ssp3-up'!T136)&gt;0,('ssp3-up'!U136-'ssp3-up'!T136),0)</f>
        <v>13.527294972842043</v>
      </c>
      <c r="V136" s="10">
        <f>IF(('ssp3-up'!V136-'ssp3-up'!U136)&gt;0,('ssp3-up'!V136-'ssp3-up'!U136),0)</f>
        <v>13.58932268979791</v>
      </c>
      <c r="W136" s="10">
        <f>IF(('ssp3-up'!W136-'ssp3-up'!V136)&gt;0,('ssp3-up'!W136-'ssp3-up'!V136),0)</f>
        <v>13.625109264885083</v>
      </c>
      <c r="X136" s="10">
        <f>IF(('ssp3-up'!X136-'ssp3-up'!W136)&gt;0,('ssp3-up'!X136-'ssp3-up'!W136),0)</f>
        <v>13.701232218810446</v>
      </c>
    </row>
    <row r="137" spans="1:24" x14ac:dyDescent="0.3">
      <c r="A137" s="6" t="s">
        <v>6</v>
      </c>
      <c r="B137" s="11" t="s">
        <v>206</v>
      </c>
      <c r="C137" s="6" t="s">
        <v>144</v>
      </c>
      <c r="D137" s="6" t="s">
        <v>205</v>
      </c>
      <c r="E137" s="6" t="s">
        <v>204</v>
      </c>
      <c r="F137" s="10" t="e">
        <v>#N/A</v>
      </c>
      <c r="G137" s="10">
        <f>IF(('ssp3-up'!G137-'ssp3-up'!F137)&gt;0,('ssp3-up'!G137-'ssp3-up'!F137),0)</f>
        <v>0.24511735155057579</v>
      </c>
      <c r="H137" s="10">
        <f>IF(('ssp3-up'!H137-'ssp3-up'!G137)&gt;0,('ssp3-up'!H137-'ssp3-up'!G137),0)</f>
        <v>0.25238123318804417</v>
      </c>
      <c r="I137" s="10">
        <f>IF(('ssp3-up'!I137-'ssp3-up'!H137)&gt;0,('ssp3-up'!I137-'ssp3-up'!H137),0)</f>
        <v>0.25524996264968802</v>
      </c>
      <c r="J137" s="10">
        <f>IF(('ssp3-up'!J137-'ssp3-up'!I137)&gt;0,('ssp3-up'!J137-'ssp3-up'!I137),0)</f>
        <v>0.25584900038315972</v>
      </c>
      <c r="K137" s="10">
        <f>IF(('ssp3-up'!K137-'ssp3-up'!J137)&gt;0,('ssp3-up'!K137-'ssp3-up'!J137),0)</f>
        <v>0.24260400907895896</v>
      </c>
      <c r="L137" s="10">
        <f>IF(('ssp3-up'!L137-'ssp3-up'!K137)&gt;0,('ssp3-up'!L137-'ssp3-up'!K137),0)</f>
        <v>0.23167166110586246</v>
      </c>
      <c r="M137" s="10">
        <f>IF(('ssp3-up'!M137-'ssp3-up'!L137)&gt;0,('ssp3-up'!M137-'ssp3-up'!L137),0)</f>
        <v>0.22329487959620931</v>
      </c>
      <c r="N137" s="10">
        <f>IF(('ssp3-up'!N137-'ssp3-up'!M137)&gt;0,('ssp3-up'!N137-'ssp3-up'!M137),0)</f>
        <v>0.21683998257566994</v>
      </c>
      <c r="O137" s="10">
        <f>IF(('ssp3-up'!O137-'ssp3-up'!N137)&gt;0,('ssp3-up'!O137-'ssp3-up'!N137),0)</f>
        <v>0.20530058229706416</v>
      </c>
      <c r="P137" s="10">
        <f>IF(('ssp3-up'!P137-'ssp3-up'!O137)&gt;0,('ssp3-up'!P137-'ssp3-up'!O137),0)</f>
        <v>0.19346559057287038</v>
      </c>
      <c r="Q137" s="10">
        <f>IF(('ssp3-up'!Q137-'ssp3-up'!P137)&gt;0,('ssp3-up'!Q137-'ssp3-up'!P137),0)</f>
        <v>0.18412344930270397</v>
      </c>
      <c r="R137" s="10">
        <f>IF(('ssp3-up'!R137-'ssp3-up'!Q137)&gt;0,('ssp3-up'!R137-'ssp3-up'!Q137),0)</f>
        <v>0.17714257449561011</v>
      </c>
      <c r="S137" s="10">
        <f>IF(('ssp3-up'!S137-'ssp3-up'!R137)&gt;0,('ssp3-up'!S137-'ssp3-up'!R137),0)</f>
        <v>0.17131180906742483</v>
      </c>
      <c r="T137" s="10">
        <f>IF(('ssp3-up'!T137-'ssp3-up'!S137)&gt;0,('ssp3-up'!T137-'ssp3-up'!S137),0)</f>
        <v>0.16504524581667379</v>
      </c>
      <c r="U137" s="10">
        <f>IF(('ssp3-up'!U137-'ssp3-up'!T137)&gt;0,('ssp3-up'!U137-'ssp3-up'!T137),0)</f>
        <v>0.1588431103617749</v>
      </c>
      <c r="V137" s="10">
        <f>IF(('ssp3-up'!V137-'ssp3-up'!U137)&gt;0,('ssp3-up'!V137-'ssp3-up'!U137),0)</f>
        <v>0.15469465533181648</v>
      </c>
      <c r="W137" s="10">
        <f>IF(('ssp3-up'!W137-'ssp3-up'!V137)&gt;0,('ssp3-up'!W137-'ssp3-up'!V137),0)</f>
        <v>0.15272039612431776</v>
      </c>
      <c r="X137" s="10">
        <f>IF(('ssp3-up'!X137-'ssp3-up'!W137)&gt;0,('ssp3-up'!X137-'ssp3-up'!W137),0)</f>
        <v>0.15166060403901938</v>
      </c>
    </row>
    <row r="138" spans="1:24" x14ac:dyDescent="0.3">
      <c r="A138" s="6" t="s">
        <v>6</v>
      </c>
      <c r="B138" s="11" t="s">
        <v>206</v>
      </c>
      <c r="C138" s="6" t="s">
        <v>145</v>
      </c>
      <c r="D138" s="6" t="s">
        <v>205</v>
      </c>
      <c r="E138" s="6" t="s">
        <v>204</v>
      </c>
      <c r="F138" s="10" t="e">
        <v>#N/A</v>
      </c>
      <c r="G138" s="10">
        <f>IF(('ssp3-up'!G138-'ssp3-up'!F138)&gt;0,('ssp3-up'!G138-'ssp3-up'!F138),0)</f>
        <v>1.3073131121373684</v>
      </c>
      <c r="H138" s="10">
        <f>IF(('ssp3-up'!H138-'ssp3-up'!G138)&gt;0,('ssp3-up'!H138-'ssp3-up'!G138),0)</f>
        <v>1.4236059489909323</v>
      </c>
      <c r="I138" s="10">
        <f>IF(('ssp3-up'!I138-'ssp3-up'!H138)&gt;0,('ssp3-up'!I138-'ssp3-up'!H138),0)</f>
        <v>1.5106620347125208</v>
      </c>
      <c r="J138" s="10">
        <f>IF(('ssp3-up'!J138-'ssp3-up'!I138)&gt;0,('ssp3-up'!J138-'ssp3-up'!I138),0)</f>
        <v>1.4932484934309969</v>
      </c>
      <c r="K138" s="10">
        <f>IF(('ssp3-up'!K138-'ssp3-up'!J138)&gt;0,('ssp3-up'!K138-'ssp3-up'!J138),0)</f>
        <v>1.3887773482630266</v>
      </c>
      <c r="L138" s="10">
        <f>IF(('ssp3-up'!L138-'ssp3-up'!K138)&gt;0,('ssp3-up'!L138-'ssp3-up'!K138),0)</f>
        <v>1.2830301360976861</v>
      </c>
      <c r="M138" s="10">
        <f>IF(('ssp3-up'!M138-'ssp3-up'!L138)&gt;0,('ssp3-up'!M138-'ssp3-up'!L138),0)</f>
        <v>1.1999257387940467</v>
      </c>
      <c r="N138" s="10">
        <f>IF(('ssp3-up'!N138-'ssp3-up'!M138)&gt;0,('ssp3-up'!N138-'ssp3-up'!M138),0)</f>
        <v>1.124587854817257</v>
      </c>
      <c r="O138" s="10">
        <f>IF(('ssp3-up'!O138-'ssp3-up'!N138)&gt;0,('ssp3-up'!O138-'ssp3-up'!N138),0)</f>
        <v>1.0387456439543499</v>
      </c>
      <c r="P138" s="10">
        <f>IF(('ssp3-up'!P138-'ssp3-up'!O138)&gt;0,('ssp3-up'!P138-'ssp3-up'!O138),0)</f>
        <v>0.96389490166497893</v>
      </c>
      <c r="Q138" s="10">
        <f>IF(('ssp3-up'!Q138-'ssp3-up'!P138)&gt;0,('ssp3-up'!Q138-'ssp3-up'!P138),0)</f>
        <v>0.93223728004619488</v>
      </c>
      <c r="R138" s="10">
        <f>IF(('ssp3-up'!R138-'ssp3-up'!Q138)&gt;0,('ssp3-up'!R138-'ssp3-up'!Q138),0)</f>
        <v>0.90698337516721494</v>
      </c>
      <c r="S138" s="10">
        <f>IF(('ssp3-up'!S138-'ssp3-up'!R138)&gt;0,('ssp3-up'!S138-'ssp3-up'!R138),0)</f>
        <v>0.89385528923798319</v>
      </c>
      <c r="T138" s="10">
        <f>IF(('ssp3-up'!T138-'ssp3-up'!S138)&gt;0,('ssp3-up'!T138-'ssp3-up'!S138),0)</f>
        <v>0.89009521764938171</v>
      </c>
      <c r="U138" s="10">
        <f>IF(('ssp3-up'!U138-'ssp3-up'!T138)&gt;0,('ssp3-up'!U138-'ssp3-up'!T138),0)</f>
        <v>0.90007822035116902</v>
      </c>
      <c r="V138" s="10">
        <f>IF(('ssp3-up'!V138-'ssp3-up'!U138)&gt;0,('ssp3-up'!V138-'ssp3-up'!U138),0)</f>
        <v>0.92019007300059741</v>
      </c>
      <c r="W138" s="10">
        <f>IF(('ssp3-up'!W138-'ssp3-up'!V138)&gt;0,('ssp3-up'!W138-'ssp3-up'!V138),0)</f>
        <v>0.95616558196631729</v>
      </c>
      <c r="X138" s="10">
        <f>IF(('ssp3-up'!X138-'ssp3-up'!W138)&gt;0,('ssp3-up'!X138-'ssp3-up'!W138),0)</f>
        <v>0.99665040633632884</v>
      </c>
    </row>
    <row r="139" spans="1:24" x14ac:dyDescent="0.3">
      <c r="A139" s="6" t="s">
        <v>6</v>
      </c>
      <c r="B139" s="11" t="s">
        <v>206</v>
      </c>
      <c r="C139" s="6" t="s">
        <v>146</v>
      </c>
      <c r="D139" s="6" t="s">
        <v>205</v>
      </c>
      <c r="E139" s="6" t="s">
        <v>204</v>
      </c>
      <c r="F139" s="10" t="e">
        <v>#N/A</v>
      </c>
      <c r="G139" s="10">
        <f>IF(('ssp3-up'!G139-'ssp3-up'!F139)&gt;0,('ssp3-up'!G139-'ssp3-up'!F139),0)</f>
        <v>5.6148256435333082</v>
      </c>
      <c r="H139" s="10">
        <f>IF(('ssp3-up'!H139-'ssp3-up'!G139)&gt;0,('ssp3-up'!H139-'ssp3-up'!G139),0)</f>
        <v>6.3389837094900585</v>
      </c>
      <c r="I139" s="10">
        <f>IF(('ssp3-up'!I139-'ssp3-up'!H139)&gt;0,('ssp3-up'!I139-'ssp3-up'!H139),0)</f>
        <v>6.759551897529974</v>
      </c>
      <c r="J139" s="10">
        <f>IF(('ssp3-up'!J139-'ssp3-up'!I139)&gt;0,('ssp3-up'!J139-'ssp3-up'!I139),0)</f>
        <v>6.9956688713366617</v>
      </c>
      <c r="K139" s="10">
        <f>IF(('ssp3-up'!K139-'ssp3-up'!J139)&gt;0,('ssp3-up'!K139-'ssp3-up'!J139),0)</f>
        <v>6.9124695738428557</v>
      </c>
      <c r="L139" s="10">
        <f>IF(('ssp3-up'!L139-'ssp3-up'!K139)&gt;0,('ssp3-up'!L139-'ssp3-up'!K139),0)</f>
        <v>6.8912488415041082</v>
      </c>
      <c r="M139" s="10">
        <f>IF(('ssp3-up'!M139-'ssp3-up'!L139)&gt;0,('ssp3-up'!M139-'ssp3-up'!L139),0)</f>
        <v>6.971737161932495</v>
      </c>
      <c r="N139" s="10">
        <f>IF(('ssp3-up'!N139-'ssp3-up'!M139)&gt;0,('ssp3-up'!N139-'ssp3-up'!M139),0)</f>
        <v>7.104669909231788</v>
      </c>
      <c r="O139" s="10">
        <f>IF(('ssp3-up'!O139-'ssp3-up'!N139)&gt;0,('ssp3-up'!O139-'ssp3-up'!N139),0)</f>
        <v>7.0328358007871827</v>
      </c>
      <c r="P139" s="10">
        <f>IF(('ssp3-up'!P139-'ssp3-up'!O139)&gt;0,('ssp3-up'!P139-'ssp3-up'!O139),0)</f>
        <v>6.8752528389746317</v>
      </c>
      <c r="Q139" s="10">
        <f>IF(('ssp3-up'!Q139-'ssp3-up'!P139)&gt;0,('ssp3-up'!Q139-'ssp3-up'!P139),0)</f>
        <v>6.6769852563988792</v>
      </c>
      <c r="R139" s="10">
        <f>IF(('ssp3-up'!R139-'ssp3-up'!Q139)&gt;0,('ssp3-up'!R139-'ssp3-up'!Q139),0)</f>
        <v>6.4920632710881847</v>
      </c>
      <c r="S139" s="10">
        <f>IF(('ssp3-up'!S139-'ssp3-up'!R139)&gt;0,('ssp3-up'!S139-'ssp3-up'!R139),0)</f>
        <v>6.3060308831302905</v>
      </c>
      <c r="T139" s="10">
        <f>IF(('ssp3-up'!T139-'ssp3-up'!S139)&gt;0,('ssp3-up'!T139-'ssp3-up'!S139),0)</f>
        <v>6.1258553736710724</v>
      </c>
      <c r="U139" s="10">
        <f>IF(('ssp3-up'!U139-'ssp3-up'!T139)&gt;0,('ssp3-up'!U139-'ssp3-up'!T139),0)</f>
        <v>5.9287666302421371</v>
      </c>
      <c r="V139" s="10">
        <f>IF(('ssp3-up'!V139-'ssp3-up'!U139)&gt;0,('ssp3-up'!V139-'ssp3-up'!U139),0)</f>
        <v>5.7071917532364864</v>
      </c>
      <c r="W139" s="10">
        <f>IF(('ssp3-up'!W139-'ssp3-up'!V139)&gt;0,('ssp3-up'!W139-'ssp3-up'!V139),0)</f>
        <v>5.4449639750552024</v>
      </c>
      <c r="X139" s="10">
        <f>IF(('ssp3-up'!X139-'ssp3-up'!W139)&gt;0,('ssp3-up'!X139-'ssp3-up'!W139),0)</f>
        <v>5.127327291612346</v>
      </c>
    </row>
    <row r="140" spans="1:24" x14ac:dyDescent="0.3">
      <c r="A140" s="6" t="s">
        <v>6</v>
      </c>
      <c r="B140" s="11" t="s">
        <v>206</v>
      </c>
      <c r="C140" s="6" t="s">
        <v>147</v>
      </c>
      <c r="D140" s="6" t="s">
        <v>205</v>
      </c>
      <c r="E140" s="6" t="s">
        <v>204</v>
      </c>
      <c r="F140" s="10" t="e">
        <v>#N/A</v>
      </c>
      <c r="G140" s="10">
        <f>IF(('ssp3-up'!G140-'ssp3-up'!F140)&gt;0,('ssp3-up'!G140-'ssp3-up'!F140),0)</f>
        <v>0.21967322480293305</v>
      </c>
      <c r="H140" s="10">
        <f>IF(('ssp3-up'!H140-'ssp3-up'!G140)&gt;0,('ssp3-up'!H140-'ssp3-up'!G140),0)</f>
        <v>0.24129227151401644</v>
      </c>
      <c r="I140" s="10">
        <f>IF(('ssp3-up'!I140-'ssp3-up'!H140)&gt;0,('ssp3-up'!I140-'ssp3-up'!H140),0)</f>
        <v>0.25578298127005739</v>
      </c>
      <c r="J140" s="10">
        <f>IF(('ssp3-up'!J140-'ssp3-up'!I140)&gt;0,('ssp3-up'!J140-'ssp3-up'!I140),0)</f>
        <v>0.26247896482421806</v>
      </c>
      <c r="K140" s="10">
        <f>IF(('ssp3-up'!K140-'ssp3-up'!J140)&gt;0,('ssp3-up'!K140-'ssp3-up'!J140),0)</f>
        <v>0.25307081764668005</v>
      </c>
      <c r="L140" s="10">
        <f>IF(('ssp3-up'!L140-'ssp3-up'!K140)&gt;0,('ssp3-up'!L140-'ssp3-up'!K140),0)</f>
        <v>0.23774491367016948</v>
      </c>
      <c r="M140" s="10">
        <f>IF(('ssp3-up'!M140-'ssp3-up'!L140)&gt;0,('ssp3-up'!M140-'ssp3-up'!L140),0)</f>
        <v>0.22148030743862845</v>
      </c>
      <c r="N140" s="10">
        <f>IF(('ssp3-up'!N140-'ssp3-up'!M140)&gt;0,('ssp3-up'!N140-'ssp3-up'!M140),0)</f>
        <v>0.20759476841078106</v>
      </c>
      <c r="O140" s="10">
        <f>IF(('ssp3-up'!O140-'ssp3-up'!N140)&gt;0,('ssp3-up'!O140-'ssp3-up'!N140),0)</f>
        <v>0.18913493899701184</v>
      </c>
      <c r="P140" s="10">
        <f>IF(('ssp3-up'!P140-'ssp3-up'!O140)&gt;0,('ssp3-up'!P140-'ssp3-up'!O140),0)</f>
        <v>0.17245450537677121</v>
      </c>
      <c r="Q140" s="10">
        <f>IF(('ssp3-up'!Q140-'ssp3-up'!P140)&gt;0,('ssp3-up'!Q140-'ssp3-up'!P140),0)</f>
        <v>0.15472968538077936</v>
      </c>
      <c r="R140" s="10">
        <f>IF(('ssp3-up'!R140-'ssp3-up'!Q140)&gt;0,('ssp3-up'!R140-'ssp3-up'!Q140),0)</f>
        <v>0.13544052851646793</v>
      </c>
      <c r="S140" s="10">
        <f>IF(('ssp3-up'!S140-'ssp3-up'!R140)&gt;0,('ssp3-up'!S140-'ssp3-up'!R140),0)</f>
        <v>0.12172593489049488</v>
      </c>
      <c r="T140" s="10">
        <f>IF(('ssp3-up'!T140-'ssp3-up'!S140)&gt;0,('ssp3-up'!T140-'ssp3-up'!S140),0)</f>
        <v>0.10778135222712359</v>
      </c>
      <c r="U140" s="10">
        <f>IF(('ssp3-up'!U140-'ssp3-up'!T140)&gt;0,('ssp3-up'!U140-'ssp3-up'!T140),0)</f>
        <v>9.6703636087339007E-2</v>
      </c>
      <c r="V140" s="10">
        <f>IF(('ssp3-up'!V140-'ssp3-up'!U140)&gt;0,('ssp3-up'!V140-'ssp3-up'!U140),0)</f>
        <v>8.5991741669339206E-2</v>
      </c>
      <c r="W140" s="10">
        <f>IF(('ssp3-up'!W140-'ssp3-up'!V140)&gt;0,('ssp3-up'!W140-'ssp3-up'!V140),0)</f>
        <v>7.759314754326363E-2</v>
      </c>
      <c r="X140" s="10">
        <f>IF(('ssp3-up'!X140-'ssp3-up'!W140)&gt;0,('ssp3-up'!X140-'ssp3-up'!W140),0)</f>
        <v>6.8782964046510298E-2</v>
      </c>
    </row>
    <row r="141" spans="1:24" x14ac:dyDescent="0.3">
      <c r="A141" s="6" t="s">
        <v>6</v>
      </c>
      <c r="B141" s="11" t="s">
        <v>206</v>
      </c>
      <c r="C141" s="6" t="s">
        <v>148</v>
      </c>
      <c r="D141" s="6" t="s">
        <v>205</v>
      </c>
      <c r="E141" s="6" t="s">
        <v>204</v>
      </c>
      <c r="F141" s="10" t="e">
        <v>#N/A</v>
      </c>
      <c r="G141" s="10">
        <f>IF(('ssp3-up'!G141-'ssp3-up'!F141)&gt;0,('ssp3-up'!G141-'ssp3-up'!F141),0)</f>
        <v>0.37556108721507186</v>
      </c>
      <c r="H141" s="10">
        <f>IF(('ssp3-up'!H141-'ssp3-up'!G141)&gt;0,('ssp3-up'!H141-'ssp3-up'!G141),0)</f>
        <v>0.18361054281981382</v>
      </c>
      <c r="I141" s="10">
        <f>IF(('ssp3-up'!I141-'ssp3-up'!H141)&gt;0,('ssp3-up'!I141-'ssp3-up'!H141),0)</f>
        <v>0</v>
      </c>
      <c r="J141" s="10">
        <f>IF(('ssp3-up'!J141-'ssp3-up'!I141)&gt;0,('ssp3-up'!J141-'ssp3-up'!I141),0)</f>
        <v>0</v>
      </c>
      <c r="K141" s="10">
        <f>IF(('ssp3-up'!K141-'ssp3-up'!J141)&gt;0,('ssp3-up'!K141-'ssp3-up'!J141),0)</f>
        <v>0</v>
      </c>
      <c r="L141" s="10">
        <f>IF(('ssp3-up'!L141-'ssp3-up'!K141)&gt;0,('ssp3-up'!L141-'ssp3-up'!K141),0)</f>
        <v>0</v>
      </c>
      <c r="M141" s="10">
        <f>IF(('ssp3-up'!M141-'ssp3-up'!L141)&gt;0,('ssp3-up'!M141-'ssp3-up'!L141),0)</f>
        <v>0</v>
      </c>
      <c r="N141" s="10">
        <f>IF(('ssp3-up'!N141-'ssp3-up'!M141)&gt;0,('ssp3-up'!N141-'ssp3-up'!M141),0)</f>
        <v>0</v>
      </c>
      <c r="O141" s="10">
        <f>IF(('ssp3-up'!O141-'ssp3-up'!N141)&gt;0,('ssp3-up'!O141-'ssp3-up'!N141),0)</f>
        <v>0</v>
      </c>
      <c r="P141" s="10">
        <f>IF(('ssp3-up'!P141-'ssp3-up'!O141)&gt;0,('ssp3-up'!P141-'ssp3-up'!O141),0)</f>
        <v>0</v>
      </c>
      <c r="Q141" s="10">
        <f>IF(('ssp3-up'!Q141-'ssp3-up'!P141)&gt;0,('ssp3-up'!Q141-'ssp3-up'!P141),0)</f>
        <v>0</v>
      </c>
      <c r="R141" s="10">
        <f>IF(('ssp3-up'!R141-'ssp3-up'!Q141)&gt;0,('ssp3-up'!R141-'ssp3-up'!Q141),0)</f>
        <v>0</v>
      </c>
      <c r="S141" s="10">
        <f>IF(('ssp3-up'!S141-'ssp3-up'!R141)&gt;0,('ssp3-up'!S141-'ssp3-up'!R141),0)</f>
        <v>0</v>
      </c>
      <c r="T141" s="10">
        <f>IF(('ssp3-up'!T141-'ssp3-up'!S141)&gt;0,('ssp3-up'!T141-'ssp3-up'!S141),0)</f>
        <v>0</v>
      </c>
      <c r="U141" s="10">
        <f>IF(('ssp3-up'!U141-'ssp3-up'!T141)&gt;0,('ssp3-up'!U141-'ssp3-up'!T141),0)</f>
        <v>0</v>
      </c>
      <c r="V141" s="10">
        <f>IF(('ssp3-up'!V141-'ssp3-up'!U141)&gt;0,('ssp3-up'!V141-'ssp3-up'!U141),0)</f>
        <v>0</v>
      </c>
      <c r="W141" s="10">
        <f>IF(('ssp3-up'!W141-'ssp3-up'!V141)&gt;0,('ssp3-up'!W141-'ssp3-up'!V141),0)</f>
        <v>0</v>
      </c>
      <c r="X141" s="10">
        <f>IF(('ssp3-up'!X141-'ssp3-up'!W141)&gt;0,('ssp3-up'!X141-'ssp3-up'!W141),0)</f>
        <v>0</v>
      </c>
    </row>
    <row r="142" spans="1:24" x14ac:dyDescent="0.3">
      <c r="A142" s="6" t="s">
        <v>6</v>
      </c>
      <c r="B142" s="11" t="s">
        <v>206</v>
      </c>
      <c r="C142" s="6" t="s">
        <v>149</v>
      </c>
      <c r="D142" s="6" t="s">
        <v>205</v>
      </c>
      <c r="E142" s="6" t="s">
        <v>204</v>
      </c>
      <c r="F142" s="10" t="e">
        <v>#N/A</v>
      </c>
      <c r="G142" s="10">
        <f>IF(('ssp3-up'!G142-'ssp3-up'!F142)&gt;0,('ssp3-up'!G142-'ssp3-up'!F142),0)</f>
        <v>2.6433249845001505E-2</v>
      </c>
      <c r="H142" s="10">
        <f>IF(('ssp3-up'!H142-'ssp3-up'!G142)&gt;0,('ssp3-up'!H142-'ssp3-up'!G142),0)</f>
        <v>1.6560238148580098E-2</v>
      </c>
      <c r="I142" s="10">
        <f>IF(('ssp3-up'!I142-'ssp3-up'!H142)&gt;0,('ssp3-up'!I142-'ssp3-up'!H142),0)</f>
        <v>2.5710605862308444E-2</v>
      </c>
      <c r="J142" s="10">
        <f>IF(('ssp3-up'!J142-'ssp3-up'!I142)&gt;0,('ssp3-up'!J142-'ssp3-up'!I142),0)</f>
        <v>1.1469474146767134E-2</v>
      </c>
      <c r="K142" s="10">
        <f>IF(('ssp3-up'!K142-'ssp3-up'!J142)&gt;0,('ssp3-up'!K142-'ssp3-up'!J142),0)</f>
        <v>0</v>
      </c>
      <c r="L142" s="10">
        <f>IF(('ssp3-up'!L142-'ssp3-up'!K142)&gt;0,('ssp3-up'!L142-'ssp3-up'!K142),0)</f>
        <v>0</v>
      </c>
      <c r="M142" s="10">
        <f>IF(('ssp3-up'!M142-'ssp3-up'!L142)&gt;0,('ssp3-up'!M142-'ssp3-up'!L142),0)</f>
        <v>0</v>
      </c>
      <c r="N142" s="10">
        <f>IF(('ssp3-up'!N142-'ssp3-up'!M142)&gt;0,('ssp3-up'!N142-'ssp3-up'!M142),0)</f>
        <v>0</v>
      </c>
      <c r="O142" s="10">
        <f>IF(('ssp3-up'!O142-'ssp3-up'!N142)&gt;0,('ssp3-up'!O142-'ssp3-up'!N142),0)</f>
        <v>0</v>
      </c>
      <c r="P142" s="10">
        <f>IF(('ssp3-up'!P142-'ssp3-up'!O142)&gt;0,('ssp3-up'!P142-'ssp3-up'!O142),0)</f>
        <v>0</v>
      </c>
      <c r="Q142" s="10">
        <f>IF(('ssp3-up'!Q142-'ssp3-up'!P142)&gt;0,('ssp3-up'!Q142-'ssp3-up'!P142),0)</f>
        <v>0</v>
      </c>
      <c r="R142" s="10">
        <f>IF(('ssp3-up'!R142-'ssp3-up'!Q142)&gt;0,('ssp3-up'!R142-'ssp3-up'!Q142),0)</f>
        <v>0</v>
      </c>
      <c r="S142" s="10">
        <f>IF(('ssp3-up'!S142-'ssp3-up'!R142)&gt;0,('ssp3-up'!S142-'ssp3-up'!R142),0)</f>
        <v>0</v>
      </c>
      <c r="T142" s="10">
        <f>IF(('ssp3-up'!T142-'ssp3-up'!S142)&gt;0,('ssp3-up'!T142-'ssp3-up'!S142),0)</f>
        <v>0</v>
      </c>
      <c r="U142" s="10">
        <f>IF(('ssp3-up'!U142-'ssp3-up'!T142)&gt;0,('ssp3-up'!U142-'ssp3-up'!T142),0)</f>
        <v>0</v>
      </c>
      <c r="V142" s="10">
        <f>IF(('ssp3-up'!V142-'ssp3-up'!U142)&gt;0,('ssp3-up'!V142-'ssp3-up'!U142),0)</f>
        <v>8.4260914506417706E-4</v>
      </c>
      <c r="W142" s="10">
        <f>IF(('ssp3-up'!W142-'ssp3-up'!V142)&gt;0,('ssp3-up'!W142-'ssp3-up'!V142),0)</f>
        <v>9.974942923144603E-3</v>
      </c>
      <c r="X142" s="10">
        <f>IF(('ssp3-up'!X142-'ssp3-up'!W142)&gt;0,('ssp3-up'!X142-'ssp3-up'!W142),0)</f>
        <v>2.0001076281349839E-2</v>
      </c>
    </row>
    <row r="143" spans="1:24" x14ac:dyDescent="0.3">
      <c r="A143" s="6" t="s">
        <v>6</v>
      </c>
      <c r="B143" s="11" t="s">
        <v>206</v>
      </c>
      <c r="C143" s="6" t="s">
        <v>150</v>
      </c>
      <c r="D143" s="6" t="s">
        <v>205</v>
      </c>
      <c r="E143" s="6" t="s">
        <v>204</v>
      </c>
      <c r="F143" s="10" t="e">
        <v>#N/A</v>
      </c>
      <c r="G143" s="10">
        <f>IF(('ssp3-up'!G143-'ssp3-up'!F143)&gt;0,('ssp3-up'!G143-'ssp3-up'!F143),0)</f>
        <v>0.59804625320584393</v>
      </c>
      <c r="H143" s="10">
        <f>IF(('ssp3-up'!H143-'ssp3-up'!G143)&gt;0,('ssp3-up'!H143-'ssp3-up'!G143),0)</f>
        <v>0.59595864793564779</v>
      </c>
      <c r="I143" s="10">
        <f>IF(('ssp3-up'!I143-'ssp3-up'!H143)&gt;0,('ssp3-up'!I143-'ssp3-up'!H143),0)</f>
        <v>0.56050014300725515</v>
      </c>
      <c r="J143" s="10">
        <f>IF(('ssp3-up'!J143-'ssp3-up'!I143)&gt;0,('ssp3-up'!J143-'ssp3-up'!I143),0)</f>
        <v>0.45426681085707443</v>
      </c>
      <c r="K143" s="10">
        <f>IF(('ssp3-up'!K143-'ssp3-up'!J143)&gt;0,('ssp3-up'!K143-'ssp3-up'!J143),0)</f>
        <v>0.29721792117133461</v>
      </c>
      <c r="L143" s="10">
        <f>IF(('ssp3-up'!L143-'ssp3-up'!K143)&gt;0,('ssp3-up'!L143-'ssp3-up'!K143),0)</f>
        <v>0.19011342195437919</v>
      </c>
      <c r="M143" s="10">
        <f>IF(('ssp3-up'!M143-'ssp3-up'!L143)&gt;0,('ssp3-up'!M143-'ssp3-up'!L143),0)</f>
        <v>0.12307042118767697</v>
      </c>
      <c r="N143" s="10">
        <f>IF(('ssp3-up'!N143-'ssp3-up'!M143)&gt;0,('ssp3-up'!N143-'ssp3-up'!M143),0)</f>
        <v>0.10037990977159339</v>
      </c>
      <c r="O143" s="10">
        <f>IF(('ssp3-up'!O143-'ssp3-up'!N143)&gt;0,('ssp3-up'!O143-'ssp3-up'!N143),0)</f>
        <v>6.7063577568259092E-2</v>
      </c>
      <c r="P143" s="10">
        <f>IF(('ssp3-up'!P143-'ssp3-up'!O143)&gt;0,('ssp3-up'!P143-'ssp3-up'!O143),0)</f>
        <v>2.3724552276185307E-2</v>
      </c>
      <c r="Q143" s="10">
        <f>IF(('ssp3-up'!Q143-'ssp3-up'!P143)&gt;0,('ssp3-up'!Q143-'ssp3-up'!P143),0)</f>
        <v>0</v>
      </c>
      <c r="R143" s="10">
        <f>IF(('ssp3-up'!R143-'ssp3-up'!Q143)&gt;0,('ssp3-up'!R143-'ssp3-up'!Q143),0)</f>
        <v>0</v>
      </c>
      <c r="S143" s="10">
        <f>IF(('ssp3-up'!S143-'ssp3-up'!R143)&gt;0,('ssp3-up'!S143-'ssp3-up'!R143),0)</f>
        <v>0</v>
      </c>
      <c r="T143" s="10">
        <f>IF(('ssp3-up'!T143-'ssp3-up'!S143)&gt;0,('ssp3-up'!T143-'ssp3-up'!S143),0)</f>
        <v>0</v>
      </c>
      <c r="U143" s="10">
        <f>IF(('ssp3-up'!U143-'ssp3-up'!T143)&gt;0,('ssp3-up'!U143-'ssp3-up'!T143),0)</f>
        <v>1.6504724680245886E-2</v>
      </c>
      <c r="V143" s="10">
        <f>IF(('ssp3-up'!V143-'ssp3-up'!U143)&gt;0,('ssp3-up'!V143-'ssp3-up'!U143),0)</f>
        <v>2.7915165511917195E-2</v>
      </c>
      <c r="W143" s="10">
        <f>IF(('ssp3-up'!W143-'ssp3-up'!V143)&gt;0,('ssp3-up'!W143-'ssp3-up'!V143),0)</f>
        <v>4.3456726275813651E-2</v>
      </c>
      <c r="X143" s="10">
        <f>IF(('ssp3-up'!X143-'ssp3-up'!W143)&gt;0,('ssp3-up'!X143-'ssp3-up'!W143),0)</f>
        <v>7.4679853548946795E-2</v>
      </c>
    </row>
    <row r="144" spans="1:24" x14ac:dyDescent="0.3">
      <c r="A144" s="6" t="s">
        <v>6</v>
      </c>
      <c r="B144" s="11" t="s">
        <v>206</v>
      </c>
      <c r="C144" s="6" t="s">
        <v>151</v>
      </c>
      <c r="D144" s="6" t="s">
        <v>205</v>
      </c>
      <c r="E144" s="6" t="s">
        <v>204</v>
      </c>
      <c r="F144" s="10" t="e">
        <v>#N/A</v>
      </c>
      <c r="G144" s="10">
        <f>IF(('ssp3-up'!G144-'ssp3-up'!F144)&gt;0,('ssp3-up'!G144-'ssp3-up'!F144),0)</f>
        <v>0.1465929948609066</v>
      </c>
      <c r="H144" s="10">
        <f>IF(('ssp3-up'!H144-'ssp3-up'!G144)&gt;0,('ssp3-up'!H144-'ssp3-up'!G144),0)</f>
        <v>8.4459544278240983E-2</v>
      </c>
      <c r="I144" s="10">
        <f>IF(('ssp3-up'!I144-'ssp3-up'!H144)&gt;0,('ssp3-up'!I144-'ssp3-up'!H144),0)</f>
        <v>2.2496124130506168E-2</v>
      </c>
      <c r="J144" s="10">
        <f>IF(('ssp3-up'!J144-'ssp3-up'!I144)&gt;0,('ssp3-up'!J144-'ssp3-up'!I144),0)</f>
        <v>0</v>
      </c>
      <c r="K144" s="10">
        <f>IF(('ssp3-up'!K144-'ssp3-up'!J144)&gt;0,('ssp3-up'!K144-'ssp3-up'!J144),0)</f>
        <v>0</v>
      </c>
      <c r="L144" s="10">
        <f>IF(('ssp3-up'!L144-'ssp3-up'!K144)&gt;0,('ssp3-up'!L144-'ssp3-up'!K144),0)</f>
        <v>0</v>
      </c>
      <c r="M144" s="10">
        <f>IF(('ssp3-up'!M144-'ssp3-up'!L144)&gt;0,('ssp3-up'!M144-'ssp3-up'!L144),0)</f>
        <v>0</v>
      </c>
      <c r="N144" s="10">
        <f>IF(('ssp3-up'!N144-'ssp3-up'!M144)&gt;0,('ssp3-up'!N144-'ssp3-up'!M144),0)</f>
        <v>0</v>
      </c>
      <c r="O144" s="10">
        <f>IF(('ssp3-up'!O144-'ssp3-up'!N144)&gt;0,('ssp3-up'!O144-'ssp3-up'!N144),0)</f>
        <v>0</v>
      </c>
      <c r="P144" s="10">
        <f>IF(('ssp3-up'!P144-'ssp3-up'!O144)&gt;0,('ssp3-up'!P144-'ssp3-up'!O144),0)</f>
        <v>0</v>
      </c>
      <c r="Q144" s="10">
        <f>IF(('ssp3-up'!Q144-'ssp3-up'!P144)&gt;0,('ssp3-up'!Q144-'ssp3-up'!P144),0)</f>
        <v>0</v>
      </c>
      <c r="R144" s="10">
        <f>IF(('ssp3-up'!R144-'ssp3-up'!Q144)&gt;0,('ssp3-up'!R144-'ssp3-up'!Q144),0)</f>
        <v>0</v>
      </c>
      <c r="S144" s="10">
        <f>IF(('ssp3-up'!S144-'ssp3-up'!R144)&gt;0,('ssp3-up'!S144-'ssp3-up'!R144),0)</f>
        <v>0</v>
      </c>
      <c r="T144" s="10">
        <f>IF(('ssp3-up'!T144-'ssp3-up'!S144)&gt;0,('ssp3-up'!T144-'ssp3-up'!S144),0)</f>
        <v>0</v>
      </c>
      <c r="U144" s="10">
        <f>IF(('ssp3-up'!U144-'ssp3-up'!T144)&gt;0,('ssp3-up'!U144-'ssp3-up'!T144),0)</f>
        <v>0</v>
      </c>
      <c r="V144" s="10">
        <f>IF(('ssp3-up'!V144-'ssp3-up'!U144)&gt;0,('ssp3-up'!V144-'ssp3-up'!U144),0)</f>
        <v>0</v>
      </c>
      <c r="W144" s="10">
        <f>IF(('ssp3-up'!W144-'ssp3-up'!V144)&gt;0,('ssp3-up'!W144-'ssp3-up'!V144),0)</f>
        <v>0</v>
      </c>
      <c r="X144" s="10">
        <f>IF(('ssp3-up'!X144-'ssp3-up'!W144)&gt;0,('ssp3-up'!X144-'ssp3-up'!W144),0)</f>
        <v>0</v>
      </c>
    </row>
    <row r="145" spans="1:24" x14ac:dyDescent="0.3">
      <c r="A145" s="6" t="s">
        <v>6</v>
      </c>
      <c r="B145" s="11" t="s">
        <v>206</v>
      </c>
      <c r="C145" s="6" t="s">
        <v>152</v>
      </c>
      <c r="D145" s="6" t="s">
        <v>205</v>
      </c>
      <c r="E145" s="6" t="s">
        <v>204</v>
      </c>
      <c r="F145" s="10" t="e">
        <v>#N/A</v>
      </c>
      <c r="G145" s="10">
        <f>IF(('ssp3-up'!G145-'ssp3-up'!F145)&gt;0,('ssp3-up'!G145-'ssp3-up'!F145),0)</f>
        <v>0.46196545103311282</v>
      </c>
      <c r="H145" s="10">
        <f>IF(('ssp3-up'!H145-'ssp3-up'!G145)&gt;0,('ssp3-up'!H145-'ssp3-up'!G145),0)</f>
        <v>0.48497013430859859</v>
      </c>
      <c r="I145" s="10">
        <f>IF(('ssp3-up'!I145-'ssp3-up'!H145)&gt;0,('ssp3-up'!I145-'ssp3-up'!H145),0)</f>
        <v>0.49421537095598733</v>
      </c>
      <c r="J145" s="10">
        <f>IF(('ssp3-up'!J145-'ssp3-up'!I145)&gt;0,('ssp3-up'!J145-'ssp3-up'!I145),0)</f>
        <v>0.4873431336191647</v>
      </c>
      <c r="K145" s="10">
        <f>IF(('ssp3-up'!K145-'ssp3-up'!J145)&gt;0,('ssp3-up'!K145-'ssp3-up'!J145),0)</f>
        <v>0.46348946142571723</v>
      </c>
      <c r="L145" s="10">
        <f>IF(('ssp3-up'!L145-'ssp3-up'!K145)&gt;0,('ssp3-up'!L145-'ssp3-up'!K145),0)</f>
        <v>0.4465105684549977</v>
      </c>
      <c r="M145" s="10">
        <f>IF(('ssp3-up'!M145-'ssp3-up'!L145)&gt;0,('ssp3-up'!M145-'ssp3-up'!L145),0)</f>
        <v>0.43648702065878364</v>
      </c>
      <c r="N145" s="10">
        <f>IF(('ssp3-up'!N145-'ssp3-up'!M145)&gt;0,('ssp3-up'!N145-'ssp3-up'!M145),0)</f>
        <v>0.42487537916783502</v>
      </c>
      <c r="O145" s="10">
        <f>IF(('ssp3-up'!O145-'ssp3-up'!N145)&gt;0,('ssp3-up'!O145-'ssp3-up'!N145),0)</f>
        <v>0.40458911960331356</v>
      </c>
      <c r="P145" s="10">
        <f>IF(('ssp3-up'!P145-'ssp3-up'!O145)&gt;0,('ssp3-up'!P145-'ssp3-up'!O145),0)</f>
        <v>0.38023747491484094</v>
      </c>
      <c r="Q145" s="10">
        <f>IF(('ssp3-up'!Q145-'ssp3-up'!P145)&gt;0,('ssp3-up'!Q145-'ssp3-up'!P145),0)</f>
        <v>0.35866243007169629</v>
      </c>
      <c r="R145" s="10">
        <f>IF(('ssp3-up'!R145-'ssp3-up'!Q145)&gt;0,('ssp3-up'!R145-'ssp3-up'!Q145),0)</f>
        <v>0.34174218049868088</v>
      </c>
      <c r="S145" s="10">
        <f>IF(('ssp3-up'!S145-'ssp3-up'!R145)&gt;0,('ssp3-up'!S145-'ssp3-up'!R145),0)</f>
        <v>0.33209954117800145</v>
      </c>
      <c r="T145" s="10">
        <f>IF(('ssp3-up'!T145-'ssp3-up'!S145)&gt;0,('ssp3-up'!T145-'ssp3-up'!S145),0)</f>
        <v>0.32229042788622664</v>
      </c>
      <c r="U145" s="10">
        <f>IF(('ssp3-up'!U145-'ssp3-up'!T145)&gt;0,('ssp3-up'!U145-'ssp3-up'!T145),0)</f>
        <v>0.31483745534559482</v>
      </c>
      <c r="V145" s="10">
        <f>IF(('ssp3-up'!V145-'ssp3-up'!U145)&gt;0,('ssp3-up'!V145-'ssp3-up'!U145),0)</f>
        <v>0.3074698312919466</v>
      </c>
      <c r="W145" s="10">
        <f>IF(('ssp3-up'!W145-'ssp3-up'!V145)&gt;0,('ssp3-up'!W145-'ssp3-up'!V145),0)</f>
        <v>0.2985469384343169</v>
      </c>
      <c r="X145" s="10">
        <f>IF(('ssp3-up'!X145-'ssp3-up'!W145)&gt;0,('ssp3-up'!X145-'ssp3-up'!W145),0)</f>
        <v>0.28840003518821611</v>
      </c>
    </row>
    <row r="146" spans="1:24" x14ac:dyDescent="0.3">
      <c r="A146" s="6" t="s">
        <v>6</v>
      </c>
      <c r="B146" s="11" t="s">
        <v>206</v>
      </c>
      <c r="C146" s="6" t="s">
        <v>153</v>
      </c>
      <c r="D146" s="6" t="s">
        <v>205</v>
      </c>
      <c r="E146" s="6" t="s">
        <v>204</v>
      </c>
      <c r="F146" s="10" t="e">
        <v>#N/A</v>
      </c>
      <c r="G146" s="10">
        <f>IF(('ssp3-up'!G146-'ssp3-up'!F146)&gt;0,('ssp3-up'!G146-'ssp3-up'!F146),0)</f>
        <v>0.4060851900880631</v>
      </c>
      <c r="H146" s="10">
        <f>IF(('ssp3-up'!H146-'ssp3-up'!G146)&gt;0,('ssp3-up'!H146-'ssp3-up'!G146),0)</f>
        <v>0.44587010695268114</v>
      </c>
      <c r="I146" s="10">
        <f>IF(('ssp3-up'!I146-'ssp3-up'!H146)&gt;0,('ssp3-up'!I146-'ssp3-up'!H146),0)</f>
        <v>0.48715612960909427</v>
      </c>
      <c r="J146" s="10">
        <f>IF(('ssp3-up'!J146-'ssp3-up'!I146)&gt;0,('ssp3-up'!J146-'ssp3-up'!I146),0)</f>
        <v>0.50413046607712619</v>
      </c>
      <c r="K146" s="10">
        <f>IF(('ssp3-up'!K146-'ssp3-up'!J146)&gt;0,('ssp3-up'!K146-'ssp3-up'!J146),0)</f>
        <v>0.49755024061254094</v>
      </c>
      <c r="L146" s="10">
        <f>IF(('ssp3-up'!L146-'ssp3-up'!K146)&gt;0,('ssp3-up'!L146-'ssp3-up'!K146),0)</f>
        <v>0.49265295723883096</v>
      </c>
      <c r="M146" s="10">
        <f>IF(('ssp3-up'!M146-'ssp3-up'!L146)&gt;0,('ssp3-up'!M146-'ssp3-up'!L146),0)</f>
        <v>0.49832848305107458</v>
      </c>
      <c r="N146" s="10">
        <f>IF(('ssp3-up'!N146-'ssp3-up'!M146)&gt;0,('ssp3-up'!N146-'ssp3-up'!M146),0)</f>
        <v>0.51245252065673874</v>
      </c>
      <c r="O146" s="10">
        <f>IF(('ssp3-up'!O146-'ssp3-up'!N146)&gt;0,('ssp3-up'!O146-'ssp3-up'!N146),0)</f>
        <v>0.51730042098950957</v>
      </c>
      <c r="P146" s="10">
        <f>IF(('ssp3-up'!P146-'ssp3-up'!O146)&gt;0,('ssp3-up'!P146-'ssp3-up'!O146),0)</f>
        <v>0.51450420485986825</v>
      </c>
      <c r="Q146" s="10">
        <f>IF(('ssp3-up'!Q146-'ssp3-up'!P146)&gt;0,('ssp3-up'!Q146-'ssp3-up'!P146),0)</f>
        <v>0.52086867273115622</v>
      </c>
      <c r="R146" s="10">
        <f>IF(('ssp3-up'!R146-'ssp3-up'!Q146)&gt;0,('ssp3-up'!R146-'ssp3-up'!Q146),0)</f>
        <v>0.53058264888020901</v>
      </c>
      <c r="S146" s="10">
        <f>IF(('ssp3-up'!S146-'ssp3-up'!R146)&gt;0,('ssp3-up'!S146-'ssp3-up'!R146),0)</f>
        <v>0.5460429311281505</v>
      </c>
      <c r="T146" s="10">
        <f>IF(('ssp3-up'!T146-'ssp3-up'!S146)&gt;0,('ssp3-up'!T146-'ssp3-up'!S146),0)</f>
        <v>0.56347661658615245</v>
      </c>
      <c r="U146" s="10">
        <f>IF(('ssp3-up'!U146-'ssp3-up'!T146)&gt;0,('ssp3-up'!U146-'ssp3-up'!T146),0)</f>
        <v>0.57849129744522365</v>
      </c>
      <c r="V146" s="10">
        <f>IF(('ssp3-up'!V146-'ssp3-up'!U146)&gt;0,('ssp3-up'!V146-'ssp3-up'!U146),0)</f>
        <v>0.59024387730576322</v>
      </c>
      <c r="W146" s="10">
        <f>IF(('ssp3-up'!W146-'ssp3-up'!V146)&gt;0,('ssp3-up'!W146-'ssp3-up'!V146),0)</f>
        <v>0.60098905956135873</v>
      </c>
      <c r="X146" s="10">
        <f>IF(('ssp3-up'!X146-'ssp3-up'!W146)&gt;0,('ssp3-up'!X146-'ssp3-up'!W146),0)</f>
        <v>0.61242787757254469</v>
      </c>
    </row>
    <row r="147" spans="1:24" x14ac:dyDescent="0.3">
      <c r="A147" s="6" t="s">
        <v>6</v>
      </c>
      <c r="B147" s="11" t="s">
        <v>206</v>
      </c>
      <c r="C147" s="6" t="s">
        <v>154</v>
      </c>
      <c r="D147" s="6" t="s">
        <v>205</v>
      </c>
      <c r="E147" s="6" t="s">
        <v>204</v>
      </c>
      <c r="F147" s="10" t="e">
        <v>#N/A</v>
      </c>
      <c r="G147" s="10">
        <f>IF(('ssp3-up'!G147-'ssp3-up'!F147)&gt;0,('ssp3-up'!G147-'ssp3-up'!F147),0)</f>
        <v>1.0315693141661031E-2</v>
      </c>
      <c r="H147" s="10">
        <f>IF(('ssp3-up'!H147-'ssp3-up'!G147)&gt;0,('ssp3-up'!H147-'ssp3-up'!G147),0)</f>
        <v>1.1074907475233126E-2</v>
      </c>
      <c r="I147" s="10">
        <f>IF(('ssp3-up'!I147-'ssp3-up'!H147)&gt;0,('ssp3-up'!I147-'ssp3-up'!H147),0)</f>
        <v>1.1303555205246923E-2</v>
      </c>
      <c r="J147" s="10">
        <f>IF(('ssp3-up'!J147-'ssp3-up'!I147)&gt;0,('ssp3-up'!J147-'ssp3-up'!I147),0)</f>
        <v>1.1094300261828227E-2</v>
      </c>
      <c r="K147" s="10">
        <f>IF(('ssp3-up'!K147-'ssp3-up'!J147)&gt;0,('ssp3-up'!K147-'ssp3-up'!J147),0)</f>
        <v>1.0585399902351939E-2</v>
      </c>
      <c r="L147" s="10">
        <f>IF(('ssp3-up'!L147-'ssp3-up'!K147)&gt;0,('ssp3-up'!L147-'ssp3-up'!K147),0)</f>
        <v>1.0609519584441562E-2</v>
      </c>
      <c r="M147" s="10">
        <f>IF(('ssp3-up'!M147-'ssp3-up'!L147)&gt;0,('ssp3-up'!M147-'ssp3-up'!L147),0)</f>
        <v>1.0993358340922771E-2</v>
      </c>
      <c r="N147" s="10">
        <f>IF(('ssp3-up'!N147-'ssp3-up'!M147)&gt;0,('ssp3-up'!N147-'ssp3-up'!M147),0)</f>
        <v>1.1472197139030554E-2</v>
      </c>
      <c r="O147" s="10">
        <f>IF(('ssp3-up'!O147-'ssp3-up'!N147)&gt;0,('ssp3-up'!O147-'ssp3-up'!N147),0)</f>
        <v>1.1662127892724583E-2</v>
      </c>
      <c r="P147" s="10">
        <f>IF(('ssp3-up'!P147-'ssp3-up'!O147)&gt;0,('ssp3-up'!P147-'ssp3-up'!O147),0)</f>
        <v>1.1923928523764504E-2</v>
      </c>
      <c r="Q147" s="10">
        <f>IF(('ssp3-up'!Q147-'ssp3-up'!P147)&gt;0,('ssp3-up'!Q147-'ssp3-up'!P147),0)</f>
        <v>1.249779474854984E-2</v>
      </c>
      <c r="R147" s="10">
        <f>IF(('ssp3-up'!R147-'ssp3-up'!Q147)&gt;0,('ssp3-up'!R147-'ssp3-up'!Q147),0)</f>
        <v>1.3350680092726441E-2</v>
      </c>
      <c r="S147" s="10">
        <f>IF(('ssp3-up'!S147-'ssp3-up'!R147)&gt;0,('ssp3-up'!S147-'ssp3-up'!R147),0)</f>
        <v>1.4382316966215725E-2</v>
      </c>
      <c r="T147" s="10">
        <f>IF(('ssp3-up'!T147-'ssp3-up'!S147)&gt;0,('ssp3-up'!T147-'ssp3-up'!S147),0)</f>
        <v>1.5439216406080147E-2</v>
      </c>
      <c r="U147" s="10">
        <f>IF(('ssp3-up'!U147-'ssp3-up'!T147)&gt;0,('ssp3-up'!U147-'ssp3-up'!T147),0)</f>
        <v>1.6531827348310935E-2</v>
      </c>
      <c r="V147" s="10">
        <f>IF(('ssp3-up'!V147-'ssp3-up'!U147)&gt;0,('ssp3-up'!V147-'ssp3-up'!U147),0)</f>
        <v>1.7744904835882258E-2</v>
      </c>
      <c r="W147" s="10">
        <f>IF(('ssp3-up'!W147-'ssp3-up'!V147)&gt;0,('ssp3-up'!W147-'ssp3-up'!V147),0)</f>
        <v>1.9046766391814851E-2</v>
      </c>
      <c r="X147" s="10">
        <f>IF(('ssp3-up'!X147-'ssp3-up'!W147)&gt;0,('ssp3-up'!X147-'ssp3-up'!W147),0)</f>
        <v>2.0324148886522952E-2</v>
      </c>
    </row>
    <row r="148" spans="1:24" x14ac:dyDescent="0.3">
      <c r="A148" s="6" t="s">
        <v>6</v>
      </c>
      <c r="B148" s="11" t="s">
        <v>206</v>
      </c>
      <c r="C148" s="6" t="s">
        <v>155</v>
      </c>
      <c r="D148" s="6" t="s">
        <v>205</v>
      </c>
      <c r="E148" s="6" t="s">
        <v>204</v>
      </c>
      <c r="F148" s="10" t="e">
        <v>#N/A</v>
      </c>
      <c r="G148" s="10">
        <f>IF(('ssp3-up'!G148-'ssp3-up'!F148)&gt;0,('ssp3-up'!G148-'ssp3-up'!F148),0)</f>
        <v>0.46560654463171725</v>
      </c>
      <c r="H148" s="10">
        <f>IF(('ssp3-up'!H148-'ssp3-up'!G148)&gt;0,('ssp3-up'!H148-'ssp3-up'!G148),0)</f>
        <v>0.21391393738924958</v>
      </c>
      <c r="I148" s="10">
        <f>IF(('ssp3-up'!I148-'ssp3-up'!H148)&gt;0,('ssp3-up'!I148-'ssp3-up'!H148),0)</f>
        <v>0.17760970913522289</v>
      </c>
      <c r="J148" s="10">
        <f>IF(('ssp3-up'!J148-'ssp3-up'!I148)&gt;0,('ssp3-up'!J148-'ssp3-up'!I148),0)</f>
        <v>0.16747959644611043</v>
      </c>
      <c r="K148" s="10">
        <f>IF(('ssp3-up'!K148-'ssp3-up'!J148)&gt;0,('ssp3-up'!K148-'ssp3-up'!J148),0)</f>
        <v>0.15838975670464928</v>
      </c>
      <c r="L148" s="10">
        <f>IF(('ssp3-up'!L148-'ssp3-up'!K148)&gt;0,('ssp3-up'!L148-'ssp3-up'!K148),0)</f>
        <v>0.14903306973271846</v>
      </c>
      <c r="M148" s="10">
        <f>IF(('ssp3-up'!M148-'ssp3-up'!L148)&gt;0,('ssp3-up'!M148-'ssp3-up'!L148),0)</f>
        <v>0.13404010365058072</v>
      </c>
      <c r="N148" s="10">
        <f>IF(('ssp3-up'!N148-'ssp3-up'!M148)&gt;0,('ssp3-up'!N148-'ssp3-up'!M148),0)</f>
        <v>0.11281029059487224</v>
      </c>
      <c r="O148" s="10">
        <f>IF(('ssp3-up'!O148-'ssp3-up'!N148)&gt;0,('ssp3-up'!O148-'ssp3-up'!N148),0)</f>
        <v>9.0824490881441733E-2</v>
      </c>
      <c r="P148" s="10">
        <f>IF(('ssp3-up'!P148-'ssp3-up'!O148)&gt;0,('ssp3-up'!P148-'ssp3-up'!O148),0)</f>
        <v>7.4428289221638799E-2</v>
      </c>
      <c r="Q148" s="10">
        <f>IF(('ssp3-up'!Q148-'ssp3-up'!P148)&gt;0,('ssp3-up'!Q148-'ssp3-up'!P148),0)</f>
        <v>5.6211385943125691E-2</v>
      </c>
      <c r="R148" s="10">
        <f>IF(('ssp3-up'!R148-'ssp3-up'!Q148)&gt;0,('ssp3-up'!R148-'ssp3-up'!Q148),0)</f>
        <v>4.3979099674448019E-2</v>
      </c>
      <c r="S148" s="10">
        <f>IF(('ssp3-up'!S148-'ssp3-up'!R148)&gt;0,('ssp3-up'!S148-'ssp3-up'!R148),0)</f>
        <v>3.93651632587666E-2</v>
      </c>
      <c r="T148" s="10">
        <f>IF(('ssp3-up'!T148-'ssp3-up'!S148)&gt;0,('ssp3-up'!T148-'ssp3-up'!S148),0)</f>
        <v>4.1535788137884389E-2</v>
      </c>
      <c r="U148" s="10">
        <f>IF(('ssp3-up'!U148-'ssp3-up'!T148)&gt;0,('ssp3-up'!U148-'ssp3-up'!T148),0)</f>
        <v>4.5395883374813817E-2</v>
      </c>
      <c r="V148" s="10">
        <f>IF(('ssp3-up'!V148-'ssp3-up'!U148)&gt;0,('ssp3-up'!V148-'ssp3-up'!U148),0)</f>
        <v>4.4163636347079649E-2</v>
      </c>
      <c r="W148" s="10">
        <f>IF(('ssp3-up'!W148-'ssp3-up'!V148)&gt;0,('ssp3-up'!W148-'ssp3-up'!V148),0)</f>
        <v>3.3963303628130159E-2</v>
      </c>
      <c r="X148" s="10">
        <f>IF(('ssp3-up'!X148-'ssp3-up'!W148)&gt;0,('ssp3-up'!X148-'ssp3-up'!W148),0)</f>
        <v>1.5300365510478642E-2</v>
      </c>
    </row>
    <row r="149" spans="1:24" x14ac:dyDescent="0.3">
      <c r="A149" s="6" t="s">
        <v>6</v>
      </c>
      <c r="B149" s="11" t="s">
        <v>206</v>
      </c>
      <c r="C149" s="6" t="s">
        <v>156</v>
      </c>
      <c r="D149" s="6" t="s">
        <v>205</v>
      </c>
      <c r="E149" s="6" t="s">
        <v>204</v>
      </c>
      <c r="F149" s="10" t="e">
        <v>#N/A</v>
      </c>
      <c r="G149" s="10">
        <f>IF(('ssp3-up'!G149-'ssp3-up'!F149)&gt;0,('ssp3-up'!G149-'ssp3-up'!F149),0)</f>
        <v>7.2843143078330397E-2</v>
      </c>
      <c r="H149" s="10">
        <f>IF(('ssp3-up'!H149-'ssp3-up'!G149)&gt;0,('ssp3-up'!H149-'ssp3-up'!G149),0)</f>
        <v>5.9918529840562229E-2</v>
      </c>
      <c r="I149" s="10">
        <f>IF(('ssp3-up'!I149-'ssp3-up'!H149)&gt;0,('ssp3-up'!I149-'ssp3-up'!H149),0)</f>
        <v>5.7430100976405107E-2</v>
      </c>
      <c r="J149" s="10">
        <f>IF(('ssp3-up'!J149-'ssp3-up'!I149)&gt;0,('ssp3-up'!J149-'ssp3-up'!I149),0)</f>
        <v>5.6923725498487898E-2</v>
      </c>
      <c r="K149" s="10">
        <f>IF(('ssp3-up'!K149-'ssp3-up'!J149)&gt;0,('ssp3-up'!K149-'ssp3-up'!J149),0)</f>
        <v>5.4654266195311774E-2</v>
      </c>
      <c r="L149" s="10">
        <f>IF(('ssp3-up'!L149-'ssp3-up'!K149)&gt;0,('ssp3-up'!L149-'ssp3-up'!K149),0)</f>
        <v>5.3328169224363897E-2</v>
      </c>
      <c r="M149" s="10">
        <f>IF(('ssp3-up'!M149-'ssp3-up'!L149)&gt;0,('ssp3-up'!M149-'ssp3-up'!L149),0)</f>
        <v>5.2812062834569407E-2</v>
      </c>
      <c r="N149" s="10">
        <f>IF(('ssp3-up'!N149-'ssp3-up'!M149)&gt;0,('ssp3-up'!N149-'ssp3-up'!M149),0)</f>
        <v>5.3261160991147527E-2</v>
      </c>
      <c r="O149" s="10">
        <f>IF(('ssp3-up'!O149-'ssp3-up'!N149)&gt;0,('ssp3-up'!O149-'ssp3-up'!N149),0)</f>
        <v>5.3896780560062307E-2</v>
      </c>
      <c r="P149" s="10">
        <f>IF(('ssp3-up'!P149-'ssp3-up'!O149)&gt;0,('ssp3-up'!P149-'ssp3-up'!O149),0)</f>
        <v>5.5612988243090689E-2</v>
      </c>
      <c r="Q149" s="10">
        <f>IF(('ssp3-up'!Q149-'ssp3-up'!P149)&gt;0,('ssp3-up'!Q149-'ssp3-up'!P149),0)</f>
        <v>5.810830892133545E-2</v>
      </c>
      <c r="R149" s="10">
        <f>IF(('ssp3-up'!R149-'ssp3-up'!Q149)&gt;0,('ssp3-up'!R149-'ssp3-up'!Q149),0)</f>
        <v>6.106690848973173E-2</v>
      </c>
      <c r="S149" s="10">
        <f>IF(('ssp3-up'!S149-'ssp3-up'!R149)&gt;0,('ssp3-up'!S149-'ssp3-up'!R149),0)</f>
        <v>6.3947390024788442E-2</v>
      </c>
      <c r="T149" s="10">
        <f>IF(('ssp3-up'!T149-'ssp3-up'!S149)&gt;0,('ssp3-up'!T149-'ssp3-up'!S149),0)</f>
        <v>6.6788463169025869E-2</v>
      </c>
      <c r="U149" s="10">
        <f>IF(('ssp3-up'!U149-'ssp3-up'!T149)&gt;0,('ssp3-up'!U149-'ssp3-up'!T149),0)</f>
        <v>6.990337053682838E-2</v>
      </c>
      <c r="V149" s="10">
        <f>IF(('ssp3-up'!V149-'ssp3-up'!U149)&gt;0,('ssp3-up'!V149-'ssp3-up'!U149),0)</f>
        <v>7.3562930230481882E-2</v>
      </c>
      <c r="W149" s="10">
        <f>IF(('ssp3-up'!W149-'ssp3-up'!V149)&gt;0,('ssp3-up'!W149-'ssp3-up'!V149),0)</f>
        <v>7.7338720934446048E-2</v>
      </c>
      <c r="X149" s="10">
        <f>IF(('ssp3-up'!X149-'ssp3-up'!W149)&gt;0,('ssp3-up'!X149-'ssp3-up'!W149),0)</f>
        <v>8.1089429522657408E-2</v>
      </c>
    </row>
    <row r="150" spans="1:24" x14ac:dyDescent="0.3">
      <c r="A150" s="6" t="s">
        <v>6</v>
      </c>
      <c r="B150" s="11" t="s">
        <v>206</v>
      </c>
      <c r="C150" s="6" t="s">
        <v>157</v>
      </c>
      <c r="D150" s="6" t="s">
        <v>205</v>
      </c>
      <c r="E150" s="6" t="s">
        <v>204</v>
      </c>
      <c r="F150" s="10" t="e">
        <v>#N/A</v>
      </c>
      <c r="G150" s="10">
        <f>IF(('ssp3-up'!G150-'ssp3-up'!F150)&gt;0,('ssp3-up'!G150-'ssp3-up'!F150),0)</f>
        <v>5.8502500690760684E-2</v>
      </c>
      <c r="H150" s="10">
        <f>IF(('ssp3-up'!H150-'ssp3-up'!G150)&gt;0,('ssp3-up'!H150-'ssp3-up'!G150),0)</f>
        <v>5.9148982116125737E-2</v>
      </c>
      <c r="I150" s="10">
        <f>IF(('ssp3-up'!I150-'ssp3-up'!H150)&gt;0,('ssp3-up'!I150-'ssp3-up'!H150),0)</f>
        <v>2.7950154129690929E-2</v>
      </c>
      <c r="J150" s="10">
        <f>IF(('ssp3-up'!J150-'ssp3-up'!I150)&gt;0,('ssp3-up'!J150-'ssp3-up'!I150),0)</f>
        <v>0</v>
      </c>
      <c r="K150" s="10">
        <f>IF(('ssp3-up'!K150-'ssp3-up'!J150)&gt;0,('ssp3-up'!K150-'ssp3-up'!J150),0)</f>
        <v>0</v>
      </c>
      <c r="L150" s="10">
        <f>IF(('ssp3-up'!L150-'ssp3-up'!K150)&gt;0,('ssp3-up'!L150-'ssp3-up'!K150),0)</f>
        <v>0</v>
      </c>
      <c r="M150" s="10">
        <f>IF(('ssp3-up'!M150-'ssp3-up'!L150)&gt;0,('ssp3-up'!M150-'ssp3-up'!L150),0)</f>
        <v>0</v>
      </c>
      <c r="N150" s="10">
        <f>IF(('ssp3-up'!N150-'ssp3-up'!M150)&gt;0,('ssp3-up'!N150-'ssp3-up'!M150),0)</f>
        <v>0</v>
      </c>
      <c r="O150" s="10">
        <f>IF(('ssp3-up'!O150-'ssp3-up'!N150)&gt;0,('ssp3-up'!O150-'ssp3-up'!N150),0)</f>
        <v>0</v>
      </c>
      <c r="P150" s="10">
        <f>IF(('ssp3-up'!P150-'ssp3-up'!O150)&gt;0,('ssp3-up'!P150-'ssp3-up'!O150),0)</f>
        <v>0</v>
      </c>
      <c r="Q150" s="10">
        <f>IF(('ssp3-up'!Q150-'ssp3-up'!P150)&gt;0,('ssp3-up'!Q150-'ssp3-up'!P150),0)</f>
        <v>0</v>
      </c>
      <c r="R150" s="10">
        <f>IF(('ssp3-up'!R150-'ssp3-up'!Q150)&gt;0,('ssp3-up'!R150-'ssp3-up'!Q150),0)</f>
        <v>0</v>
      </c>
      <c r="S150" s="10">
        <f>IF(('ssp3-up'!S150-'ssp3-up'!R150)&gt;0,('ssp3-up'!S150-'ssp3-up'!R150),0)</f>
        <v>0</v>
      </c>
      <c r="T150" s="10">
        <f>IF(('ssp3-up'!T150-'ssp3-up'!S150)&gt;0,('ssp3-up'!T150-'ssp3-up'!S150),0)</f>
        <v>0</v>
      </c>
      <c r="U150" s="10">
        <f>IF(('ssp3-up'!U150-'ssp3-up'!T150)&gt;0,('ssp3-up'!U150-'ssp3-up'!T150),0)</f>
        <v>0</v>
      </c>
      <c r="V150" s="10">
        <f>IF(('ssp3-up'!V150-'ssp3-up'!U150)&gt;0,('ssp3-up'!V150-'ssp3-up'!U150),0)</f>
        <v>4.24581977277807E-2</v>
      </c>
      <c r="W150" s="10">
        <f>IF(('ssp3-up'!W150-'ssp3-up'!V150)&gt;0,('ssp3-up'!W150-'ssp3-up'!V150),0)</f>
        <v>6.8797450782843939E-2</v>
      </c>
      <c r="X150" s="10">
        <f>IF(('ssp3-up'!X150-'ssp3-up'!W150)&gt;0,('ssp3-up'!X150-'ssp3-up'!W150),0)</f>
        <v>8.5717394842394157E-2</v>
      </c>
    </row>
    <row r="151" spans="1:24" x14ac:dyDescent="0.3">
      <c r="A151" s="6" t="s">
        <v>6</v>
      </c>
      <c r="B151" s="11" t="s">
        <v>206</v>
      </c>
      <c r="C151" s="6" t="s">
        <v>158</v>
      </c>
      <c r="D151" s="6" t="s">
        <v>205</v>
      </c>
      <c r="E151" s="6" t="s">
        <v>204</v>
      </c>
      <c r="F151" s="10" t="e">
        <v>#N/A</v>
      </c>
      <c r="G151" s="10">
        <f>IF(('ssp3-up'!G151-'ssp3-up'!F151)&gt;0,('ssp3-up'!G151-'ssp3-up'!F151),0)</f>
        <v>0.71498299426467327</v>
      </c>
      <c r="H151" s="10">
        <f>IF(('ssp3-up'!H151-'ssp3-up'!G151)&gt;0,('ssp3-up'!H151-'ssp3-up'!G151),0)</f>
        <v>0.28433394892215347</v>
      </c>
      <c r="I151" s="10">
        <f>IF(('ssp3-up'!I151-'ssp3-up'!H151)&gt;0,('ssp3-up'!I151-'ssp3-up'!H151),0)</f>
        <v>0</v>
      </c>
      <c r="J151" s="10">
        <f>IF(('ssp3-up'!J151-'ssp3-up'!I151)&gt;0,('ssp3-up'!J151-'ssp3-up'!I151),0)</f>
        <v>0</v>
      </c>
      <c r="K151" s="10">
        <f>IF(('ssp3-up'!K151-'ssp3-up'!J151)&gt;0,('ssp3-up'!K151-'ssp3-up'!J151),0)</f>
        <v>0</v>
      </c>
      <c r="L151" s="10">
        <f>IF(('ssp3-up'!L151-'ssp3-up'!K151)&gt;0,('ssp3-up'!L151-'ssp3-up'!K151),0)</f>
        <v>0</v>
      </c>
      <c r="M151" s="10">
        <f>IF(('ssp3-up'!M151-'ssp3-up'!L151)&gt;0,('ssp3-up'!M151-'ssp3-up'!L151),0)</f>
        <v>0.16148760938179407</v>
      </c>
      <c r="N151" s="10">
        <f>IF(('ssp3-up'!N151-'ssp3-up'!M151)&gt;0,('ssp3-up'!N151-'ssp3-up'!M151),0)</f>
        <v>0.41614749394048545</v>
      </c>
      <c r="O151" s="10">
        <f>IF(('ssp3-up'!O151-'ssp3-up'!N151)&gt;0,('ssp3-up'!O151-'ssp3-up'!N151),0)</f>
        <v>0.60795724898287062</v>
      </c>
      <c r="P151" s="10">
        <f>IF(('ssp3-up'!P151-'ssp3-up'!O151)&gt;0,('ssp3-up'!P151-'ssp3-up'!O151),0)</f>
        <v>0.82104834314183961</v>
      </c>
      <c r="Q151" s="10">
        <f>IF(('ssp3-up'!Q151-'ssp3-up'!P151)&gt;0,('ssp3-up'!Q151-'ssp3-up'!P151),0)</f>
        <v>1.0348297725055176</v>
      </c>
      <c r="R151" s="10">
        <f>IF(('ssp3-up'!R151-'ssp3-up'!Q151)&gt;0,('ssp3-up'!R151-'ssp3-up'!Q151),0)</f>
        <v>1.4141735775753688</v>
      </c>
      <c r="S151" s="10">
        <f>IF(('ssp3-up'!S151-'ssp3-up'!R151)&gt;0,('ssp3-up'!S151-'ssp3-up'!R151),0)</f>
        <v>1.8276872495061411</v>
      </c>
      <c r="T151" s="10">
        <f>IF(('ssp3-up'!T151-'ssp3-up'!S151)&gt;0,('ssp3-up'!T151-'ssp3-up'!S151),0)</f>
        <v>2.1107576433575019</v>
      </c>
      <c r="U151" s="10">
        <f>IF(('ssp3-up'!U151-'ssp3-up'!T151)&gt;0,('ssp3-up'!U151-'ssp3-up'!T151),0)</f>
        <v>2.2604798973674463</v>
      </c>
      <c r="V151" s="10">
        <f>IF(('ssp3-up'!V151-'ssp3-up'!U151)&gt;0,('ssp3-up'!V151-'ssp3-up'!U151),0)</f>
        <v>2.3219049630365163</v>
      </c>
      <c r="W151" s="10">
        <f>IF(('ssp3-up'!W151-'ssp3-up'!V151)&gt;0,('ssp3-up'!W151-'ssp3-up'!V151),0)</f>
        <v>2.3155488386973957</v>
      </c>
      <c r="X151" s="10">
        <f>IF(('ssp3-up'!X151-'ssp3-up'!W151)&gt;0,('ssp3-up'!X151-'ssp3-up'!W151),0)</f>
        <v>2.2486770853900282</v>
      </c>
    </row>
    <row r="152" spans="1:24" x14ac:dyDescent="0.3">
      <c r="A152" s="6" t="s">
        <v>6</v>
      </c>
      <c r="B152" s="11" t="s">
        <v>206</v>
      </c>
      <c r="C152" s="6" t="s">
        <v>159</v>
      </c>
      <c r="D152" s="6" t="s">
        <v>205</v>
      </c>
      <c r="E152" s="6" t="s">
        <v>204</v>
      </c>
      <c r="F152" s="10" t="e">
        <v>#N/A</v>
      </c>
      <c r="G152" s="10">
        <f>IF(('ssp3-up'!G152-'ssp3-up'!F152)&gt;0,('ssp3-up'!G152-'ssp3-up'!F152),0)</f>
        <v>0.46038522289206485</v>
      </c>
      <c r="H152" s="10">
        <f>IF(('ssp3-up'!H152-'ssp3-up'!G152)&gt;0,('ssp3-up'!H152-'ssp3-up'!G152),0)</f>
        <v>0.52332193543371286</v>
      </c>
      <c r="I152" s="10">
        <f>IF(('ssp3-up'!I152-'ssp3-up'!H152)&gt;0,('ssp3-up'!I152-'ssp3-up'!H152),0)</f>
        <v>0.57433412215415292</v>
      </c>
      <c r="J152" s="10">
        <f>IF(('ssp3-up'!J152-'ssp3-up'!I152)&gt;0,('ssp3-up'!J152-'ssp3-up'!I152),0)</f>
        <v>0.64194983915336357</v>
      </c>
      <c r="K152" s="10">
        <f>IF(('ssp3-up'!K152-'ssp3-up'!J152)&gt;0,('ssp3-up'!K152-'ssp3-up'!J152),0)</f>
        <v>0.70216699994550869</v>
      </c>
      <c r="L152" s="10">
        <f>IF(('ssp3-up'!L152-'ssp3-up'!K152)&gt;0,('ssp3-up'!L152-'ssp3-up'!K152),0)</f>
        <v>0.77330542321691986</v>
      </c>
      <c r="M152" s="10">
        <f>IF(('ssp3-up'!M152-'ssp3-up'!L152)&gt;0,('ssp3-up'!M152-'ssp3-up'!L152),0)</f>
        <v>0.82646315372951751</v>
      </c>
      <c r="N152" s="10">
        <f>IF(('ssp3-up'!N152-'ssp3-up'!M152)&gt;0,('ssp3-up'!N152-'ssp3-up'!M152),0)</f>
        <v>0.86040296418338791</v>
      </c>
      <c r="O152" s="10">
        <f>IF(('ssp3-up'!O152-'ssp3-up'!N152)&gt;0,('ssp3-up'!O152-'ssp3-up'!N152),0)</f>
        <v>0.87148513154525897</v>
      </c>
      <c r="P152" s="10">
        <f>IF(('ssp3-up'!P152-'ssp3-up'!O152)&gt;0,('ssp3-up'!P152-'ssp3-up'!O152),0)</f>
        <v>0.86762684636489062</v>
      </c>
      <c r="Q152" s="10">
        <f>IF(('ssp3-up'!Q152-'ssp3-up'!P152)&gt;0,('ssp3-up'!Q152-'ssp3-up'!P152),0)</f>
        <v>0.89109828170217042</v>
      </c>
      <c r="R152" s="10">
        <f>IF(('ssp3-up'!R152-'ssp3-up'!Q152)&gt;0,('ssp3-up'!R152-'ssp3-up'!Q152),0)</f>
        <v>0.90095022360843657</v>
      </c>
      <c r="S152" s="10">
        <f>IF(('ssp3-up'!S152-'ssp3-up'!R152)&gt;0,('ssp3-up'!S152-'ssp3-up'!R152),0)</f>
        <v>0.90547126946984058</v>
      </c>
      <c r="T152" s="10">
        <f>IF(('ssp3-up'!T152-'ssp3-up'!S152)&gt;0,('ssp3-up'!T152-'ssp3-up'!S152),0)</f>
        <v>0.89283613433396525</v>
      </c>
      <c r="U152" s="10">
        <f>IF(('ssp3-up'!U152-'ssp3-up'!T152)&gt;0,('ssp3-up'!U152-'ssp3-up'!T152),0)</f>
        <v>0.86760214930457202</v>
      </c>
      <c r="V152" s="10">
        <f>IF(('ssp3-up'!V152-'ssp3-up'!U152)&gt;0,('ssp3-up'!V152-'ssp3-up'!U152),0)</f>
        <v>0.83727887999948614</v>
      </c>
      <c r="W152" s="10">
        <f>IF(('ssp3-up'!W152-'ssp3-up'!V152)&gt;0,('ssp3-up'!W152-'ssp3-up'!V152),0)</f>
        <v>0.80631042633521588</v>
      </c>
      <c r="X152" s="10">
        <f>IF(('ssp3-up'!X152-'ssp3-up'!W152)&gt;0,('ssp3-up'!X152-'ssp3-up'!W152),0)</f>
        <v>0.77522406374655972</v>
      </c>
    </row>
    <row r="153" spans="1:24" x14ac:dyDescent="0.3">
      <c r="A153" s="6" t="s">
        <v>6</v>
      </c>
      <c r="B153" s="11" t="s">
        <v>206</v>
      </c>
      <c r="C153" s="6" t="s">
        <v>160</v>
      </c>
      <c r="D153" s="6" t="s">
        <v>205</v>
      </c>
      <c r="E153" s="6" t="s">
        <v>204</v>
      </c>
      <c r="F153" s="10" t="e">
        <v>#N/A</v>
      </c>
      <c r="G153" s="10">
        <f>IF(('ssp3-up'!G153-'ssp3-up'!F153)&gt;0,('ssp3-up'!G153-'ssp3-up'!F153),0)</f>
        <v>3.4081649940357757</v>
      </c>
      <c r="H153" s="10">
        <f>IF(('ssp3-up'!H153-'ssp3-up'!G153)&gt;0,('ssp3-up'!H153-'ssp3-up'!G153),0)</f>
        <v>3.5144496871785122</v>
      </c>
      <c r="I153" s="10">
        <f>IF(('ssp3-up'!I153-'ssp3-up'!H153)&gt;0,('ssp3-up'!I153-'ssp3-up'!H153),0)</f>
        <v>3.4753603768007686</v>
      </c>
      <c r="J153" s="10">
        <f>IF(('ssp3-up'!J153-'ssp3-up'!I153)&gt;0,('ssp3-up'!J153-'ssp3-up'!I153),0)</f>
        <v>3.5901059444486734</v>
      </c>
      <c r="K153" s="10">
        <f>IF(('ssp3-up'!K153-'ssp3-up'!J153)&gt;0,('ssp3-up'!K153-'ssp3-up'!J153),0)</f>
        <v>3.6301957698003093</v>
      </c>
      <c r="L153" s="10">
        <f>IF(('ssp3-up'!L153-'ssp3-up'!K153)&gt;0,('ssp3-up'!L153-'ssp3-up'!K153),0)</f>
        <v>3.68210457185004</v>
      </c>
      <c r="M153" s="10">
        <f>IF(('ssp3-up'!M153-'ssp3-up'!L153)&gt;0,('ssp3-up'!M153-'ssp3-up'!L153),0)</f>
        <v>3.7199292021584967</v>
      </c>
      <c r="N153" s="10">
        <f>IF(('ssp3-up'!N153-'ssp3-up'!M153)&gt;0,('ssp3-up'!N153-'ssp3-up'!M153),0)</f>
        <v>3.737335159963223</v>
      </c>
      <c r="O153" s="10">
        <f>IF(('ssp3-up'!O153-'ssp3-up'!N153)&gt;0,('ssp3-up'!O153-'ssp3-up'!N153),0)</f>
        <v>3.6945582265784438</v>
      </c>
      <c r="P153" s="10">
        <f>IF(('ssp3-up'!P153-'ssp3-up'!O153)&gt;0,('ssp3-up'!P153-'ssp3-up'!O153),0)</f>
        <v>3.6529967108092549</v>
      </c>
      <c r="Q153" s="10">
        <f>IF(('ssp3-up'!Q153-'ssp3-up'!P153)&gt;0,('ssp3-up'!Q153-'ssp3-up'!P153),0)</f>
        <v>3.5720673516064636</v>
      </c>
      <c r="R153" s="10">
        <f>IF(('ssp3-up'!R153-'ssp3-up'!Q153)&gt;0,('ssp3-up'!R153-'ssp3-up'!Q153),0)</f>
        <v>3.5422708569943495</v>
      </c>
      <c r="S153" s="10">
        <f>IF(('ssp3-up'!S153-'ssp3-up'!R153)&gt;0,('ssp3-up'!S153-'ssp3-up'!R153),0)</f>
        <v>3.538212667430372</v>
      </c>
      <c r="T153" s="10">
        <f>IF(('ssp3-up'!T153-'ssp3-up'!S153)&gt;0,('ssp3-up'!T153-'ssp3-up'!S153),0)</f>
        <v>3.5028772424387853</v>
      </c>
      <c r="U153" s="10">
        <f>IF(('ssp3-up'!U153-'ssp3-up'!T153)&gt;0,('ssp3-up'!U153-'ssp3-up'!T153),0)</f>
        <v>3.3957371839992021</v>
      </c>
      <c r="V153" s="10">
        <f>IF(('ssp3-up'!V153-'ssp3-up'!U153)&gt;0,('ssp3-up'!V153-'ssp3-up'!U153),0)</f>
        <v>3.2278307794582872</v>
      </c>
      <c r="W153" s="10">
        <f>IF(('ssp3-up'!W153-'ssp3-up'!V153)&gt;0,('ssp3-up'!W153-'ssp3-up'!V153),0)</f>
        <v>3.0146094286690754</v>
      </c>
      <c r="X153" s="10">
        <f>IF(('ssp3-up'!X153-'ssp3-up'!W153)&gt;0,('ssp3-up'!X153-'ssp3-up'!W153),0)</f>
        <v>2.7723872898329915</v>
      </c>
    </row>
    <row r="154" spans="1:24" x14ac:dyDescent="0.3">
      <c r="A154" s="6" t="s">
        <v>6</v>
      </c>
      <c r="B154" s="11" t="s">
        <v>206</v>
      </c>
      <c r="C154" s="6" t="s">
        <v>161</v>
      </c>
      <c r="D154" s="6" t="s">
        <v>205</v>
      </c>
      <c r="E154" s="6" t="s">
        <v>204</v>
      </c>
      <c r="F154" s="10" t="e">
        <v>#N/A</v>
      </c>
      <c r="G154" s="10">
        <f>IF(('ssp3-up'!G154-'ssp3-up'!F154)&gt;0,('ssp3-up'!G154-'ssp3-up'!F154),0)</f>
        <v>2.351695474119424</v>
      </c>
      <c r="H154" s="10">
        <f>IF(('ssp3-up'!H154-'ssp3-up'!G154)&gt;0,('ssp3-up'!H154-'ssp3-up'!G154),0)</f>
        <v>2.5836953373443023</v>
      </c>
      <c r="I154" s="10">
        <f>IF(('ssp3-up'!I154-'ssp3-up'!H154)&gt;0,('ssp3-up'!I154-'ssp3-up'!H154),0)</f>
        <v>2.7689682408345391</v>
      </c>
      <c r="J154" s="10">
        <f>IF(('ssp3-up'!J154-'ssp3-up'!I154)&gt;0,('ssp3-up'!J154-'ssp3-up'!I154),0)</f>
        <v>2.8991063543706552</v>
      </c>
      <c r="K154" s="10">
        <f>IF(('ssp3-up'!K154-'ssp3-up'!J154)&gt;0,('ssp3-up'!K154-'ssp3-up'!J154),0)</f>
        <v>2.8881990384773779</v>
      </c>
      <c r="L154" s="10">
        <f>IF(('ssp3-up'!L154-'ssp3-up'!K154)&gt;0,('ssp3-up'!L154-'ssp3-up'!K154),0)</f>
        <v>2.8749445372106699</v>
      </c>
      <c r="M154" s="10">
        <f>IF(('ssp3-up'!M154-'ssp3-up'!L154)&gt;0,('ssp3-up'!M154-'ssp3-up'!L154),0)</f>
        <v>2.8755125014204381</v>
      </c>
      <c r="N154" s="10">
        <f>IF(('ssp3-up'!N154-'ssp3-up'!M154)&gt;0,('ssp3-up'!N154-'ssp3-up'!M154),0)</f>
        <v>2.894370828628972</v>
      </c>
      <c r="O154" s="10">
        <f>IF(('ssp3-up'!O154-'ssp3-up'!N154)&gt;0,('ssp3-up'!O154-'ssp3-up'!N154),0)</f>
        <v>2.8307862284591536</v>
      </c>
      <c r="P154" s="10">
        <f>IF(('ssp3-up'!P154-'ssp3-up'!O154)&gt;0,('ssp3-up'!P154-'ssp3-up'!O154),0)</f>
        <v>2.7715220806216507</v>
      </c>
      <c r="Q154" s="10">
        <f>IF(('ssp3-up'!Q154-'ssp3-up'!P154)&gt;0,('ssp3-up'!Q154-'ssp3-up'!P154),0)</f>
        <v>2.6806427356698492</v>
      </c>
      <c r="R154" s="10">
        <f>IF(('ssp3-up'!R154-'ssp3-up'!Q154)&gt;0,('ssp3-up'!R154-'ssp3-up'!Q154),0)</f>
        <v>2.5725630621255036</v>
      </c>
      <c r="S154" s="10">
        <f>IF(('ssp3-up'!S154-'ssp3-up'!R154)&gt;0,('ssp3-up'!S154-'ssp3-up'!R154),0)</f>
        <v>2.5106396665891921</v>
      </c>
      <c r="T154" s="10">
        <f>IF(('ssp3-up'!T154-'ssp3-up'!S154)&gt;0,('ssp3-up'!T154-'ssp3-up'!S154),0)</f>
        <v>2.4852667100744412</v>
      </c>
      <c r="U154" s="10">
        <f>IF(('ssp3-up'!U154-'ssp3-up'!T154)&gt;0,('ssp3-up'!U154-'ssp3-up'!T154),0)</f>
        <v>2.3817177844635466</v>
      </c>
      <c r="V154" s="10">
        <f>IF(('ssp3-up'!V154-'ssp3-up'!U154)&gt;0,('ssp3-up'!V154-'ssp3-up'!U154),0)</f>
        <v>2.3328476404483567</v>
      </c>
      <c r="W154" s="10">
        <f>IF(('ssp3-up'!W154-'ssp3-up'!V154)&gt;0,('ssp3-up'!W154-'ssp3-up'!V154),0)</f>
        <v>2.2222249299073908</v>
      </c>
      <c r="X154" s="10">
        <f>IF(('ssp3-up'!X154-'ssp3-up'!W154)&gt;0,('ssp3-up'!X154-'ssp3-up'!W154),0)</f>
        <v>2.1438885767285285</v>
      </c>
    </row>
    <row r="155" spans="1:24" x14ac:dyDescent="0.3">
      <c r="A155" s="6" t="s">
        <v>6</v>
      </c>
      <c r="B155" s="11" t="s">
        <v>206</v>
      </c>
      <c r="C155" s="6" t="s">
        <v>162</v>
      </c>
      <c r="D155" s="6" t="s">
        <v>205</v>
      </c>
      <c r="E155" s="6" t="s">
        <v>204</v>
      </c>
      <c r="F155" s="10" t="e">
        <v>#N/A</v>
      </c>
      <c r="G155" s="10">
        <f>IF(('ssp3-up'!G155-'ssp3-up'!F155)&gt;0,('ssp3-up'!G155-'ssp3-up'!F155),0)</f>
        <v>0.82787795664820951</v>
      </c>
      <c r="H155" s="10">
        <f>IF(('ssp3-up'!H155-'ssp3-up'!G155)&gt;0,('ssp3-up'!H155-'ssp3-up'!G155),0)</f>
        <v>0.96425370849738634</v>
      </c>
      <c r="I155" s="10">
        <f>IF(('ssp3-up'!I155-'ssp3-up'!H155)&gt;0,('ssp3-up'!I155-'ssp3-up'!H155),0)</f>
        <v>1.0745658345566955</v>
      </c>
      <c r="J155" s="10">
        <f>IF(('ssp3-up'!J155-'ssp3-up'!I155)&gt;0,('ssp3-up'!J155-'ssp3-up'!I155),0)</f>
        <v>1.1795332909136675</v>
      </c>
      <c r="K155" s="10">
        <f>IF(('ssp3-up'!K155-'ssp3-up'!J155)&gt;0,('ssp3-up'!K155-'ssp3-up'!J155),0)</f>
        <v>1.2396315670077271</v>
      </c>
      <c r="L155" s="10">
        <f>IF(('ssp3-up'!L155-'ssp3-up'!K155)&gt;0,('ssp3-up'!L155-'ssp3-up'!K155),0)</f>
        <v>1.3087475854909023</v>
      </c>
      <c r="M155" s="10">
        <f>IF(('ssp3-up'!M155-'ssp3-up'!L155)&gt;0,('ssp3-up'!M155-'ssp3-up'!L155),0)</f>
        <v>1.3739361893716175</v>
      </c>
      <c r="N155" s="10">
        <f>IF(('ssp3-up'!N155-'ssp3-up'!M155)&gt;0,('ssp3-up'!N155-'ssp3-up'!M155),0)</f>
        <v>1.4388270607933897</v>
      </c>
      <c r="O155" s="10">
        <f>IF(('ssp3-up'!O155-'ssp3-up'!N155)&gt;0,('ssp3-up'!O155-'ssp3-up'!N155),0)</f>
        <v>1.4836786326568898</v>
      </c>
      <c r="P155" s="10">
        <f>IF(('ssp3-up'!P155-'ssp3-up'!O155)&gt;0,('ssp3-up'!P155-'ssp3-up'!O155),0)</f>
        <v>1.5195437317470848</v>
      </c>
      <c r="Q155" s="10">
        <f>IF(('ssp3-up'!Q155-'ssp3-up'!P155)&gt;0,('ssp3-up'!Q155-'ssp3-up'!P155),0)</f>
        <v>1.5893598960483146</v>
      </c>
      <c r="R155" s="10">
        <f>IF(('ssp3-up'!R155-'ssp3-up'!Q155)&gt;0,('ssp3-up'!R155-'ssp3-up'!Q155),0)</f>
        <v>1.6626937441263223</v>
      </c>
      <c r="S155" s="10">
        <f>IF(('ssp3-up'!S155-'ssp3-up'!R155)&gt;0,('ssp3-up'!S155-'ssp3-up'!R155),0)</f>
        <v>1.7383048635780085</v>
      </c>
      <c r="T155" s="10">
        <f>IF(('ssp3-up'!T155-'ssp3-up'!S155)&gt;0,('ssp3-up'!T155-'ssp3-up'!S155),0)</f>
        <v>1.8265302314311178</v>
      </c>
      <c r="U155" s="10">
        <f>IF(('ssp3-up'!U155-'ssp3-up'!T155)&gt;0,('ssp3-up'!U155-'ssp3-up'!T155),0)</f>
        <v>1.9091299362826</v>
      </c>
      <c r="V155" s="10">
        <f>IF(('ssp3-up'!V155-'ssp3-up'!U155)&gt;0,('ssp3-up'!V155-'ssp3-up'!U155),0)</f>
        <v>1.9947024836454048</v>
      </c>
      <c r="W155" s="10">
        <f>IF(('ssp3-up'!W155-'ssp3-up'!V155)&gt;0,('ssp3-up'!W155-'ssp3-up'!V155),0)</f>
        <v>2.081802827201475</v>
      </c>
      <c r="X155" s="10">
        <f>IF(('ssp3-up'!X155-'ssp3-up'!W155)&gt;0,('ssp3-up'!X155-'ssp3-up'!W155),0)</f>
        <v>2.1840200240814269</v>
      </c>
    </row>
    <row r="156" spans="1:24" x14ac:dyDescent="0.3">
      <c r="A156" s="6" t="s">
        <v>6</v>
      </c>
      <c r="B156" s="11" t="s">
        <v>206</v>
      </c>
      <c r="C156" s="6" t="s">
        <v>163</v>
      </c>
      <c r="D156" s="6" t="s">
        <v>205</v>
      </c>
      <c r="E156" s="6" t="s">
        <v>204</v>
      </c>
      <c r="F156" s="10" t="e">
        <v>#N/A</v>
      </c>
      <c r="G156" s="10">
        <f>IF(('ssp3-up'!G156-'ssp3-up'!F156)&gt;0,('ssp3-up'!G156-'ssp3-up'!F156),0)</f>
        <v>0.38121953108608064</v>
      </c>
      <c r="H156" s="10">
        <f>IF(('ssp3-up'!H156-'ssp3-up'!G156)&gt;0,('ssp3-up'!H156-'ssp3-up'!G156),0)</f>
        <v>0.16886225479016215</v>
      </c>
      <c r="I156" s="10">
        <f>IF(('ssp3-up'!I156-'ssp3-up'!H156)&gt;0,('ssp3-up'!I156-'ssp3-up'!H156),0)</f>
        <v>0.13880299255651618</v>
      </c>
      <c r="J156" s="10">
        <f>IF(('ssp3-up'!J156-'ssp3-up'!I156)&gt;0,('ssp3-up'!J156-'ssp3-up'!I156),0)</f>
        <v>0.12448373058685469</v>
      </c>
      <c r="K156" s="10">
        <f>IF(('ssp3-up'!K156-'ssp3-up'!J156)&gt;0,('ssp3-up'!K156-'ssp3-up'!J156),0)</f>
        <v>8.3936317783670056E-2</v>
      </c>
      <c r="L156" s="10">
        <f>IF(('ssp3-up'!L156-'ssp3-up'!K156)&gt;0,('ssp3-up'!L156-'ssp3-up'!K156),0)</f>
        <v>3.6395777788552408E-2</v>
      </c>
      <c r="M156" s="10">
        <f>IF(('ssp3-up'!M156-'ssp3-up'!L156)&gt;0,('ssp3-up'!M156-'ssp3-up'!L156),0)</f>
        <v>3.0519055699684827E-4</v>
      </c>
      <c r="N156" s="10">
        <f>IF(('ssp3-up'!N156-'ssp3-up'!M156)&gt;0,('ssp3-up'!N156-'ssp3-up'!M156),0)</f>
        <v>0</v>
      </c>
      <c r="O156" s="10">
        <f>IF(('ssp3-up'!O156-'ssp3-up'!N156)&gt;0,('ssp3-up'!O156-'ssp3-up'!N156),0)</f>
        <v>0</v>
      </c>
      <c r="P156" s="10">
        <f>IF(('ssp3-up'!P156-'ssp3-up'!O156)&gt;0,('ssp3-up'!P156-'ssp3-up'!O156),0)</f>
        <v>0</v>
      </c>
      <c r="Q156" s="10">
        <f>IF(('ssp3-up'!Q156-'ssp3-up'!P156)&gt;0,('ssp3-up'!Q156-'ssp3-up'!P156),0)</f>
        <v>0</v>
      </c>
      <c r="R156" s="10">
        <f>IF(('ssp3-up'!R156-'ssp3-up'!Q156)&gt;0,('ssp3-up'!R156-'ssp3-up'!Q156),0)</f>
        <v>0</v>
      </c>
      <c r="S156" s="10">
        <f>IF(('ssp3-up'!S156-'ssp3-up'!R156)&gt;0,('ssp3-up'!S156-'ssp3-up'!R156),0)</f>
        <v>0</v>
      </c>
      <c r="T156" s="10">
        <f>IF(('ssp3-up'!T156-'ssp3-up'!S156)&gt;0,('ssp3-up'!T156-'ssp3-up'!S156),0)</f>
        <v>0</v>
      </c>
      <c r="U156" s="10">
        <f>IF(('ssp3-up'!U156-'ssp3-up'!T156)&gt;0,('ssp3-up'!U156-'ssp3-up'!T156),0)</f>
        <v>0</v>
      </c>
      <c r="V156" s="10">
        <f>IF(('ssp3-up'!V156-'ssp3-up'!U156)&gt;0,('ssp3-up'!V156-'ssp3-up'!U156),0)</f>
        <v>0</v>
      </c>
      <c r="W156" s="10">
        <f>IF(('ssp3-up'!W156-'ssp3-up'!V156)&gt;0,('ssp3-up'!W156-'ssp3-up'!V156),0)</f>
        <v>0</v>
      </c>
      <c r="X156" s="10">
        <f>IF(('ssp3-up'!X156-'ssp3-up'!W156)&gt;0,('ssp3-up'!X156-'ssp3-up'!W156),0)</f>
        <v>0</v>
      </c>
    </row>
    <row r="157" spans="1:24" x14ac:dyDescent="0.3">
      <c r="A157" s="6" t="s">
        <v>6</v>
      </c>
      <c r="B157" s="11" t="s">
        <v>206</v>
      </c>
      <c r="C157" s="6" t="s">
        <v>164</v>
      </c>
      <c r="D157" s="6" t="s">
        <v>205</v>
      </c>
      <c r="E157" s="6" t="s">
        <v>204</v>
      </c>
      <c r="F157" s="10" t="e">
        <v>#N/A</v>
      </c>
      <c r="G157" s="10">
        <f>IF(('ssp3-up'!G157-'ssp3-up'!F157)&gt;0,('ssp3-up'!G157-'ssp3-up'!F157),0)</f>
        <v>1.467859554644925E-2</v>
      </c>
      <c r="H157" s="10">
        <f>IF(('ssp3-up'!H157-'ssp3-up'!G157)&gt;0,('ssp3-up'!H157-'ssp3-up'!G157),0)</f>
        <v>1.5851946777933487E-2</v>
      </c>
      <c r="I157" s="10">
        <f>IF(('ssp3-up'!I157-'ssp3-up'!H157)&gt;0,('ssp3-up'!I157-'ssp3-up'!H157),0)</f>
        <v>1.6974121001356729E-2</v>
      </c>
      <c r="J157" s="10">
        <f>IF(('ssp3-up'!J157-'ssp3-up'!I157)&gt;0,('ssp3-up'!J157-'ssp3-up'!I157),0)</f>
        <v>1.8075109395033373E-2</v>
      </c>
      <c r="K157" s="10">
        <f>IF(('ssp3-up'!K157-'ssp3-up'!J157)&gt;0,('ssp3-up'!K157-'ssp3-up'!J157),0)</f>
        <v>1.8680997985153269E-2</v>
      </c>
      <c r="L157" s="10">
        <f>IF(('ssp3-up'!L157-'ssp3-up'!K157)&gt;0,('ssp3-up'!L157-'ssp3-up'!K157),0)</f>
        <v>1.9123344944325299E-2</v>
      </c>
      <c r="M157" s="10">
        <f>IF(('ssp3-up'!M157-'ssp3-up'!L157)&gt;0,('ssp3-up'!M157-'ssp3-up'!L157),0)</f>
        <v>1.9583716681937424E-2</v>
      </c>
      <c r="N157" s="10">
        <f>IF(('ssp3-up'!N157-'ssp3-up'!M157)&gt;0,('ssp3-up'!N157-'ssp3-up'!M157),0)</f>
        <v>2.0012760508565236E-2</v>
      </c>
      <c r="O157" s="10">
        <f>IF(('ssp3-up'!O157-'ssp3-up'!N157)&gt;0,('ssp3-up'!O157-'ssp3-up'!N157),0)</f>
        <v>2.0438936077041198E-2</v>
      </c>
      <c r="P157" s="10">
        <f>IF(('ssp3-up'!P157-'ssp3-up'!O157)&gt;0,('ssp3-up'!P157-'ssp3-up'!O157),0)</f>
        <v>2.0965698529136434E-2</v>
      </c>
      <c r="Q157" s="10">
        <f>IF(('ssp3-up'!Q157-'ssp3-up'!P157)&gt;0,('ssp3-up'!Q157-'ssp3-up'!P157),0)</f>
        <v>2.1373696910352957E-2</v>
      </c>
      <c r="R157" s="10">
        <f>IF(('ssp3-up'!R157-'ssp3-up'!Q157)&gt;0,('ssp3-up'!R157-'ssp3-up'!Q157),0)</f>
        <v>2.1469718177439256E-2</v>
      </c>
      <c r="S157" s="10">
        <f>IF(('ssp3-up'!S157-'ssp3-up'!R157)&gt;0,('ssp3-up'!S157-'ssp3-up'!R157),0)</f>
        <v>2.1741191910076119E-2</v>
      </c>
      <c r="T157" s="10">
        <f>IF(('ssp3-up'!T157-'ssp3-up'!S157)&gt;0,('ssp3-up'!T157-'ssp3-up'!S157),0)</f>
        <v>2.2237041073004227E-2</v>
      </c>
      <c r="U157" s="10">
        <f>IF(('ssp3-up'!U157-'ssp3-up'!T157)&gt;0,('ssp3-up'!U157-'ssp3-up'!T157),0)</f>
        <v>2.2491811385530469E-2</v>
      </c>
      <c r="V157" s="10">
        <f>IF(('ssp3-up'!V157-'ssp3-up'!U157)&gt;0,('ssp3-up'!V157-'ssp3-up'!U157),0)</f>
        <v>2.3237138723813722E-2</v>
      </c>
      <c r="W157" s="10">
        <f>IF(('ssp3-up'!W157-'ssp3-up'!V157)&gt;0,('ssp3-up'!W157-'ssp3-up'!V157),0)</f>
        <v>2.4013036696563461E-2</v>
      </c>
      <c r="X157" s="10">
        <f>IF(('ssp3-up'!X157-'ssp3-up'!W157)&gt;0,('ssp3-up'!X157-'ssp3-up'!W157),0)</f>
        <v>2.5298302065213385E-2</v>
      </c>
    </row>
    <row r="158" spans="1:24" x14ac:dyDescent="0.3">
      <c r="A158" s="6" t="s">
        <v>6</v>
      </c>
      <c r="B158" s="11" t="s">
        <v>206</v>
      </c>
      <c r="C158" s="6" t="s">
        <v>165</v>
      </c>
      <c r="D158" s="6" t="s">
        <v>205</v>
      </c>
      <c r="E158" s="6" t="s">
        <v>204</v>
      </c>
      <c r="F158" s="10" t="e">
        <v>#N/A</v>
      </c>
      <c r="G158" s="10">
        <f>IF(('ssp3-up'!G158-'ssp3-up'!F158)&gt;0,('ssp3-up'!G158-'ssp3-up'!F158),0)</f>
        <v>0.3330858931071714</v>
      </c>
      <c r="H158" s="10">
        <f>IF(('ssp3-up'!H158-'ssp3-up'!G158)&gt;0,('ssp3-up'!H158-'ssp3-up'!G158),0)</f>
        <v>0.35235320578556051</v>
      </c>
      <c r="I158" s="10">
        <f>IF(('ssp3-up'!I158-'ssp3-up'!H158)&gt;0,('ssp3-up'!I158-'ssp3-up'!H158),0)</f>
        <v>0.36817051916438048</v>
      </c>
      <c r="J158" s="10">
        <f>IF(('ssp3-up'!J158-'ssp3-up'!I158)&gt;0,('ssp3-up'!J158-'ssp3-up'!I158),0)</f>
        <v>0.39144809048949591</v>
      </c>
      <c r="K158" s="10">
        <f>IF(('ssp3-up'!K158-'ssp3-up'!J158)&gt;0,('ssp3-up'!K158-'ssp3-up'!J158),0)</f>
        <v>0.39546191842598777</v>
      </c>
      <c r="L158" s="10">
        <f>IF(('ssp3-up'!L158-'ssp3-up'!K158)&gt;0,('ssp3-up'!L158-'ssp3-up'!K158),0)</f>
        <v>0.39452745531891242</v>
      </c>
      <c r="M158" s="10">
        <f>IF(('ssp3-up'!M158-'ssp3-up'!L158)&gt;0,('ssp3-up'!M158-'ssp3-up'!L158),0)</f>
        <v>0.39442559339154393</v>
      </c>
      <c r="N158" s="10">
        <f>IF(('ssp3-up'!N158-'ssp3-up'!M158)&gt;0,('ssp3-up'!N158-'ssp3-up'!M158),0)</f>
        <v>0.39262111304306568</v>
      </c>
      <c r="O158" s="10">
        <f>IF(('ssp3-up'!O158-'ssp3-up'!N158)&gt;0,('ssp3-up'!O158-'ssp3-up'!N158),0)</f>
        <v>0.38471759419587759</v>
      </c>
      <c r="P158" s="10">
        <f>IF(('ssp3-up'!P158-'ssp3-up'!O158)&gt;0,('ssp3-up'!P158-'ssp3-up'!O158),0)</f>
        <v>0.37183962180798336</v>
      </c>
      <c r="Q158" s="10">
        <f>IF(('ssp3-up'!Q158-'ssp3-up'!P158)&gt;0,('ssp3-up'!Q158-'ssp3-up'!P158),0)</f>
        <v>0.35308276422744189</v>
      </c>
      <c r="R158" s="10">
        <f>IF(('ssp3-up'!R158-'ssp3-up'!Q158)&gt;0,('ssp3-up'!R158-'ssp3-up'!Q158),0)</f>
        <v>0.33472228280320238</v>
      </c>
      <c r="S158" s="10">
        <f>IF(('ssp3-up'!S158-'ssp3-up'!R158)&gt;0,('ssp3-up'!S158-'ssp3-up'!R158),0)</f>
        <v>0.31120847429361387</v>
      </c>
      <c r="T158" s="10">
        <f>IF(('ssp3-up'!T158-'ssp3-up'!S158)&gt;0,('ssp3-up'!T158-'ssp3-up'!S158),0)</f>
        <v>0.29778161401109315</v>
      </c>
      <c r="U158" s="10">
        <f>IF(('ssp3-up'!U158-'ssp3-up'!T158)&gt;0,('ssp3-up'!U158-'ssp3-up'!T158),0)</f>
        <v>0.2776884802495303</v>
      </c>
      <c r="V158" s="10">
        <f>IF(('ssp3-up'!V158-'ssp3-up'!U158)&gt;0,('ssp3-up'!V158-'ssp3-up'!U158),0)</f>
        <v>0.25946594464900041</v>
      </c>
      <c r="W158" s="10">
        <f>IF(('ssp3-up'!W158-'ssp3-up'!V158)&gt;0,('ssp3-up'!W158-'ssp3-up'!V158),0)</f>
        <v>0.24741869497188773</v>
      </c>
      <c r="X158" s="10">
        <f>IF(('ssp3-up'!X158-'ssp3-up'!W158)&gt;0,('ssp3-up'!X158-'ssp3-up'!W158),0)</f>
        <v>0.22732039694490247</v>
      </c>
    </row>
    <row r="159" spans="1:24" x14ac:dyDescent="0.3">
      <c r="A159" s="6" t="s">
        <v>6</v>
      </c>
      <c r="B159" s="11" t="s">
        <v>206</v>
      </c>
      <c r="C159" s="6" t="s">
        <v>166</v>
      </c>
      <c r="D159" s="6" t="s">
        <v>205</v>
      </c>
      <c r="E159" s="6" t="s">
        <v>204</v>
      </c>
      <c r="F159" s="10" t="e">
        <v>#N/A</v>
      </c>
      <c r="G159" s="10">
        <f>IF(('ssp3-up'!G159-'ssp3-up'!F159)&gt;0,('ssp3-up'!G159-'ssp3-up'!F159),0)</f>
        <v>0.24388170101513929</v>
      </c>
      <c r="H159" s="10">
        <f>IF(('ssp3-up'!H159-'ssp3-up'!G159)&gt;0,('ssp3-up'!H159-'ssp3-up'!G159),0)</f>
        <v>0.26949039583528567</v>
      </c>
      <c r="I159" s="10">
        <f>IF(('ssp3-up'!I159-'ssp3-up'!H159)&gt;0,('ssp3-up'!I159-'ssp3-up'!H159),0)</f>
        <v>0.28310540718415744</v>
      </c>
      <c r="J159" s="10">
        <f>IF(('ssp3-up'!J159-'ssp3-up'!I159)&gt;0,('ssp3-up'!J159-'ssp3-up'!I159),0)</f>
        <v>0.26347756154910318</v>
      </c>
      <c r="K159" s="10">
        <f>IF(('ssp3-up'!K159-'ssp3-up'!J159)&gt;0,('ssp3-up'!K159-'ssp3-up'!J159),0)</f>
        <v>0.23912823092071012</v>
      </c>
      <c r="L159" s="10">
        <f>IF(('ssp3-up'!L159-'ssp3-up'!K159)&gt;0,('ssp3-up'!L159-'ssp3-up'!K159),0)</f>
        <v>0.22406311719331384</v>
      </c>
      <c r="M159" s="10">
        <f>IF(('ssp3-up'!M159-'ssp3-up'!L159)&gt;0,('ssp3-up'!M159-'ssp3-up'!L159),0)</f>
        <v>0.21231000152144031</v>
      </c>
      <c r="N159" s="10">
        <f>IF(('ssp3-up'!N159-'ssp3-up'!M159)&gt;0,('ssp3-up'!N159-'ssp3-up'!M159),0)</f>
        <v>0.20090196726976917</v>
      </c>
      <c r="O159" s="10">
        <f>IF(('ssp3-up'!O159-'ssp3-up'!N159)&gt;0,('ssp3-up'!O159-'ssp3-up'!N159),0)</f>
        <v>0.18209960684510751</v>
      </c>
      <c r="P159" s="10">
        <f>IF(('ssp3-up'!P159-'ssp3-up'!O159)&gt;0,('ssp3-up'!P159-'ssp3-up'!O159),0)</f>
        <v>0.16211487199143448</v>
      </c>
      <c r="Q159" s="10">
        <f>IF(('ssp3-up'!Q159-'ssp3-up'!P159)&gt;0,('ssp3-up'!Q159-'ssp3-up'!P159),0)</f>
        <v>0.15413071188731919</v>
      </c>
      <c r="R159" s="10">
        <f>IF(('ssp3-up'!R159-'ssp3-up'!Q159)&gt;0,('ssp3-up'!R159-'ssp3-up'!Q159),0)</f>
        <v>0.14879522525473021</v>
      </c>
      <c r="S159" s="10">
        <f>IF(('ssp3-up'!S159-'ssp3-up'!R159)&gt;0,('ssp3-up'!S159-'ssp3-up'!R159),0)</f>
        <v>0.1457443126343323</v>
      </c>
      <c r="T159" s="10">
        <f>IF(('ssp3-up'!T159-'ssp3-up'!S159)&gt;0,('ssp3-up'!T159-'ssp3-up'!S159),0)</f>
        <v>0.14712557616167121</v>
      </c>
      <c r="U159" s="10">
        <f>IF(('ssp3-up'!U159-'ssp3-up'!T159)&gt;0,('ssp3-up'!U159-'ssp3-up'!T159),0)</f>
        <v>0.1523060551594293</v>
      </c>
      <c r="V159" s="10">
        <f>IF(('ssp3-up'!V159-'ssp3-up'!U159)&gt;0,('ssp3-up'!V159-'ssp3-up'!U159),0)</f>
        <v>0.16240454012408989</v>
      </c>
      <c r="W159" s="10">
        <f>IF(('ssp3-up'!W159-'ssp3-up'!V159)&gt;0,('ssp3-up'!W159-'ssp3-up'!V159),0)</f>
        <v>0.17722940367050644</v>
      </c>
      <c r="X159" s="10">
        <f>IF(('ssp3-up'!X159-'ssp3-up'!W159)&gt;0,('ssp3-up'!X159-'ssp3-up'!W159),0)</f>
        <v>0.19574631767380879</v>
      </c>
    </row>
    <row r="160" spans="1:24" x14ac:dyDescent="0.3">
      <c r="A160" s="6" t="s">
        <v>6</v>
      </c>
      <c r="B160" s="11" t="s">
        <v>206</v>
      </c>
      <c r="C160" s="6" t="s">
        <v>167</v>
      </c>
      <c r="D160" s="6" t="s">
        <v>205</v>
      </c>
      <c r="E160" s="6" t="s">
        <v>204</v>
      </c>
      <c r="F160" s="10" t="e">
        <v>#N/A</v>
      </c>
      <c r="G160" s="10">
        <f>IF(('ssp3-up'!G160-'ssp3-up'!F160)&gt;0,('ssp3-up'!G160-'ssp3-up'!F160),0)</f>
        <v>0.53935810508010151</v>
      </c>
      <c r="H160" s="10">
        <f>IF(('ssp3-up'!H160-'ssp3-up'!G160)&gt;0,('ssp3-up'!H160-'ssp3-up'!G160),0)</f>
        <v>0.63528111370674978</v>
      </c>
      <c r="I160" s="10">
        <f>IF(('ssp3-up'!I160-'ssp3-up'!H160)&gt;0,('ssp3-up'!I160-'ssp3-up'!H160),0)</f>
        <v>0.76089150595807986</v>
      </c>
      <c r="J160" s="10">
        <f>IF(('ssp3-up'!J160-'ssp3-up'!I160)&gt;0,('ssp3-up'!J160-'ssp3-up'!I160),0)</f>
        <v>0.8679363244472027</v>
      </c>
      <c r="K160" s="10">
        <f>IF(('ssp3-up'!K160-'ssp3-up'!J160)&gt;0,('ssp3-up'!K160-'ssp3-up'!J160),0)</f>
        <v>0.91641236079240151</v>
      </c>
      <c r="L160" s="10">
        <f>IF(('ssp3-up'!L160-'ssp3-up'!K160)&gt;0,('ssp3-up'!L160-'ssp3-up'!K160),0)</f>
        <v>0.94808478920838368</v>
      </c>
      <c r="M160" s="10">
        <f>IF(('ssp3-up'!M160-'ssp3-up'!L160)&gt;0,('ssp3-up'!M160-'ssp3-up'!L160),0)</f>
        <v>0.95976877702065622</v>
      </c>
      <c r="N160" s="10">
        <f>IF(('ssp3-up'!N160-'ssp3-up'!M160)&gt;0,('ssp3-up'!N160-'ssp3-up'!M160),0)</f>
        <v>0.97441365934021285</v>
      </c>
      <c r="O160" s="10">
        <f>IF(('ssp3-up'!O160-'ssp3-up'!N160)&gt;0,('ssp3-up'!O160-'ssp3-up'!N160),0)</f>
        <v>0.96859805622120909</v>
      </c>
      <c r="P160" s="10">
        <f>IF(('ssp3-up'!P160-'ssp3-up'!O160)&gt;0,('ssp3-up'!P160-'ssp3-up'!O160),0)</f>
        <v>0.97398988360045813</v>
      </c>
      <c r="Q160" s="10">
        <f>IF(('ssp3-up'!Q160-'ssp3-up'!P160)&gt;0,('ssp3-up'!Q160-'ssp3-up'!P160),0)</f>
        <v>0.96426099158445489</v>
      </c>
      <c r="R160" s="10">
        <f>IF(('ssp3-up'!R160-'ssp3-up'!Q160)&gt;0,('ssp3-up'!R160-'ssp3-up'!Q160),0)</f>
        <v>0.95927006970079987</v>
      </c>
      <c r="S160" s="10">
        <f>IF(('ssp3-up'!S160-'ssp3-up'!R160)&gt;0,('ssp3-up'!S160-'ssp3-up'!R160),0)</f>
        <v>0.94616353021652344</v>
      </c>
      <c r="T160" s="10">
        <f>IF(('ssp3-up'!T160-'ssp3-up'!S160)&gt;0,('ssp3-up'!T160-'ssp3-up'!S160),0)</f>
        <v>0.9329846563153712</v>
      </c>
      <c r="U160" s="10">
        <f>IF(('ssp3-up'!U160-'ssp3-up'!T160)&gt;0,('ssp3-up'!U160-'ssp3-up'!T160),0)</f>
        <v>0.91961768804753241</v>
      </c>
      <c r="V160" s="10">
        <f>IF(('ssp3-up'!V160-'ssp3-up'!U160)&gt;0,('ssp3-up'!V160-'ssp3-up'!U160),0)</f>
        <v>0.89047962596348995</v>
      </c>
      <c r="W160" s="10">
        <f>IF(('ssp3-up'!W160-'ssp3-up'!V160)&gt;0,('ssp3-up'!W160-'ssp3-up'!V160),0)</f>
        <v>0.88589784681706973</v>
      </c>
      <c r="X160" s="10">
        <f>IF(('ssp3-up'!X160-'ssp3-up'!W160)&gt;0,('ssp3-up'!X160-'ssp3-up'!W160),0)</f>
        <v>0.83621652081989595</v>
      </c>
    </row>
    <row r="161" spans="1:24" x14ac:dyDescent="0.3">
      <c r="A161" s="6" t="s">
        <v>6</v>
      </c>
      <c r="B161" s="11" t="s">
        <v>206</v>
      </c>
      <c r="C161" s="6" t="s">
        <v>168</v>
      </c>
      <c r="D161" s="6" t="s">
        <v>205</v>
      </c>
      <c r="E161" s="6" t="s">
        <v>204</v>
      </c>
      <c r="F161" s="10" t="e">
        <v>#N/A</v>
      </c>
      <c r="G161" s="10">
        <f>IF(('ssp3-up'!G161-'ssp3-up'!F161)&gt;0,('ssp3-up'!G161-'ssp3-up'!F161),0)</f>
        <v>7.9141569128764466E-2</v>
      </c>
      <c r="H161" s="10">
        <f>IF(('ssp3-up'!H161-'ssp3-up'!G161)&gt;0,('ssp3-up'!H161-'ssp3-up'!G161),0)</f>
        <v>8.653903810234187E-2</v>
      </c>
      <c r="I161" s="10">
        <f>IF(('ssp3-up'!I161-'ssp3-up'!H161)&gt;0,('ssp3-up'!I161-'ssp3-up'!H161),0)</f>
        <v>8.7556932802230314E-2</v>
      </c>
      <c r="J161" s="10">
        <f>IF(('ssp3-up'!J161-'ssp3-up'!I161)&gt;0,('ssp3-up'!J161-'ssp3-up'!I161),0)</f>
        <v>8.9715664445726873E-2</v>
      </c>
      <c r="K161" s="10">
        <f>IF(('ssp3-up'!K161-'ssp3-up'!J161)&gt;0,('ssp3-up'!K161-'ssp3-up'!J161),0)</f>
        <v>7.4913595221484997E-2</v>
      </c>
      <c r="L161" s="10">
        <f>IF(('ssp3-up'!L161-'ssp3-up'!K161)&gt;0,('ssp3-up'!L161-'ssp3-up'!K161),0)</f>
        <v>5.8396269941535905E-2</v>
      </c>
      <c r="M161" s="10">
        <f>IF(('ssp3-up'!M161-'ssp3-up'!L161)&gt;0,('ssp3-up'!M161-'ssp3-up'!L161),0)</f>
        <v>5.0436736505568014E-2</v>
      </c>
      <c r="N161" s="10">
        <f>IF(('ssp3-up'!N161-'ssp3-up'!M161)&gt;0,('ssp3-up'!N161-'ssp3-up'!M161),0)</f>
        <v>5.5469321891189693E-2</v>
      </c>
      <c r="O161" s="10">
        <f>IF(('ssp3-up'!O161-'ssp3-up'!N161)&gt;0,('ssp3-up'!O161-'ssp3-up'!N161),0)</f>
        <v>6.2213898806873225E-2</v>
      </c>
      <c r="P161" s="10">
        <f>IF(('ssp3-up'!P161-'ssp3-up'!O161)&gt;0,('ssp3-up'!P161-'ssp3-up'!O161),0)</f>
        <v>6.8773225631206358E-2</v>
      </c>
      <c r="Q161" s="10">
        <f>IF(('ssp3-up'!Q161-'ssp3-up'!P161)&gt;0,('ssp3-up'!Q161-'ssp3-up'!P161),0)</f>
        <v>5.6584009208746622E-2</v>
      </c>
      <c r="R161" s="10">
        <f>IF(('ssp3-up'!R161-'ssp3-up'!Q161)&gt;0,('ssp3-up'!R161-'ssp3-up'!Q161),0)</f>
        <v>4.722437696889159E-2</v>
      </c>
      <c r="S161" s="10">
        <f>IF(('ssp3-up'!S161-'ssp3-up'!R161)&gt;0,('ssp3-up'!S161-'ssp3-up'!R161),0)</f>
        <v>4.6931278993282532E-2</v>
      </c>
      <c r="T161" s="10">
        <f>IF(('ssp3-up'!T161-'ssp3-up'!S161)&gt;0,('ssp3-up'!T161-'ssp3-up'!S161),0)</f>
        <v>5.4261387899956048E-2</v>
      </c>
      <c r="U161" s="10">
        <f>IF(('ssp3-up'!U161-'ssp3-up'!T161)&gt;0,('ssp3-up'!U161-'ssp3-up'!T161),0)</f>
        <v>6.2752663682196896E-2</v>
      </c>
      <c r="V161" s="10">
        <f>IF(('ssp3-up'!V161-'ssp3-up'!U161)&gt;0,('ssp3-up'!V161-'ssp3-up'!U161),0)</f>
        <v>6.4624212564032391E-2</v>
      </c>
      <c r="W161" s="10">
        <f>IF(('ssp3-up'!W161-'ssp3-up'!V161)&gt;0,('ssp3-up'!W161-'ssp3-up'!V161),0)</f>
        <v>5.8804745667556446E-2</v>
      </c>
      <c r="X161" s="10">
        <f>IF(('ssp3-up'!X161-'ssp3-up'!W161)&gt;0,('ssp3-up'!X161-'ssp3-up'!W161),0)</f>
        <v>5.0266883374936455E-2</v>
      </c>
    </row>
    <row r="162" spans="1:24" x14ac:dyDescent="0.3">
      <c r="A162" s="6" t="s">
        <v>6</v>
      </c>
      <c r="B162" s="11" t="s">
        <v>206</v>
      </c>
      <c r="C162" s="6" t="s">
        <v>169</v>
      </c>
      <c r="D162" s="6" t="s">
        <v>205</v>
      </c>
      <c r="E162" s="6" t="s">
        <v>204</v>
      </c>
      <c r="F162" s="10" t="e">
        <v>#N/A</v>
      </c>
      <c r="G162" s="10">
        <f>IF(('ssp3-up'!G162-'ssp3-up'!F162)&gt;0,('ssp3-up'!G162-'ssp3-up'!F162),0)</f>
        <v>1.2603633290745542E-2</v>
      </c>
      <c r="H162" s="10">
        <f>IF(('ssp3-up'!H162-'ssp3-up'!G162)&gt;0,('ssp3-up'!H162-'ssp3-up'!G162),0)</f>
        <v>1.2146162721240528E-2</v>
      </c>
      <c r="I162" s="10">
        <f>IF(('ssp3-up'!I162-'ssp3-up'!H162)&gt;0,('ssp3-up'!I162-'ssp3-up'!H162),0)</f>
        <v>1.2439382208561917E-2</v>
      </c>
      <c r="J162" s="10">
        <f>IF(('ssp3-up'!J162-'ssp3-up'!I162)&gt;0,('ssp3-up'!J162-'ssp3-up'!I162),0)</f>
        <v>1.1961847085807498E-2</v>
      </c>
      <c r="K162" s="10">
        <f>IF(('ssp3-up'!K162-'ssp3-up'!J162)&gt;0,('ssp3-up'!K162-'ssp3-up'!J162),0)</f>
        <v>1.0881064689412578E-2</v>
      </c>
      <c r="L162" s="10">
        <f>IF(('ssp3-up'!L162-'ssp3-up'!K162)&gt;0,('ssp3-up'!L162-'ssp3-up'!K162),0)</f>
        <v>9.8687257864050193E-3</v>
      </c>
      <c r="M162" s="10">
        <f>IF(('ssp3-up'!M162-'ssp3-up'!L162)&gt;0,('ssp3-up'!M162-'ssp3-up'!L162),0)</f>
        <v>9.1286240986200029E-3</v>
      </c>
      <c r="N162" s="10">
        <f>IF(('ssp3-up'!N162-'ssp3-up'!M162)&gt;0,('ssp3-up'!N162-'ssp3-up'!M162),0)</f>
        <v>8.6863298937208122E-3</v>
      </c>
      <c r="O162" s="10">
        <f>IF(('ssp3-up'!O162-'ssp3-up'!N162)&gt;0,('ssp3-up'!O162-'ssp3-up'!N162),0)</f>
        <v>8.0457464899429121E-3</v>
      </c>
      <c r="P162" s="10">
        <f>IF(('ssp3-up'!P162-'ssp3-up'!O162)&gt;0,('ssp3-up'!P162-'ssp3-up'!O162),0)</f>
        <v>7.1781966132046238E-3</v>
      </c>
      <c r="Q162" s="10">
        <f>IF(('ssp3-up'!Q162-'ssp3-up'!P162)&gt;0,('ssp3-up'!Q162-'ssp3-up'!P162),0)</f>
        <v>6.6902246175184477E-3</v>
      </c>
      <c r="R162" s="10">
        <f>IF(('ssp3-up'!R162-'ssp3-up'!Q162)&gt;0,('ssp3-up'!R162-'ssp3-up'!Q162),0)</f>
        <v>6.3312397179423885E-3</v>
      </c>
      <c r="S162" s="10">
        <f>IF(('ssp3-up'!S162-'ssp3-up'!R162)&gt;0,('ssp3-up'!S162-'ssp3-up'!R162),0)</f>
        <v>6.1599177193209509E-3</v>
      </c>
      <c r="T162" s="10">
        <f>IF(('ssp3-up'!T162-'ssp3-up'!S162)&gt;0,('ssp3-up'!T162-'ssp3-up'!S162),0)</f>
        <v>6.0960696201964315E-3</v>
      </c>
      <c r="U162" s="10">
        <f>IF(('ssp3-up'!U162-'ssp3-up'!T162)&gt;0,('ssp3-up'!U162-'ssp3-up'!T162),0)</f>
        <v>6.0593802059749624E-3</v>
      </c>
      <c r="V162" s="10">
        <f>IF(('ssp3-up'!V162-'ssp3-up'!U162)&gt;0,('ssp3-up'!V162-'ssp3-up'!U162),0)</f>
        <v>5.9958048629599192E-3</v>
      </c>
      <c r="W162" s="10">
        <f>IF(('ssp3-up'!W162-'ssp3-up'!V162)&gt;0,('ssp3-up'!W162-'ssp3-up'!V162),0)</f>
        <v>6.1639594455859814E-3</v>
      </c>
      <c r="X162" s="10">
        <f>IF(('ssp3-up'!X162-'ssp3-up'!W162)&gt;0,('ssp3-up'!X162-'ssp3-up'!W162),0)</f>
        <v>6.1253305130356817E-3</v>
      </c>
    </row>
    <row r="163" spans="1:24" x14ac:dyDescent="0.3">
      <c r="A163" s="6" t="s">
        <v>6</v>
      </c>
      <c r="B163" s="11" t="s">
        <v>206</v>
      </c>
      <c r="C163" s="6" t="s">
        <v>170</v>
      </c>
      <c r="D163" s="6" t="s">
        <v>205</v>
      </c>
      <c r="E163" s="6" t="s">
        <v>204</v>
      </c>
      <c r="F163" s="10" t="e">
        <v>#N/A</v>
      </c>
      <c r="G163" s="10">
        <f>IF(('ssp3-up'!G163-'ssp3-up'!F163)&gt;0,('ssp3-up'!G163-'ssp3-up'!F163),0)</f>
        <v>2.3246996424493571E-2</v>
      </c>
      <c r="H163" s="10">
        <f>IF(('ssp3-up'!H163-'ssp3-up'!G163)&gt;0,('ssp3-up'!H163-'ssp3-up'!G163),0)</f>
        <v>2.3434010446837461E-2</v>
      </c>
      <c r="I163" s="10">
        <f>IF(('ssp3-up'!I163-'ssp3-up'!H163)&gt;0,('ssp3-up'!I163-'ssp3-up'!H163),0)</f>
        <v>2.3833836950026888E-2</v>
      </c>
      <c r="J163" s="10">
        <f>IF(('ssp3-up'!J163-'ssp3-up'!I163)&gt;0,('ssp3-up'!J163-'ssp3-up'!I163),0)</f>
        <v>2.3409910825968938E-2</v>
      </c>
      <c r="K163" s="10">
        <f>IF(('ssp3-up'!K163-'ssp3-up'!J163)&gt;0,('ssp3-up'!K163-'ssp3-up'!J163),0)</f>
        <v>2.1144811234892646E-2</v>
      </c>
      <c r="L163" s="10">
        <f>IF(('ssp3-up'!L163-'ssp3-up'!K163)&gt;0,('ssp3-up'!L163-'ssp3-up'!K163),0)</f>
        <v>1.9220364129084677E-2</v>
      </c>
      <c r="M163" s="10">
        <f>IF(('ssp3-up'!M163-'ssp3-up'!L163)&gt;0,('ssp3-up'!M163-'ssp3-up'!L163),0)</f>
        <v>1.8434865154850821E-2</v>
      </c>
      <c r="N163" s="10">
        <f>IF(('ssp3-up'!N163-'ssp3-up'!M163)&gt;0,('ssp3-up'!N163-'ssp3-up'!M163),0)</f>
        <v>1.8669635958593833E-2</v>
      </c>
      <c r="O163" s="10">
        <f>IF(('ssp3-up'!O163-'ssp3-up'!N163)&gt;0,('ssp3-up'!O163-'ssp3-up'!N163),0)</f>
        <v>1.867599901788064E-2</v>
      </c>
      <c r="P163" s="10">
        <f>IF(('ssp3-up'!P163-'ssp3-up'!O163)&gt;0,('ssp3-up'!P163-'ssp3-up'!O163),0)</f>
        <v>1.8218620635981231E-2</v>
      </c>
      <c r="Q163" s="10">
        <f>IF(('ssp3-up'!Q163-'ssp3-up'!P163)&gt;0,('ssp3-up'!Q163-'ssp3-up'!P163),0)</f>
        <v>1.7418157163587522E-2</v>
      </c>
      <c r="R163" s="10">
        <f>IF(('ssp3-up'!R163-'ssp3-up'!Q163)&gt;0,('ssp3-up'!R163-'ssp3-up'!Q163),0)</f>
        <v>1.6914430320112084E-2</v>
      </c>
      <c r="S163" s="10">
        <f>IF(('ssp3-up'!S163-'ssp3-up'!R163)&gt;0,('ssp3-up'!S163-'ssp3-up'!R163),0)</f>
        <v>1.6959384181569281E-2</v>
      </c>
      <c r="T163" s="10">
        <f>IF(('ssp3-up'!T163-'ssp3-up'!S163)&gt;0,('ssp3-up'!T163-'ssp3-up'!S163),0)</f>
        <v>1.7289049970060422E-2</v>
      </c>
      <c r="U163" s="10">
        <f>IF(('ssp3-up'!U163-'ssp3-up'!T163)&gt;0,('ssp3-up'!U163-'ssp3-up'!T163),0)</f>
        <v>1.7572570401547472E-2</v>
      </c>
      <c r="V163" s="10">
        <f>IF(('ssp3-up'!V163-'ssp3-up'!U163)&gt;0,('ssp3-up'!V163-'ssp3-up'!U163),0)</f>
        <v>1.7261705534191152E-2</v>
      </c>
      <c r="W163" s="10">
        <f>IF(('ssp3-up'!W163-'ssp3-up'!V163)&gt;0,('ssp3-up'!W163-'ssp3-up'!V163),0)</f>
        <v>1.6702743030878597E-2</v>
      </c>
      <c r="X163" s="10">
        <f>IF(('ssp3-up'!X163-'ssp3-up'!W163)&gt;0,('ssp3-up'!X163-'ssp3-up'!W163),0)</f>
        <v>1.6165277792209776E-2</v>
      </c>
    </row>
    <row r="164" spans="1:24" x14ac:dyDescent="0.3">
      <c r="A164" s="6" t="s">
        <v>6</v>
      </c>
      <c r="B164" s="11" t="s">
        <v>206</v>
      </c>
      <c r="C164" s="6" t="s">
        <v>171</v>
      </c>
      <c r="D164" s="6" t="s">
        <v>205</v>
      </c>
      <c r="E164" s="6" t="s">
        <v>204</v>
      </c>
      <c r="F164" s="10" t="e">
        <v>#N/A</v>
      </c>
      <c r="G164" s="10">
        <f>IF(('ssp3-up'!G164-'ssp3-up'!F164)&gt;0,('ssp3-up'!G164-'ssp3-up'!F164),0)</f>
        <v>0.10916313907976072</v>
      </c>
      <c r="H164" s="10">
        <f>IF(('ssp3-up'!H164-'ssp3-up'!G164)&gt;0,('ssp3-up'!H164-'ssp3-up'!G164),0)</f>
        <v>7.8622903538670297E-2</v>
      </c>
      <c r="I164" s="10">
        <f>IF(('ssp3-up'!I164-'ssp3-up'!H164)&gt;0,('ssp3-up'!I164-'ssp3-up'!H164),0)</f>
        <v>4.043057199768807E-2</v>
      </c>
      <c r="J164" s="10">
        <f>IF(('ssp3-up'!J164-'ssp3-up'!I164)&gt;0,('ssp3-up'!J164-'ssp3-up'!I164),0)</f>
        <v>9.2196520454557174E-4</v>
      </c>
      <c r="K164" s="10">
        <f>IF(('ssp3-up'!K164-'ssp3-up'!J164)&gt;0,('ssp3-up'!K164-'ssp3-up'!J164),0)</f>
        <v>0</v>
      </c>
      <c r="L164" s="10">
        <f>IF(('ssp3-up'!L164-'ssp3-up'!K164)&gt;0,('ssp3-up'!L164-'ssp3-up'!K164),0)</f>
        <v>0</v>
      </c>
      <c r="M164" s="10">
        <f>IF(('ssp3-up'!M164-'ssp3-up'!L164)&gt;0,('ssp3-up'!M164-'ssp3-up'!L164),0)</f>
        <v>0</v>
      </c>
      <c r="N164" s="10">
        <f>IF(('ssp3-up'!N164-'ssp3-up'!M164)&gt;0,('ssp3-up'!N164-'ssp3-up'!M164),0)</f>
        <v>0</v>
      </c>
      <c r="O164" s="10">
        <f>IF(('ssp3-up'!O164-'ssp3-up'!N164)&gt;0,('ssp3-up'!O164-'ssp3-up'!N164),0)</f>
        <v>0</v>
      </c>
      <c r="P164" s="10">
        <f>IF(('ssp3-up'!P164-'ssp3-up'!O164)&gt;0,('ssp3-up'!P164-'ssp3-up'!O164),0)</f>
        <v>0</v>
      </c>
      <c r="Q164" s="10">
        <f>IF(('ssp3-up'!Q164-'ssp3-up'!P164)&gt;0,('ssp3-up'!Q164-'ssp3-up'!P164),0)</f>
        <v>0</v>
      </c>
      <c r="R164" s="10">
        <f>IF(('ssp3-up'!R164-'ssp3-up'!Q164)&gt;0,('ssp3-up'!R164-'ssp3-up'!Q164),0)</f>
        <v>0</v>
      </c>
      <c r="S164" s="10">
        <f>IF(('ssp3-up'!S164-'ssp3-up'!R164)&gt;0,('ssp3-up'!S164-'ssp3-up'!R164),0)</f>
        <v>0</v>
      </c>
      <c r="T164" s="10">
        <f>IF(('ssp3-up'!T164-'ssp3-up'!S164)&gt;0,('ssp3-up'!T164-'ssp3-up'!S164),0)</f>
        <v>0</v>
      </c>
      <c r="U164" s="10">
        <f>IF(('ssp3-up'!U164-'ssp3-up'!T164)&gt;0,('ssp3-up'!U164-'ssp3-up'!T164),0)</f>
        <v>0</v>
      </c>
      <c r="V164" s="10">
        <f>IF(('ssp3-up'!V164-'ssp3-up'!U164)&gt;0,('ssp3-up'!V164-'ssp3-up'!U164),0)</f>
        <v>0</v>
      </c>
      <c r="W164" s="10">
        <f>IF(('ssp3-up'!W164-'ssp3-up'!V164)&gt;0,('ssp3-up'!W164-'ssp3-up'!V164),0)</f>
        <v>0</v>
      </c>
      <c r="X164" s="10">
        <f>IF(('ssp3-up'!X164-'ssp3-up'!W164)&gt;0,('ssp3-up'!X164-'ssp3-up'!W164),0)</f>
        <v>0</v>
      </c>
    </row>
    <row r="165" spans="1:24" x14ac:dyDescent="0.3">
      <c r="A165" s="6" t="s">
        <v>6</v>
      </c>
      <c r="B165" s="11" t="s">
        <v>206</v>
      </c>
      <c r="C165" s="6" t="s">
        <v>172</v>
      </c>
      <c r="D165" s="6" t="s">
        <v>205</v>
      </c>
      <c r="E165" s="6" t="s">
        <v>204</v>
      </c>
      <c r="F165" s="10" t="e">
        <v>#N/A</v>
      </c>
      <c r="G165" s="10">
        <f>IF(('ssp3-up'!G165-'ssp3-up'!F165)&gt;0,('ssp3-up'!G165-'ssp3-up'!F165),0)</f>
        <v>3.4900970298471723E-2</v>
      </c>
      <c r="H165" s="10">
        <f>IF(('ssp3-up'!H165-'ssp3-up'!G165)&gt;0,('ssp3-up'!H165-'ssp3-up'!G165),0)</f>
        <v>2.3641695843923394E-2</v>
      </c>
      <c r="I165" s="10">
        <f>IF(('ssp3-up'!I165-'ssp3-up'!H165)&gt;0,('ssp3-up'!I165-'ssp3-up'!H165),0)</f>
        <v>1.1422466358760319E-2</v>
      </c>
      <c r="J165" s="10">
        <f>IF(('ssp3-up'!J165-'ssp3-up'!I165)&gt;0,('ssp3-up'!J165-'ssp3-up'!I165),0)</f>
        <v>2.2269978490274678E-3</v>
      </c>
      <c r="K165" s="10">
        <f>IF(('ssp3-up'!K165-'ssp3-up'!J165)&gt;0,('ssp3-up'!K165-'ssp3-up'!J165),0)</f>
        <v>0</v>
      </c>
      <c r="L165" s="10">
        <f>IF(('ssp3-up'!L165-'ssp3-up'!K165)&gt;0,('ssp3-up'!L165-'ssp3-up'!K165),0)</f>
        <v>0</v>
      </c>
      <c r="M165" s="10">
        <f>IF(('ssp3-up'!M165-'ssp3-up'!L165)&gt;0,('ssp3-up'!M165-'ssp3-up'!L165),0)</f>
        <v>0</v>
      </c>
      <c r="N165" s="10">
        <f>IF(('ssp3-up'!N165-'ssp3-up'!M165)&gt;0,('ssp3-up'!N165-'ssp3-up'!M165),0)</f>
        <v>0</v>
      </c>
      <c r="O165" s="10">
        <f>IF(('ssp3-up'!O165-'ssp3-up'!N165)&gt;0,('ssp3-up'!O165-'ssp3-up'!N165),0)</f>
        <v>0</v>
      </c>
      <c r="P165" s="10">
        <f>IF(('ssp3-up'!P165-'ssp3-up'!O165)&gt;0,('ssp3-up'!P165-'ssp3-up'!O165),0)</f>
        <v>0</v>
      </c>
      <c r="Q165" s="10">
        <f>IF(('ssp3-up'!Q165-'ssp3-up'!P165)&gt;0,('ssp3-up'!Q165-'ssp3-up'!P165),0)</f>
        <v>0</v>
      </c>
      <c r="R165" s="10">
        <f>IF(('ssp3-up'!R165-'ssp3-up'!Q165)&gt;0,('ssp3-up'!R165-'ssp3-up'!Q165),0)</f>
        <v>0</v>
      </c>
      <c r="S165" s="10">
        <f>IF(('ssp3-up'!S165-'ssp3-up'!R165)&gt;0,('ssp3-up'!S165-'ssp3-up'!R165),0)</f>
        <v>0</v>
      </c>
      <c r="T165" s="10">
        <f>IF(('ssp3-up'!T165-'ssp3-up'!S165)&gt;0,('ssp3-up'!T165-'ssp3-up'!S165),0)</f>
        <v>0</v>
      </c>
      <c r="U165" s="10">
        <f>IF(('ssp3-up'!U165-'ssp3-up'!T165)&gt;0,('ssp3-up'!U165-'ssp3-up'!T165),0)</f>
        <v>0</v>
      </c>
      <c r="V165" s="10">
        <f>IF(('ssp3-up'!V165-'ssp3-up'!U165)&gt;0,('ssp3-up'!V165-'ssp3-up'!U165),0)</f>
        <v>0</v>
      </c>
      <c r="W165" s="10">
        <f>IF(('ssp3-up'!W165-'ssp3-up'!V165)&gt;0,('ssp3-up'!W165-'ssp3-up'!V165),0)</f>
        <v>0</v>
      </c>
      <c r="X165" s="10">
        <f>IF(('ssp3-up'!X165-'ssp3-up'!W165)&gt;0,('ssp3-up'!X165-'ssp3-up'!W165),0)</f>
        <v>0</v>
      </c>
    </row>
    <row r="166" spans="1:24" x14ac:dyDescent="0.3">
      <c r="A166" s="6" t="s">
        <v>6</v>
      </c>
      <c r="B166" s="11" t="s">
        <v>206</v>
      </c>
      <c r="C166" s="6" t="s">
        <v>173</v>
      </c>
      <c r="D166" s="6" t="s">
        <v>205</v>
      </c>
      <c r="E166" s="6" t="s">
        <v>204</v>
      </c>
      <c r="F166" s="10" t="e">
        <v>#N/A</v>
      </c>
      <c r="G166" s="10">
        <f>IF(('ssp3-up'!G166-'ssp3-up'!F166)&gt;0,('ssp3-up'!G166-'ssp3-up'!F166),0)</f>
        <v>0.37597386022816526</v>
      </c>
      <c r="H166" s="10">
        <f>IF(('ssp3-up'!H166-'ssp3-up'!G166)&gt;0,('ssp3-up'!H166-'ssp3-up'!G166),0)</f>
        <v>0.30880878723923644</v>
      </c>
      <c r="I166" s="10">
        <f>IF(('ssp3-up'!I166-'ssp3-up'!H166)&gt;0,('ssp3-up'!I166-'ssp3-up'!H166),0)</f>
        <v>0.22744205811293838</v>
      </c>
      <c r="J166" s="10">
        <f>IF(('ssp3-up'!J166-'ssp3-up'!I166)&gt;0,('ssp3-up'!J166-'ssp3-up'!I166),0)</f>
        <v>0.14606222762152576</v>
      </c>
      <c r="K166" s="10">
        <f>IF(('ssp3-up'!K166-'ssp3-up'!J166)&gt;0,('ssp3-up'!K166-'ssp3-up'!J166),0)</f>
        <v>9.4385807854912684E-2</v>
      </c>
      <c r="L166" s="10">
        <f>IF(('ssp3-up'!L166-'ssp3-up'!K166)&gt;0,('ssp3-up'!L166-'ssp3-up'!K166),0)</f>
        <v>7.1017620582981777E-2</v>
      </c>
      <c r="M166" s="10">
        <f>IF(('ssp3-up'!M166-'ssp3-up'!L166)&gt;0,('ssp3-up'!M166-'ssp3-up'!L166),0)</f>
        <v>5.5912523926570756E-2</v>
      </c>
      <c r="N166" s="10">
        <f>IF(('ssp3-up'!N166-'ssp3-up'!M166)&gt;0,('ssp3-up'!N166-'ssp3-up'!M166),0)</f>
        <v>3.2223241893886367E-2</v>
      </c>
      <c r="O166" s="10">
        <f>IF(('ssp3-up'!O166-'ssp3-up'!N166)&gt;0,('ssp3-up'!O166-'ssp3-up'!N166),0)</f>
        <v>0</v>
      </c>
      <c r="P166" s="10">
        <f>IF(('ssp3-up'!P166-'ssp3-up'!O166)&gt;0,('ssp3-up'!P166-'ssp3-up'!O166),0)</f>
        <v>0</v>
      </c>
      <c r="Q166" s="10">
        <f>IF(('ssp3-up'!Q166-'ssp3-up'!P166)&gt;0,('ssp3-up'!Q166-'ssp3-up'!P166),0)</f>
        <v>0</v>
      </c>
      <c r="R166" s="10">
        <f>IF(('ssp3-up'!R166-'ssp3-up'!Q166)&gt;0,('ssp3-up'!R166-'ssp3-up'!Q166),0)</f>
        <v>0</v>
      </c>
      <c r="S166" s="10">
        <f>IF(('ssp3-up'!S166-'ssp3-up'!R166)&gt;0,('ssp3-up'!S166-'ssp3-up'!R166),0)</f>
        <v>0</v>
      </c>
      <c r="T166" s="10">
        <f>IF(('ssp3-up'!T166-'ssp3-up'!S166)&gt;0,('ssp3-up'!T166-'ssp3-up'!S166),0)</f>
        <v>0</v>
      </c>
      <c r="U166" s="10">
        <f>IF(('ssp3-up'!U166-'ssp3-up'!T166)&gt;0,('ssp3-up'!U166-'ssp3-up'!T166),0)</f>
        <v>0</v>
      </c>
      <c r="V166" s="10">
        <f>IF(('ssp3-up'!V166-'ssp3-up'!U166)&gt;0,('ssp3-up'!V166-'ssp3-up'!U166),0)</f>
        <v>0</v>
      </c>
      <c r="W166" s="10">
        <f>IF(('ssp3-up'!W166-'ssp3-up'!V166)&gt;0,('ssp3-up'!W166-'ssp3-up'!V166),0)</f>
        <v>0</v>
      </c>
      <c r="X166" s="10">
        <f>IF(('ssp3-up'!X166-'ssp3-up'!W166)&gt;0,('ssp3-up'!X166-'ssp3-up'!W166),0)</f>
        <v>0</v>
      </c>
    </row>
    <row r="167" spans="1:24" x14ac:dyDescent="0.3">
      <c r="A167" s="6" t="s">
        <v>6</v>
      </c>
      <c r="B167" s="11" t="s">
        <v>206</v>
      </c>
      <c r="C167" s="6" t="s">
        <v>174</v>
      </c>
      <c r="D167" s="6" t="s">
        <v>205</v>
      </c>
      <c r="E167" s="6" t="s">
        <v>204</v>
      </c>
      <c r="F167" s="10" t="e">
        <v>#N/A</v>
      </c>
      <c r="G167" s="10">
        <f>IF(('ssp3-up'!G167-'ssp3-up'!F167)&gt;0,('ssp3-up'!G167-'ssp3-up'!F167),0)</f>
        <v>3.1237097959821436E-2</v>
      </c>
      <c r="H167" s="10">
        <f>IF(('ssp3-up'!H167-'ssp3-up'!G167)&gt;0,('ssp3-up'!H167-'ssp3-up'!G167),0)</f>
        <v>3.0137259083131474E-2</v>
      </c>
      <c r="I167" s="10">
        <f>IF(('ssp3-up'!I167-'ssp3-up'!H167)&gt;0,('ssp3-up'!I167-'ssp3-up'!H167),0)</f>
        <v>2.9385626533158016E-2</v>
      </c>
      <c r="J167" s="10">
        <f>IF(('ssp3-up'!J167-'ssp3-up'!I167)&gt;0,('ssp3-up'!J167-'ssp3-up'!I167),0)</f>
        <v>2.9451819463062856E-2</v>
      </c>
      <c r="K167" s="10">
        <f>IF(('ssp3-up'!K167-'ssp3-up'!J167)&gt;0,('ssp3-up'!K167-'ssp3-up'!J167),0)</f>
        <v>2.8757539835052248E-2</v>
      </c>
      <c r="L167" s="10">
        <f>IF(('ssp3-up'!L167-'ssp3-up'!K167)&gt;0,('ssp3-up'!L167-'ssp3-up'!K167),0)</f>
        <v>2.8699845634148513E-2</v>
      </c>
      <c r="M167" s="10">
        <f>IF(('ssp3-up'!M167-'ssp3-up'!L167)&gt;0,('ssp3-up'!M167-'ssp3-up'!L167),0)</f>
        <v>2.9989847339675912E-2</v>
      </c>
      <c r="N167" s="10">
        <f>IF(('ssp3-up'!N167-'ssp3-up'!M167)&gt;0,('ssp3-up'!N167-'ssp3-up'!M167),0)</f>
        <v>2.925756156901832E-2</v>
      </c>
      <c r="O167" s="10">
        <f>IF(('ssp3-up'!O167-'ssp3-up'!N167)&gt;0,('ssp3-up'!O167-'ssp3-up'!N167),0)</f>
        <v>2.8821275981486483E-2</v>
      </c>
      <c r="P167" s="10">
        <f>IF(('ssp3-up'!P167-'ssp3-up'!O167)&gt;0,('ssp3-up'!P167-'ssp3-up'!O167),0)</f>
        <v>2.8923693244208404E-2</v>
      </c>
      <c r="Q167" s="10">
        <f>IF(('ssp3-up'!Q167-'ssp3-up'!P167)&gt;0,('ssp3-up'!Q167-'ssp3-up'!P167),0)</f>
        <v>2.7096485552853045E-2</v>
      </c>
      <c r="R167" s="10">
        <f>IF(('ssp3-up'!R167-'ssp3-up'!Q167)&gt;0,('ssp3-up'!R167-'ssp3-up'!Q167),0)</f>
        <v>2.9477832833783357E-2</v>
      </c>
      <c r="S167" s="10">
        <f>IF(('ssp3-up'!S167-'ssp3-up'!R167)&gt;0,('ssp3-up'!S167-'ssp3-up'!R167),0)</f>
        <v>3.202990738167677E-2</v>
      </c>
      <c r="T167" s="10">
        <f>IF(('ssp3-up'!T167-'ssp3-up'!S167)&gt;0,('ssp3-up'!T167-'ssp3-up'!S167),0)</f>
        <v>3.4019893181149063E-2</v>
      </c>
      <c r="U167" s="10">
        <f>IF(('ssp3-up'!U167-'ssp3-up'!T167)&gt;0,('ssp3-up'!U167-'ssp3-up'!T167),0)</f>
        <v>3.6134560725755938E-2</v>
      </c>
      <c r="V167" s="10">
        <f>IF(('ssp3-up'!V167-'ssp3-up'!U167)&gt;0,('ssp3-up'!V167-'ssp3-up'!U167),0)</f>
        <v>3.6728828508424072E-2</v>
      </c>
      <c r="W167" s="10">
        <f>IF(('ssp3-up'!W167-'ssp3-up'!V167)&gt;0,('ssp3-up'!W167-'ssp3-up'!V167),0)</f>
        <v>3.8314327416957505E-2</v>
      </c>
      <c r="X167" s="10">
        <f>IF(('ssp3-up'!X167-'ssp3-up'!W167)&gt;0,('ssp3-up'!X167-'ssp3-up'!W167),0)</f>
        <v>3.912302105564569E-2</v>
      </c>
    </row>
    <row r="168" spans="1:24" x14ac:dyDescent="0.3">
      <c r="A168" s="6" t="s">
        <v>6</v>
      </c>
      <c r="B168" s="11" t="s">
        <v>206</v>
      </c>
      <c r="C168" s="6" t="s">
        <v>175</v>
      </c>
      <c r="D168" s="6" t="s">
        <v>205</v>
      </c>
      <c r="E168" s="6" t="s">
        <v>204</v>
      </c>
      <c r="F168" s="10" t="e">
        <v>#N/A</v>
      </c>
      <c r="G168" s="10">
        <f>IF(('ssp3-up'!G168-'ssp3-up'!F168)&gt;0,('ssp3-up'!G168-'ssp3-up'!F168),0)</f>
        <v>1.3818538169240071</v>
      </c>
      <c r="H168" s="10">
        <f>IF(('ssp3-up'!H168-'ssp3-up'!G168)&gt;0,('ssp3-up'!H168-'ssp3-up'!G168),0)</f>
        <v>1.5615337778096219</v>
      </c>
      <c r="I168" s="10">
        <f>IF(('ssp3-up'!I168-'ssp3-up'!H168)&gt;0,('ssp3-up'!I168-'ssp3-up'!H168),0)</f>
        <v>1.7108640063477107</v>
      </c>
      <c r="J168" s="10">
        <f>IF(('ssp3-up'!J168-'ssp3-up'!I168)&gt;0,('ssp3-up'!J168-'ssp3-up'!I168),0)</f>
        <v>1.7971918063716039</v>
      </c>
      <c r="K168" s="10">
        <f>IF(('ssp3-up'!K168-'ssp3-up'!J168)&gt;0,('ssp3-up'!K168-'ssp3-up'!J168),0)</f>
        <v>1.7580849603167508</v>
      </c>
      <c r="L168" s="10">
        <f>IF(('ssp3-up'!L168-'ssp3-up'!K168)&gt;0,('ssp3-up'!L168-'ssp3-up'!K168),0)</f>
        <v>1.6965267617576956</v>
      </c>
      <c r="M168" s="10">
        <f>IF(('ssp3-up'!M168-'ssp3-up'!L168)&gt;0,('ssp3-up'!M168-'ssp3-up'!L168),0)</f>
        <v>1.6784813069029703</v>
      </c>
      <c r="N168" s="10">
        <f>IF(('ssp3-up'!N168-'ssp3-up'!M168)&gt;0,('ssp3-up'!N168-'ssp3-up'!M168),0)</f>
        <v>1.721723754859017</v>
      </c>
      <c r="O168" s="10">
        <f>IF(('ssp3-up'!O168-'ssp3-up'!N168)&gt;0,('ssp3-up'!O168-'ssp3-up'!N168),0)</f>
        <v>1.7417955085347572</v>
      </c>
      <c r="P168" s="10">
        <f>IF(('ssp3-up'!P168-'ssp3-up'!O168)&gt;0,('ssp3-up'!P168-'ssp3-up'!O168),0)</f>
        <v>1.7114992829951596</v>
      </c>
      <c r="Q168" s="10">
        <f>IF(('ssp3-up'!Q168-'ssp3-up'!P168)&gt;0,('ssp3-up'!Q168-'ssp3-up'!P168),0)</f>
        <v>1.6475323126414985</v>
      </c>
      <c r="R168" s="10">
        <f>IF(('ssp3-up'!R168-'ssp3-up'!Q168)&gt;0,('ssp3-up'!R168-'ssp3-up'!Q168),0)</f>
        <v>1.5878971438041845</v>
      </c>
      <c r="S168" s="10">
        <f>IF(('ssp3-up'!S168-'ssp3-up'!R168)&gt;0,('ssp3-up'!S168-'ssp3-up'!R168),0)</f>
        <v>1.5623443527716745</v>
      </c>
      <c r="T168" s="10">
        <f>IF(('ssp3-up'!T168-'ssp3-up'!S168)&gt;0,('ssp3-up'!T168-'ssp3-up'!S168),0)</f>
        <v>1.5658504427764939</v>
      </c>
      <c r="U168" s="10">
        <f>IF(('ssp3-up'!U168-'ssp3-up'!T168)&gt;0,('ssp3-up'!U168-'ssp3-up'!T168),0)</f>
        <v>1.5708305512183216</v>
      </c>
      <c r="V168" s="10">
        <f>IF(('ssp3-up'!V168-'ssp3-up'!U168)&gt;0,('ssp3-up'!V168-'ssp3-up'!U168),0)</f>
        <v>1.5632210561009998</v>
      </c>
      <c r="W168" s="10">
        <f>IF(('ssp3-up'!W168-'ssp3-up'!V168)&gt;0,('ssp3-up'!W168-'ssp3-up'!V168),0)</f>
        <v>1.5523544429044449</v>
      </c>
      <c r="X168" s="10">
        <f>IF(('ssp3-up'!X168-'ssp3-up'!W168)&gt;0,('ssp3-up'!X168-'ssp3-up'!W168),0)</f>
        <v>1.5520882713165491</v>
      </c>
    </row>
    <row r="169" spans="1:24" x14ac:dyDescent="0.3">
      <c r="A169" s="6" t="s">
        <v>6</v>
      </c>
      <c r="B169" s="11" t="s">
        <v>206</v>
      </c>
      <c r="C169" s="6" t="s">
        <v>176</v>
      </c>
      <c r="D169" s="6" t="s">
        <v>205</v>
      </c>
      <c r="E169" s="6" t="s">
        <v>204</v>
      </c>
      <c r="F169" s="10" t="e">
        <v>#N/A</v>
      </c>
      <c r="G169" s="10">
        <f>IF(('ssp3-up'!G169-'ssp3-up'!F169)&gt;0,('ssp3-up'!G169-'ssp3-up'!F169),0)</f>
        <v>0.63834517841513749</v>
      </c>
      <c r="H169" s="10">
        <f>IF(('ssp3-up'!H169-'ssp3-up'!G169)&gt;0,('ssp3-up'!H169-'ssp3-up'!G169),0)</f>
        <v>0.73903730462821349</v>
      </c>
      <c r="I169" s="10">
        <f>IF(('ssp3-up'!I169-'ssp3-up'!H169)&gt;0,('ssp3-up'!I169-'ssp3-up'!H169),0)</f>
        <v>0.84849228305391744</v>
      </c>
      <c r="J169" s="10">
        <f>IF(('ssp3-up'!J169-'ssp3-up'!I169)&gt;0,('ssp3-up'!J169-'ssp3-up'!I169),0)</f>
        <v>0.95705302957461669</v>
      </c>
      <c r="K169" s="10">
        <f>IF(('ssp3-up'!K169-'ssp3-up'!J169)&gt;0,('ssp3-up'!K169-'ssp3-up'!J169),0)</f>
        <v>1.0272801106216338</v>
      </c>
      <c r="L169" s="10">
        <f>IF(('ssp3-up'!L169-'ssp3-up'!K169)&gt;0,('ssp3-up'!L169-'ssp3-up'!K169),0)</f>
        <v>1.0824854075392309</v>
      </c>
      <c r="M169" s="10">
        <f>IF(('ssp3-up'!M169-'ssp3-up'!L169)&gt;0,('ssp3-up'!M169-'ssp3-up'!L169),0)</f>
        <v>1.135353851442888</v>
      </c>
      <c r="N169" s="10">
        <f>IF(('ssp3-up'!N169-'ssp3-up'!M169)&gt;0,('ssp3-up'!N169-'ssp3-up'!M169),0)</f>
        <v>1.1735750797259321</v>
      </c>
      <c r="O169" s="10">
        <f>IF(('ssp3-up'!O169-'ssp3-up'!N169)&gt;0,('ssp3-up'!O169-'ssp3-up'!N169),0)</f>
        <v>1.1855153985775786</v>
      </c>
      <c r="P169" s="10">
        <f>IF(('ssp3-up'!P169-'ssp3-up'!O169)&gt;0,('ssp3-up'!P169-'ssp3-up'!O169),0)</f>
        <v>1.1796060186664246</v>
      </c>
      <c r="Q169" s="10">
        <f>IF(('ssp3-up'!Q169-'ssp3-up'!P169)&gt;0,('ssp3-up'!Q169-'ssp3-up'!P169),0)</f>
        <v>1.1654254328289273</v>
      </c>
      <c r="R169" s="10">
        <f>IF(('ssp3-up'!R169-'ssp3-up'!Q169)&gt;0,('ssp3-up'!R169-'ssp3-up'!Q169),0)</f>
        <v>1.1458662812920792</v>
      </c>
      <c r="S169" s="10">
        <f>IF(('ssp3-up'!S169-'ssp3-up'!R169)&gt;0,('ssp3-up'!S169-'ssp3-up'!R169),0)</f>
        <v>1.126217039346594</v>
      </c>
      <c r="T169" s="10">
        <f>IF(('ssp3-up'!T169-'ssp3-up'!S169)&gt;0,('ssp3-up'!T169-'ssp3-up'!S169),0)</f>
        <v>1.0961520693585207</v>
      </c>
      <c r="U169" s="10">
        <f>IF(('ssp3-up'!U169-'ssp3-up'!T169)&gt;0,('ssp3-up'!U169-'ssp3-up'!T169),0)</f>
        <v>1.0557650565449777</v>
      </c>
      <c r="V169" s="10">
        <f>IF(('ssp3-up'!V169-'ssp3-up'!U169)&gt;0,('ssp3-up'!V169-'ssp3-up'!U169),0)</f>
        <v>1.0028210187986879</v>
      </c>
      <c r="W169" s="10">
        <f>IF(('ssp3-up'!W169-'ssp3-up'!V169)&gt;0,('ssp3-up'!W169-'ssp3-up'!V169),0)</f>
        <v>0.92926058540126988</v>
      </c>
      <c r="X169" s="10">
        <f>IF(('ssp3-up'!X169-'ssp3-up'!W169)&gt;0,('ssp3-up'!X169-'ssp3-up'!W169),0)</f>
        <v>0.89907853135827054</v>
      </c>
    </row>
    <row r="170" spans="1:24" x14ac:dyDescent="0.3">
      <c r="A170" s="6" t="s">
        <v>6</v>
      </c>
      <c r="B170" s="11" t="s">
        <v>206</v>
      </c>
      <c r="C170" s="6" t="s">
        <v>177</v>
      </c>
      <c r="D170" s="6" t="s">
        <v>205</v>
      </c>
      <c r="E170" s="6" t="s">
        <v>204</v>
      </c>
      <c r="F170" s="10" t="e">
        <v>#N/A</v>
      </c>
      <c r="G170" s="10">
        <f>IF(('ssp3-up'!G170-'ssp3-up'!F170)&gt;0,('ssp3-up'!G170-'ssp3-up'!F170),0)</f>
        <v>0.32008750467298519</v>
      </c>
      <c r="H170" s="10">
        <f>IF(('ssp3-up'!H170-'ssp3-up'!G170)&gt;0,('ssp3-up'!H170-'ssp3-up'!G170),0)</f>
        <v>0.34534483315677988</v>
      </c>
      <c r="I170" s="10">
        <f>IF(('ssp3-up'!I170-'ssp3-up'!H170)&gt;0,('ssp3-up'!I170-'ssp3-up'!H170),0)</f>
        <v>0.36326765610277079</v>
      </c>
      <c r="J170" s="10">
        <f>IF(('ssp3-up'!J170-'ssp3-up'!I170)&gt;0,('ssp3-up'!J170-'ssp3-up'!I170),0)</f>
        <v>0.37750998045486206</v>
      </c>
      <c r="K170" s="10">
        <f>IF(('ssp3-up'!K170-'ssp3-up'!J170)&gt;0,('ssp3-up'!K170-'ssp3-up'!J170),0)</f>
        <v>0.37005676954035138</v>
      </c>
      <c r="L170" s="10">
        <f>IF(('ssp3-up'!L170-'ssp3-up'!K170)&gt;0,('ssp3-up'!L170-'ssp3-up'!K170),0)</f>
        <v>0.36195363742470921</v>
      </c>
      <c r="M170" s="10">
        <f>IF(('ssp3-up'!M170-'ssp3-up'!L170)&gt;0,('ssp3-up'!M170-'ssp3-up'!L170),0)</f>
        <v>0.35405413694036092</v>
      </c>
      <c r="N170" s="10">
        <f>IF(('ssp3-up'!N170-'ssp3-up'!M170)&gt;0,('ssp3-up'!N170-'ssp3-up'!M170),0)</f>
        <v>0.35368852007576379</v>
      </c>
      <c r="O170" s="10">
        <f>IF(('ssp3-up'!O170-'ssp3-up'!N170)&gt;0,('ssp3-up'!O170-'ssp3-up'!N170),0)</f>
        <v>0.34038048567215551</v>
      </c>
      <c r="P170" s="10">
        <f>IF(('ssp3-up'!P170-'ssp3-up'!O170)&gt;0,('ssp3-up'!P170-'ssp3-up'!O170),0)</f>
        <v>0.32193853697880037</v>
      </c>
      <c r="Q170" s="10">
        <f>IF(('ssp3-up'!Q170-'ssp3-up'!P170)&gt;0,('ssp3-up'!Q170-'ssp3-up'!P170),0)</f>
        <v>0.3062191496558837</v>
      </c>
      <c r="R170" s="10">
        <f>IF(('ssp3-up'!R170-'ssp3-up'!Q170)&gt;0,('ssp3-up'!R170-'ssp3-up'!Q170),0)</f>
        <v>0.28532469874447841</v>
      </c>
      <c r="S170" s="10">
        <f>IF(('ssp3-up'!S170-'ssp3-up'!R170)&gt;0,('ssp3-up'!S170-'ssp3-up'!R170),0)</f>
        <v>0.27208163978767885</v>
      </c>
      <c r="T170" s="10">
        <f>IF(('ssp3-up'!T170-'ssp3-up'!S170)&gt;0,('ssp3-up'!T170-'ssp3-up'!S170),0)</f>
        <v>0.26473706857519907</v>
      </c>
      <c r="U170" s="10">
        <f>IF(('ssp3-up'!U170-'ssp3-up'!T170)&gt;0,('ssp3-up'!U170-'ssp3-up'!T170),0)</f>
        <v>0.25836506148415772</v>
      </c>
      <c r="V170" s="10">
        <f>IF(('ssp3-up'!V170-'ssp3-up'!U170)&gt;0,('ssp3-up'!V170-'ssp3-up'!U170),0)</f>
        <v>0.25372542170271295</v>
      </c>
      <c r="W170" s="10">
        <f>IF(('ssp3-up'!W170-'ssp3-up'!V170)&gt;0,('ssp3-up'!W170-'ssp3-up'!V170),0)</f>
        <v>0.25561193511733293</v>
      </c>
      <c r="X170" s="10">
        <f>IF(('ssp3-up'!X170-'ssp3-up'!W170)&gt;0,('ssp3-up'!X170-'ssp3-up'!W170),0)</f>
        <v>0.24298281290018053</v>
      </c>
    </row>
    <row r="171" spans="1:24" x14ac:dyDescent="0.3">
      <c r="A171" s="6" t="s">
        <v>6</v>
      </c>
      <c r="B171" s="11" t="s">
        <v>206</v>
      </c>
      <c r="C171" s="6" t="s">
        <v>178</v>
      </c>
      <c r="D171" s="6" t="s">
        <v>205</v>
      </c>
      <c r="E171" s="6" t="s">
        <v>204</v>
      </c>
      <c r="F171" s="10" t="e">
        <v>#N/A</v>
      </c>
      <c r="G171" s="10">
        <f>IF(('ssp3-up'!G171-'ssp3-up'!F171)&gt;0,('ssp3-up'!G171-'ssp3-up'!F171),0)</f>
        <v>1.2668315285522063</v>
      </c>
      <c r="H171" s="10">
        <f>IF(('ssp3-up'!H171-'ssp3-up'!G171)&gt;0,('ssp3-up'!H171-'ssp3-up'!G171),0)</f>
        <v>1.2170568015953265</v>
      </c>
      <c r="I171" s="10">
        <f>IF(('ssp3-up'!I171-'ssp3-up'!H171)&gt;0,('ssp3-up'!I171-'ssp3-up'!H171),0)</f>
        <v>1.1331019038345183</v>
      </c>
      <c r="J171" s="10">
        <f>IF(('ssp3-up'!J171-'ssp3-up'!I171)&gt;0,('ssp3-up'!J171-'ssp3-up'!I171),0)</f>
        <v>1.0295419639420018</v>
      </c>
      <c r="K171" s="10">
        <f>IF(('ssp3-up'!K171-'ssp3-up'!J171)&gt;0,('ssp3-up'!K171-'ssp3-up'!J171),0)</f>
        <v>0.85519436868254672</v>
      </c>
      <c r="L171" s="10">
        <f>IF(('ssp3-up'!L171-'ssp3-up'!K171)&gt;0,('ssp3-up'!L171-'ssp3-up'!K171),0)</f>
        <v>0.68844845704330027</v>
      </c>
      <c r="M171" s="10">
        <f>IF(('ssp3-up'!M171-'ssp3-up'!L171)&gt;0,('ssp3-up'!M171-'ssp3-up'!L171),0)</f>
        <v>0.56958167825363049</v>
      </c>
      <c r="N171" s="10">
        <f>IF(('ssp3-up'!N171-'ssp3-up'!M171)&gt;0,('ssp3-up'!N171-'ssp3-up'!M171),0)</f>
        <v>0.50147967505723656</v>
      </c>
      <c r="O171" s="10">
        <f>IF(('ssp3-up'!O171-'ssp3-up'!N171)&gt;0,('ssp3-up'!O171-'ssp3-up'!N171),0)</f>
        <v>0.50856945632668626</v>
      </c>
      <c r="P171" s="10">
        <f>IF(('ssp3-up'!P171-'ssp3-up'!O171)&gt;0,('ssp3-up'!P171-'ssp3-up'!O171),0)</f>
        <v>0.53449148433098159</v>
      </c>
      <c r="Q171" s="10">
        <f>IF(('ssp3-up'!Q171-'ssp3-up'!P171)&gt;0,('ssp3-up'!Q171-'ssp3-up'!P171),0)</f>
        <v>0.51914823532741039</v>
      </c>
      <c r="R171" s="10">
        <f>IF(('ssp3-up'!R171-'ssp3-up'!Q171)&gt;0,('ssp3-up'!R171-'ssp3-up'!Q171),0)</f>
        <v>0.56491576791091092</v>
      </c>
      <c r="S171" s="10">
        <f>IF(('ssp3-up'!S171-'ssp3-up'!R171)&gt;0,('ssp3-up'!S171-'ssp3-up'!R171),0)</f>
        <v>0.64352808032289488</v>
      </c>
      <c r="T171" s="10">
        <f>IF(('ssp3-up'!T171-'ssp3-up'!S171)&gt;0,('ssp3-up'!T171-'ssp3-up'!S171),0)</f>
        <v>0.72975757511570549</v>
      </c>
      <c r="U171" s="10">
        <f>IF(('ssp3-up'!U171-'ssp3-up'!T171)&gt;0,('ssp3-up'!U171-'ssp3-up'!T171),0)</f>
        <v>0.837353044634078</v>
      </c>
      <c r="V171" s="10">
        <f>IF(('ssp3-up'!V171-'ssp3-up'!U171)&gt;0,('ssp3-up'!V171-'ssp3-up'!U171),0)</f>
        <v>0.9219673169839524</v>
      </c>
      <c r="W171" s="10">
        <f>IF(('ssp3-up'!W171-'ssp3-up'!V171)&gt;0,('ssp3-up'!W171-'ssp3-up'!V171),0)</f>
        <v>0.97106656608718822</v>
      </c>
      <c r="X171" s="10">
        <f>IF(('ssp3-up'!X171-'ssp3-up'!W171)&gt;0,('ssp3-up'!X171-'ssp3-up'!W171),0)</f>
        <v>1.0298775096407198</v>
      </c>
    </row>
    <row r="172" spans="1:24" x14ac:dyDescent="0.3">
      <c r="A172" s="6" t="s">
        <v>6</v>
      </c>
      <c r="B172" s="11" t="s">
        <v>206</v>
      </c>
      <c r="C172" s="6" t="s">
        <v>179</v>
      </c>
      <c r="D172" s="6" t="s">
        <v>205</v>
      </c>
      <c r="E172" s="6" t="s">
        <v>204</v>
      </c>
      <c r="F172" s="10" t="e">
        <v>#N/A</v>
      </c>
      <c r="G172" s="10">
        <f>IF(('ssp3-up'!G172-'ssp3-up'!F172)&gt;0,('ssp3-up'!G172-'ssp3-up'!F172),0)</f>
        <v>0.16699485354640586</v>
      </c>
      <c r="H172" s="10">
        <f>IF(('ssp3-up'!H172-'ssp3-up'!G172)&gt;0,('ssp3-up'!H172-'ssp3-up'!G172),0)</f>
        <v>0.20077024990451942</v>
      </c>
      <c r="I172" s="10">
        <f>IF(('ssp3-up'!I172-'ssp3-up'!H172)&gt;0,('ssp3-up'!I172-'ssp3-up'!H172),0)</f>
        <v>0.22860918444939315</v>
      </c>
      <c r="J172" s="10">
        <f>IF(('ssp3-up'!J172-'ssp3-up'!I172)&gt;0,('ssp3-up'!J172-'ssp3-up'!I172),0)</f>
        <v>0.23285393942654897</v>
      </c>
      <c r="K172" s="10">
        <f>IF(('ssp3-up'!K172-'ssp3-up'!J172)&gt;0,('ssp3-up'!K172-'ssp3-up'!J172),0)</f>
        <v>0.22634507296585982</v>
      </c>
      <c r="L172" s="10">
        <f>IF(('ssp3-up'!L172-'ssp3-up'!K172)&gt;0,('ssp3-up'!L172-'ssp3-up'!K172),0)</f>
        <v>0.22646952903547701</v>
      </c>
      <c r="M172" s="10">
        <f>IF(('ssp3-up'!M172-'ssp3-up'!L172)&gt;0,('ssp3-up'!M172-'ssp3-up'!L172),0)</f>
        <v>0.23393685355480187</v>
      </c>
      <c r="N172" s="10">
        <f>IF(('ssp3-up'!N172-'ssp3-up'!M172)&gt;0,('ssp3-up'!N172-'ssp3-up'!M172),0)</f>
        <v>0.24570983089128218</v>
      </c>
      <c r="O172" s="10">
        <f>IF(('ssp3-up'!O172-'ssp3-up'!N172)&gt;0,('ssp3-up'!O172-'ssp3-up'!N172),0)</f>
        <v>0.2506823762456003</v>
      </c>
      <c r="P172" s="10">
        <f>IF(('ssp3-up'!P172-'ssp3-up'!O172)&gt;0,('ssp3-up'!P172-'ssp3-up'!O172),0)</f>
        <v>0.24898610706284252</v>
      </c>
      <c r="Q172" s="10">
        <f>IF(('ssp3-up'!Q172-'ssp3-up'!P172)&gt;0,('ssp3-up'!Q172-'ssp3-up'!P172),0)</f>
        <v>0.25366002825859191</v>
      </c>
      <c r="R172" s="10">
        <f>IF(('ssp3-up'!R172-'ssp3-up'!Q172)&gt;0,('ssp3-up'!R172-'ssp3-up'!Q172),0)</f>
        <v>0.26002022622756105</v>
      </c>
      <c r="S172" s="10">
        <f>IF(('ssp3-up'!S172-'ssp3-up'!R172)&gt;0,('ssp3-up'!S172-'ssp3-up'!R172),0)</f>
        <v>0.27102618338624129</v>
      </c>
      <c r="T172" s="10">
        <f>IF(('ssp3-up'!T172-'ssp3-up'!S172)&gt;0,('ssp3-up'!T172-'ssp3-up'!S172),0)</f>
        <v>0.28700187428066126</v>
      </c>
      <c r="U172" s="10">
        <f>IF(('ssp3-up'!U172-'ssp3-up'!T172)&gt;0,('ssp3-up'!U172-'ssp3-up'!T172),0)</f>
        <v>0.30104670808429645</v>
      </c>
      <c r="V172" s="10">
        <f>IF(('ssp3-up'!V172-'ssp3-up'!U172)&gt;0,('ssp3-up'!V172-'ssp3-up'!U172),0)</f>
        <v>0.31451467734027894</v>
      </c>
      <c r="W172" s="10">
        <f>IF(('ssp3-up'!W172-'ssp3-up'!V172)&gt;0,('ssp3-up'!W172-'ssp3-up'!V172),0)</f>
        <v>0.32801971363311111</v>
      </c>
      <c r="X172" s="10">
        <f>IF(('ssp3-up'!X172-'ssp3-up'!W172)&gt;0,('ssp3-up'!X172-'ssp3-up'!W172),0)</f>
        <v>0.3432878572139213</v>
      </c>
    </row>
    <row r="173" spans="1:24" x14ac:dyDescent="0.3">
      <c r="A173" s="6" t="s">
        <v>6</v>
      </c>
      <c r="B173" s="11" t="s">
        <v>206</v>
      </c>
      <c r="C173" s="6" t="s">
        <v>180</v>
      </c>
      <c r="D173" s="6" t="s">
        <v>205</v>
      </c>
      <c r="E173" s="6" t="s">
        <v>204</v>
      </c>
      <c r="F173" s="10" t="e">
        <v>#N/A</v>
      </c>
      <c r="G173" s="10">
        <f>IF(('ssp3-up'!G173-'ssp3-up'!F173)&gt;0,('ssp3-up'!G173-'ssp3-up'!F173),0)</f>
        <v>0.21913012882670513</v>
      </c>
      <c r="H173" s="10">
        <f>IF(('ssp3-up'!H173-'ssp3-up'!G173)&gt;0,('ssp3-up'!H173-'ssp3-up'!G173),0)</f>
        <v>0.23474238462369668</v>
      </c>
      <c r="I173" s="10">
        <f>IF(('ssp3-up'!I173-'ssp3-up'!H173)&gt;0,('ssp3-up'!I173-'ssp3-up'!H173),0)</f>
        <v>0.23494380334050824</v>
      </c>
      <c r="J173" s="10">
        <f>IF(('ssp3-up'!J173-'ssp3-up'!I173)&gt;0,('ssp3-up'!J173-'ssp3-up'!I173),0)</f>
        <v>0.22104948440856376</v>
      </c>
      <c r="K173" s="10">
        <f>IF(('ssp3-up'!K173-'ssp3-up'!J173)&gt;0,('ssp3-up'!K173-'ssp3-up'!J173),0)</f>
        <v>0.19885109649178689</v>
      </c>
      <c r="L173" s="10">
        <f>IF(('ssp3-up'!L173-'ssp3-up'!K173)&gt;0,('ssp3-up'!L173-'ssp3-up'!K173),0)</f>
        <v>0.18646144848383495</v>
      </c>
      <c r="M173" s="10">
        <f>IF(('ssp3-up'!M173-'ssp3-up'!L173)&gt;0,('ssp3-up'!M173-'ssp3-up'!L173),0)</f>
        <v>0.17745716554225144</v>
      </c>
      <c r="N173" s="10">
        <f>IF(('ssp3-up'!N173-'ssp3-up'!M173)&gt;0,('ssp3-up'!N173-'ssp3-up'!M173),0)</f>
        <v>0.16778241300609942</v>
      </c>
      <c r="O173" s="10">
        <f>IF(('ssp3-up'!O173-'ssp3-up'!N173)&gt;0,('ssp3-up'!O173-'ssp3-up'!N173),0)</f>
        <v>0.15115669894084505</v>
      </c>
      <c r="P173" s="10">
        <f>IF(('ssp3-up'!P173-'ssp3-up'!O173)&gt;0,('ssp3-up'!P173-'ssp3-up'!O173),0)</f>
        <v>0.12929491114429492</v>
      </c>
      <c r="Q173" s="10">
        <f>IF(('ssp3-up'!Q173-'ssp3-up'!P173)&gt;0,('ssp3-up'!Q173-'ssp3-up'!P173),0)</f>
        <v>0.11226321652406046</v>
      </c>
      <c r="R173" s="10">
        <f>IF(('ssp3-up'!R173-'ssp3-up'!Q173)&gt;0,('ssp3-up'!R173-'ssp3-up'!Q173),0)</f>
        <v>9.9723539946954709E-2</v>
      </c>
      <c r="S173" s="10">
        <f>IF(('ssp3-up'!S173-'ssp3-up'!R173)&gt;0,('ssp3-up'!S173-'ssp3-up'!R173),0)</f>
        <v>9.4433955774992029E-2</v>
      </c>
      <c r="T173" s="10">
        <f>IF(('ssp3-up'!T173-'ssp3-up'!S173)&gt;0,('ssp3-up'!T173-'ssp3-up'!S173),0)</f>
        <v>9.2607066146685568E-2</v>
      </c>
      <c r="U173" s="10">
        <f>IF(('ssp3-up'!U173-'ssp3-up'!T173)&gt;0,('ssp3-up'!U173-'ssp3-up'!T173),0)</f>
        <v>9.2250168587398207E-2</v>
      </c>
      <c r="V173" s="10">
        <f>IF(('ssp3-up'!V173-'ssp3-up'!U173)&gt;0,('ssp3-up'!V173-'ssp3-up'!U173),0)</f>
        <v>8.8797207853694715E-2</v>
      </c>
      <c r="W173" s="10">
        <f>IF(('ssp3-up'!W173-'ssp3-up'!V173)&gt;0,('ssp3-up'!W173-'ssp3-up'!V173),0)</f>
        <v>8.4828762716844253E-2</v>
      </c>
      <c r="X173" s="10">
        <f>IF(('ssp3-up'!X173-'ssp3-up'!W173)&gt;0,('ssp3-up'!X173-'ssp3-up'!W173),0)</f>
        <v>8.207953956573899E-2</v>
      </c>
    </row>
    <row r="174" spans="1:24" x14ac:dyDescent="0.3">
      <c r="A174" s="6" t="s">
        <v>6</v>
      </c>
      <c r="B174" s="11" t="s">
        <v>206</v>
      </c>
      <c r="C174" s="6" t="s">
        <v>181</v>
      </c>
      <c r="D174" s="6" t="s">
        <v>205</v>
      </c>
      <c r="E174" s="6" t="s">
        <v>204</v>
      </c>
      <c r="F174" s="10" t="e">
        <v>#N/A</v>
      </c>
      <c r="G174" s="10">
        <f>IF(('ssp3-up'!G174-'ssp3-up'!F174)&gt;0,('ssp3-up'!G174-'ssp3-up'!F174),0)</f>
        <v>5.9549521833219821E-2</v>
      </c>
      <c r="H174" s="10">
        <f>IF(('ssp3-up'!H174-'ssp3-up'!G174)&gt;0,('ssp3-up'!H174-'ssp3-up'!G174),0)</f>
        <v>7.7073037665028765E-2</v>
      </c>
      <c r="I174" s="10">
        <f>IF(('ssp3-up'!I174-'ssp3-up'!H174)&gt;0,('ssp3-up'!I174-'ssp3-up'!H174),0)</f>
        <v>9.7019223153352874E-2</v>
      </c>
      <c r="J174" s="10">
        <f>IF(('ssp3-up'!J174-'ssp3-up'!I174)&gt;0,('ssp3-up'!J174-'ssp3-up'!I174),0)</f>
        <v>0.11208622715254868</v>
      </c>
      <c r="K174" s="10">
        <f>IF(('ssp3-up'!K174-'ssp3-up'!J174)&gt;0,('ssp3-up'!K174-'ssp3-up'!J174),0)</f>
        <v>0.12138628634810833</v>
      </c>
      <c r="L174" s="10">
        <f>IF(('ssp3-up'!L174-'ssp3-up'!K174)&gt;0,('ssp3-up'!L174-'ssp3-up'!K174),0)</f>
        <v>0.1296311402099386</v>
      </c>
      <c r="M174" s="10">
        <f>IF(('ssp3-up'!M174-'ssp3-up'!L174)&gt;0,('ssp3-up'!M174-'ssp3-up'!L174),0)</f>
        <v>0.13976719952192429</v>
      </c>
      <c r="N174" s="10">
        <f>IF(('ssp3-up'!N174-'ssp3-up'!M174)&gt;0,('ssp3-up'!N174-'ssp3-up'!M174),0)</f>
        <v>0.15374970220003914</v>
      </c>
      <c r="O174" s="10">
        <f>IF(('ssp3-up'!O174-'ssp3-up'!N174)&gt;0,('ssp3-up'!O174-'ssp3-up'!N174),0)</f>
        <v>0.16281084919400768</v>
      </c>
      <c r="P174" s="10">
        <f>IF(('ssp3-up'!P174-'ssp3-up'!O174)&gt;0,('ssp3-up'!P174-'ssp3-up'!O174),0)</f>
        <v>0.16904342295047026</v>
      </c>
      <c r="Q174" s="10">
        <f>IF(('ssp3-up'!Q174-'ssp3-up'!P174)&gt;0,('ssp3-up'!Q174-'ssp3-up'!P174),0)</f>
        <v>0.17435119358390883</v>
      </c>
      <c r="R174" s="10">
        <f>IF(('ssp3-up'!R174-'ssp3-up'!Q174)&gt;0,('ssp3-up'!R174-'ssp3-up'!Q174),0)</f>
        <v>0.17829711455475361</v>
      </c>
      <c r="S174" s="10">
        <f>IF(('ssp3-up'!S174-'ssp3-up'!R174)&gt;0,('ssp3-up'!S174-'ssp3-up'!R174),0)</f>
        <v>0.18533374547010806</v>
      </c>
      <c r="T174" s="10">
        <f>IF(('ssp3-up'!T174-'ssp3-up'!S174)&gt;0,('ssp3-up'!T174-'ssp3-up'!S174),0)</f>
        <v>0.19541926376982843</v>
      </c>
      <c r="U174" s="10">
        <f>IF(('ssp3-up'!U174-'ssp3-up'!T174)&gt;0,('ssp3-up'!U174-'ssp3-up'!T174),0)</f>
        <v>0.2040367889856407</v>
      </c>
      <c r="V174" s="10">
        <f>IF(('ssp3-up'!V174-'ssp3-up'!U174)&gt;0,('ssp3-up'!V174-'ssp3-up'!U174),0)</f>
        <v>0.2082301942986815</v>
      </c>
      <c r="W174" s="10">
        <f>IF(('ssp3-up'!W174-'ssp3-up'!V174)&gt;0,('ssp3-up'!W174-'ssp3-up'!V174),0)</f>
        <v>0.21139560931611268</v>
      </c>
      <c r="X174" s="10">
        <f>IF(('ssp3-up'!X174-'ssp3-up'!W174)&gt;0,('ssp3-up'!X174-'ssp3-up'!W174),0)</f>
        <v>0.2155161799170382</v>
      </c>
    </row>
    <row r="175" spans="1:24" x14ac:dyDescent="0.3">
      <c r="A175" s="6" t="s">
        <v>6</v>
      </c>
      <c r="B175" s="11" t="s">
        <v>206</v>
      </c>
      <c r="C175" s="6" t="s">
        <v>182</v>
      </c>
      <c r="D175" s="6" t="s">
        <v>205</v>
      </c>
      <c r="E175" s="6" t="s">
        <v>204</v>
      </c>
      <c r="F175" s="10" t="e">
        <v>#N/A</v>
      </c>
      <c r="G175" s="10">
        <f>IF(('ssp3-up'!G175-'ssp3-up'!F175)&gt;0,('ssp3-up'!G175-'ssp3-up'!F175),0)</f>
        <v>2.3079656190292917E-3</v>
      </c>
      <c r="H175" s="10">
        <f>IF(('ssp3-up'!H175-'ssp3-up'!G175)&gt;0,('ssp3-up'!H175-'ssp3-up'!G175),0)</f>
        <v>2.7827728605193114E-3</v>
      </c>
      <c r="I175" s="10">
        <f>IF(('ssp3-up'!I175-'ssp3-up'!H175)&gt;0,('ssp3-up'!I175-'ssp3-up'!H175),0)</f>
        <v>3.2549662731518984E-3</v>
      </c>
      <c r="J175" s="10">
        <f>IF(('ssp3-up'!J175-'ssp3-up'!I175)&gt;0,('ssp3-up'!J175-'ssp3-up'!I175),0)</f>
        <v>3.5502292969664673E-3</v>
      </c>
      <c r="K175" s="10">
        <f>IF(('ssp3-up'!K175-'ssp3-up'!J175)&gt;0,('ssp3-up'!K175-'ssp3-up'!J175),0)</f>
        <v>3.6217624276552521E-3</v>
      </c>
      <c r="L175" s="10">
        <f>IF(('ssp3-up'!L175-'ssp3-up'!K175)&gt;0,('ssp3-up'!L175-'ssp3-up'!K175),0)</f>
        <v>3.5452491825529037E-3</v>
      </c>
      <c r="M175" s="10">
        <f>IF(('ssp3-up'!M175-'ssp3-up'!L175)&gt;0,('ssp3-up'!M175-'ssp3-up'!L175),0)</f>
        <v>3.3923034393326321E-3</v>
      </c>
      <c r="N175" s="10">
        <f>IF(('ssp3-up'!N175-'ssp3-up'!M175)&gt;0,('ssp3-up'!N175-'ssp3-up'!M175),0)</f>
        <v>3.2844422918157784E-3</v>
      </c>
      <c r="O175" s="10">
        <f>IF(('ssp3-up'!O175-'ssp3-up'!N175)&gt;0,('ssp3-up'!O175-'ssp3-up'!N175),0)</f>
        <v>3.2640922307769216E-3</v>
      </c>
      <c r="P175" s="10">
        <f>IF(('ssp3-up'!P175-'ssp3-up'!O175)&gt;0,('ssp3-up'!P175-'ssp3-up'!O175),0)</f>
        <v>3.3274221756047148E-3</v>
      </c>
      <c r="Q175" s="10">
        <f>IF(('ssp3-up'!Q175-'ssp3-up'!P175)&gt;0,('ssp3-up'!Q175-'ssp3-up'!P175),0)</f>
        <v>3.4821887316296152E-3</v>
      </c>
      <c r="R175" s="10">
        <f>IF(('ssp3-up'!R175-'ssp3-up'!Q175)&gt;0,('ssp3-up'!R175-'ssp3-up'!Q175),0)</f>
        <v>3.5082921576407161E-3</v>
      </c>
      <c r="S175" s="10">
        <f>IF(('ssp3-up'!S175-'ssp3-up'!R175)&gt;0,('ssp3-up'!S175-'ssp3-up'!R175),0)</f>
        <v>3.4331317491553409E-3</v>
      </c>
      <c r="T175" s="10">
        <f>IF(('ssp3-up'!T175-'ssp3-up'!S175)&gt;0,('ssp3-up'!T175-'ssp3-up'!S175),0)</f>
        <v>3.3522974970658787E-3</v>
      </c>
      <c r="U175" s="10">
        <f>IF(('ssp3-up'!U175-'ssp3-up'!T175)&gt;0,('ssp3-up'!U175-'ssp3-up'!T175),0)</f>
        <v>3.3382391772723702E-3</v>
      </c>
      <c r="V175" s="10">
        <f>IF(('ssp3-up'!V175-'ssp3-up'!U175)&gt;0,('ssp3-up'!V175-'ssp3-up'!U175),0)</f>
        <v>3.4110189103842142E-3</v>
      </c>
      <c r="W175" s="10">
        <f>IF(('ssp3-up'!W175-'ssp3-up'!V175)&gt;0,('ssp3-up'!W175-'ssp3-up'!V175),0)</f>
        <v>3.5166319799816992E-3</v>
      </c>
      <c r="X175" s="10">
        <f>IF(('ssp3-up'!X175-'ssp3-up'!W175)&gt;0,('ssp3-up'!X175-'ssp3-up'!W175),0)</f>
        <v>3.5846410320499733E-3</v>
      </c>
    </row>
    <row r="176" spans="1:24" x14ac:dyDescent="0.3">
      <c r="A176" s="6" t="s">
        <v>6</v>
      </c>
      <c r="B176" s="11" t="s">
        <v>206</v>
      </c>
      <c r="C176" s="6" t="s">
        <v>183</v>
      </c>
      <c r="D176" s="6" t="s">
        <v>205</v>
      </c>
      <c r="E176" s="6" t="s">
        <v>204</v>
      </c>
      <c r="F176" s="10" t="e">
        <v>#N/A</v>
      </c>
      <c r="G176" s="10">
        <f>IF(('ssp3-up'!G176-'ssp3-up'!F176)&gt;0,('ssp3-up'!G176-'ssp3-up'!F176),0)</f>
        <v>2.2192230185677064E-2</v>
      </c>
      <c r="H176" s="10">
        <f>IF(('ssp3-up'!H176-'ssp3-up'!G176)&gt;0,('ssp3-up'!H176-'ssp3-up'!G176),0)</f>
        <v>2.2093520766521435E-2</v>
      </c>
      <c r="I176" s="10">
        <f>IF(('ssp3-up'!I176-'ssp3-up'!H176)&gt;0,('ssp3-up'!I176-'ssp3-up'!H176),0)</f>
        <v>2.0855631931836427E-2</v>
      </c>
      <c r="J176" s="10">
        <f>IF(('ssp3-up'!J176-'ssp3-up'!I176)&gt;0,('ssp3-up'!J176-'ssp3-up'!I176),0)</f>
        <v>1.871609831130383E-2</v>
      </c>
      <c r="K176" s="10">
        <f>IF(('ssp3-up'!K176-'ssp3-up'!J176)&gt;0,('ssp3-up'!K176-'ssp3-up'!J176),0)</f>
        <v>1.621443877439166E-2</v>
      </c>
      <c r="L176" s="10">
        <f>IF(('ssp3-up'!L176-'ssp3-up'!K176)&gt;0,('ssp3-up'!L176-'ssp3-up'!K176),0)</f>
        <v>1.3686120247172862E-2</v>
      </c>
      <c r="M176" s="10">
        <f>IF(('ssp3-up'!M176-'ssp3-up'!L176)&gt;0,('ssp3-up'!M176-'ssp3-up'!L176),0)</f>
        <v>1.0912532288319954E-2</v>
      </c>
      <c r="N176" s="10">
        <f>IF(('ssp3-up'!N176-'ssp3-up'!M176)&gt;0,('ssp3-up'!N176-'ssp3-up'!M176),0)</f>
        <v>8.0331721099370923E-3</v>
      </c>
      <c r="O176" s="10">
        <f>IF(('ssp3-up'!O176-'ssp3-up'!N176)&gt;0,('ssp3-up'!O176-'ssp3-up'!N176),0)</f>
        <v>5.2000709568904568E-3</v>
      </c>
      <c r="P176" s="10">
        <f>IF(('ssp3-up'!P176-'ssp3-up'!O176)&gt;0,('ssp3-up'!P176-'ssp3-up'!O176),0)</f>
        <v>2.9774584284063543E-3</v>
      </c>
      <c r="Q176" s="10">
        <f>IF(('ssp3-up'!Q176-'ssp3-up'!P176)&gt;0,('ssp3-up'!Q176-'ssp3-up'!P176),0)</f>
        <v>1.5315807848694241E-3</v>
      </c>
      <c r="R176" s="10">
        <f>IF(('ssp3-up'!R176-'ssp3-up'!Q176)&gt;0,('ssp3-up'!R176-'ssp3-up'!Q176),0)</f>
        <v>6.3588570200640016E-4</v>
      </c>
      <c r="S176" s="10">
        <f>IF(('ssp3-up'!S176-'ssp3-up'!R176)&gt;0,('ssp3-up'!S176-'ssp3-up'!R176),0)</f>
        <v>2.719030549755419E-4</v>
      </c>
      <c r="T176" s="10">
        <f>IF(('ssp3-up'!T176-'ssp3-up'!S176)&gt;0,('ssp3-up'!T176-'ssp3-up'!S176),0)</f>
        <v>4.2684463191700051E-4</v>
      </c>
      <c r="U176" s="10">
        <f>IF(('ssp3-up'!U176-'ssp3-up'!T176)&gt;0,('ssp3-up'!U176-'ssp3-up'!T176),0)</f>
        <v>1.0618210555905505E-3</v>
      </c>
      <c r="V176" s="10">
        <f>IF(('ssp3-up'!V176-'ssp3-up'!U176)&gt;0,('ssp3-up'!V176-'ssp3-up'!U176),0)</f>
        <v>1.8401684324335643E-3</v>
      </c>
      <c r="W176" s="10">
        <f>IF(('ssp3-up'!W176-'ssp3-up'!V176)&gt;0,('ssp3-up'!W176-'ssp3-up'!V176),0)</f>
        <v>2.5346126083173326E-3</v>
      </c>
      <c r="X176" s="10">
        <f>IF(('ssp3-up'!X176-'ssp3-up'!W176)&gt;0,('ssp3-up'!X176-'ssp3-up'!W176),0)</f>
        <v>3.0646733540773408E-3</v>
      </c>
    </row>
    <row r="177" spans="1:24" x14ac:dyDescent="0.3">
      <c r="A177" s="6" t="s">
        <v>6</v>
      </c>
      <c r="B177" s="11" t="s">
        <v>206</v>
      </c>
      <c r="C177" s="6" t="s">
        <v>184</v>
      </c>
      <c r="D177" s="6" t="s">
        <v>205</v>
      </c>
      <c r="E177" s="6" t="s">
        <v>204</v>
      </c>
      <c r="F177" s="10" t="e">
        <v>#N/A</v>
      </c>
      <c r="G177" s="10">
        <f>IF(('ssp3-up'!G177-'ssp3-up'!F177)&gt;0,('ssp3-up'!G177-'ssp3-up'!F177),0)</f>
        <v>0.45797969612758394</v>
      </c>
      <c r="H177" s="10">
        <f>IF(('ssp3-up'!H177-'ssp3-up'!G177)&gt;0,('ssp3-up'!H177-'ssp3-up'!G177),0)</f>
        <v>0.44039878374552899</v>
      </c>
      <c r="I177" s="10">
        <f>IF(('ssp3-up'!I177-'ssp3-up'!H177)&gt;0,('ssp3-up'!I177-'ssp3-up'!H177),0)</f>
        <v>0.40638773087452851</v>
      </c>
      <c r="J177" s="10">
        <f>IF(('ssp3-up'!J177-'ssp3-up'!I177)&gt;0,('ssp3-up'!J177-'ssp3-up'!I177),0)</f>
        <v>0.34671442114150963</v>
      </c>
      <c r="K177" s="10">
        <f>IF(('ssp3-up'!K177-'ssp3-up'!J177)&gt;0,('ssp3-up'!K177-'ssp3-up'!J177),0)</f>
        <v>0.27364870932779084</v>
      </c>
      <c r="L177" s="10">
        <f>IF(('ssp3-up'!L177-'ssp3-up'!K177)&gt;0,('ssp3-up'!L177-'ssp3-up'!K177),0)</f>
        <v>0.23058697109321358</v>
      </c>
      <c r="M177" s="10">
        <f>IF(('ssp3-up'!M177-'ssp3-up'!L177)&gt;0,('ssp3-up'!M177-'ssp3-up'!L177),0)</f>
        <v>0.20581536713954307</v>
      </c>
      <c r="N177" s="10">
        <f>IF(('ssp3-up'!N177-'ssp3-up'!M177)&gt;0,('ssp3-up'!N177-'ssp3-up'!M177),0)</f>
        <v>0.18461238302290539</v>
      </c>
      <c r="O177" s="10">
        <f>IF(('ssp3-up'!O177-'ssp3-up'!N177)&gt;0,('ssp3-up'!O177-'ssp3-up'!N177),0)</f>
        <v>0.14762000126700414</v>
      </c>
      <c r="P177" s="10">
        <f>IF(('ssp3-up'!P177-'ssp3-up'!O177)&gt;0,('ssp3-up'!P177-'ssp3-up'!O177),0)</f>
        <v>0.10134619473535622</v>
      </c>
      <c r="Q177" s="10">
        <f>IF(('ssp3-up'!Q177-'ssp3-up'!P177)&gt;0,('ssp3-up'!Q177-'ssp3-up'!P177),0)</f>
        <v>5.7468060003950328E-2</v>
      </c>
      <c r="R177" s="10">
        <f>IF(('ssp3-up'!R177-'ssp3-up'!Q177)&gt;0,('ssp3-up'!R177-'ssp3-up'!Q177),0)</f>
        <v>3.6830111960856726E-2</v>
      </c>
      <c r="S177" s="10">
        <f>IF(('ssp3-up'!S177-'ssp3-up'!R177)&gt;0,('ssp3-up'!S177-'ssp3-up'!R177),0)</f>
        <v>5.2210963609361727E-2</v>
      </c>
      <c r="T177" s="10">
        <f>IF(('ssp3-up'!T177-'ssp3-up'!S177)&gt;0,('ssp3-up'!T177-'ssp3-up'!S177),0)</f>
        <v>9.0948618462078912E-2</v>
      </c>
      <c r="U177" s="10">
        <f>IF(('ssp3-up'!U177-'ssp3-up'!T177)&gt;0,('ssp3-up'!U177-'ssp3-up'!T177),0)</f>
        <v>0.13434725887723609</v>
      </c>
      <c r="V177" s="10">
        <f>IF(('ssp3-up'!V177-'ssp3-up'!U177)&gt;0,('ssp3-up'!V177-'ssp3-up'!U177),0)</f>
        <v>0.16057337844699049</v>
      </c>
      <c r="W177" s="10">
        <f>IF(('ssp3-up'!W177-'ssp3-up'!V177)&gt;0,('ssp3-up'!W177-'ssp3-up'!V177),0)</f>
        <v>0.16806839609903257</v>
      </c>
      <c r="X177" s="10">
        <f>IF(('ssp3-up'!X177-'ssp3-up'!W177)&gt;0,('ssp3-up'!X177-'ssp3-up'!W177),0)</f>
        <v>0.16955513658928467</v>
      </c>
    </row>
    <row r="178" spans="1:24" x14ac:dyDescent="0.3">
      <c r="A178" s="6" t="s">
        <v>6</v>
      </c>
      <c r="B178" s="11" t="s">
        <v>206</v>
      </c>
      <c r="C178" s="6" t="s">
        <v>185</v>
      </c>
      <c r="D178" s="6" t="s">
        <v>205</v>
      </c>
      <c r="E178" s="6" t="s">
        <v>204</v>
      </c>
      <c r="F178" s="10" t="e">
        <v>#N/A</v>
      </c>
      <c r="G178" s="10">
        <f>IF(('ssp3-up'!G178-'ssp3-up'!F178)&gt;0,('ssp3-up'!G178-'ssp3-up'!F178),0)</f>
        <v>3.6828023621396611</v>
      </c>
      <c r="H178" s="10">
        <f>IF(('ssp3-up'!H178-'ssp3-up'!G178)&gt;0,('ssp3-up'!H178-'ssp3-up'!G178),0)</f>
        <v>3.829764528346459</v>
      </c>
      <c r="I178" s="10">
        <f>IF(('ssp3-up'!I178-'ssp3-up'!H178)&gt;0,('ssp3-up'!I178-'ssp3-up'!H178),0)</f>
        <v>3.7869915082106829</v>
      </c>
      <c r="J178" s="10">
        <f>IF(('ssp3-up'!J178-'ssp3-up'!I178)&gt;0,('ssp3-up'!J178-'ssp3-up'!I178),0)</f>
        <v>3.6361881185810887</v>
      </c>
      <c r="K178" s="10">
        <f>IF(('ssp3-up'!K178-'ssp3-up'!J178)&gt;0,('ssp3-up'!K178-'ssp3-up'!J178),0)</f>
        <v>3.3449020541988119</v>
      </c>
      <c r="L178" s="10">
        <f>IF(('ssp3-up'!L178-'ssp3-up'!K178)&gt;0,('ssp3-up'!L178-'ssp3-up'!K178),0)</f>
        <v>3.1595049632566372</v>
      </c>
      <c r="M178" s="10">
        <f>IF(('ssp3-up'!M178-'ssp3-up'!L178)&gt;0,('ssp3-up'!M178-'ssp3-up'!L178),0)</f>
        <v>3.1180378996511564</v>
      </c>
      <c r="N178" s="10">
        <f>IF(('ssp3-up'!N178-'ssp3-up'!M178)&gt;0,('ssp3-up'!N178-'ssp3-up'!M178),0)</f>
        <v>3.0808895730949217</v>
      </c>
      <c r="O178" s="10">
        <f>IF(('ssp3-up'!O178-'ssp3-up'!N178)&gt;0,('ssp3-up'!O178-'ssp3-up'!N178),0)</f>
        <v>2.9401192200230355</v>
      </c>
      <c r="P178" s="10">
        <f>IF(('ssp3-up'!P178-'ssp3-up'!O178)&gt;0,('ssp3-up'!P178-'ssp3-up'!O178),0)</f>
        <v>2.7975142363683574</v>
      </c>
      <c r="Q178" s="10">
        <f>IF(('ssp3-up'!Q178-'ssp3-up'!P178)&gt;0,('ssp3-up'!Q178-'ssp3-up'!P178),0)</f>
        <v>2.6808186107467122</v>
      </c>
      <c r="R178" s="10">
        <f>IF(('ssp3-up'!R178-'ssp3-up'!Q178)&gt;0,('ssp3-up'!R178-'ssp3-up'!Q178),0)</f>
        <v>2.6799641668227281</v>
      </c>
      <c r="S178" s="10">
        <f>IF(('ssp3-up'!S178-'ssp3-up'!R178)&gt;0,('ssp3-up'!S178-'ssp3-up'!R178),0)</f>
        <v>2.7825764578076928</v>
      </c>
      <c r="T178" s="10">
        <f>IF(('ssp3-up'!T178-'ssp3-up'!S178)&gt;0,('ssp3-up'!T178-'ssp3-up'!S178),0)</f>
        <v>2.9261133689585392</v>
      </c>
      <c r="U178" s="10">
        <f>IF(('ssp3-up'!U178-'ssp3-up'!T178)&gt;0,('ssp3-up'!U178-'ssp3-up'!T178),0)</f>
        <v>3.0279885763342946</v>
      </c>
      <c r="V178" s="10">
        <f>IF(('ssp3-up'!V178-'ssp3-up'!U178)&gt;0,('ssp3-up'!V178-'ssp3-up'!U178),0)</f>
        <v>3.1084270163981529</v>
      </c>
      <c r="W178" s="10">
        <f>IF(('ssp3-up'!W178-'ssp3-up'!V178)&gt;0,('ssp3-up'!W178-'ssp3-up'!V178),0)</f>
        <v>3.1729119687187932</v>
      </c>
      <c r="X178" s="10">
        <f>IF(('ssp3-up'!X178-'ssp3-up'!W178)&gt;0,('ssp3-up'!X178-'ssp3-up'!W178),0)</f>
        <v>3.228315177163168</v>
      </c>
    </row>
    <row r="179" spans="1:24" x14ac:dyDescent="0.3">
      <c r="A179" s="6" t="s">
        <v>6</v>
      </c>
      <c r="B179" s="11" t="s">
        <v>206</v>
      </c>
      <c r="C179" s="6" t="s">
        <v>186</v>
      </c>
      <c r="D179" s="6" t="s">
        <v>205</v>
      </c>
      <c r="E179" s="6" t="s">
        <v>204</v>
      </c>
      <c r="F179" s="10" t="e">
        <v>#N/A</v>
      </c>
      <c r="G179" s="10">
        <f>IF(('ssp3-up'!G179-'ssp3-up'!F179)&gt;0,('ssp3-up'!G179-'ssp3-up'!F179),0)</f>
        <v>2.1973004559744869</v>
      </c>
      <c r="H179" s="10">
        <f>IF(('ssp3-up'!H179-'ssp3-up'!G179)&gt;0,('ssp3-up'!H179-'ssp3-up'!G179),0)</f>
        <v>2.5941863382870469</v>
      </c>
      <c r="I179" s="10">
        <f>IF(('ssp3-up'!I179-'ssp3-up'!H179)&gt;0,('ssp3-up'!I179-'ssp3-up'!H179),0)</f>
        <v>2.9646191454194621</v>
      </c>
      <c r="J179" s="10">
        <f>IF(('ssp3-up'!J179-'ssp3-up'!I179)&gt;0,('ssp3-up'!J179-'ssp3-up'!I179),0)</f>
        <v>3.3670857166862014</v>
      </c>
      <c r="K179" s="10">
        <f>IF(('ssp3-up'!K179-'ssp3-up'!J179)&gt;0,('ssp3-up'!K179-'ssp3-up'!J179),0)</f>
        <v>3.6735960127944303</v>
      </c>
      <c r="L179" s="10">
        <f>IF(('ssp3-up'!L179-'ssp3-up'!K179)&gt;0,('ssp3-up'!L179-'ssp3-up'!K179),0)</f>
        <v>4.0230585973785331</v>
      </c>
      <c r="M179" s="10">
        <f>IF(('ssp3-up'!M179-'ssp3-up'!L179)&gt;0,('ssp3-up'!M179-'ssp3-up'!L179),0)</f>
        <v>4.3494573468296167</v>
      </c>
      <c r="N179" s="10">
        <f>IF(('ssp3-up'!N179-'ssp3-up'!M179)&gt;0,('ssp3-up'!N179-'ssp3-up'!M179),0)</f>
        <v>4.6595141576881076</v>
      </c>
      <c r="O179" s="10">
        <f>IF(('ssp3-up'!O179-'ssp3-up'!N179)&gt;0,('ssp3-up'!O179-'ssp3-up'!N179),0)</f>
        <v>4.8530155732597251</v>
      </c>
      <c r="P179" s="10">
        <f>IF(('ssp3-up'!P179-'ssp3-up'!O179)&gt;0,('ssp3-up'!P179-'ssp3-up'!O179),0)</f>
        <v>5.0797893905184566</v>
      </c>
      <c r="Q179" s="10">
        <f>IF(('ssp3-up'!Q179-'ssp3-up'!P179)&gt;0,('ssp3-up'!Q179-'ssp3-up'!P179),0)</f>
        <v>5.2850526966469431</v>
      </c>
      <c r="R179" s="10">
        <f>IF(('ssp3-up'!R179-'ssp3-up'!Q179)&gt;0,('ssp3-up'!R179-'ssp3-up'!Q179),0)</f>
        <v>5.5896632132104145</v>
      </c>
      <c r="S179" s="10">
        <f>IF(('ssp3-up'!S179-'ssp3-up'!R179)&gt;0,('ssp3-up'!S179-'ssp3-up'!R179),0)</f>
        <v>5.8274413020344085</v>
      </c>
      <c r="T179" s="10">
        <f>IF(('ssp3-up'!T179-'ssp3-up'!S179)&gt;0,('ssp3-up'!T179-'ssp3-up'!S179),0)</f>
        <v>6.1249220845885475</v>
      </c>
      <c r="U179" s="10">
        <f>IF(('ssp3-up'!U179-'ssp3-up'!T179)&gt;0,('ssp3-up'!U179-'ssp3-up'!T179),0)</f>
        <v>6.4505252228314447</v>
      </c>
      <c r="V179" s="10">
        <f>IF(('ssp3-up'!V179-'ssp3-up'!U179)&gt;0,('ssp3-up'!V179-'ssp3-up'!U179),0)</f>
        <v>6.6881217361571998</v>
      </c>
      <c r="W179" s="10">
        <f>IF(('ssp3-up'!W179-'ssp3-up'!V179)&gt;0,('ssp3-up'!W179-'ssp3-up'!V179),0)</f>
        <v>6.9821742045247674</v>
      </c>
      <c r="X179" s="10">
        <f>IF(('ssp3-up'!X179-'ssp3-up'!W179)&gt;0,('ssp3-up'!X179-'ssp3-up'!W179),0)</f>
        <v>7.2444324300312104</v>
      </c>
    </row>
    <row r="180" spans="1:24" x14ac:dyDescent="0.3">
      <c r="A180" s="6" t="s">
        <v>6</v>
      </c>
      <c r="B180" s="11" t="s">
        <v>206</v>
      </c>
      <c r="C180" s="6" t="s">
        <v>187</v>
      </c>
      <c r="D180" s="6" t="s">
        <v>205</v>
      </c>
      <c r="E180" s="6" t="s">
        <v>204</v>
      </c>
      <c r="F180" s="10" t="e">
        <v>#N/A</v>
      </c>
      <c r="G180" s="10">
        <f>IF(('ssp3-up'!G180-'ssp3-up'!F180)&gt;0,('ssp3-up'!G180-'ssp3-up'!F180),0)</f>
        <v>1.4281870142491266</v>
      </c>
      <c r="H180" s="10">
        <f>IF(('ssp3-up'!H180-'ssp3-up'!G180)&gt;0,('ssp3-up'!H180-'ssp3-up'!G180),0)</f>
        <v>1.7695116868058971</v>
      </c>
      <c r="I180" s="10">
        <f>IF(('ssp3-up'!I180-'ssp3-up'!H180)&gt;0,('ssp3-up'!I180-'ssp3-up'!H180),0)</f>
        <v>2.1131279152152409</v>
      </c>
      <c r="J180" s="10">
        <f>IF(('ssp3-up'!J180-'ssp3-up'!I180)&gt;0,('ssp3-up'!J180-'ssp3-up'!I180),0)</f>
        <v>2.4927570304210303</v>
      </c>
      <c r="K180" s="10">
        <f>IF(('ssp3-up'!K180-'ssp3-up'!J180)&gt;0,('ssp3-up'!K180-'ssp3-up'!J180),0)</f>
        <v>2.8087948932090328</v>
      </c>
      <c r="L180" s="10">
        <f>IF(('ssp3-up'!L180-'ssp3-up'!K180)&gt;0,('ssp3-up'!L180-'ssp3-up'!K180),0)</f>
        <v>3.1249509225531931</v>
      </c>
      <c r="M180" s="10">
        <f>IF(('ssp3-up'!M180-'ssp3-up'!L180)&gt;0,('ssp3-up'!M180-'ssp3-up'!L180),0)</f>
        <v>3.4078695849484824</v>
      </c>
      <c r="N180" s="10">
        <f>IF(('ssp3-up'!N180-'ssp3-up'!M180)&gt;0,('ssp3-up'!N180-'ssp3-up'!M180),0)</f>
        <v>3.654515426795264</v>
      </c>
      <c r="O180" s="10">
        <f>IF(('ssp3-up'!O180-'ssp3-up'!N180)&gt;0,('ssp3-up'!O180-'ssp3-up'!N180),0)</f>
        <v>3.7459088735877479</v>
      </c>
      <c r="P180" s="10">
        <f>IF(('ssp3-up'!P180-'ssp3-up'!O180)&gt;0,('ssp3-up'!P180-'ssp3-up'!O180),0)</f>
        <v>3.7830739814500447</v>
      </c>
      <c r="Q180" s="10">
        <f>IF(('ssp3-up'!Q180-'ssp3-up'!P180)&gt;0,('ssp3-up'!Q180-'ssp3-up'!P180),0)</f>
        <v>3.7931011916010746</v>
      </c>
      <c r="R180" s="10">
        <f>IF(('ssp3-up'!R180-'ssp3-up'!Q180)&gt;0,('ssp3-up'!R180-'ssp3-up'!Q180),0)</f>
        <v>3.7873925827710693</v>
      </c>
      <c r="S180" s="10">
        <f>IF(('ssp3-up'!S180-'ssp3-up'!R180)&gt;0,('ssp3-up'!S180-'ssp3-up'!R180),0)</f>
        <v>3.741055462334927</v>
      </c>
      <c r="T180" s="10">
        <f>IF(('ssp3-up'!T180-'ssp3-up'!S180)&gt;0,('ssp3-up'!T180-'ssp3-up'!S180),0)</f>
        <v>3.7138084952124188</v>
      </c>
      <c r="U180" s="10">
        <f>IF(('ssp3-up'!U180-'ssp3-up'!T180)&gt;0,('ssp3-up'!U180-'ssp3-up'!T180),0)</f>
        <v>3.5745959557329101</v>
      </c>
      <c r="V180" s="10">
        <f>IF(('ssp3-up'!V180-'ssp3-up'!U180)&gt;0,('ssp3-up'!V180-'ssp3-up'!U180),0)</f>
        <v>3.4174832653344538</v>
      </c>
      <c r="W180" s="10">
        <f>IF(('ssp3-up'!W180-'ssp3-up'!V180)&gt;0,('ssp3-up'!W180-'ssp3-up'!V180),0)</f>
        <v>3.3353382752837106</v>
      </c>
      <c r="X180" s="10">
        <f>IF(('ssp3-up'!X180-'ssp3-up'!W180)&gt;0,('ssp3-up'!X180-'ssp3-up'!W180),0)</f>
        <v>3.1402678016038337</v>
      </c>
    </row>
    <row r="181" spans="1:24" x14ac:dyDescent="0.3">
      <c r="A181" s="6" t="s">
        <v>6</v>
      </c>
      <c r="B181" s="11" t="s">
        <v>206</v>
      </c>
      <c r="C181" s="6" t="s">
        <v>188</v>
      </c>
      <c r="D181" s="6" t="s">
        <v>205</v>
      </c>
      <c r="E181" s="6" t="s">
        <v>204</v>
      </c>
      <c r="F181" s="10" t="e">
        <v>#N/A</v>
      </c>
      <c r="G181" s="10">
        <f>IF(('ssp3-up'!G181-'ssp3-up'!F181)&gt;0,('ssp3-up'!G181-'ssp3-up'!F181),0)</f>
        <v>0</v>
      </c>
      <c r="H181" s="10">
        <f>IF(('ssp3-up'!H181-'ssp3-up'!G181)&gt;0,('ssp3-up'!H181-'ssp3-up'!G181),0)</f>
        <v>0</v>
      </c>
      <c r="I181" s="10">
        <f>IF(('ssp3-up'!I181-'ssp3-up'!H181)&gt;0,('ssp3-up'!I181-'ssp3-up'!H181),0)</f>
        <v>0</v>
      </c>
      <c r="J181" s="10">
        <f>IF(('ssp3-up'!J181-'ssp3-up'!I181)&gt;0,('ssp3-up'!J181-'ssp3-up'!I181),0)</f>
        <v>0</v>
      </c>
      <c r="K181" s="10">
        <f>IF(('ssp3-up'!K181-'ssp3-up'!J181)&gt;0,('ssp3-up'!K181-'ssp3-up'!J181),0)</f>
        <v>0</v>
      </c>
      <c r="L181" s="10">
        <f>IF(('ssp3-up'!L181-'ssp3-up'!K181)&gt;0,('ssp3-up'!L181-'ssp3-up'!K181),0)</f>
        <v>0</v>
      </c>
      <c r="M181" s="10">
        <f>IF(('ssp3-up'!M181-'ssp3-up'!L181)&gt;0,('ssp3-up'!M181-'ssp3-up'!L181),0)</f>
        <v>0</v>
      </c>
      <c r="N181" s="10">
        <f>IF(('ssp3-up'!N181-'ssp3-up'!M181)&gt;0,('ssp3-up'!N181-'ssp3-up'!M181),0)</f>
        <v>0</v>
      </c>
      <c r="O181" s="10">
        <f>IF(('ssp3-up'!O181-'ssp3-up'!N181)&gt;0,('ssp3-up'!O181-'ssp3-up'!N181),0)</f>
        <v>0</v>
      </c>
      <c r="P181" s="10">
        <f>IF(('ssp3-up'!P181-'ssp3-up'!O181)&gt;0,('ssp3-up'!P181-'ssp3-up'!O181),0)</f>
        <v>0</v>
      </c>
      <c r="Q181" s="10">
        <f>IF(('ssp3-up'!Q181-'ssp3-up'!P181)&gt;0,('ssp3-up'!Q181-'ssp3-up'!P181),0)</f>
        <v>1.5745912375873417E-2</v>
      </c>
      <c r="R181" s="10">
        <f>IF(('ssp3-up'!R181-'ssp3-up'!Q181)&gt;0,('ssp3-up'!R181-'ssp3-up'!Q181),0)</f>
        <v>8.5748596040758684E-2</v>
      </c>
      <c r="S181" s="10">
        <f>IF(('ssp3-up'!S181-'ssp3-up'!R181)&gt;0,('ssp3-up'!S181-'ssp3-up'!R181),0)</f>
        <v>0.17936190559248644</v>
      </c>
      <c r="T181" s="10">
        <f>IF(('ssp3-up'!T181-'ssp3-up'!S181)&gt;0,('ssp3-up'!T181-'ssp3-up'!S181),0)</f>
        <v>0.25318475174011112</v>
      </c>
      <c r="U181" s="10">
        <f>IF(('ssp3-up'!U181-'ssp3-up'!T181)&gt;0,('ssp3-up'!U181-'ssp3-up'!T181),0)</f>
        <v>0.28943328725751982</v>
      </c>
      <c r="V181" s="10">
        <f>IF(('ssp3-up'!V181-'ssp3-up'!U181)&gt;0,('ssp3-up'!V181-'ssp3-up'!U181),0)</f>
        <v>0.29713070632971395</v>
      </c>
      <c r="W181" s="10">
        <f>IF(('ssp3-up'!W181-'ssp3-up'!V181)&gt;0,('ssp3-up'!W181-'ssp3-up'!V181),0)</f>
        <v>0.28403854879430668</v>
      </c>
      <c r="X181" s="10">
        <f>IF(('ssp3-up'!X181-'ssp3-up'!W181)&gt;0,('ssp3-up'!X181-'ssp3-up'!W181),0)</f>
        <v>0.26004739161379931</v>
      </c>
    </row>
    <row r="182" spans="1:24" x14ac:dyDescent="0.3">
      <c r="A182" s="6" t="s">
        <v>6</v>
      </c>
      <c r="B182" s="11" t="s">
        <v>206</v>
      </c>
      <c r="C182" s="6" t="s">
        <v>189</v>
      </c>
      <c r="D182" s="6" t="s">
        <v>205</v>
      </c>
      <c r="E182" s="6" t="s">
        <v>204</v>
      </c>
      <c r="F182" s="10" t="e">
        <v>#N/A</v>
      </c>
      <c r="G182" s="10">
        <f>IF(('ssp3-up'!G182-'ssp3-up'!F182)&gt;0,('ssp3-up'!G182-'ssp3-up'!F182),0)</f>
        <v>6.4016514430106142E-2</v>
      </c>
      <c r="H182" s="10">
        <f>IF(('ssp3-up'!H182-'ssp3-up'!G182)&gt;0,('ssp3-up'!H182-'ssp3-up'!G182),0)</f>
        <v>7.4845125293304005E-2</v>
      </c>
      <c r="I182" s="10">
        <f>IF(('ssp3-up'!I182-'ssp3-up'!H182)&gt;0,('ssp3-up'!I182-'ssp3-up'!H182),0)</f>
        <v>8.3581485631902375E-2</v>
      </c>
      <c r="J182" s="10">
        <f>IF(('ssp3-up'!J182-'ssp3-up'!I182)&gt;0,('ssp3-up'!J182-'ssp3-up'!I182),0)</f>
        <v>8.2250180001080864E-2</v>
      </c>
      <c r="K182" s="10">
        <f>IF(('ssp3-up'!K182-'ssp3-up'!J182)&gt;0,('ssp3-up'!K182-'ssp3-up'!J182),0)</f>
        <v>7.080122839571068E-2</v>
      </c>
      <c r="L182" s="10">
        <f>IF(('ssp3-up'!L182-'ssp3-up'!K182)&gt;0,('ssp3-up'!L182-'ssp3-up'!K182),0)</f>
        <v>6.0452286541381017E-2</v>
      </c>
      <c r="M182" s="10">
        <f>IF(('ssp3-up'!M182-'ssp3-up'!L182)&gt;0,('ssp3-up'!M182-'ssp3-up'!L182),0)</f>
        <v>5.3226331924167702E-2</v>
      </c>
      <c r="N182" s="10">
        <f>IF(('ssp3-up'!N182-'ssp3-up'!M182)&gt;0,('ssp3-up'!N182-'ssp3-up'!M182),0)</f>
        <v>4.852080158624883E-2</v>
      </c>
      <c r="O182" s="10">
        <f>IF(('ssp3-up'!O182-'ssp3-up'!N182)&gt;0,('ssp3-up'!O182-'ssp3-up'!N182),0)</f>
        <v>4.343763034976833E-2</v>
      </c>
      <c r="P182" s="10">
        <f>IF(('ssp3-up'!P182-'ssp3-up'!O182)&gt;0,('ssp3-up'!P182-'ssp3-up'!O182),0)</f>
        <v>3.9803259799895407E-2</v>
      </c>
      <c r="Q182" s="10">
        <f>IF(('ssp3-up'!Q182-'ssp3-up'!P182)&gt;0,('ssp3-up'!Q182-'ssp3-up'!P182),0)</f>
        <v>3.9786392731504083E-2</v>
      </c>
      <c r="R182" s="10">
        <f>IF(('ssp3-up'!R182-'ssp3-up'!Q182)&gt;0,('ssp3-up'!R182-'ssp3-up'!Q182),0)</f>
        <v>4.1534543407895974E-2</v>
      </c>
      <c r="S182" s="10">
        <f>IF(('ssp3-up'!S182-'ssp3-up'!R182)&gt;0,('ssp3-up'!S182-'ssp3-up'!R182),0)</f>
        <v>4.4948448699788202E-2</v>
      </c>
      <c r="T182" s="10">
        <f>IF(('ssp3-up'!T182-'ssp3-up'!S182)&gt;0,('ssp3-up'!T182-'ssp3-up'!S182),0)</f>
        <v>4.9991973648328525E-2</v>
      </c>
      <c r="U182" s="10">
        <f>IF(('ssp3-up'!U182-'ssp3-up'!T182)&gt;0,('ssp3-up'!U182-'ssp3-up'!T182),0)</f>
        <v>5.5333357138569017E-2</v>
      </c>
      <c r="V182" s="10">
        <f>IF(('ssp3-up'!V182-'ssp3-up'!U182)&gt;0,('ssp3-up'!V182-'ssp3-up'!U182),0)</f>
        <v>6.2169806989649246E-2</v>
      </c>
      <c r="W182" s="10">
        <f>IF(('ssp3-up'!W182-'ssp3-up'!V182)&gt;0,('ssp3-up'!W182-'ssp3-up'!V182),0)</f>
        <v>7.050616073757876E-2</v>
      </c>
      <c r="X182" s="10">
        <f>IF(('ssp3-up'!X182-'ssp3-up'!W182)&gt;0,('ssp3-up'!X182-'ssp3-up'!W182),0)</f>
        <v>7.9967996513848227E-2</v>
      </c>
    </row>
    <row r="183" spans="1:24" x14ac:dyDescent="0.3">
      <c r="A183" s="6" t="s">
        <v>6</v>
      </c>
      <c r="B183" s="11" t="s">
        <v>206</v>
      </c>
      <c r="C183" s="6" t="s">
        <v>190</v>
      </c>
      <c r="D183" s="6" t="s">
        <v>205</v>
      </c>
      <c r="E183" s="6" t="s">
        <v>204</v>
      </c>
      <c r="F183" s="10" t="e">
        <v>#N/A</v>
      </c>
      <c r="G183" s="10">
        <f>IF(('ssp3-up'!G183-'ssp3-up'!F183)&gt;0,('ssp3-up'!G183-'ssp3-up'!F183),0)</f>
        <v>12.992649044202778</v>
      </c>
      <c r="H183" s="10">
        <f>IF(('ssp3-up'!H183-'ssp3-up'!G183)&gt;0,('ssp3-up'!H183-'ssp3-up'!G183),0)</f>
        <v>11.261435909366242</v>
      </c>
      <c r="I183" s="10">
        <f>IF(('ssp3-up'!I183-'ssp3-up'!H183)&gt;0,('ssp3-up'!I183-'ssp3-up'!H183),0)</f>
        <v>8.8389289118877628</v>
      </c>
      <c r="J183" s="10">
        <f>IF(('ssp3-up'!J183-'ssp3-up'!I183)&gt;0,('ssp3-up'!J183-'ssp3-up'!I183),0)</f>
        <v>6.6014323916771787</v>
      </c>
      <c r="K183" s="10">
        <f>IF(('ssp3-up'!K183-'ssp3-up'!J183)&gt;0,('ssp3-up'!K183-'ssp3-up'!J183),0)</f>
        <v>5.0154542607559733</v>
      </c>
      <c r="L183" s="10">
        <f>IF(('ssp3-up'!L183-'ssp3-up'!K183)&gt;0,('ssp3-up'!L183-'ssp3-up'!K183),0)</f>
        <v>3.4062088313712593</v>
      </c>
      <c r="M183" s="10">
        <f>IF(('ssp3-up'!M183-'ssp3-up'!L183)&gt;0,('ssp3-up'!M183-'ssp3-up'!L183),0)</f>
        <v>1.6435374419549476</v>
      </c>
      <c r="N183" s="10">
        <f>IF(('ssp3-up'!N183-'ssp3-up'!M183)&gt;0,('ssp3-up'!N183-'ssp3-up'!M183),0)</f>
        <v>8.7119356467951548E-2</v>
      </c>
      <c r="O183" s="10">
        <f>IF(('ssp3-up'!O183-'ssp3-up'!N183)&gt;0,('ssp3-up'!O183-'ssp3-up'!N183),0)</f>
        <v>0</v>
      </c>
      <c r="P183" s="10">
        <f>IF(('ssp3-up'!P183-'ssp3-up'!O183)&gt;0,('ssp3-up'!P183-'ssp3-up'!O183),0)</f>
        <v>0</v>
      </c>
      <c r="Q183" s="10">
        <f>IF(('ssp3-up'!Q183-'ssp3-up'!P183)&gt;0,('ssp3-up'!Q183-'ssp3-up'!P183),0)</f>
        <v>0</v>
      </c>
      <c r="R183" s="10">
        <f>IF(('ssp3-up'!R183-'ssp3-up'!Q183)&gt;0,('ssp3-up'!R183-'ssp3-up'!Q183),0)</f>
        <v>0</v>
      </c>
      <c r="S183" s="10">
        <f>IF(('ssp3-up'!S183-'ssp3-up'!R183)&gt;0,('ssp3-up'!S183-'ssp3-up'!R183),0)</f>
        <v>0</v>
      </c>
      <c r="T183" s="10">
        <f>IF(('ssp3-up'!T183-'ssp3-up'!S183)&gt;0,('ssp3-up'!T183-'ssp3-up'!S183),0)</f>
        <v>0</v>
      </c>
      <c r="U183" s="10">
        <f>IF(('ssp3-up'!U183-'ssp3-up'!T183)&gt;0,('ssp3-up'!U183-'ssp3-up'!T183),0)</f>
        <v>0</v>
      </c>
      <c r="V183" s="10">
        <f>IF(('ssp3-up'!V183-'ssp3-up'!U183)&gt;0,('ssp3-up'!V183-'ssp3-up'!U183),0)</f>
        <v>0</v>
      </c>
      <c r="W183" s="10">
        <f>IF(('ssp3-up'!W183-'ssp3-up'!V183)&gt;0,('ssp3-up'!W183-'ssp3-up'!V183),0)</f>
        <v>0</v>
      </c>
      <c r="X183" s="10">
        <f>IF(('ssp3-up'!X183-'ssp3-up'!W183)&gt;0,('ssp3-up'!X183-'ssp3-up'!W183),0)</f>
        <v>0</v>
      </c>
    </row>
    <row r="184" spans="1:24" x14ac:dyDescent="0.3">
      <c r="A184" s="6" t="s">
        <v>6</v>
      </c>
      <c r="B184" s="11" t="s">
        <v>206</v>
      </c>
      <c r="C184" s="6" t="s">
        <v>191</v>
      </c>
      <c r="D184" s="6" t="s">
        <v>205</v>
      </c>
      <c r="E184" s="6" t="s">
        <v>204</v>
      </c>
      <c r="F184" s="10" t="e">
        <v>#N/A</v>
      </c>
      <c r="G184" s="10">
        <f>IF(('ssp3-up'!G184-'ssp3-up'!F184)&gt;0,('ssp3-up'!G184-'ssp3-up'!F184),0)</f>
        <v>0.7953700419382983</v>
      </c>
      <c r="H184" s="10">
        <f>IF(('ssp3-up'!H184-'ssp3-up'!G184)&gt;0,('ssp3-up'!H184-'ssp3-up'!G184),0)</f>
        <v>0.88766504400864044</v>
      </c>
      <c r="I184" s="10">
        <f>IF(('ssp3-up'!I184-'ssp3-up'!H184)&gt;0,('ssp3-up'!I184-'ssp3-up'!H184),0)</f>
        <v>0.92595180698178581</v>
      </c>
      <c r="J184" s="10">
        <f>IF(('ssp3-up'!J184-'ssp3-up'!I184)&gt;0,('ssp3-up'!J184-'ssp3-up'!I184),0)</f>
        <v>0.88689770859221362</v>
      </c>
      <c r="K184" s="10">
        <f>IF(('ssp3-up'!K184-'ssp3-up'!J184)&gt;0,('ssp3-up'!K184-'ssp3-up'!J184),0)</f>
        <v>0.80915056208200831</v>
      </c>
      <c r="L184" s="10">
        <f>IF(('ssp3-up'!L184-'ssp3-up'!K184)&gt;0,('ssp3-up'!L184-'ssp3-up'!K184),0)</f>
        <v>0.78075257934140119</v>
      </c>
      <c r="M184" s="10">
        <f>IF(('ssp3-up'!M184-'ssp3-up'!L184)&gt;0,('ssp3-up'!M184-'ssp3-up'!L184),0)</f>
        <v>0.78614669405859416</v>
      </c>
      <c r="N184" s="10">
        <f>IF(('ssp3-up'!N184-'ssp3-up'!M184)&gt;0,('ssp3-up'!N184-'ssp3-up'!M184),0)</f>
        <v>0.78082193654058329</v>
      </c>
      <c r="O184" s="10">
        <f>IF(('ssp3-up'!O184-'ssp3-up'!N184)&gt;0,('ssp3-up'!O184-'ssp3-up'!N184),0)</f>
        <v>0.73437322239137615</v>
      </c>
      <c r="P184" s="10">
        <f>IF(('ssp3-up'!P184-'ssp3-up'!O184)&gt;0,('ssp3-up'!P184-'ssp3-up'!O184),0)</f>
        <v>0.66366982405324038</v>
      </c>
      <c r="Q184" s="10">
        <f>IF(('ssp3-up'!Q184-'ssp3-up'!P184)&gt;0,('ssp3-up'!Q184-'ssp3-up'!P184),0)</f>
        <v>0.61550027531295015</v>
      </c>
      <c r="R184" s="10">
        <f>IF(('ssp3-up'!R184-'ssp3-up'!Q184)&gt;0,('ssp3-up'!R184-'ssp3-up'!Q184),0)</f>
        <v>0.58888999471709624</v>
      </c>
      <c r="S184" s="10">
        <f>IF(('ssp3-up'!S184-'ssp3-up'!R184)&gt;0,('ssp3-up'!S184-'ssp3-up'!R184),0)</f>
        <v>0.58844389855962476</v>
      </c>
      <c r="T184" s="10">
        <f>IF(('ssp3-up'!T184-'ssp3-up'!S184)&gt;0,('ssp3-up'!T184-'ssp3-up'!S184),0)</f>
        <v>0.59749441282417948</v>
      </c>
      <c r="U184" s="10">
        <f>IF(('ssp3-up'!U184-'ssp3-up'!T184)&gt;0,('ssp3-up'!U184-'ssp3-up'!T184),0)</f>
        <v>0.60570812072112545</v>
      </c>
      <c r="V184" s="10">
        <f>IF(('ssp3-up'!V184-'ssp3-up'!U184)&gt;0,('ssp3-up'!V184-'ssp3-up'!U184),0)</f>
        <v>0.61428337807110367</v>
      </c>
      <c r="W184" s="10">
        <f>IF(('ssp3-up'!W184-'ssp3-up'!V184)&gt;0,('ssp3-up'!W184-'ssp3-up'!V184),0)</f>
        <v>0.62521427308620758</v>
      </c>
      <c r="X184" s="10">
        <f>IF(('ssp3-up'!X184-'ssp3-up'!W184)&gt;0,('ssp3-up'!X184-'ssp3-up'!W184),0)</f>
        <v>0.6389267141389432</v>
      </c>
    </row>
    <row r="185" spans="1:24" x14ac:dyDescent="0.3">
      <c r="A185" s="6" t="s">
        <v>6</v>
      </c>
      <c r="B185" s="11" t="s">
        <v>206</v>
      </c>
      <c r="C185" s="6" t="s">
        <v>192</v>
      </c>
      <c r="D185" s="6" t="s">
        <v>205</v>
      </c>
      <c r="E185" s="6" t="s">
        <v>204</v>
      </c>
      <c r="F185" s="10" t="e">
        <v>#N/A</v>
      </c>
      <c r="G185" s="10">
        <f>IF(('ssp3-up'!G185-'ssp3-up'!F185)&gt;0,('ssp3-up'!G185-'ssp3-up'!F185),0)</f>
        <v>2.2177851407835236E-3</v>
      </c>
      <c r="H185" s="10">
        <f>IF(('ssp3-up'!H185-'ssp3-up'!G185)&gt;0,('ssp3-up'!H185-'ssp3-up'!G185),0)</f>
        <v>2.8680419665295179E-3</v>
      </c>
      <c r="I185" s="10">
        <f>IF(('ssp3-up'!I185-'ssp3-up'!H185)&gt;0,('ssp3-up'!I185-'ssp3-up'!H185),0)</f>
        <v>3.2823208266755943E-3</v>
      </c>
      <c r="J185" s="10">
        <f>IF(('ssp3-up'!J185-'ssp3-up'!I185)&gt;0,('ssp3-up'!J185-'ssp3-up'!I185),0)</f>
        <v>3.1993134527746811E-3</v>
      </c>
      <c r="K185" s="10">
        <f>IF(('ssp3-up'!K185-'ssp3-up'!J185)&gt;0,('ssp3-up'!K185-'ssp3-up'!J185),0)</f>
        <v>2.8760015207727335E-3</v>
      </c>
      <c r="L185" s="10">
        <f>IF(('ssp3-up'!L185-'ssp3-up'!K185)&gt;0,('ssp3-up'!L185-'ssp3-up'!K185),0)</f>
        <v>2.6055064919459497E-3</v>
      </c>
      <c r="M185" s="10">
        <f>IF(('ssp3-up'!M185-'ssp3-up'!L185)&gt;0,('ssp3-up'!M185-'ssp3-up'!L185),0)</f>
        <v>2.4556311011496995E-3</v>
      </c>
      <c r="N185" s="10">
        <f>IF(('ssp3-up'!N185-'ssp3-up'!M185)&gt;0,('ssp3-up'!N185-'ssp3-up'!M185),0)</f>
        <v>2.402435687375179E-3</v>
      </c>
      <c r="O185" s="10">
        <f>IF(('ssp3-up'!O185-'ssp3-up'!N185)&gt;0,('ssp3-up'!O185-'ssp3-up'!N185),0)</f>
        <v>2.3122956274011369E-3</v>
      </c>
      <c r="P185" s="10">
        <f>IF(('ssp3-up'!P185-'ssp3-up'!O185)&gt;0,('ssp3-up'!P185-'ssp3-up'!O185),0)</f>
        <v>2.1978849747830431E-3</v>
      </c>
      <c r="Q185" s="10">
        <f>IF(('ssp3-up'!Q185-'ssp3-up'!P185)&gt;0,('ssp3-up'!Q185-'ssp3-up'!P185),0)</f>
        <v>2.09309408158391E-3</v>
      </c>
      <c r="R185" s="10">
        <f>IF(('ssp3-up'!R185-'ssp3-up'!Q185)&gt;0,('ssp3-up'!R185-'ssp3-up'!Q185),0)</f>
        <v>2.0433527729833006E-3</v>
      </c>
      <c r="S185" s="10">
        <f>IF(('ssp3-up'!S185-'ssp3-up'!R185)&gt;0,('ssp3-up'!S185-'ssp3-up'!R185),0)</f>
        <v>2.0733345106537238E-3</v>
      </c>
      <c r="T185" s="10">
        <f>IF(('ssp3-up'!T185-'ssp3-up'!S185)&gt;0,('ssp3-up'!T185-'ssp3-up'!S185),0)</f>
        <v>2.1692203069092197E-3</v>
      </c>
      <c r="U185" s="10">
        <f>IF(('ssp3-up'!U185-'ssp3-up'!T185)&gt;0,('ssp3-up'!U185-'ssp3-up'!T185),0)</f>
        <v>2.2986187515188494E-3</v>
      </c>
      <c r="V185" s="10">
        <f>IF(('ssp3-up'!V185-'ssp3-up'!U185)&gt;0,('ssp3-up'!V185-'ssp3-up'!U185),0)</f>
        <v>2.4540810074023395E-3</v>
      </c>
      <c r="W185" s="10">
        <f>IF(('ssp3-up'!W185-'ssp3-up'!V185)&gt;0,('ssp3-up'!W185-'ssp3-up'!V185),0)</f>
        <v>2.631169710519965E-3</v>
      </c>
      <c r="X185" s="10">
        <f>IF(('ssp3-up'!X185-'ssp3-up'!W185)&gt;0,('ssp3-up'!X185-'ssp3-up'!W185),0)</f>
        <v>2.8117929946234049E-3</v>
      </c>
    </row>
    <row r="186" spans="1:24" x14ac:dyDescent="0.3">
      <c r="A186" s="6" t="s">
        <v>6</v>
      </c>
      <c r="B186" s="11" t="s">
        <v>206</v>
      </c>
      <c r="C186" s="6" t="s">
        <v>193</v>
      </c>
      <c r="D186" s="6" t="s">
        <v>205</v>
      </c>
      <c r="E186" s="6" t="s">
        <v>204</v>
      </c>
      <c r="F186" s="10" t="e">
        <v>#N/A</v>
      </c>
      <c r="G186" s="10">
        <f>IF(('ssp3-up'!G186-'ssp3-up'!F186)&gt;0,('ssp3-up'!G186-'ssp3-up'!F186),0)</f>
        <v>2.6033300235611669</v>
      </c>
      <c r="H186" s="10">
        <f>IF(('ssp3-up'!H186-'ssp3-up'!G186)&gt;0,('ssp3-up'!H186-'ssp3-up'!G186),0)</f>
        <v>2.6829032997400191</v>
      </c>
      <c r="I186" s="10">
        <f>IF(('ssp3-up'!I186-'ssp3-up'!H186)&gt;0,('ssp3-up'!I186-'ssp3-up'!H186),0)</f>
        <v>2.6384988706480854</v>
      </c>
      <c r="J186" s="10">
        <f>IF(('ssp3-up'!J186-'ssp3-up'!I186)&gt;0,('ssp3-up'!J186-'ssp3-up'!I186),0)</f>
        <v>2.5716512240860894</v>
      </c>
      <c r="K186" s="10">
        <f>IF(('ssp3-up'!K186-'ssp3-up'!J186)&gt;0,('ssp3-up'!K186-'ssp3-up'!J186),0)</f>
        <v>2.4058712137486467</v>
      </c>
      <c r="L186" s="10">
        <f>IF(('ssp3-up'!L186-'ssp3-up'!K186)&gt;0,('ssp3-up'!L186-'ssp3-up'!K186),0)</f>
        <v>2.276226566773893</v>
      </c>
      <c r="M186" s="10">
        <f>IF(('ssp3-up'!M186-'ssp3-up'!L186)&gt;0,('ssp3-up'!M186-'ssp3-up'!L186),0)</f>
        <v>2.17603357078508</v>
      </c>
      <c r="N186" s="10">
        <f>IF(('ssp3-up'!N186-'ssp3-up'!M186)&gt;0,('ssp3-up'!N186-'ssp3-up'!M186),0)</f>
        <v>2.0763981792684945</v>
      </c>
      <c r="O186" s="10">
        <f>IF(('ssp3-up'!O186-'ssp3-up'!N186)&gt;0,('ssp3-up'!O186-'ssp3-up'!N186),0)</f>
        <v>1.9295900480034831</v>
      </c>
      <c r="P186" s="10">
        <f>IF(('ssp3-up'!P186-'ssp3-up'!O186)&gt;0,('ssp3-up'!P186-'ssp3-up'!O186),0)</f>
        <v>1.7805948236468438</v>
      </c>
      <c r="Q186" s="10">
        <f>IF(('ssp3-up'!Q186-'ssp3-up'!P186)&gt;0,('ssp3-up'!Q186-'ssp3-up'!P186),0)</f>
        <v>1.6337390016530833</v>
      </c>
      <c r="R186" s="10">
        <f>IF(('ssp3-up'!R186-'ssp3-up'!Q186)&gt;0,('ssp3-up'!R186-'ssp3-up'!Q186),0)</f>
        <v>1.5080558792409846</v>
      </c>
      <c r="S186" s="10">
        <f>IF(('ssp3-up'!S186-'ssp3-up'!R186)&gt;0,('ssp3-up'!S186-'ssp3-up'!R186),0)</f>
        <v>1.407464615985127</v>
      </c>
      <c r="T186" s="10">
        <f>IF(('ssp3-up'!T186-'ssp3-up'!S186)&gt;0,('ssp3-up'!T186-'ssp3-up'!S186),0)</f>
        <v>1.3432451756258956</v>
      </c>
      <c r="U186" s="10">
        <f>IF(('ssp3-up'!U186-'ssp3-up'!T186)&gt;0,('ssp3-up'!U186-'ssp3-up'!T186),0)</f>
        <v>1.3078329263883219</v>
      </c>
      <c r="V186" s="10">
        <f>IF(('ssp3-up'!V186-'ssp3-up'!U186)&gt;0,('ssp3-up'!V186-'ssp3-up'!U186),0)</f>
        <v>1.286726977204566</v>
      </c>
      <c r="W186" s="10">
        <f>IF(('ssp3-up'!W186-'ssp3-up'!V186)&gt;0,('ssp3-up'!W186-'ssp3-up'!V186),0)</f>
        <v>1.2711943050163939</v>
      </c>
      <c r="X186" s="10">
        <f>IF(('ssp3-up'!X186-'ssp3-up'!W186)&gt;0,('ssp3-up'!X186-'ssp3-up'!W186),0)</f>
        <v>1.2528926253665134</v>
      </c>
    </row>
    <row r="187" spans="1:24" x14ac:dyDescent="0.3">
      <c r="A187" s="6" t="s">
        <v>6</v>
      </c>
      <c r="B187" s="11" t="s">
        <v>206</v>
      </c>
      <c r="C187" s="6" t="s">
        <v>194</v>
      </c>
      <c r="D187" s="6" t="s">
        <v>205</v>
      </c>
      <c r="E187" s="6" t="s">
        <v>204</v>
      </c>
      <c r="F187" s="10" t="e">
        <v>#N/A</v>
      </c>
      <c r="G187" s="10">
        <f>IF(('ssp3-up'!G187-'ssp3-up'!F187)&gt;0,('ssp3-up'!G187-'ssp3-up'!F187),0)</f>
        <v>3.9612069678689604E-3</v>
      </c>
      <c r="H187" s="10">
        <f>IF(('ssp3-up'!H187-'ssp3-up'!G187)&gt;0,('ssp3-up'!H187-'ssp3-up'!G187),0)</f>
        <v>4.0503133012065318E-3</v>
      </c>
      <c r="I187" s="10">
        <f>IF(('ssp3-up'!I187-'ssp3-up'!H187)&gt;0,('ssp3-up'!I187-'ssp3-up'!H187),0)</f>
        <v>3.9542991446283038E-3</v>
      </c>
      <c r="J187" s="10">
        <f>IF(('ssp3-up'!J187-'ssp3-up'!I187)&gt;0,('ssp3-up'!J187-'ssp3-up'!I187),0)</f>
        <v>3.3340832599108444E-3</v>
      </c>
      <c r="K187" s="10">
        <f>IF(('ssp3-up'!K187-'ssp3-up'!J187)&gt;0,('ssp3-up'!K187-'ssp3-up'!J187),0)</f>
        <v>2.1826445463087735E-3</v>
      </c>
      <c r="L187" s="10">
        <f>IF(('ssp3-up'!L187-'ssp3-up'!K187)&gt;0,('ssp3-up'!L187-'ssp3-up'!K187),0)</f>
        <v>1.3477822171780313E-3</v>
      </c>
      <c r="M187" s="10">
        <f>IF(('ssp3-up'!M187-'ssp3-up'!L187)&gt;0,('ssp3-up'!M187-'ssp3-up'!L187),0)</f>
        <v>1.106072739721603E-3</v>
      </c>
      <c r="N187" s="10">
        <f>IF(('ssp3-up'!N187-'ssp3-up'!M187)&gt;0,('ssp3-up'!N187-'ssp3-up'!M187),0)</f>
        <v>1.443237241560924E-3</v>
      </c>
      <c r="O187" s="10">
        <f>IF(('ssp3-up'!O187-'ssp3-up'!N187)&gt;0,('ssp3-up'!O187-'ssp3-up'!N187),0)</f>
        <v>1.9586097857449969E-3</v>
      </c>
      <c r="P187" s="10">
        <f>IF(('ssp3-up'!P187-'ssp3-up'!O187)&gt;0,('ssp3-up'!P187-'ssp3-up'!O187),0)</f>
        <v>2.3121715417022681E-3</v>
      </c>
      <c r="Q187" s="10">
        <f>IF(('ssp3-up'!Q187-'ssp3-up'!P187)&gt;0,('ssp3-up'!Q187-'ssp3-up'!P187),0)</f>
        <v>2.3252296365970371E-3</v>
      </c>
      <c r="R187" s="10">
        <f>IF(('ssp3-up'!R187-'ssp3-up'!Q187)&gt;0,('ssp3-up'!R187-'ssp3-up'!Q187),0)</f>
        <v>2.1370501206293413E-3</v>
      </c>
      <c r="S187" s="10">
        <f>IF(('ssp3-up'!S187-'ssp3-up'!R187)&gt;0,('ssp3-up'!S187-'ssp3-up'!R187),0)</f>
        <v>1.9910841435193394E-3</v>
      </c>
      <c r="T187" s="10">
        <f>IF(('ssp3-up'!T187-'ssp3-up'!S187)&gt;0,('ssp3-up'!T187-'ssp3-up'!S187),0)</f>
        <v>2.0111955636034351E-3</v>
      </c>
      <c r="U187" s="10">
        <f>IF(('ssp3-up'!U187-'ssp3-up'!T187)&gt;0,('ssp3-up'!U187-'ssp3-up'!T187),0)</f>
        <v>2.1866324803886672E-3</v>
      </c>
      <c r="V187" s="10">
        <f>IF(('ssp3-up'!V187-'ssp3-up'!U187)&gt;0,('ssp3-up'!V187-'ssp3-up'!U187),0)</f>
        <v>2.4348399529878495E-3</v>
      </c>
      <c r="W187" s="10">
        <f>IF(('ssp3-up'!W187-'ssp3-up'!V187)&gt;0,('ssp3-up'!W187-'ssp3-up'!V187),0)</f>
        <v>2.6540899559572007E-3</v>
      </c>
      <c r="X187" s="10">
        <f>IF(('ssp3-up'!X187-'ssp3-up'!W187)&gt;0,('ssp3-up'!X187-'ssp3-up'!W187),0)</f>
        <v>2.8255756120912356E-3</v>
      </c>
    </row>
    <row r="188" spans="1:24" x14ac:dyDescent="0.3">
      <c r="A188" s="6" t="s">
        <v>6</v>
      </c>
      <c r="B188" s="11" t="s">
        <v>206</v>
      </c>
      <c r="C188" s="6" t="s">
        <v>195</v>
      </c>
      <c r="D188" s="6" t="s">
        <v>205</v>
      </c>
      <c r="E188" s="6" t="s">
        <v>204</v>
      </c>
      <c r="F188" s="10" t="e">
        <v>#N/A</v>
      </c>
      <c r="G188" s="10">
        <f>IF(('ssp3-up'!G188-'ssp3-up'!F188)&gt;0,('ssp3-up'!G188-'ssp3-up'!F188),0)</f>
        <v>2.3212335285516339</v>
      </c>
      <c r="H188" s="10">
        <f>IF(('ssp3-up'!H188-'ssp3-up'!G188)&gt;0,('ssp3-up'!H188-'ssp3-up'!G188),0)</f>
        <v>2.3901130794816403</v>
      </c>
      <c r="I188" s="10">
        <f>IF(('ssp3-up'!I188-'ssp3-up'!H188)&gt;0,('ssp3-up'!I188-'ssp3-up'!H188),0)</f>
        <v>2.2983550517812539</v>
      </c>
      <c r="J188" s="10">
        <f>IF(('ssp3-up'!J188-'ssp3-up'!I188)&gt;0,('ssp3-up'!J188-'ssp3-up'!I188),0)</f>
        <v>2.1463631318020404</v>
      </c>
      <c r="K188" s="10">
        <f>IF(('ssp3-up'!K188-'ssp3-up'!J188)&gt;0,('ssp3-up'!K188-'ssp3-up'!J188),0)</f>
        <v>1.9717480744893194</v>
      </c>
      <c r="L188" s="10">
        <f>IF(('ssp3-up'!L188-'ssp3-up'!K188)&gt;0,('ssp3-up'!L188-'ssp3-up'!K188),0)</f>
        <v>1.8339768374860768</v>
      </c>
      <c r="M188" s="10">
        <f>IF(('ssp3-up'!M188-'ssp3-up'!L188)&gt;0,('ssp3-up'!M188-'ssp3-up'!L188),0)</f>
        <v>1.6731422156922946</v>
      </c>
      <c r="N188" s="10">
        <f>IF(('ssp3-up'!N188-'ssp3-up'!M188)&gt;0,('ssp3-up'!N188-'ssp3-up'!M188),0)</f>
        <v>1.4830538084691227</v>
      </c>
      <c r="O188" s="10">
        <f>IF(('ssp3-up'!O188-'ssp3-up'!N188)&gt;0,('ssp3-up'!O188-'ssp3-up'!N188),0)</f>
        <v>1.26104612775422</v>
      </c>
      <c r="P188" s="10">
        <f>IF(('ssp3-up'!P188-'ssp3-up'!O188)&gt;0,('ssp3-up'!P188-'ssp3-up'!O188),0)</f>
        <v>1.073698636499941</v>
      </c>
      <c r="Q188" s="10">
        <f>IF(('ssp3-up'!Q188-'ssp3-up'!P188)&gt;0,('ssp3-up'!Q188-'ssp3-up'!P188),0)</f>
        <v>0.94733706577461163</v>
      </c>
      <c r="R188" s="10">
        <f>IF(('ssp3-up'!R188-'ssp3-up'!Q188)&gt;0,('ssp3-up'!R188-'ssp3-up'!Q188),0)</f>
        <v>0.87848545070567496</v>
      </c>
      <c r="S188" s="10">
        <f>IF(('ssp3-up'!S188-'ssp3-up'!R188)&gt;0,('ssp3-up'!S188-'ssp3-up'!R188),0)</f>
        <v>0.84829547117686843</v>
      </c>
      <c r="T188" s="10">
        <f>IF(('ssp3-up'!T188-'ssp3-up'!S188)&gt;0,('ssp3-up'!T188-'ssp3-up'!S188),0)</f>
        <v>0.85181398216457893</v>
      </c>
      <c r="U188" s="10">
        <f>IF(('ssp3-up'!U188-'ssp3-up'!T188)&gt;0,('ssp3-up'!U188-'ssp3-up'!T188),0)</f>
        <v>0.914478601765083</v>
      </c>
      <c r="V188" s="10">
        <f>IF(('ssp3-up'!V188-'ssp3-up'!U188)&gt;0,('ssp3-up'!V188-'ssp3-up'!U188),0)</f>
        <v>1.0416491964851673</v>
      </c>
      <c r="W188" s="10">
        <f>IF(('ssp3-up'!W188-'ssp3-up'!V188)&gt;0,('ssp3-up'!W188-'ssp3-up'!V188),0)</f>
        <v>1.1958895034398438</v>
      </c>
      <c r="X188" s="10">
        <f>IF(('ssp3-up'!X188-'ssp3-up'!W188)&gt;0,('ssp3-up'!X188-'ssp3-up'!W188),0)</f>
        <v>1.3261611902533659</v>
      </c>
    </row>
    <row r="189" spans="1:24" x14ac:dyDescent="0.3">
      <c r="A189" s="6" t="s">
        <v>6</v>
      </c>
      <c r="B189" s="11" t="s">
        <v>206</v>
      </c>
      <c r="C189" s="6" t="s">
        <v>196</v>
      </c>
      <c r="D189" s="6" t="s">
        <v>205</v>
      </c>
      <c r="E189" s="6" t="s">
        <v>204</v>
      </c>
      <c r="F189" s="10" t="e">
        <v>#N/A</v>
      </c>
      <c r="G189" s="10">
        <f>IF(('ssp3-up'!G189-'ssp3-up'!F189)&gt;0,('ssp3-up'!G189-'ssp3-up'!F189),0)</f>
        <v>1.1402002446553157E-2</v>
      </c>
      <c r="H189" s="10">
        <f>IF(('ssp3-up'!H189-'ssp3-up'!G189)&gt;0,('ssp3-up'!H189-'ssp3-up'!G189),0)</f>
        <v>1.2563225468234046E-2</v>
      </c>
      <c r="I189" s="10">
        <f>IF(('ssp3-up'!I189-'ssp3-up'!H189)&gt;0,('ssp3-up'!I189-'ssp3-up'!H189),0)</f>
        <v>1.3460812504638223E-2</v>
      </c>
      <c r="J189" s="10">
        <f>IF(('ssp3-up'!J189-'ssp3-up'!I189)&gt;0,('ssp3-up'!J189-'ssp3-up'!I189),0)</f>
        <v>1.4186263108185715E-2</v>
      </c>
      <c r="K189" s="10">
        <f>IF(('ssp3-up'!K189-'ssp3-up'!J189)&gt;0,('ssp3-up'!K189-'ssp3-up'!J189),0)</f>
        <v>1.4361608748557561E-2</v>
      </c>
      <c r="L189" s="10">
        <f>IF(('ssp3-up'!L189-'ssp3-up'!K189)&gt;0,('ssp3-up'!L189-'ssp3-up'!K189),0)</f>
        <v>1.4373557292545747E-2</v>
      </c>
      <c r="M189" s="10">
        <f>IF(('ssp3-up'!M189-'ssp3-up'!L189)&gt;0,('ssp3-up'!M189-'ssp3-up'!L189),0)</f>
        <v>1.4324833816007132E-2</v>
      </c>
      <c r="N189" s="10">
        <f>IF(('ssp3-up'!N189-'ssp3-up'!M189)&gt;0,('ssp3-up'!N189-'ssp3-up'!M189),0)</f>
        <v>1.4293984088511458E-2</v>
      </c>
      <c r="O189" s="10">
        <f>IF(('ssp3-up'!O189-'ssp3-up'!N189)&gt;0,('ssp3-up'!O189-'ssp3-up'!N189),0)</f>
        <v>1.3932461789365358E-2</v>
      </c>
      <c r="P189" s="10">
        <f>IF(('ssp3-up'!P189-'ssp3-up'!O189)&gt;0,('ssp3-up'!P189-'ssp3-up'!O189),0)</f>
        <v>1.3445294803538843E-2</v>
      </c>
      <c r="Q189" s="10">
        <f>IF(('ssp3-up'!Q189-'ssp3-up'!P189)&gt;0,('ssp3-up'!Q189-'ssp3-up'!P189),0)</f>
        <v>1.2755420468653716E-2</v>
      </c>
      <c r="R189" s="10">
        <f>IF(('ssp3-up'!R189-'ssp3-up'!Q189)&gt;0,('ssp3-up'!R189-'ssp3-up'!Q189),0)</f>
        <v>1.201844845477007E-2</v>
      </c>
      <c r="S189" s="10">
        <f>IF(('ssp3-up'!S189-'ssp3-up'!R189)&gt;0,('ssp3-up'!S189-'ssp3-up'!R189),0)</f>
        <v>1.1298461067966198E-2</v>
      </c>
      <c r="T189" s="10">
        <f>IF(('ssp3-up'!T189-'ssp3-up'!S189)&gt;0,('ssp3-up'!T189-'ssp3-up'!S189),0)</f>
        <v>1.0550653146083083E-2</v>
      </c>
      <c r="U189" s="10">
        <f>IF(('ssp3-up'!U189-'ssp3-up'!T189)&gt;0,('ssp3-up'!U189-'ssp3-up'!T189),0)</f>
        <v>9.8433983505548384E-3</v>
      </c>
      <c r="V189" s="10">
        <f>IF(('ssp3-up'!V189-'ssp3-up'!U189)&gt;0,('ssp3-up'!V189-'ssp3-up'!U189),0)</f>
        <v>9.1478868611460373E-3</v>
      </c>
      <c r="W189" s="10">
        <f>IF(('ssp3-up'!W189-'ssp3-up'!V189)&gt;0,('ssp3-up'!W189-'ssp3-up'!V189),0)</f>
        <v>8.5409725074968024E-3</v>
      </c>
      <c r="X189" s="10">
        <f>IF(('ssp3-up'!X189-'ssp3-up'!W189)&gt;0,('ssp3-up'!X189-'ssp3-up'!W189),0)</f>
        <v>7.9256471606218293E-3</v>
      </c>
    </row>
    <row r="190" spans="1:24" x14ac:dyDescent="0.3">
      <c r="A190" s="6" t="s">
        <v>6</v>
      </c>
      <c r="B190" s="11" t="s">
        <v>206</v>
      </c>
      <c r="C190" s="6" t="s">
        <v>197</v>
      </c>
      <c r="D190" s="6" t="s">
        <v>205</v>
      </c>
      <c r="E190" s="6" t="s">
        <v>204</v>
      </c>
      <c r="F190" s="10" t="e">
        <v>#N/A</v>
      </c>
      <c r="G190" s="10">
        <f>IF(('ssp3-up'!G190-'ssp3-up'!F190)&gt;0,('ssp3-up'!G190-'ssp3-up'!F190),0)</f>
        <v>1.8785039305236201E-3</v>
      </c>
      <c r="H190" s="10">
        <f>IF(('ssp3-up'!H190-'ssp3-up'!G190)&gt;0,('ssp3-up'!H190-'ssp3-up'!G190),0)</f>
        <v>2.7596698883268628E-3</v>
      </c>
      <c r="I190" s="10">
        <f>IF(('ssp3-up'!I190-'ssp3-up'!H190)&gt;0,('ssp3-up'!I190-'ssp3-up'!H190),0)</f>
        <v>3.5701426447868265E-3</v>
      </c>
      <c r="J190" s="10">
        <f>IF(('ssp3-up'!J190-'ssp3-up'!I190)&gt;0,('ssp3-up'!J190-'ssp3-up'!I190),0)</f>
        <v>3.9476590759404476E-3</v>
      </c>
      <c r="K190" s="10">
        <f>IF(('ssp3-up'!K190-'ssp3-up'!J190)&gt;0,('ssp3-up'!K190-'ssp3-up'!J190),0)</f>
        <v>3.9612130905047477E-3</v>
      </c>
      <c r="L190" s="10">
        <f>IF(('ssp3-up'!L190-'ssp3-up'!K190)&gt;0,('ssp3-up'!L190-'ssp3-up'!K190),0)</f>
        <v>3.825124271122339E-3</v>
      </c>
      <c r="M190" s="10">
        <f>IF(('ssp3-up'!M190-'ssp3-up'!L190)&gt;0,('ssp3-up'!M190-'ssp3-up'!L190),0)</f>
        <v>3.713800318805735E-3</v>
      </c>
      <c r="N190" s="10">
        <f>IF(('ssp3-up'!N190-'ssp3-up'!M190)&gt;0,('ssp3-up'!N190-'ssp3-up'!M190),0)</f>
        <v>3.7926867140955986E-3</v>
      </c>
      <c r="O190" s="10">
        <f>IF(('ssp3-up'!O190-'ssp3-up'!N190)&gt;0,('ssp3-up'!O190-'ssp3-up'!N190),0)</f>
        <v>4.0177538553138603E-3</v>
      </c>
      <c r="P190" s="10">
        <f>IF(('ssp3-up'!P190-'ssp3-up'!O190)&gt;0,('ssp3-up'!P190-'ssp3-up'!O190),0)</f>
        <v>4.2939045651717855E-3</v>
      </c>
      <c r="Q190" s="10">
        <f>IF(('ssp3-up'!Q190-'ssp3-up'!P190)&gt;0,('ssp3-up'!Q190-'ssp3-up'!P190),0)</f>
        <v>4.7020000241894261E-3</v>
      </c>
      <c r="R190" s="10">
        <f>IF(('ssp3-up'!R190-'ssp3-up'!Q190)&gt;0,('ssp3-up'!R190-'ssp3-up'!Q190),0)</f>
        <v>4.9634325796342471E-3</v>
      </c>
      <c r="S190" s="10">
        <f>IF(('ssp3-up'!S190-'ssp3-up'!R190)&gt;0,('ssp3-up'!S190-'ssp3-up'!R190),0)</f>
        <v>5.1339768785513273E-3</v>
      </c>
      <c r="T190" s="10">
        <f>IF(('ssp3-up'!T190-'ssp3-up'!S190)&gt;0,('ssp3-up'!T190-'ssp3-up'!S190),0)</f>
        <v>5.3382702624274331E-3</v>
      </c>
      <c r="U190" s="10">
        <f>IF(('ssp3-up'!U190-'ssp3-up'!T190)&gt;0,('ssp3-up'!U190-'ssp3-up'!T190),0)</f>
        <v>5.6667303802953872E-3</v>
      </c>
      <c r="V190" s="10">
        <f>IF(('ssp3-up'!V190-'ssp3-up'!U190)&gt;0,('ssp3-up'!V190-'ssp3-up'!U190),0)</f>
        <v>6.138928418379333E-3</v>
      </c>
      <c r="W190" s="10">
        <f>IF(('ssp3-up'!W190-'ssp3-up'!V190)&gt;0,('ssp3-up'!W190-'ssp3-up'!V190),0)</f>
        <v>6.6908136695852521E-3</v>
      </c>
      <c r="X190" s="10">
        <f>IF(('ssp3-up'!X190-'ssp3-up'!W190)&gt;0,('ssp3-up'!X190-'ssp3-up'!W190),0)</f>
        <v>7.2523962428348437E-3</v>
      </c>
    </row>
    <row r="191" spans="1:24" x14ac:dyDescent="0.3">
      <c r="A191" s="6" t="s">
        <v>6</v>
      </c>
      <c r="B191" s="11" t="s">
        <v>206</v>
      </c>
      <c r="C191" s="6" t="s">
        <v>198</v>
      </c>
      <c r="D191" s="6" t="s">
        <v>205</v>
      </c>
      <c r="E191" s="6" t="s">
        <v>204</v>
      </c>
      <c r="F191" s="10" t="e">
        <v>#N/A</v>
      </c>
      <c r="G191" s="10">
        <f>IF(('ssp3-up'!G191-'ssp3-up'!F191)&gt;0,('ssp3-up'!G191-'ssp3-up'!F191),0)</f>
        <v>1.5745533561945582</v>
      </c>
      <c r="H191" s="10">
        <f>IF(('ssp3-up'!H191-'ssp3-up'!G191)&gt;0,('ssp3-up'!H191-'ssp3-up'!G191),0)</f>
        <v>1.9068956468145988</v>
      </c>
      <c r="I191" s="10">
        <f>IF(('ssp3-up'!I191-'ssp3-up'!H191)&gt;0,('ssp3-up'!I191-'ssp3-up'!H191),0)</f>
        <v>2.2055396510082854</v>
      </c>
      <c r="J191" s="10">
        <f>IF(('ssp3-up'!J191-'ssp3-up'!I191)&gt;0,('ssp3-up'!J191-'ssp3-up'!I191),0)</f>
        <v>2.4444825174479892</v>
      </c>
      <c r="K191" s="10">
        <f>IF(('ssp3-up'!K191-'ssp3-up'!J191)&gt;0,('ssp3-up'!K191-'ssp3-up'!J191),0)</f>
        <v>2.6302635027555681</v>
      </c>
      <c r="L191" s="10">
        <f>IF(('ssp3-up'!L191-'ssp3-up'!K191)&gt;0,('ssp3-up'!L191-'ssp3-up'!K191),0)</f>
        <v>2.8809590377996805</v>
      </c>
      <c r="M191" s="10">
        <f>IF(('ssp3-up'!M191-'ssp3-up'!L191)&gt;0,('ssp3-up'!M191-'ssp3-up'!L191),0)</f>
        <v>3.148704908006053</v>
      </c>
      <c r="N191" s="10">
        <f>IF(('ssp3-up'!N191-'ssp3-up'!M191)&gt;0,('ssp3-up'!N191-'ssp3-up'!M191),0)</f>
        <v>3.3800890649112247</v>
      </c>
      <c r="O191" s="10">
        <f>IF(('ssp3-up'!O191-'ssp3-up'!N191)&gt;0,('ssp3-up'!O191-'ssp3-up'!N191),0)</f>
        <v>3.5202012952721766</v>
      </c>
      <c r="P191" s="10">
        <f>IF(('ssp3-up'!P191-'ssp3-up'!O191)&gt;0,('ssp3-up'!P191-'ssp3-up'!O191),0)</f>
        <v>3.6052785073824722</v>
      </c>
      <c r="Q191" s="10">
        <f>IF(('ssp3-up'!Q191-'ssp3-up'!P191)&gt;0,('ssp3-up'!Q191-'ssp3-up'!P191),0)</f>
        <v>3.6570227634180625</v>
      </c>
      <c r="R191" s="10">
        <f>IF(('ssp3-up'!R191-'ssp3-up'!Q191)&gt;0,('ssp3-up'!R191-'ssp3-up'!Q191),0)</f>
        <v>3.7644952715475881</v>
      </c>
      <c r="S191" s="10">
        <f>IF(('ssp3-up'!S191-'ssp3-up'!R191)&gt;0,('ssp3-up'!S191-'ssp3-up'!R191),0)</f>
        <v>3.8513612484204955</v>
      </c>
      <c r="T191" s="10">
        <f>IF(('ssp3-up'!T191-'ssp3-up'!S191)&gt;0,('ssp3-up'!T191-'ssp3-up'!S191),0)</f>
        <v>3.920328965852768</v>
      </c>
      <c r="U191" s="10">
        <f>IF(('ssp3-up'!U191-'ssp3-up'!T191)&gt;0,('ssp3-up'!U191-'ssp3-up'!T191),0)</f>
        <v>3.9748922726524611</v>
      </c>
      <c r="V191" s="10">
        <f>IF(('ssp3-up'!V191-'ssp3-up'!U191)&gt;0,('ssp3-up'!V191-'ssp3-up'!U191),0)</f>
        <v>3.9600193927405911</v>
      </c>
      <c r="W191" s="10">
        <f>IF(('ssp3-up'!W191-'ssp3-up'!V191)&gt;0,('ssp3-up'!W191-'ssp3-up'!V191),0)</f>
        <v>3.913624867711917</v>
      </c>
      <c r="X191" s="10">
        <f>IF(('ssp3-up'!X191-'ssp3-up'!W191)&gt;0,('ssp3-up'!X191-'ssp3-up'!W191),0)</f>
        <v>3.9133120032328961</v>
      </c>
    </row>
    <row r="192" spans="1:24" x14ac:dyDescent="0.3">
      <c r="A192" s="6" t="s">
        <v>6</v>
      </c>
      <c r="B192" s="11" t="s">
        <v>206</v>
      </c>
      <c r="C192" s="6" t="s">
        <v>199</v>
      </c>
      <c r="D192" s="6" t="s">
        <v>205</v>
      </c>
      <c r="E192" s="6" t="s">
        <v>204</v>
      </c>
      <c r="F192" s="10" t="e">
        <v>#N/A</v>
      </c>
      <c r="G192" s="10">
        <f>IF(('ssp3-up'!G192-'ssp3-up'!F192)&gt;0,('ssp3-up'!G192-'ssp3-up'!F192),0)</f>
        <v>1.8357962168914881</v>
      </c>
      <c r="H192" s="10">
        <f>IF(('ssp3-up'!H192-'ssp3-up'!G192)&gt;0,('ssp3-up'!H192-'ssp3-up'!G192),0)</f>
        <v>1.5991001593301135</v>
      </c>
      <c r="I192" s="10">
        <f>IF(('ssp3-up'!I192-'ssp3-up'!H192)&gt;0,('ssp3-up'!I192-'ssp3-up'!H192),0)</f>
        <v>1.4496466517197888</v>
      </c>
      <c r="J192" s="10">
        <f>IF(('ssp3-up'!J192-'ssp3-up'!I192)&gt;0,('ssp3-up'!J192-'ssp3-up'!I192),0)</f>
        <v>1.3563272050231205</v>
      </c>
      <c r="K192" s="10">
        <f>IF(('ssp3-up'!K192-'ssp3-up'!J192)&gt;0,('ssp3-up'!K192-'ssp3-up'!J192),0)</f>
        <v>1.2169403451669822</v>
      </c>
      <c r="L192" s="10">
        <f>IF(('ssp3-up'!L192-'ssp3-up'!K192)&gt;0,('ssp3-up'!L192-'ssp3-up'!K192),0)</f>
        <v>1.1259672506071325</v>
      </c>
      <c r="M192" s="10">
        <f>IF(('ssp3-up'!M192-'ssp3-up'!L192)&gt;0,('ssp3-up'!M192-'ssp3-up'!L192),0)</f>
        <v>1.0579065850416995</v>
      </c>
      <c r="N192" s="10">
        <f>IF(('ssp3-up'!N192-'ssp3-up'!M192)&gt;0,('ssp3-up'!N192-'ssp3-up'!M192),0)</f>
        <v>1.0624878497816752</v>
      </c>
      <c r="O192" s="10">
        <f>IF(('ssp3-up'!O192-'ssp3-up'!N192)&gt;0,('ssp3-up'!O192-'ssp3-up'!N192),0)</f>
        <v>0.99564617491481755</v>
      </c>
      <c r="P192" s="10">
        <f>IF(('ssp3-up'!P192-'ssp3-up'!O192)&gt;0,('ssp3-up'!P192-'ssp3-up'!O192),0)</f>
        <v>0.92156960060115267</v>
      </c>
      <c r="Q192" s="10">
        <f>IF(('ssp3-up'!Q192-'ssp3-up'!P192)&gt;0,('ssp3-up'!Q192-'ssp3-up'!P192),0)</f>
        <v>0.90286722461723201</v>
      </c>
      <c r="R192" s="10">
        <f>IF(('ssp3-up'!R192-'ssp3-up'!Q192)&gt;0,('ssp3-up'!R192-'ssp3-up'!Q192),0)</f>
        <v>0.87725522153937874</v>
      </c>
      <c r="S192" s="10">
        <f>IF(('ssp3-up'!S192-'ssp3-up'!R192)&gt;0,('ssp3-up'!S192-'ssp3-up'!R192),0)</f>
        <v>0.84337706568918236</v>
      </c>
      <c r="T192" s="10">
        <f>IF(('ssp3-up'!T192-'ssp3-up'!S192)&gt;0,('ssp3-up'!T192-'ssp3-up'!S192),0)</f>
        <v>0.83291873378719572</v>
      </c>
      <c r="U192" s="10">
        <f>IF(('ssp3-up'!U192-'ssp3-up'!T192)&gt;0,('ssp3-up'!U192-'ssp3-up'!T192),0)</f>
        <v>0.86400587981457733</v>
      </c>
      <c r="V192" s="10">
        <f>IF(('ssp3-up'!V192-'ssp3-up'!U192)&gt;0,('ssp3-up'!V192-'ssp3-up'!U192),0)</f>
        <v>0.83390478585112504</v>
      </c>
      <c r="W192" s="10">
        <f>IF(('ssp3-up'!W192-'ssp3-up'!V192)&gt;0,('ssp3-up'!W192-'ssp3-up'!V192),0)</f>
        <v>0.82175167230037971</v>
      </c>
      <c r="X192" s="10">
        <f>IF(('ssp3-up'!X192-'ssp3-up'!W192)&gt;0,('ssp3-up'!X192-'ssp3-up'!W192),0)</f>
        <v>0.81855967124501205</v>
      </c>
    </row>
    <row r="193" spans="1:24" x14ac:dyDescent="0.3">
      <c r="A193" s="6" t="s">
        <v>6</v>
      </c>
      <c r="B193" s="11" t="s">
        <v>206</v>
      </c>
      <c r="C193" s="6" t="s">
        <v>200</v>
      </c>
      <c r="D193" s="6" t="s">
        <v>205</v>
      </c>
      <c r="E193" s="6" t="s">
        <v>204</v>
      </c>
      <c r="F193" s="10" t="e">
        <v>#N/A</v>
      </c>
      <c r="G193" s="10">
        <f>IF(('ssp3-up'!G193-'ssp3-up'!F193)&gt;0,('ssp3-up'!G193-'ssp3-up'!F193),0)</f>
        <v>0.88578421630113446</v>
      </c>
      <c r="H193" s="10">
        <f>IF(('ssp3-up'!H193-'ssp3-up'!G193)&gt;0,('ssp3-up'!H193-'ssp3-up'!G193),0)</f>
        <v>1.0853605324786475</v>
      </c>
      <c r="I193" s="10">
        <f>IF(('ssp3-up'!I193-'ssp3-up'!H193)&gt;0,('ssp3-up'!I193-'ssp3-up'!H193),0)</f>
        <v>1.2073379336897414</v>
      </c>
      <c r="J193" s="10">
        <f>IF(('ssp3-up'!J193-'ssp3-up'!I193)&gt;0,('ssp3-up'!J193-'ssp3-up'!I193),0)</f>
        <v>1.3699587780257128</v>
      </c>
      <c r="K193" s="10">
        <f>IF(('ssp3-up'!K193-'ssp3-up'!J193)&gt;0,('ssp3-up'!K193-'ssp3-up'!J193),0)</f>
        <v>1.514204604779902</v>
      </c>
      <c r="L193" s="10">
        <f>IF(('ssp3-up'!L193-'ssp3-up'!K193)&gt;0,('ssp3-up'!L193-'ssp3-up'!K193),0)</f>
        <v>1.6522662946223807</v>
      </c>
      <c r="M193" s="10">
        <f>IF(('ssp3-up'!M193-'ssp3-up'!L193)&gt;0,('ssp3-up'!M193-'ssp3-up'!L193),0)</f>
        <v>1.7431911932871689</v>
      </c>
      <c r="N193" s="10">
        <f>IF(('ssp3-up'!N193-'ssp3-up'!M193)&gt;0,('ssp3-up'!N193-'ssp3-up'!M193),0)</f>
        <v>1.8647090713951364</v>
      </c>
      <c r="O193" s="10">
        <f>IF(('ssp3-up'!O193-'ssp3-up'!N193)&gt;0,('ssp3-up'!O193-'ssp3-up'!N193),0)</f>
        <v>1.8937102017232483</v>
      </c>
      <c r="P193" s="10">
        <f>IF(('ssp3-up'!P193-'ssp3-up'!O193)&gt;0,('ssp3-up'!P193-'ssp3-up'!O193),0)</f>
        <v>1.9227450966653166</v>
      </c>
      <c r="Q193" s="10">
        <f>IF(('ssp3-up'!Q193-'ssp3-up'!P193)&gt;0,('ssp3-up'!Q193-'ssp3-up'!P193),0)</f>
        <v>1.9942268771313927</v>
      </c>
      <c r="R193" s="10">
        <f>IF(('ssp3-up'!R193-'ssp3-up'!Q193)&gt;0,('ssp3-up'!R193-'ssp3-up'!Q193),0)</f>
        <v>2.050004207436217</v>
      </c>
      <c r="S193" s="10">
        <f>IF(('ssp3-up'!S193-'ssp3-up'!R193)&gt;0,('ssp3-up'!S193-'ssp3-up'!R193),0)</f>
        <v>2.087332749681142</v>
      </c>
      <c r="T193" s="10">
        <f>IF(('ssp3-up'!T193-'ssp3-up'!S193)&gt;0,('ssp3-up'!T193-'ssp3-up'!S193),0)</f>
        <v>2.150805040475845</v>
      </c>
      <c r="U193" s="10">
        <f>IF(('ssp3-up'!U193-'ssp3-up'!T193)&gt;0,('ssp3-up'!U193-'ssp3-up'!T193),0)</f>
        <v>2.1389925593650823</v>
      </c>
      <c r="V193" s="10">
        <f>IF(('ssp3-up'!V193-'ssp3-up'!U193)&gt;0,('ssp3-up'!V193-'ssp3-up'!U193),0)</f>
        <v>2.1683637371625117</v>
      </c>
      <c r="W193" s="10">
        <f>IF(('ssp3-up'!W193-'ssp3-up'!V193)&gt;0,('ssp3-up'!W193-'ssp3-up'!V193),0)</f>
        <v>2.1850092858733419</v>
      </c>
      <c r="X193" s="10">
        <f>IF(('ssp3-up'!X193-'ssp3-up'!W193)&gt;0,('ssp3-up'!X193-'ssp3-up'!W193),0)</f>
        <v>2.1688079726438403</v>
      </c>
    </row>
    <row r="194" spans="1:24" x14ac:dyDescent="0.3">
      <c r="A194" s="6" t="s">
        <v>6</v>
      </c>
      <c r="B194" s="11" t="s">
        <v>206</v>
      </c>
      <c r="C194" s="6" t="s">
        <v>201</v>
      </c>
      <c r="D194" s="6" t="s">
        <v>205</v>
      </c>
      <c r="E194" s="6" t="s">
        <v>204</v>
      </c>
      <c r="F194" s="10" t="e">
        <v>#N/A</v>
      </c>
      <c r="G194" s="10">
        <f>IF(('ssp3-up'!G194-'ssp3-up'!F194)&gt;0,('ssp3-up'!G194-'ssp3-up'!F194),0)</f>
        <v>0.21225882134198848</v>
      </c>
      <c r="H194" s="10">
        <f>IF(('ssp3-up'!H194-'ssp3-up'!G194)&gt;0,('ssp3-up'!H194-'ssp3-up'!G194),0)</f>
        <v>0.32410451372680882</v>
      </c>
      <c r="I194" s="10">
        <f>IF(('ssp3-up'!I194-'ssp3-up'!H194)&gt;0,('ssp3-up'!I194-'ssp3-up'!H194),0)</f>
        <v>0.35631296695073988</v>
      </c>
      <c r="J194" s="10">
        <f>IF(('ssp3-up'!J194-'ssp3-up'!I194)&gt;0,('ssp3-up'!J194-'ssp3-up'!I194),0)</f>
        <v>0.33671254077567259</v>
      </c>
      <c r="K194" s="10">
        <f>IF(('ssp3-up'!K194-'ssp3-up'!J194)&gt;0,('ssp3-up'!K194-'ssp3-up'!J194),0)</f>
        <v>0.30258859355852419</v>
      </c>
      <c r="L194" s="10">
        <f>IF(('ssp3-up'!L194-'ssp3-up'!K194)&gt;0,('ssp3-up'!L194-'ssp3-up'!K194),0)</f>
        <v>0.29031592347385171</v>
      </c>
      <c r="M194" s="10">
        <f>IF(('ssp3-up'!M194-'ssp3-up'!L194)&gt;0,('ssp3-up'!M194-'ssp3-up'!L194),0)</f>
        <v>0.29679313714618605</v>
      </c>
      <c r="N194" s="10">
        <f>IF(('ssp3-up'!N194-'ssp3-up'!M194)&gt;0,('ssp3-up'!N194-'ssp3-up'!M194),0)</f>
        <v>0.30860286328425168</v>
      </c>
      <c r="O194" s="10">
        <f>IF(('ssp3-up'!O194-'ssp3-up'!N194)&gt;0,('ssp3-up'!O194-'ssp3-up'!N194),0)</f>
        <v>0.30004052608123466</v>
      </c>
      <c r="P194" s="10">
        <f>IF(('ssp3-up'!P194-'ssp3-up'!O194)&gt;0,('ssp3-up'!P194-'ssp3-up'!O194),0)</f>
        <v>0.26949943780554175</v>
      </c>
      <c r="Q194" s="10">
        <f>IF(('ssp3-up'!Q194-'ssp3-up'!P194)&gt;0,('ssp3-up'!Q194-'ssp3-up'!P194),0)</f>
        <v>0.27038437950046568</v>
      </c>
      <c r="R194" s="10">
        <f>IF(('ssp3-up'!R194-'ssp3-up'!Q194)&gt;0,('ssp3-up'!R194-'ssp3-up'!Q194),0)</f>
        <v>0.2715261840905594</v>
      </c>
      <c r="S194" s="10">
        <f>IF(('ssp3-up'!S194-'ssp3-up'!R194)&gt;0,('ssp3-up'!S194-'ssp3-up'!R194),0)</f>
        <v>0.2829690334267525</v>
      </c>
      <c r="T194" s="10">
        <f>IF(('ssp3-up'!T194-'ssp3-up'!S194)&gt;0,('ssp3-up'!T194-'ssp3-up'!S194),0)</f>
        <v>0.28591541669694465</v>
      </c>
      <c r="U194" s="10">
        <f>IF(('ssp3-up'!U194-'ssp3-up'!T194)&gt;0,('ssp3-up'!U194-'ssp3-up'!T194),0)</f>
        <v>0.29998228835578367</v>
      </c>
      <c r="V194" s="10">
        <f>IF(('ssp3-up'!V194-'ssp3-up'!U194)&gt;0,('ssp3-up'!V194-'ssp3-up'!U194),0)</f>
        <v>0.30180571908839937</v>
      </c>
      <c r="W194" s="10">
        <f>IF(('ssp3-up'!W194-'ssp3-up'!V194)&gt;0,('ssp3-up'!W194-'ssp3-up'!V194),0)</f>
        <v>0.31181001375669126</v>
      </c>
      <c r="X194" s="10">
        <f>IF(('ssp3-up'!X194-'ssp3-up'!W194)&gt;0,('ssp3-up'!X194-'ssp3-up'!W194),0)</f>
        <v>0.32064229388192445</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DA039-34C9-439D-8E3D-9016E3018D06}">
  <dimension ref="A1:O249"/>
  <sheetViews>
    <sheetView workbookViewId="0">
      <selection activeCell="M1" sqref="M1"/>
    </sheetView>
  </sheetViews>
  <sheetFormatPr defaultRowHeight="14.4" x14ac:dyDescent="0.3"/>
  <cols>
    <col min="1" max="4" width="14.33203125" style="17" customWidth="1"/>
    <col min="5" max="5" width="19.44140625" style="17" customWidth="1"/>
    <col min="6" max="6" width="40.33203125" style="17" customWidth="1"/>
    <col min="7" max="8" width="31.21875" style="17" customWidth="1"/>
    <col min="9" max="9" width="57.21875" style="17" customWidth="1"/>
    <col min="10" max="10" width="10.44140625" style="17" customWidth="1"/>
    <col min="11" max="12" width="19.44140625" style="17" customWidth="1"/>
    <col min="13" max="13" width="40.33203125" style="17" customWidth="1"/>
    <col min="14" max="14" width="50.6640625" style="17" customWidth="1"/>
    <col min="15" max="15" width="48.109375" style="17" customWidth="1"/>
    <col min="16" max="16384" width="8.88671875" style="17"/>
  </cols>
  <sheetData>
    <row r="1" spans="1:15" x14ac:dyDescent="0.3">
      <c r="A1" s="16" t="s">
        <v>800</v>
      </c>
      <c r="B1" s="16" t="s">
        <v>801</v>
      </c>
      <c r="C1" s="16" t="s">
        <v>802</v>
      </c>
      <c r="D1" s="16" t="s">
        <v>803</v>
      </c>
      <c r="E1" s="16" t="s">
        <v>804</v>
      </c>
      <c r="F1" s="16" t="s">
        <v>805</v>
      </c>
      <c r="G1" s="16" t="s">
        <v>806</v>
      </c>
      <c r="H1" s="16" t="s">
        <v>807</v>
      </c>
      <c r="I1" s="16" t="s">
        <v>808</v>
      </c>
      <c r="J1" s="16" t="s">
        <v>809</v>
      </c>
      <c r="K1" s="16" t="s">
        <v>810</v>
      </c>
      <c r="L1" s="16" t="s">
        <v>811</v>
      </c>
      <c r="M1" s="16" t="s">
        <v>812</v>
      </c>
      <c r="N1" s="16" t="s">
        <v>813</v>
      </c>
      <c r="O1" s="16" t="s">
        <v>243</v>
      </c>
    </row>
    <row r="2" spans="1:15" x14ac:dyDescent="0.3">
      <c r="A2" s="18">
        <v>1</v>
      </c>
      <c r="B2" s="17" t="s">
        <v>213</v>
      </c>
      <c r="C2" s="18">
        <v>2</v>
      </c>
      <c r="D2" s="17" t="s">
        <v>256</v>
      </c>
      <c r="E2" s="18">
        <v>15</v>
      </c>
      <c r="F2" s="17" t="s">
        <v>321</v>
      </c>
      <c r="I2" s="17" t="s">
        <v>322</v>
      </c>
      <c r="J2" s="18">
        <v>12</v>
      </c>
      <c r="K2" s="17" t="s">
        <v>323</v>
      </c>
      <c r="L2" s="17" t="s">
        <v>56</v>
      </c>
    </row>
    <row r="3" spans="1:15" x14ac:dyDescent="0.3">
      <c r="A3" s="18">
        <v>1</v>
      </c>
      <c r="B3" s="17" t="s">
        <v>213</v>
      </c>
      <c r="C3" s="18">
        <v>2</v>
      </c>
      <c r="D3" s="17" t="s">
        <v>256</v>
      </c>
      <c r="E3" s="18">
        <v>15</v>
      </c>
      <c r="F3" s="17" t="s">
        <v>321</v>
      </c>
      <c r="I3" s="17" t="s">
        <v>324</v>
      </c>
      <c r="J3" s="18">
        <v>818</v>
      </c>
      <c r="K3" s="17" t="s">
        <v>325</v>
      </c>
      <c r="L3" s="17" t="s">
        <v>58</v>
      </c>
    </row>
    <row r="4" spans="1:15" x14ac:dyDescent="0.3">
      <c r="A4" s="18">
        <v>1</v>
      </c>
      <c r="B4" s="17" t="s">
        <v>213</v>
      </c>
      <c r="C4" s="18">
        <v>2</v>
      </c>
      <c r="D4" s="17" t="s">
        <v>256</v>
      </c>
      <c r="E4" s="18">
        <v>15</v>
      </c>
      <c r="F4" s="17" t="s">
        <v>321</v>
      </c>
      <c r="I4" s="17" t="s">
        <v>326</v>
      </c>
      <c r="J4" s="18">
        <v>434</v>
      </c>
      <c r="K4" s="17" t="s">
        <v>327</v>
      </c>
      <c r="L4" s="17" t="s">
        <v>107</v>
      </c>
    </row>
    <row r="5" spans="1:15" x14ac:dyDescent="0.3">
      <c r="A5" s="18">
        <v>1</v>
      </c>
      <c r="B5" s="17" t="s">
        <v>213</v>
      </c>
      <c r="C5" s="18">
        <v>2</v>
      </c>
      <c r="D5" s="17" t="s">
        <v>256</v>
      </c>
      <c r="E5" s="18">
        <v>15</v>
      </c>
      <c r="F5" s="17" t="s">
        <v>321</v>
      </c>
      <c r="I5" s="17" t="s">
        <v>328</v>
      </c>
      <c r="J5" s="18">
        <v>504</v>
      </c>
      <c r="K5" s="17" t="s">
        <v>329</v>
      </c>
      <c r="L5" s="17" t="s">
        <v>115</v>
      </c>
    </row>
    <row r="6" spans="1:15" x14ac:dyDescent="0.3">
      <c r="A6" s="18">
        <v>1</v>
      </c>
      <c r="B6" s="17" t="s">
        <v>213</v>
      </c>
      <c r="C6" s="18">
        <v>2</v>
      </c>
      <c r="D6" s="17" t="s">
        <v>256</v>
      </c>
      <c r="E6" s="18">
        <v>15</v>
      </c>
      <c r="F6" s="17" t="s">
        <v>321</v>
      </c>
      <c r="I6" s="17" t="s">
        <v>330</v>
      </c>
      <c r="J6" s="18">
        <v>729</v>
      </c>
      <c r="K6" s="17" t="s">
        <v>331</v>
      </c>
      <c r="L6" s="17" t="s">
        <v>161</v>
      </c>
      <c r="M6" s="17" t="s">
        <v>814</v>
      </c>
    </row>
    <row r="7" spans="1:15" x14ac:dyDescent="0.3">
      <c r="A7" s="18">
        <v>1</v>
      </c>
      <c r="B7" s="17" t="s">
        <v>213</v>
      </c>
      <c r="C7" s="18">
        <v>2</v>
      </c>
      <c r="D7" s="17" t="s">
        <v>256</v>
      </c>
      <c r="E7" s="18">
        <v>15</v>
      </c>
      <c r="F7" s="17" t="s">
        <v>321</v>
      </c>
      <c r="I7" s="17" t="s">
        <v>332</v>
      </c>
      <c r="J7" s="18">
        <v>788</v>
      </c>
      <c r="K7" s="17" t="s">
        <v>333</v>
      </c>
      <c r="L7" s="17" t="s">
        <v>184</v>
      </c>
    </row>
    <row r="8" spans="1:15" x14ac:dyDescent="0.3">
      <c r="A8" s="18">
        <v>1</v>
      </c>
      <c r="B8" s="17" t="s">
        <v>213</v>
      </c>
      <c r="C8" s="18">
        <v>2</v>
      </c>
      <c r="D8" s="17" t="s">
        <v>256</v>
      </c>
      <c r="E8" s="18">
        <v>15</v>
      </c>
      <c r="F8" s="17" t="s">
        <v>321</v>
      </c>
      <c r="I8" s="17" t="s">
        <v>334</v>
      </c>
      <c r="J8" s="18">
        <v>732</v>
      </c>
      <c r="K8" s="17" t="s">
        <v>336</v>
      </c>
      <c r="L8" s="17" t="s">
        <v>335</v>
      </c>
    </row>
    <row r="9" spans="1:15" x14ac:dyDescent="0.3">
      <c r="A9" s="18">
        <v>1</v>
      </c>
      <c r="B9" s="17" t="s">
        <v>213</v>
      </c>
      <c r="C9" s="18">
        <v>2</v>
      </c>
      <c r="D9" s="17" t="s">
        <v>256</v>
      </c>
      <c r="E9" s="18">
        <v>202</v>
      </c>
      <c r="F9" s="17" t="s">
        <v>215</v>
      </c>
      <c r="G9" s="18">
        <v>14</v>
      </c>
      <c r="H9" s="17" t="s">
        <v>257</v>
      </c>
      <c r="I9" s="17" t="s">
        <v>815</v>
      </c>
      <c r="J9" s="18">
        <v>86</v>
      </c>
      <c r="K9" s="17" t="s">
        <v>816</v>
      </c>
      <c r="L9" s="17" t="s">
        <v>817</v>
      </c>
    </row>
    <row r="10" spans="1:15" x14ac:dyDescent="0.3">
      <c r="A10" s="18">
        <v>1</v>
      </c>
      <c r="B10" s="17" t="s">
        <v>213</v>
      </c>
      <c r="C10" s="18">
        <v>2</v>
      </c>
      <c r="D10" s="17" t="s">
        <v>256</v>
      </c>
      <c r="E10" s="18">
        <v>202</v>
      </c>
      <c r="F10" s="17" t="s">
        <v>215</v>
      </c>
      <c r="G10" s="18">
        <v>14</v>
      </c>
      <c r="H10" s="17" t="s">
        <v>257</v>
      </c>
      <c r="I10" s="17" t="s">
        <v>259</v>
      </c>
      <c r="J10" s="18">
        <v>108</v>
      </c>
      <c r="K10" s="17" t="s">
        <v>260</v>
      </c>
      <c r="L10" s="17" t="s">
        <v>19</v>
      </c>
      <c r="M10" s="17" t="s">
        <v>814</v>
      </c>
      <c r="N10" s="17" t="s">
        <v>814</v>
      </c>
    </row>
    <row r="11" spans="1:15" x14ac:dyDescent="0.3">
      <c r="A11" s="18">
        <v>1</v>
      </c>
      <c r="B11" s="17" t="s">
        <v>213</v>
      </c>
      <c r="C11" s="18">
        <v>2</v>
      </c>
      <c r="D11" s="17" t="s">
        <v>256</v>
      </c>
      <c r="E11" s="18">
        <v>202</v>
      </c>
      <c r="F11" s="17" t="s">
        <v>215</v>
      </c>
      <c r="G11" s="18">
        <v>14</v>
      </c>
      <c r="H11" s="17" t="s">
        <v>257</v>
      </c>
      <c r="I11" s="17" t="s">
        <v>262</v>
      </c>
      <c r="J11" s="18">
        <v>174</v>
      </c>
      <c r="K11" s="17" t="s">
        <v>263</v>
      </c>
      <c r="L11" s="17" t="s">
        <v>46</v>
      </c>
      <c r="M11" s="17" t="s">
        <v>814</v>
      </c>
      <c r="O11" s="17" t="s">
        <v>814</v>
      </c>
    </row>
    <row r="12" spans="1:15" x14ac:dyDescent="0.3">
      <c r="A12" s="18">
        <v>1</v>
      </c>
      <c r="B12" s="17" t="s">
        <v>213</v>
      </c>
      <c r="C12" s="18">
        <v>2</v>
      </c>
      <c r="D12" s="17" t="s">
        <v>256</v>
      </c>
      <c r="E12" s="18">
        <v>202</v>
      </c>
      <c r="F12" s="17" t="s">
        <v>215</v>
      </c>
      <c r="G12" s="18">
        <v>14</v>
      </c>
      <c r="H12" s="17" t="s">
        <v>257</v>
      </c>
      <c r="I12" s="17" t="s">
        <v>264</v>
      </c>
      <c r="J12" s="18">
        <v>262</v>
      </c>
      <c r="K12" s="17" t="s">
        <v>265</v>
      </c>
      <c r="L12" s="17" t="s">
        <v>53</v>
      </c>
      <c r="M12" s="17" t="s">
        <v>814</v>
      </c>
    </row>
    <row r="13" spans="1:15" x14ac:dyDescent="0.3">
      <c r="A13" s="18">
        <v>1</v>
      </c>
      <c r="B13" s="17" t="s">
        <v>213</v>
      </c>
      <c r="C13" s="18">
        <v>2</v>
      </c>
      <c r="D13" s="17" t="s">
        <v>256</v>
      </c>
      <c r="E13" s="18">
        <v>202</v>
      </c>
      <c r="F13" s="17" t="s">
        <v>215</v>
      </c>
      <c r="G13" s="18">
        <v>14</v>
      </c>
      <c r="H13" s="17" t="s">
        <v>257</v>
      </c>
      <c r="I13" s="17" t="s">
        <v>266</v>
      </c>
      <c r="J13" s="18">
        <v>232</v>
      </c>
      <c r="K13" s="17" t="s">
        <v>267</v>
      </c>
      <c r="L13" s="17" t="s">
        <v>59</v>
      </c>
      <c r="M13" s="17" t="s">
        <v>814</v>
      </c>
    </row>
    <row r="14" spans="1:15" x14ac:dyDescent="0.3">
      <c r="A14" s="18">
        <v>1</v>
      </c>
      <c r="B14" s="17" t="s">
        <v>213</v>
      </c>
      <c r="C14" s="18">
        <v>2</v>
      </c>
      <c r="D14" s="17" t="s">
        <v>256</v>
      </c>
      <c r="E14" s="18">
        <v>202</v>
      </c>
      <c r="F14" s="17" t="s">
        <v>215</v>
      </c>
      <c r="G14" s="18">
        <v>14</v>
      </c>
      <c r="H14" s="17" t="s">
        <v>257</v>
      </c>
      <c r="I14" s="17" t="s">
        <v>268</v>
      </c>
      <c r="J14" s="18">
        <v>231</v>
      </c>
      <c r="K14" s="17" t="s">
        <v>269</v>
      </c>
      <c r="L14" s="17" t="s">
        <v>62</v>
      </c>
      <c r="M14" s="17" t="s">
        <v>814</v>
      </c>
      <c r="N14" s="17" t="s">
        <v>814</v>
      </c>
    </row>
    <row r="15" spans="1:15" x14ac:dyDescent="0.3">
      <c r="A15" s="18">
        <v>1</v>
      </c>
      <c r="B15" s="17" t="s">
        <v>213</v>
      </c>
      <c r="C15" s="18">
        <v>2</v>
      </c>
      <c r="D15" s="17" t="s">
        <v>256</v>
      </c>
      <c r="E15" s="18">
        <v>202</v>
      </c>
      <c r="F15" s="17" t="s">
        <v>215</v>
      </c>
      <c r="G15" s="18">
        <v>14</v>
      </c>
      <c r="H15" s="17" t="s">
        <v>257</v>
      </c>
      <c r="I15" s="17" t="s">
        <v>818</v>
      </c>
      <c r="J15" s="18">
        <v>260</v>
      </c>
      <c r="K15" s="17" t="s">
        <v>819</v>
      </c>
      <c r="L15" s="17" t="s">
        <v>820</v>
      </c>
    </row>
    <row r="16" spans="1:15" x14ac:dyDescent="0.3">
      <c r="A16" s="18">
        <v>1</v>
      </c>
      <c r="B16" s="17" t="s">
        <v>213</v>
      </c>
      <c r="C16" s="18">
        <v>2</v>
      </c>
      <c r="D16" s="17" t="s">
        <v>256</v>
      </c>
      <c r="E16" s="18">
        <v>202</v>
      </c>
      <c r="F16" s="17" t="s">
        <v>215</v>
      </c>
      <c r="G16" s="18">
        <v>14</v>
      </c>
      <c r="H16" s="17" t="s">
        <v>257</v>
      </c>
      <c r="I16" s="17" t="s">
        <v>270</v>
      </c>
      <c r="J16" s="18">
        <v>404</v>
      </c>
      <c r="K16" s="17" t="s">
        <v>271</v>
      </c>
      <c r="L16" s="17" t="s">
        <v>99</v>
      </c>
    </row>
    <row r="17" spans="1:15" x14ac:dyDescent="0.3">
      <c r="A17" s="18">
        <v>1</v>
      </c>
      <c r="B17" s="17" t="s">
        <v>213</v>
      </c>
      <c r="C17" s="18">
        <v>2</v>
      </c>
      <c r="D17" s="17" t="s">
        <v>256</v>
      </c>
      <c r="E17" s="18">
        <v>202</v>
      </c>
      <c r="F17" s="17" t="s">
        <v>215</v>
      </c>
      <c r="G17" s="18">
        <v>14</v>
      </c>
      <c r="H17" s="17" t="s">
        <v>257</v>
      </c>
      <c r="I17" s="17" t="s">
        <v>272</v>
      </c>
      <c r="J17" s="18">
        <v>450</v>
      </c>
      <c r="K17" s="17" t="s">
        <v>273</v>
      </c>
      <c r="L17" s="17" t="s">
        <v>117</v>
      </c>
      <c r="M17" s="17" t="s">
        <v>814</v>
      </c>
    </row>
    <row r="18" spans="1:15" x14ac:dyDescent="0.3">
      <c r="A18" s="18">
        <v>1</v>
      </c>
      <c r="B18" s="17" t="s">
        <v>213</v>
      </c>
      <c r="C18" s="18">
        <v>2</v>
      </c>
      <c r="D18" s="17" t="s">
        <v>256</v>
      </c>
      <c r="E18" s="18">
        <v>202</v>
      </c>
      <c r="F18" s="17" t="s">
        <v>215</v>
      </c>
      <c r="G18" s="18">
        <v>14</v>
      </c>
      <c r="H18" s="17" t="s">
        <v>257</v>
      </c>
      <c r="I18" s="17" t="s">
        <v>274</v>
      </c>
      <c r="J18" s="18">
        <v>454</v>
      </c>
      <c r="K18" s="17" t="s">
        <v>275</v>
      </c>
      <c r="L18" s="17" t="s">
        <v>130</v>
      </c>
      <c r="M18" s="17" t="s">
        <v>814</v>
      </c>
      <c r="N18" s="17" t="s">
        <v>814</v>
      </c>
    </row>
    <row r="19" spans="1:15" x14ac:dyDescent="0.3">
      <c r="A19" s="18">
        <v>1</v>
      </c>
      <c r="B19" s="17" t="s">
        <v>213</v>
      </c>
      <c r="C19" s="18">
        <v>2</v>
      </c>
      <c r="D19" s="17" t="s">
        <v>256</v>
      </c>
      <c r="E19" s="18">
        <v>202</v>
      </c>
      <c r="F19" s="17" t="s">
        <v>215</v>
      </c>
      <c r="G19" s="18">
        <v>14</v>
      </c>
      <c r="H19" s="17" t="s">
        <v>257</v>
      </c>
      <c r="I19" s="17" t="s">
        <v>276</v>
      </c>
      <c r="J19" s="18">
        <v>480</v>
      </c>
      <c r="K19" s="17" t="s">
        <v>277</v>
      </c>
      <c r="L19" s="17" t="s">
        <v>129</v>
      </c>
      <c r="O19" s="17" t="s">
        <v>814</v>
      </c>
    </row>
    <row r="20" spans="1:15" x14ac:dyDescent="0.3">
      <c r="A20" s="18">
        <v>1</v>
      </c>
      <c r="B20" s="17" t="s">
        <v>213</v>
      </c>
      <c r="C20" s="18">
        <v>2</v>
      </c>
      <c r="D20" s="17" t="s">
        <v>256</v>
      </c>
      <c r="E20" s="18">
        <v>202</v>
      </c>
      <c r="F20" s="17" t="s">
        <v>215</v>
      </c>
      <c r="G20" s="18">
        <v>14</v>
      </c>
      <c r="H20" s="17" t="s">
        <v>257</v>
      </c>
      <c r="I20" s="17" t="s">
        <v>278</v>
      </c>
      <c r="J20" s="18">
        <v>175</v>
      </c>
      <c r="K20" s="17" t="s">
        <v>279</v>
      </c>
      <c r="L20" s="17" t="s">
        <v>132</v>
      </c>
    </row>
    <row r="21" spans="1:15" x14ac:dyDescent="0.3">
      <c r="A21" s="18">
        <v>1</v>
      </c>
      <c r="B21" s="17" t="s">
        <v>213</v>
      </c>
      <c r="C21" s="18">
        <v>2</v>
      </c>
      <c r="D21" s="17" t="s">
        <v>256</v>
      </c>
      <c r="E21" s="18">
        <v>202</v>
      </c>
      <c r="F21" s="17" t="s">
        <v>215</v>
      </c>
      <c r="G21" s="18">
        <v>14</v>
      </c>
      <c r="H21" s="17" t="s">
        <v>257</v>
      </c>
      <c r="I21" s="17" t="s">
        <v>280</v>
      </c>
      <c r="J21" s="18">
        <v>508</v>
      </c>
      <c r="K21" s="17" t="s">
        <v>281</v>
      </c>
      <c r="L21" s="17" t="s">
        <v>126</v>
      </c>
      <c r="M21" s="17" t="s">
        <v>814</v>
      </c>
    </row>
    <row r="22" spans="1:15" x14ac:dyDescent="0.3">
      <c r="A22" s="18">
        <v>1</v>
      </c>
      <c r="B22" s="17" t="s">
        <v>213</v>
      </c>
      <c r="C22" s="18">
        <v>2</v>
      </c>
      <c r="D22" s="17" t="s">
        <v>256</v>
      </c>
      <c r="E22" s="18">
        <v>202</v>
      </c>
      <c r="F22" s="17" t="s">
        <v>215</v>
      </c>
      <c r="G22" s="18">
        <v>14</v>
      </c>
      <c r="H22" s="17" t="s">
        <v>257</v>
      </c>
      <c r="I22" s="17" t="s">
        <v>282</v>
      </c>
      <c r="J22" s="18">
        <v>638</v>
      </c>
      <c r="K22" s="17" t="s">
        <v>283</v>
      </c>
      <c r="L22" s="17" t="s">
        <v>156</v>
      </c>
    </row>
    <row r="23" spans="1:15" x14ac:dyDescent="0.3">
      <c r="A23" s="18">
        <v>1</v>
      </c>
      <c r="B23" s="17" t="s">
        <v>213</v>
      </c>
      <c r="C23" s="18">
        <v>2</v>
      </c>
      <c r="D23" s="17" t="s">
        <v>256</v>
      </c>
      <c r="E23" s="18">
        <v>202</v>
      </c>
      <c r="F23" s="17" t="s">
        <v>215</v>
      </c>
      <c r="G23" s="18">
        <v>14</v>
      </c>
      <c r="H23" s="17" t="s">
        <v>257</v>
      </c>
      <c r="I23" s="17" t="s">
        <v>284</v>
      </c>
      <c r="J23" s="18">
        <v>646</v>
      </c>
      <c r="K23" s="17" t="s">
        <v>285</v>
      </c>
      <c r="L23" s="17" t="s">
        <v>159</v>
      </c>
      <c r="M23" s="17" t="s">
        <v>814</v>
      </c>
      <c r="N23" s="17" t="s">
        <v>814</v>
      </c>
    </row>
    <row r="24" spans="1:15" x14ac:dyDescent="0.3">
      <c r="A24" s="18">
        <v>1</v>
      </c>
      <c r="B24" s="17" t="s">
        <v>213</v>
      </c>
      <c r="C24" s="18">
        <v>2</v>
      </c>
      <c r="D24" s="17" t="s">
        <v>256</v>
      </c>
      <c r="E24" s="18">
        <v>202</v>
      </c>
      <c r="F24" s="17" t="s">
        <v>215</v>
      </c>
      <c r="G24" s="18">
        <v>14</v>
      </c>
      <c r="H24" s="17" t="s">
        <v>257</v>
      </c>
      <c r="I24" s="17" t="s">
        <v>286</v>
      </c>
      <c r="J24" s="18">
        <v>690</v>
      </c>
      <c r="K24" s="17" t="s">
        <v>288</v>
      </c>
      <c r="L24" s="17" t="s">
        <v>287</v>
      </c>
      <c r="O24" s="17" t="s">
        <v>814</v>
      </c>
    </row>
    <row r="25" spans="1:15" x14ac:dyDescent="0.3">
      <c r="A25" s="18">
        <v>1</v>
      </c>
      <c r="B25" s="17" t="s">
        <v>213</v>
      </c>
      <c r="C25" s="18">
        <v>2</v>
      </c>
      <c r="D25" s="17" t="s">
        <v>256</v>
      </c>
      <c r="E25" s="18">
        <v>202</v>
      </c>
      <c r="F25" s="17" t="s">
        <v>215</v>
      </c>
      <c r="G25" s="18">
        <v>14</v>
      </c>
      <c r="H25" s="17" t="s">
        <v>257</v>
      </c>
      <c r="I25" s="17" t="s">
        <v>289</v>
      </c>
      <c r="J25" s="18">
        <v>706</v>
      </c>
      <c r="K25" s="17" t="s">
        <v>290</v>
      </c>
      <c r="L25" s="17" t="s">
        <v>167</v>
      </c>
      <c r="M25" s="17" t="s">
        <v>814</v>
      </c>
    </row>
    <row r="26" spans="1:15" x14ac:dyDescent="0.3">
      <c r="A26" s="18">
        <v>1</v>
      </c>
      <c r="B26" s="17" t="s">
        <v>213</v>
      </c>
      <c r="C26" s="18">
        <v>2</v>
      </c>
      <c r="D26" s="17" t="s">
        <v>256</v>
      </c>
      <c r="E26" s="18">
        <v>202</v>
      </c>
      <c r="F26" s="17" t="s">
        <v>215</v>
      </c>
      <c r="G26" s="18">
        <v>14</v>
      </c>
      <c r="H26" s="17" t="s">
        <v>257</v>
      </c>
      <c r="I26" s="17" t="s">
        <v>291</v>
      </c>
      <c r="J26" s="18">
        <v>728</v>
      </c>
      <c r="K26" s="17" t="s">
        <v>293</v>
      </c>
      <c r="L26" s="17" t="s">
        <v>292</v>
      </c>
      <c r="M26" s="17" t="s">
        <v>814</v>
      </c>
      <c r="N26" s="17" t="s">
        <v>814</v>
      </c>
    </row>
    <row r="27" spans="1:15" x14ac:dyDescent="0.3">
      <c r="A27" s="18">
        <v>1</v>
      </c>
      <c r="B27" s="17" t="s">
        <v>213</v>
      </c>
      <c r="C27" s="18">
        <v>2</v>
      </c>
      <c r="D27" s="17" t="s">
        <v>256</v>
      </c>
      <c r="E27" s="18">
        <v>202</v>
      </c>
      <c r="F27" s="17" t="s">
        <v>215</v>
      </c>
      <c r="G27" s="18">
        <v>14</v>
      </c>
      <c r="H27" s="17" t="s">
        <v>257</v>
      </c>
      <c r="I27" s="17" t="s">
        <v>294</v>
      </c>
      <c r="J27" s="18">
        <v>800</v>
      </c>
      <c r="K27" s="17" t="s">
        <v>295</v>
      </c>
      <c r="L27" s="17" t="s">
        <v>187</v>
      </c>
      <c r="M27" s="17" t="s">
        <v>814</v>
      </c>
      <c r="N27" s="17" t="s">
        <v>814</v>
      </c>
    </row>
    <row r="28" spans="1:15" x14ac:dyDescent="0.3">
      <c r="A28" s="18">
        <v>1</v>
      </c>
      <c r="B28" s="17" t="s">
        <v>213</v>
      </c>
      <c r="C28" s="18">
        <v>2</v>
      </c>
      <c r="D28" s="17" t="s">
        <v>256</v>
      </c>
      <c r="E28" s="18">
        <v>202</v>
      </c>
      <c r="F28" s="17" t="s">
        <v>215</v>
      </c>
      <c r="G28" s="18">
        <v>14</v>
      </c>
      <c r="H28" s="17" t="s">
        <v>257</v>
      </c>
      <c r="I28" s="17" t="s">
        <v>296</v>
      </c>
      <c r="J28" s="18">
        <v>834</v>
      </c>
      <c r="K28" s="17" t="s">
        <v>297</v>
      </c>
      <c r="L28" s="17" t="s">
        <v>186</v>
      </c>
      <c r="M28" s="17" t="s">
        <v>814</v>
      </c>
    </row>
    <row r="29" spans="1:15" x14ac:dyDescent="0.3">
      <c r="A29" s="18">
        <v>1</v>
      </c>
      <c r="B29" s="17" t="s">
        <v>213</v>
      </c>
      <c r="C29" s="18">
        <v>2</v>
      </c>
      <c r="D29" s="17" t="s">
        <v>256</v>
      </c>
      <c r="E29" s="18">
        <v>202</v>
      </c>
      <c r="F29" s="17" t="s">
        <v>215</v>
      </c>
      <c r="G29" s="18">
        <v>14</v>
      </c>
      <c r="H29" s="17" t="s">
        <v>257</v>
      </c>
      <c r="I29" s="17" t="s">
        <v>298</v>
      </c>
      <c r="J29" s="18">
        <v>894</v>
      </c>
      <c r="K29" s="17" t="s">
        <v>299</v>
      </c>
      <c r="L29" s="17" t="s">
        <v>200</v>
      </c>
      <c r="M29" s="17" t="s">
        <v>814</v>
      </c>
      <c r="N29" s="17" t="s">
        <v>814</v>
      </c>
    </row>
    <row r="30" spans="1:15" x14ac:dyDescent="0.3">
      <c r="A30" s="18">
        <v>1</v>
      </c>
      <c r="B30" s="17" t="s">
        <v>213</v>
      </c>
      <c r="C30" s="18">
        <v>2</v>
      </c>
      <c r="D30" s="17" t="s">
        <v>256</v>
      </c>
      <c r="E30" s="18">
        <v>202</v>
      </c>
      <c r="F30" s="17" t="s">
        <v>215</v>
      </c>
      <c r="G30" s="18">
        <v>14</v>
      </c>
      <c r="H30" s="17" t="s">
        <v>257</v>
      </c>
      <c r="I30" s="17" t="s">
        <v>300</v>
      </c>
      <c r="J30" s="18">
        <v>716</v>
      </c>
      <c r="K30" s="17" t="s">
        <v>301</v>
      </c>
      <c r="L30" s="17" t="s">
        <v>201</v>
      </c>
      <c r="N30" s="17" t="s">
        <v>814</v>
      </c>
    </row>
    <row r="31" spans="1:15" x14ac:dyDescent="0.3">
      <c r="A31" s="18">
        <v>1</v>
      </c>
      <c r="B31" s="17" t="s">
        <v>213</v>
      </c>
      <c r="C31" s="18">
        <v>2</v>
      </c>
      <c r="D31" s="17" t="s">
        <v>256</v>
      </c>
      <c r="E31" s="18">
        <v>202</v>
      </c>
      <c r="F31" s="17" t="s">
        <v>215</v>
      </c>
      <c r="G31" s="18">
        <v>17</v>
      </c>
      <c r="H31" s="17" t="s">
        <v>302</v>
      </c>
      <c r="I31" s="17" t="s">
        <v>303</v>
      </c>
      <c r="J31" s="18">
        <v>24</v>
      </c>
      <c r="K31" s="17" t="s">
        <v>304</v>
      </c>
      <c r="L31" s="17" t="s">
        <v>11</v>
      </c>
      <c r="M31" s="17" t="s">
        <v>814</v>
      </c>
    </row>
    <row r="32" spans="1:15" x14ac:dyDescent="0.3">
      <c r="A32" s="18">
        <v>1</v>
      </c>
      <c r="B32" s="17" t="s">
        <v>213</v>
      </c>
      <c r="C32" s="18">
        <v>2</v>
      </c>
      <c r="D32" s="17" t="s">
        <v>256</v>
      </c>
      <c r="E32" s="18">
        <v>202</v>
      </c>
      <c r="F32" s="17" t="s">
        <v>215</v>
      </c>
      <c r="G32" s="18">
        <v>17</v>
      </c>
      <c r="H32" s="17" t="s">
        <v>302</v>
      </c>
      <c r="I32" s="17" t="s">
        <v>305</v>
      </c>
      <c r="J32" s="18">
        <v>120</v>
      </c>
      <c r="K32" s="17" t="s">
        <v>306</v>
      </c>
      <c r="L32" s="17" t="s">
        <v>42</v>
      </c>
    </row>
    <row r="33" spans="1:15" x14ac:dyDescent="0.3">
      <c r="A33" s="18">
        <v>1</v>
      </c>
      <c r="B33" s="17" t="s">
        <v>213</v>
      </c>
      <c r="C33" s="18">
        <v>2</v>
      </c>
      <c r="D33" s="17" t="s">
        <v>256</v>
      </c>
      <c r="E33" s="18">
        <v>202</v>
      </c>
      <c r="F33" s="17" t="s">
        <v>215</v>
      </c>
      <c r="G33" s="18">
        <v>17</v>
      </c>
      <c r="H33" s="17" t="s">
        <v>302</v>
      </c>
      <c r="I33" s="17" t="s">
        <v>307</v>
      </c>
      <c r="J33" s="18">
        <v>140</v>
      </c>
      <c r="K33" s="17" t="s">
        <v>308</v>
      </c>
      <c r="L33" s="17" t="s">
        <v>36</v>
      </c>
      <c r="M33" s="17" t="s">
        <v>814</v>
      </c>
      <c r="N33" s="17" t="s">
        <v>814</v>
      </c>
    </row>
    <row r="34" spans="1:15" x14ac:dyDescent="0.3">
      <c r="A34" s="18">
        <v>1</v>
      </c>
      <c r="B34" s="17" t="s">
        <v>213</v>
      </c>
      <c r="C34" s="18">
        <v>2</v>
      </c>
      <c r="D34" s="17" t="s">
        <v>256</v>
      </c>
      <c r="E34" s="18">
        <v>202</v>
      </c>
      <c r="F34" s="17" t="s">
        <v>215</v>
      </c>
      <c r="G34" s="18">
        <v>17</v>
      </c>
      <c r="H34" s="17" t="s">
        <v>302</v>
      </c>
      <c r="I34" s="17" t="s">
        <v>309</v>
      </c>
      <c r="J34" s="18">
        <v>148</v>
      </c>
      <c r="K34" s="17" t="s">
        <v>310</v>
      </c>
      <c r="L34" s="17" t="s">
        <v>176</v>
      </c>
      <c r="M34" s="17" t="s">
        <v>814</v>
      </c>
      <c r="N34" s="17" t="s">
        <v>814</v>
      </c>
    </row>
    <row r="35" spans="1:15" x14ac:dyDescent="0.3">
      <c r="A35" s="18">
        <v>1</v>
      </c>
      <c r="B35" s="17" t="s">
        <v>213</v>
      </c>
      <c r="C35" s="18">
        <v>2</v>
      </c>
      <c r="D35" s="17" t="s">
        <v>256</v>
      </c>
      <c r="E35" s="18">
        <v>202</v>
      </c>
      <c r="F35" s="17" t="s">
        <v>215</v>
      </c>
      <c r="G35" s="18">
        <v>17</v>
      </c>
      <c r="H35" s="17" t="s">
        <v>302</v>
      </c>
      <c r="I35" s="17" t="s">
        <v>311</v>
      </c>
      <c r="J35" s="18">
        <v>178</v>
      </c>
      <c r="K35" s="17" t="s">
        <v>312</v>
      </c>
      <c r="L35" s="17" t="s">
        <v>44</v>
      </c>
    </row>
    <row r="36" spans="1:15" x14ac:dyDescent="0.3">
      <c r="A36" s="18">
        <v>1</v>
      </c>
      <c r="B36" s="17" t="s">
        <v>213</v>
      </c>
      <c r="C36" s="18">
        <v>2</v>
      </c>
      <c r="D36" s="17" t="s">
        <v>256</v>
      </c>
      <c r="E36" s="18">
        <v>202</v>
      </c>
      <c r="F36" s="17" t="s">
        <v>215</v>
      </c>
      <c r="G36" s="18">
        <v>17</v>
      </c>
      <c r="H36" s="17" t="s">
        <v>302</v>
      </c>
      <c r="I36" s="17" t="s">
        <v>313</v>
      </c>
      <c r="J36" s="18">
        <v>180</v>
      </c>
      <c r="K36" s="17" t="s">
        <v>314</v>
      </c>
      <c r="L36" s="17" t="s">
        <v>43</v>
      </c>
      <c r="M36" s="17" t="s">
        <v>814</v>
      </c>
    </row>
    <row r="37" spans="1:15" x14ac:dyDescent="0.3">
      <c r="A37" s="18">
        <v>1</v>
      </c>
      <c r="B37" s="17" t="s">
        <v>213</v>
      </c>
      <c r="C37" s="18">
        <v>2</v>
      </c>
      <c r="D37" s="17" t="s">
        <v>256</v>
      </c>
      <c r="E37" s="18">
        <v>202</v>
      </c>
      <c r="F37" s="17" t="s">
        <v>215</v>
      </c>
      <c r="G37" s="18">
        <v>17</v>
      </c>
      <c r="H37" s="17" t="s">
        <v>302</v>
      </c>
      <c r="I37" s="17" t="s">
        <v>315</v>
      </c>
      <c r="J37" s="18">
        <v>226</v>
      </c>
      <c r="K37" s="17" t="s">
        <v>316</v>
      </c>
      <c r="L37" s="17" t="s">
        <v>75</v>
      </c>
    </row>
    <row r="38" spans="1:15" x14ac:dyDescent="0.3">
      <c r="A38" s="18">
        <v>1</v>
      </c>
      <c r="B38" s="17" t="s">
        <v>213</v>
      </c>
      <c r="C38" s="18">
        <v>2</v>
      </c>
      <c r="D38" s="17" t="s">
        <v>256</v>
      </c>
      <c r="E38" s="18">
        <v>202</v>
      </c>
      <c r="F38" s="17" t="s">
        <v>215</v>
      </c>
      <c r="G38" s="18">
        <v>17</v>
      </c>
      <c r="H38" s="17" t="s">
        <v>302</v>
      </c>
      <c r="I38" s="17" t="s">
        <v>317</v>
      </c>
      <c r="J38" s="18">
        <v>266</v>
      </c>
      <c r="K38" s="17" t="s">
        <v>318</v>
      </c>
      <c r="L38" s="17" t="s">
        <v>67</v>
      </c>
    </row>
    <row r="39" spans="1:15" x14ac:dyDescent="0.3">
      <c r="A39" s="18">
        <v>1</v>
      </c>
      <c r="B39" s="17" t="s">
        <v>213</v>
      </c>
      <c r="C39" s="18">
        <v>2</v>
      </c>
      <c r="D39" s="17" t="s">
        <v>256</v>
      </c>
      <c r="E39" s="18">
        <v>202</v>
      </c>
      <c r="F39" s="17" t="s">
        <v>215</v>
      </c>
      <c r="G39" s="18">
        <v>17</v>
      </c>
      <c r="H39" s="17" t="s">
        <v>302</v>
      </c>
      <c r="I39" s="17" t="s">
        <v>319</v>
      </c>
      <c r="J39" s="18">
        <v>678</v>
      </c>
      <c r="K39" s="17" t="s">
        <v>320</v>
      </c>
      <c r="L39" s="17" t="s">
        <v>169</v>
      </c>
      <c r="M39" s="17" t="s">
        <v>814</v>
      </c>
      <c r="O39" s="17" t="s">
        <v>814</v>
      </c>
    </row>
    <row r="40" spans="1:15" x14ac:dyDescent="0.3">
      <c r="A40" s="18">
        <v>1</v>
      </c>
      <c r="B40" s="17" t="s">
        <v>213</v>
      </c>
      <c r="C40" s="18">
        <v>2</v>
      </c>
      <c r="D40" s="17" t="s">
        <v>256</v>
      </c>
      <c r="E40" s="18">
        <v>202</v>
      </c>
      <c r="F40" s="17" t="s">
        <v>215</v>
      </c>
      <c r="G40" s="18">
        <v>18</v>
      </c>
      <c r="H40" s="17" t="s">
        <v>337</v>
      </c>
      <c r="I40" s="17" t="s">
        <v>338</v>
      </c>
      <c r="J40" s="18">
        <v>72</v>
      </c>
      <c r="K40" s="17" t="s">
        <v>339</v>
      </c>
      <c r="L40" s="17" t="s">
        <v>35</v>
      </c>
      <c r="N40" s="17" t="s">
        <v>814</v>
      </c>
    </row>
    <row r="41" spans="1:15" x14ac:dyDescent="0.3">
      <c r="A41" s="18">
        <v>1</v>
      </c>
      <c r="B41" s="17" t="s">
        <v>213</v>
      </c>
      <c r="C41" s="18">
        <v>2</v>
      </c>
      <c r="D41" s="17" t="s">
        <v>256</v>
      </c>
      <c r="E41" s="18">
        <v>202</v>
      </c>
      <c r="F41" s="17" t="s">
        <v>215</v>
      </c>
      <c r="G41" s="18">
        <v>18</v>
      </c>
      <c r="H41" s="17" t="s">
        <v>337</v>
      </c>
      <c r="I41" s="17" t="s">
        <v>340</v>
      </c>
      <c r="J41" s="18">
        <v>748</v>
      </c>
      <c r="K41" s="17" t="s">
        <v>341</v>
      </c>
      <c r="L41" s="17" t="s">
        <v>174</v>
      </c>
      <c r="N41" s="17" t="s">
        <v>814</v>
      </c>
    </row>
    <row r="42" spans="1:15" x14ac:dyDescent="0.3">
      <c r="A42" s="18">
        <v>1</v>
      </c>
      <c r="B42" s="17" t="s">
        <v>213</v>
      </c>
      <c r="C42" s="18">
        <v>2</v>
      </c>
      <c r="D42" s="17" t="s">
        <v>256</v>
      </c>
      <c r="E42" s="18">
        <v>202</v>
      </c>
      <c r="F42" s="17" t="s">
        <v>215</v>
      </c>
      <c r="G42" s="18">
        <v>18</v>
      </c>
      <c r="H42" s="17" t="s">
        <v>337</v>
      </c>
      <c r="I42" s="17" t="s">
        <v>342</v>
      </c>
      <c r="J42" s="18">
        <v>426</v>
      </c>
      <c r="K42" s="17" t="s">
        <v>343</v>
      </c>
      <c r="L42" s="17" t="s">
        <v>110</v>
      </c>
      <c r="M42" s="17" t="s">
        <v>814</v>
      </c>
      <c r="N42" s="17" t="s">
        <v>814</v>
      </c>
    </row>
    <row r="43" spans="1:15" x14ac:dyDescent="0.3">
      <c r="A43" s="18">
        <v>1</v>
      </c>
      <c r="B43" s="17" t="s">
        <v>213</v>
      </c>
      <c r="C43" s="18">
        <v>2</v>
      </c>
      <c r="D43" s="17" t="s">
        <v>256</v>
      </c>
      <c r="E43" s="18">
        <v>202</v>
      </c>
      <c r="F43" s="17" t="s">
        <v>215</v>
      </c>
      <c r="G43" s="18">
        <v>18</v>
      </c>
      <c r="H43" s="17" t="s">
        <v>337</v>
      </c>
      <c r="I43" s="17" t="s">
        <v>344</v>
      </c>
      <c r="J43" s="18">
        <v>516</v>
      </c>
      <c r="K43" s="17" t="s">
        <v>345</v>
      </c>
      <c r="L43" s="17" t="s">
        <v>133</v>
      </c>
    </row>
    <row r="44" spans="1:15" x14ac:dyDescent="0.3">
      <c r="A44" s="18">
        <v>1</v>
      </c>
      <c r="B44" s="17" t="s">
        <v>213</v>
      </c>
      <c r="C44" s="18">
        <v>2</v>
      </c>
      <c r="D44" s="17" t="s">
        <v>256</v>
      </c>
      <c r="E44" s="18">
        <v>202</v>
      </c>
      <c r="F44" s="17" t="s">
        <v>215</v>
      </c>
      <c r="G44" s="18">
        <v>18</v>
      </c>
      <c r="H44" s="17" t="s">
        <v>337</v>
      </c>
      <c r="I44" s="17" t="s">
        <v>346</v>
      </c>
      <c r="J44" s="18">
        <v>710</v>
      </c>
      <c r="K44" s="17" t="s">
        <v>347</v>
      </c>
      <c r="L44" s="17" t="s">
        <v>199</v>
      </c>
    </row>
    <row r="45" spans="1:15" x14ac:dyDescent="0.3">
      <c r="A45" s="18">
        <v>1</v>
      </c>
      <c r="B45" s="17" t="s">
        <v>213</v>
      </c>
      <c r="C45" s="18">
        <v>2</v>
      </c>
      <c r="D45" s="17" t="s">
        <v>256</v>
      </c>
      <c r="E45" s="18">
        <v>202</v>
      </c>
      <c r="F45" s="17" t="s">
        <v>215</v>
      </c>
      <c r="G45" s="18">
        <v>11</v>
      </c>
      <c r="H45" s="17" t="s">
        <v>348</v>
      </c>
      <c r="I45" s="17" t="s">
        <v>349</v>
      </c>
      <c r="J45" s="18">
        <v>204</v>
      </c>
      <c r="K45" s="17" t="s">
        <v>350</v>
      </c>
      <c r="L45" s="17" t="s">
        <v>21</v>
      </c>
      <c r="M45" s="17" t="s">
        <v>814</v>
      </c>
    </row>
    <row r="46" spans="1:15" x14ac:dyDescent="0.3">
      <c r="A46" s="18">
        <v>1</v>
      </c>
      <c r="B46" s="17" t="s">
        <v>213</v>
      </c>
      <c r="C46" s="18">
        <v>2</v>
      </c>
      <c r="D46" s="17" t="s">
        <v>256</v>
      </c>
      <c r="E46" s="18">
        <v>202</v>
      </c>
      <c r="F46" s="17" t="s">
        <v>215</v>
      </c>
      <c r="G46" s="18">
        <v>11</v>
      </c>
      <c r="H46" s="17" t="s">
        <v>348</v>
      </c>
      <c r="I46" s="17" t="s">
        <v>351</v>
      </c>
      <c r="J46" s="18">
        <v>854</v>
      </c>
      <c r="K46" s="17" t="s">
        <v>352</v>
      </c>
      <c r="L46" s="17" t="s">
        <v>22</v>
      </c>
      <c r="M46" s="17" t="s">
        <v>814</v>
      </c>
      <c r="N46" s="17" t="s">
        <v>814</v>
      </c>
    </row>
    <row r="47" spans="1:15" x14ac:dyDescent="0.3">
      <c r="A47" s="18">
        <v>1</v>
      </c>
      <c r="B47" s="17" t="s">
        <v>213</v>
      </c>
      <c r="C47" s="18">
        <v>2</v>
      </c>
      <c r="D47" s="17" t="s">
        <v>256</v>
      </c>
      <c r="E47" s="18">
        <v>202</v>
      </c>
      <c r="F47" s="17" t="s">
        <v>215</v>
      </c>
      <c r="G47" s="18">
        <v>11</v>
      </c>
      <c r="H47" s="17" t="s">
        <v>348</v>
      </c>
      <c r="I47" s="17" t="s">
        <v>353</v>
      </c>
      <c r="J47" s="18">
        <v>132</v>
      </c>
      <c r="K47" s="17" t="s">
        <v>354</v>
      </c>
      <c r="L47" s="17" t="s">
        <v>47</v>
      </c>
      <c r="O47" s="17" t="s">
        <v>814</v>
      </c>
    </row>
    <row r="48" spans="1:15" x14ac:dyDescent="0.3">
      <c r="A48" s="18">
        <v>1</v>
      </c>
      <c r="B48" s="17" t="s">
        <v>213</v>
      </c>
      <c r="C48" s="18">
        <v>2</v>
      </c>
      <c r="D48" s="17" t="s">
        <v>256</v>
      </c>
      <c r="E48" s="18">
        <v>202</v>
      </c>
      <c r="F48" s="17" t="s">
        <v>215</v>
      </c>
      <c r="G48" s="18">
        <v>11</v>
      </c>
      <c r="H48" s="17" t="s">
        <v>348</v>
      </c>
      <c r="I48" s="17" t="s">
        <v>821</v>
      </c>
      <c r="J48" s="18">
        <v>384</v>
      </c>
      <c r="K48" s="17" t="s">
        <v>356</v>
      </c>
      <c r="L48" s="17" t="s">
        <v>41</v>
      </c>
    </row>
    <row r="49" spans="1:15" x14ac:dyDescent="0.3">
      <c r="A49" s="18">
        <v>1</v>
      </c>
      <c r="B49" s="17" t="s">
        <v>213</v>
      </c>
      <c r="C49" s="18">
        <v>2</v>
      </c>
      <c r="D49" s="17" t="s">
        <v>256</v>
      </c>
      <c r="E49" s="18">
        <v>202</v>
      </c>
      <c r="F49" s="17" t="s">
        <v>215</v>
      </c>
      <c r="G49" s="18">
        <v>11</v>
      </c>
      <c r="H49" s="17" t="s">
        <v>348</v>
      </c>
      <c r="I49" s="17" t="s">
        <v>357</v>
      </c>
      <c r="J49" s="18">
        <v>270</v>
      </c>
      <c r="K49" s="17" t="s">
        <v>358</v>
      </c>
      <c r="L49" s="17" t="s">
        <v>73</v>
      </c>
      <c r="M49" s="17" t="s">
        <v>814</v>
      </c>
    </row>
    <row r="50" spans="1:15" x14ac:dyDescent="0.3">
      <c r="A50" s="18">
        <v>1</v>
      </c>
      <c r="B50" s="17" t="s">
        <v>213</v>
      </c>
      <c r="C50" s="18">
        <v>2</v>
      </c>
      <c r="D50" s="17" t="s">
        <v>256</v>
      </c>
      <c r="E50" s="18">
        <v>202</v>
      </c>
      <c r="F50" s="17" t="s">
        <v>215</v>
      </c>
      <c r="G50" s="18">
        <v>11</v>
      </c>
      <c r="H50" s="17" t="s">
        <v>348</v>
      </c>
      <c r="I50" s="17" t="s">
        <v>359</v>
      </c>
      <c r="J50" s="18">
        <v>288</v>
      </c>
      <c r="K50" s="17" t="s">
        <v>360</v>
      </c>
      <c r="L50" s="17" t="s">
        <v>70</v>
      </c>
    </row>
    <row r="51" spans="1:15" x14ac:dyDescent="0.3">
      <c r="A51" s="18">
        <v>1</v>
      </c>
      <c r="B51" s="17" t="s">
        <v>213</v>
      </c>
      <c r="C51" s="18">
        <v>2</v>
      </c>
      <c r="D51" s="17" t="s">
        <v>256</v>
      </c>
      <c r="E51" s="18">
        <v>202</v>
      </c>
      <c r="F51" s="17" t="s">
        <v>215</v>
      </c>
      <c r="G51" s="18">
        <v>11</v>
      </c>
      <c r="H51" s="17" t="s">
        <v>348</v>
      </c>
      <c r="I51" s="17" t="s">
        <v>361</v>
      </c>
      <c r="J51" s="18">
        <v>324</v>
      </c>
      <c r="K51" s="17" t="s">
        <v>362</v>
      </c>
      <c r="L51" s="17" t="s">
        <v>71</v>
      </c>
      <c r="M51" s="17" t="s">
        <v>814</v>
      </c>
    </row>
    <row r="52" spans="1:15" x14ac:dyDescent="0.3">
      <c r="A52" s="18">
        <v>1</v>
      </c>
      <c r="B52" s="17" t="s">
        <v>213</v>
      </c>
      <c r="C52" s="18">
        <v>2</v>
      </c>
      <c r="D52" s="17" t="s">
        <v>256</v>
      </c>
      <c r="E52" s="18">
        <v>202</v>
      </c>
      <c r="F52" s="17" t="s">
        <v>215</v>
      </c>
      <c r="G52" s="18">
        <v>11</v>
      </c>
      <c r="H52" s="17" t="s">
        <v>348</v>
      </c>
      <c r="I52" s="17" t="s">
        <v>363</v>
      </c>
      <c r="J52" s="18">
        <v>624</v>
      </c>
      <c r="K52" s="17" t="s">
        <v>364</v>
      </c>
      <c r="L52" s="17" t="s">
        <v>74</v>
      </c>
      <c r="M52" s="17" t="s">
        <v>814</v>
      </c>
      <c r="O52" s="17" t="s">
        <v>814</v>
      </c>
    </row>
    <row r="53" spans="1:15" x14ac:dyDescent="0.3">
      <c r="A53" s="18">
        <v>1</v>
      </c>
      <c r="B53" s="17" t="s">
        <v>213</v>
      </c>
      <c r="C53" s="18">
        <v>2</v>
      </c>
      <c r="D53" s="17" t="s">
        <v>256</v>
      </c>
      <c r="E53" s="18">
        <v>202</v>
      </c>
      <c r="F53" s="17" t="s">
        <v>215</v>
      </c>
      <c r="G53" s="18">
        <v>11</v>
      </c>
      <c r="H53" s="17" t="s">
        <v>348</v>
      </c>
      <c r="I53" s="17" t="s">
        <v>365</v>
      </c>
      <c r="J53" s="18">
        <v>430</v>
      </c>
      <c r="K53" s="17" t="s">
        <v>366</v>
      </c>
      <c r="L53" s="17" t="s">
        <v>106</v>
      </c>
      <c r="M53" s="17" t="s">
        <v>814</v>
      </c>
    </row>
    <row r="54" spans="1:15" x14ac:dyDescent="0.3">
      <c r="A54" s="18">
        <v>1</v>
      </c>
      <c r="B54" s="17" t="s">
        <v>213</v>
      </c>
      <c r="C54" s="18">
        <v>2</v>
      </c>
      <c r="D54" s="17" t="s">
        <v>256</v>
      </c>
      <c r="E54" s="18">
        <v>202</v>
      </c>
      <c r="F54" s="17" t="s">
        <v>215</v>
      </c>
      <c r="G54" s="18">
        <v>11</v>
      </c>
      <c r="H54" s="17" t="s">
        <v>348</v>
      </c>
      <c r="I54" s="17" t="s">
        <v>367</v>
      </c>
      <c r="J54" s="18">
        <v>466</v>
      </c>
      <c r="K54" s="17" t="s">
        <v>368</v>
      </c>
      <c r="L54" s="17" t="s">
        <v>121</v>
      </c>
      <c r="M54" s="17" t="s">
        <v>814</v>
      </c>
      <c r="N54" s="17" t="s">
        <v>814</v>
      </c>
    </row>
    <row r="55" spans="1:15" x14ac:dyDescent="0.3">
      <c r="A55" s="18">
        <v>1</v>
      </c>
      <c r="B55" s="17" t="s">
        <v>213</v>
      </c>
      <c r="C55" s="18">
        <v>2</v>
      </c>
      <c r="D55" s="17" t="s">
        <v>256</v>
      </c>
      <c r="E55" s="18">
        <v>202</v>
      </c>
      <c r="F55" s="17" t="s">
        <v>215</v>
      </c>
      <c r="G55" s="18">
        <v>11</v>
      </c>
      <c r="H55" s="17" t="s">
        <v>348</v>
      </c>
      <c r="I55" s="17" t="s">
        <v>369</v>
      </c>
      <c r="J55" s="18">
        <v>478</v>
      </c>
      <c r="K55" s="17" t="s">
        <v>370</v>
      </c>
      <c r="L55" s="17" t="s">
        <v>127</v>
      </c>
      <c r="M55" s="17" t="s">
        <v>814</v>
      </c>
    </row>
    <row r="56" spans="1:15" x14ac:dyDescent="0.3">
      <c r="A56" s="18">
        <v>1</v>
      </c>
      <c r="B56" s="17" t="s">
        <v>213</v>
      </c>
      <c r="C56" s="18">
        <v>2</v>
      </c>
      <c r="D56" s="17" t="s">
        <v>256</v>
      </c>
      <c r="E56" s="18">
        <v>202</v>
      </c>
      <c r="F56" s="17" t="s">
        <v>215</v>
      </c>
      <c r="G56" s="18">
        <v>11</v>
      </c>
      <c r="H56" s="17" t="s">
        <v>348</v>
      </c>
      <c r="I56" s="17" t="s">
        <v>371</v>
      </c>
      <c r="J56" s="18">
        <v>562</v>
      </c>
      <c r="K56" s="17" t="s">
        <v>372</v>
      </c>
      <c r="L56" s="17" t="s">
        <v>135</v>
      </c>
      <c r="M56" s="17" t="s">
        <v>814</v>
      </c>
      <c r="N56" s="17" t="s">
        <v>814</v>
      </c>
    </row>
    <row r="57" spans="1:15" x14ac:dyDescent="0.3">
      <c r="A57" s="18">
        <v>1</v>
      </c>
      <c r="B57" s="17" t="s">
        <v>213</v>
      </c>
      <c r="C57" s="18">
        <v>2</v>
      </c>
      <c r="D57" s="17" t="s">
        <v>256</v>
      </c>
      <c r="E57" s="18">
        <v>202</v>
      </c>
      <c r="F57" s="17" t="s">
        <v>215</v>
      </c>
      <c r="G57" s="18">
        <v>11</v>
      </c>
      <c r="H57" s="17" t="s">
        <v>348</v>
      </c>
      <c r="I57" s="17" t="s">
        <v>373</v>
      </c>
      <c r="J57" s="18">
        <v>566</v>
      </c>
      <c r="K57" s="17" t="s">
        <v>374</v>
      </c>
      <c r="L57" s="17" t="s">
        <v>136</v>
      </c>
    </row>
    <row r="58" spans="1:15" x14ac:dyDescent="0.3">
      <c r="A58" s="18">
        <v>1</v>
      </c>
      <c r="B58" s="17" t="s">
        <v>213</v>
      </c>
      <c r="C58" s="18">
        <v>2</v>
      </c>
      <c r="D58" s="17" t="s">
        <v>256</v>
      </c>
      <c r="E58" s="18">
        <v>202</v>
      </c>
      <c r="F58" s="17" t="s">
        <v>215</v>
      </c>
      <c r="G58" s="18">
        <v>11</v>
      </c>
      <c r="H58" s="17" t="s">
        <v>348</v>
      </c>
      <c r="I58" s="17" t="s">
        <v>375</v>
      </c>
      <c r="J58" s="18">
        <v>654</v>
      </c>
      <c r="K58" s="17" t="s">
        <v>377</v>
      </c>
      <c r="L58" s="17" t="s">
        <v>376</v>
      </c>
    </row>
    <row r="59" spans="1:15" x14ac:dyDescent="0.3">
      <c r="A59" s="18">
        <v>1</v>
      </c>
      <c r="B59" s="17" t="s">
        <v>213</v>
      </c>
      <c r="C59" s="18">
        <v>2</v>
      </c>
      <c r="D59" s="17" t="s">
        <v>256</v>
      </c>
      <c r="E59" s="18">
        <v>202</v>
      </c>
      <c r="F59" s="17" t="s">
        <v>215</v>
      </c>
      <c r="G59" s="18">
        <v>11</v>
      </c>
      <c r="H59" s="17" t="s">
        <v>348</v>
      </c>
      <c r="I59" s="17" t="s">
        <v>378</v>
      </c>
      <c r="J59" s="18">
        <v>686</v>
      </c>
      <c r="K59" s="17" t="s">
        <v>379</v>
      </c>
      <c r="L59" s="17" t="s">
        <v>162</v>
      </c>
      <c r="M59" s="17" t="s">
        <v>814</v>
      </c>
    </row>
    <row r="60" spans="1:15" x14ac:dyDescent="0.3">
      <c r="A60" s="18">
        <v>1</v>
      </c>
      <c r="B60" s="17" t="s">
        <v>213</v>
      </c>
      <c r="C60" s="18">
        <v>2</v>
      </c>
      <c r="D60" s="17" t="s">
        <v>256</v>
      </c>
      <c r="E60" s="18">
        <v>202</v>
      </c>
      <c r="F60" s="17" t="s">
        <v>215</v>
      </c>
      <c r="G60" s="18">
        <v>11</v>
      </c>
      <c r="H60" s="17" t="s">
        <v>348</v>
      </c>
      <c r="I60" s="17" t="s">
        <v>380</v>
      </c>
      <c r="J60" s="18">
        <v>694</v>
      </c>
      <c r="K60" s="17" t="s">
        <v>381</v>
      </c>
      <c r="L60" s="17" t="s">
        <v>165</v>
      </c>
      <c r="M60" s="17" t="s">
        <v>814</v>
      </c>
    </row>
    <row r="61" spans="1:15" x14ac:dyDescent="0.3">
      <c r="A61" s="18">
        <v>1</v>
      </c>
      <c r="B61" s="17" t="s">
        <v>213</v>
      </c>
      <c r="C61" s="18">
        <v>2</v>
      </c>
      <c r="D61" s="17" t="s">
        <v>256</v>
      </c>
      <c r="E61" s="18">
        <v>202</v>
      </c>
      <c r="F61" s="17" t="s">
        <v>215</v>
      </c>
      <c r="G61" s="18">
        <v>11</v>
      </c>
      <c r="H61" s="17" t="s">
        <v>348</v>
      </c>
      <c r="I61" s="17" t="s">
        <v>382</v>
      </c>
      <c r="J61" s="18">
        <v>768</v>
      </c>
      <c r="K61" s="17" t="s">
        <v>383</v>
      </c>
      <c r="L61" s="17" t="s">
        <v>177</v>
      </c>
      <c r="M61" s="17" t="s">
        <v>814</v>
      </c>
    </row>
    <row r="62" spans="1:15" x14ac:dyDescent="0.3">
      <c r="A62" s="18">
        <v>1</v>
      </c>
      <c r="B62" s="17" t="s">
        <v>213</v>
      </c>
      <c r="C62" s="18">
        <v>19</v>
      </c>
      <c r="D62" s="17" t="s">
        <v>822</v>
      </c>
      <c r="E62" s="18">
        <v>419</v>
      </c>
      <c r="F62" s="17" t="s">
        <v>221</v>
      </c>
      <c r="G62" s="18">
        <v>29</v>
      </c>
      <c r="H62" s="17" t="s">
        <v>607</v>
      </c>
      <c r="I62" s="17" t="s">
        <v>608</v>
      </c>
      <c r="J62" s="18">
        <v>660</v>
      </c>
      <c r="K62" s="17" t="s">
        <v>610</v>
      </c>
      <c r="L62" s="17" t="s">
        <v>609</v>
      </c>
      <c r="O62" s="17" t="s">
        <v>814</v>
      </c>
    </row>
    <row r="63" spans="1:15" x14ac:dyDescent="0.3">
      <c r="A63" s="18">
        <v>1</v>
      </c>
      <c r="B63" s="17" t="s">
        <v>213</v>
      </c>
      <c r="C63" s="18">
        <v>19</v>
      </c>
      <c r="D63" s="17" t="s">
        <v>822</v>
      </c>
      <c r="E63" s="18">
        <v>419</v>
      </c>
      <c r="F63" s="17" t="s">
        <v>221</v>
      </c>
      <c r="G63" s="18">
        <v>29</v>
      </c>
      <c r="H63" s="17" t="s">
        <v>607</v>
      </c>
      <c r="I63" s="17" t="s">
        <v>611</v>
      </c>
      <c r="J63" s="18">
        <v>28</v>
      </c>
      <c r="K63" s="17" t="s">
        <v>613</v>
      </c>
      <c r="L63" s="17" t="s">
        <v>612</v>
      </c>
      <c r="O63" s="17" t="s">
        <v>814</v>
      </c>
    </row>
    <row r="64" spans="1:15" x14ac:dyDescent="0.3">
      <c r="A64" s="18">
        <v>1</v>
      </c>
      <c r="B64" s="17" t="s">
        <v>213</v>
      </c>
      <c r="C64" s="18">
        <v>19</v>
      </c>
      <c r="D64" s="17" t="s">
        <v>822</v>
      </c>
      <c r="E64" s="18">
        <v>419</v>
      </c>
      <c r="F64" s="17" t="s">
        <v>221</v>
      </c>
      <c r="G64" s="18">
        <v>29</v>
      </c>
      <c r="H64" s="17" t="s">
        <v>607</v>
      </c>
      <c r="I64" s="17" t="s">
        <v>614</v>
      </c>
      <c r="J64" s="18">
        <v>533</v>
      </c>
      <c r="K64" s="17" t="s">
        <v>615</v>
      </c>
      <c r="L64" s="17" t="s">
        <v>7</v>
      </c>
      <c r="O64" s="17" t="s">
        <v>814</v>
      </c>
    </row>
    <row r="65" spans="1:15" x14ac:dyDescent="0.3">
      <c r="A65" s="18">
        <v>1</v>
      </c>
      <c r="B65" s="17" t="s">
        <v>213</v>
      </c>
      <c r="C65" s="18">
        <v>19</v>
      </c>
      <c r="D65" s="17" t="s">
        <v>822</v>
      </c>
      <c r="E65" s="18">
        <v>419</v>
      </c>
      <c r="F65" s="17" t="s">
        <v>221</v>
      </c>
      <c r="G65" s="18">
        <v>29</v>
      </c>
      <c r="H65" s="17" t="s">
        <v>607</v>
      </c>
      <c r="I65" s="17" t="s">
        <v>616</v>
      </c>
      <c r="J65" s="18">
        <v>44</v>
      </c>
      <c r="K65" s="17" t="s">
        <v>617</v>
      </c>
      <c r="L65" s="17" t="s">
        <v>26</v>
      </c>
      <c r="O65" s="17" t="s">
        <v>814</v>
      </c>
    </row>
    <row r="66" spans="1:15" x14ac:dyDescent="0.3">
      <c r="A66" s="18">
        <v>1</v>
      </c>
      <c r="B66" s="17" t="s">
        <v>213</v>
      </c>
      <c r="C66" s="18">
        <v>19</v>
      </c>
      <c r="D66" s="17" t="s">
        <v>822</v>
      </c>
      <c r="E66" s="18">
        <v>419</v>
      </c>
      <c r="F66" s="17" t="s">
        <v>221</v>
      </c>
      <c r="G66" s="18">
        <v>29</v>
      </c>
      <c r="H66" s="17" t="s">
        <v>607</v>
      </c>
      <c r="I66" s="17" t="s">
        <v>618</v>
      </c>
      <c r="J66" s="18">
        <v>52</v>
      </c>
      <c r="K66" s="17" t="s">
        <v>619</v>
      </c>
      <c r="L66" s="17" t="s">
        <v>32</v>
      </c>
      <c r="O66" s="17" t="s">
        <v>814</v>
      </c>
    </row>
    <row r="67" spans="1:15" x14ac:dyDescent="0.3">
      <c r="A67" s="18">
        <v>1</v>
      </c>
      <c r="B67" s="17" t="s">
        <v>213</v>
      </c>
      <c r="C67" s="18">
        <v>19</v>
      </c>
      <c r="D67" s="17" t="s">
        <v>822</v>
      </c>
      <c r="E67" s="18">
        <v>419</v>
      </c>
      <c r="F67" s="17" t="s">
        <v>221</v>
      </c>
      <c r="G67" s="18">
        <v>29</v>
      </c>
      <c r="H67" s="17" t="s">
        <v>607</v>
      </c>
      <c r="I67" s="17" t="s">
        <v>620</v>
      </c>
      <c r="J67" s="18">
        <v>535</v>
      </c>
      <c r="K67" s="17" t="s">
        <v>622</v>
      </c>
      <c r="L67" s="17" t="s">
        <v>621</v>
      </c>
      <c r="O67" s="17" t="s">
        <v>814</v>
      </c>
    </row>
    <row r="68" spans="1:15" x14ac:dyDescent="0.3">
      <c r="A68" s="18">
        <v>1</v>
      </c>
      <c r="B68" s="17" t="s">
        <v>213</v>
      </c>
      <c r="C68" s="18">
        <v>19</v>
      </c>
      <c r="D68" s="17" t="s">
        <v>822</v>
      </c>
      <c r="E68" s="18">
        <v>419</v>
      </c>
      <c r="F68" s="17" t="s">
        <v>221</v>
      </c>
      <c r="G68" s="18">
        <v>29</v>
      </c>
      <c r="H68" s="17" t="s">
        <v>607</v>
      </c>
      <c r="I68" s="17" t="s">
        <v>623</v>
      </c>
      <c r="J68" s="18">
        <v>92</v>
      </c>
      <c r="K68" s="17" t="s">
        <v>625</v>
      </c>
      <c r="L68" s="17" t="s">
        <v>624</v>
      </c>
      <c r="O68" s="17" t="s">
        <v>814</v>
      </c>
    </row>
    <row r="69" spans="1:15" x14ac:dyDescent="0.3">
      <c r="A69" s="18">
        <v>1</v>
      </c>
      <c r="B69" s="17" t="s">
        <v>213</v>
      </c>
      <c r="C69" s="18">
        <v>19</v>
      </c>
      <c r="D69" s="17" t="s">
        <v>822</v>
      </c>
      <c r="E69" s="18">
        <v>419</v>
      </c>
      <c r="F69" s="17" t="s">
        <v>221</v>
      </c>
      <c r="G69" s="18">
        <v>29</v>
      </c>
      <c r="H69" s="17" t="s">
        <v>607</v>
      </c>
      <c r="I69" s="17" t="s">
        <v>626</v>
      </c>
      <c r="J69" s="18">
        <v>136</v>
      </c>
      <c r="K69" s="17" t="s">
        <v>628</v>
      </c>
      <c r="L69" s="17" t="s">
        <v>627</v>
      </c>
    </row>
    <row r="70" spans="1:15" x14ac:dyDescent="0.3">
      <c r="A70" s="18">
        <v>1</v>
      </c>
      <c r="B70" s="17" t="s">
        <v>213</v>
      </c>
      <c r="C70" s="18">
        <v>19</v>
      </c>
      <c r="D70" s="17" t="s">
        <v>822</v>
      </c>
      <c r="E70" s="18">
        <v>419</v>
      </c>
      <c r="F70" s="17" t="s">
        <v>221</v>
      </c>
      <c r="G70" s="18">
        <v>29</v>
      </c>
      <c r="H70" s="17" t="s">
        <v>607</v>
      </c>
      <c r="I70" s="17" t="s">
        <v>629</v>
      </c>
      <c r="J70" s="18">
        <v>192</v>
      </c>
      <c r="K70" s="17" t="s">
        <v>630</v>
      </c>
      <c r="L70" s="17" t="s">
        <v>49</v>
      </c>
      <c r="O70" s="17" t="s">
        <v>814</v>
      </c>
    </row>
    <row r="71" spans="1:15" x14ac:dyDescent="0.3">
      <c r="A71" s="18">
        <v>1</v>
      </c>
      <c r="B71" s="17" t="s">
        <v>213</v>
      </c>
      <c r="C71" s="18">
        <v>19</v>
      </c>
      <c r="D71" s="17" t="s">
        <v>822</v>
      </c>
      <c r="E71" s="18">
        <v>419</v>
      </c>
      <c r="F71" s="17" t="s">
        <v>221</v>
      </c>
      <c r="G71" s="18">
        <v>29</v>
      </c>
      <c r="H71" s="17" t="s">
        <v>607</v>
      </c>
      <c r="I71" s="17" t="s">
        <v>631</v>
      </c>
      <c r="J71" s="18">
        <v>531</v>
      </c>
      <c r="K71" s="17" t="s">
        <v>633</v>
      </c>
      <c r="L71" s="17" t="s">
        <v>632</v>
      </c>
      <c r="O71" s="17" t="s">
        <v>814</v>
      </c>
    </row>
    <row r="72" spans="1:15" x14ac:dyDescent="0.3">
      <c r="A72" s="18">
        <v>1</v>
      </c>
      <c r="B72" s="17" t="s">
        <v>213</v>
      </c>
      <c r="C72" s="18">
        <v>19</v>
      </c>
      <c r="D72" s="17" t="s">
        <v>822</v>
      </c>
      <c r="E72" s="18">
        <v>419</v>
      </c>
      <c r="F72" s="17" t="s">
        <v>221</v>
      </c>
      <c r="G72" s="18">
        <v>29</v>
      </c>
      <c r="H72" s="17" t="s">
        <v>607</v>
      </c>
      <c r="I72" s="17" t="s">
        <v>634</v>
      </c>
      <c r="J72" s="18">
        <v>212</v>
      </c>
      <c r="K72" s="17" t="s">
        <v>636</v>
      </c>
      <c r="L72" s="17" t="s">
        <v>635</v>
      </c>
      <c r="O72" s="17" t="s">
        <v>814</v>
      </c>
    </row>
    <row r="73" spans="1:15" x14ac:dyDescent="0.3">
      <c r="A73" s="18">
        <v>1</v>
      </c>
      <c r="B73" s="17" t="s">
        <v>213</v>
      </c>
      <c r="C73" s="18">
        <v>19</v>
      </c>
      <c r="D73" s="17" t="s">
        <v>822</v>
      </c>
      <c r="E73" s="18">
        <v>419</v>
      </c>
      <c r="F73" s="17" t="s">
        <v>221</v>
      </c>
      <c r="G73" s="18">
        <v>29</v>
      </c>
      <c r="H73" s="17" t="s">
        <v>607</v>
      </c>
      <c r="I73" s="17" t="s">
        <v>637</v>
      </c>
      <c r="J73" s="18">
        <v>214</v>
      </c>
      <c r="K73" s="17" t="s">
        <v>638</v>
      </c>
      <c r="L73" s="17" t="s">
        <v>55</v>
      </c>
      <c r="O73" s="17" t="s">
        <v>814</v>
      </c>
    </row>
    <row r="74" spans="1:15" x14ac:dyDescent="0.3">
      <c r="A74" s="18">
        <v>1</v>
      </c>
      <c r="B74" s="17" t="s">
        <v>213</v>
      </c>
      <c r="C74" s="18">
        <v>19</v>
      </c>
      <c r="D74" s="17" t="s">
        <v>822</v>
      </c>
      <c r="E74" s="18">
        <v>419</v>
      </c>
      <c r="F74" s="17" t="s">
        <v>221</v>
      </c>
      <c r="G74" s="18">
        <v>29</v>
      </c>
      <c r="H74" s="17" t="s">
        <v>607</v>
      </c>
      <c r="I74" s="17" t="s">
        <v>639</v>
      </c>
      <c r="J74" s="18">
        <v>308</v>
      </c>
      <c r="K74" s="17" t="s">
        <v>640</v>
      </c>
      <c r="L74" s="17" t="s">
        <v>77</v>
      </c>
      <c r="O74" s="17" t="s">
        <v>814</v>
      </c>
    </row>
    <row r="75" spans="1:15" x14ac:dyDescent="0.3">
      <c r="A75" s="18">
        <v>1</v>
      </c>
      <c r="B75" s="17" t="s">
        <v>213</v>
      </c>
      <c r="C75" s="18">
        <v>19</v>
      </c>
      <c r="D75" s="17" t="s">
        <v>822</v>
      </c>
      <c r="E75" s="18">
        <v>419</v>
      </c>
      <c r="F75" s="17" t="s">
        <v>221</v>
      </c>
      <c r="G75" s="18">
        <v>29</v>
      </c>
      <c r="H75" s="17" t="s">
        <v>607</v>
      </c>
      <c r="I75" s="17" t="s">
        <v>641</v>
      </c>
      <c r="J75" s="18">
        <v>312</v>
      </c>
      <c r="K75" s="17" t="s">
        <v>642</v>
      </c>
      <c r="L75" s="17" t="s">
        <v>72</v>
      </c>
    </row>
    <row r="76" spans="1:15" x14ac:dyDescent="0.3">
      <c r="A76" s="18">
        <v>1</v>
      </c>
      <c r="B76" s="17" t="s">
        <v>213</v>
      </c>
      <c r="C76" s="18">
        <v>19</v>
      </c>
      <c r="D76" s="17" t="s">
        <v>822</v>
      </c>
      <c r="E76" s="18">
        <v>419</v>
      </c>
      <c r="F76" s="17" t="s">
        <v>221</v>
      </c>
      <c r="G76" s="18">
        <v>29</v>
      </c>
      <c r="H76" s="17" t="s">
        <v>607</v>
      </c>
      <c r="I76" s="17" t="s">
        <v>643</v>
      </c>
      <c r="J76" s="18">
        <v>332</v>
      </c>
      <c r="K76" s="17" t="s">
        <v>644</v>
      </c>
      <c r="L76" s="17" t="s">
        <v>85</v>
      </c>
      <c r="M76" s="17" t="s">
        <v>814</v>
      </c>
      <c r="O76" s="17" t="s">
        <v>814</v>
      </c>
    </row>
    <row r="77" spans="1:15" x14ac:dyDescent="0.3">
      <c r="A77" s="18">
        <v>1</v>
      </c>
      <c r="B77" s="17" t="s">
        <v>213</v>
      </c>
      <c r="C77" s="18">
        <v>19</v>
      </c>
      <c r="D77" s="17" t="s">
        <v>822</v>
      </c>
      <c r="E77" s="18">
        <v>419</v>
      </c>
      <c r="F77" s="17" t="s">
        <v>221</v>
      </c>
      <c r="G77" s="18">
        <v>29</v>
      </c>
      <c r="H77" s="17" t="s">
        <v>607</v>
      </c>
      <c r="I77" s="17" t="s">
        <v>645</v>
      </c>
      <c r="J77" s="18">
        <v>388</v>
      </c>
      <c r="K77" s="17" t="s">
        <v>646</v>
      </c>
      <c r="L77" s="17" t="s">
        <v>95</v>
      </c>
      <c r="O77" s="17" t="s">
        <v>814</v>
      </c>
    </row>
    <row r="78" spans="1:15" x14ac:dyDescent="0.3">
      <c r="A78" s="18">
        <v>1</v>
      </c>
      <c r="B78" s="17" t="s">
        <v>213</v>
      </c>
      <c r="C78" s="18">
        <v>19</v>
      </c>
      <c r="D78" s="17" t="s">
        <v>822</v>
      </c>
      <c r="E78" s="18">
        <v>419</v>
      </c>
      <c r="F78" s="17" t="s">
        <v>221</v>
      </c>
      <c r="G78" s="18">
        <v>29</v>
      </c>
      <c r="H78" s="17" t="s">
        <v>607</v>
      </c>
      <c r="I78" s="17" t="s">
        <v>647</v>
      </c>
      <c r="J78" s="18">
        <v>474</v>
      </c>
      <c r="K78" s="17" t="s">
        <v>648</v>
      </c>
      <c r="L78" s="17" t="s">
        <v>128</v>
      </c>
    </row>
    <row r="79" spans="1:15" x14ac:dyDescent="0.3">
      <c r="A79" s="18">
        <v>1</v>
      </c>
      <c r="B79" s="17" t="s">
        <v>213</v>
      </c>
      <c r="C79" s="18">
        <v>19</v>
      </c>
      <c r="D79" s="17" t="s">
        <v>822</v>
      </c>
      <c r="E79" s="18">
        <v>419</v>
      </c>
      <c r="F79" s="17" t="s">
        <v>221</v>
      </c>
      <c r="G79" s="18">
        <v>29</v>
      </c>
      <c r="H79" s="17" t="s">
        <v>607</v>
      </c>
      <c r="I79" s="17" t="s">
        <v>649</v>
      </c>
      <c r="J79" s="18">
        <v>500</v>
      </c>
      <c r="K79" s="17" t="s">
        <v>651</v>
      </c>
      <c r="L79" s="17" t="s">
        <v>650</v>
      </c>
      <c r="O79" s="17" t="s">
        <v>814</v>
      </c>
    </row>
    <row r="80" spans="1:15" x14ac:dyDescent="0.3">
      <c r="A80" s="18">
        <v>1</v>
      </c>
      <c r="B80" s="17" t="s">
        <v>213</v>
      </c>
      <c r="C80" s="18">
        <v>19</v>
      </c>
      <c r="D80" s="17" t="s">
        <v>822</v>
      </c>
      <c r="E80" s="18">
        <v>419</v>
      </c>
      <c r="F80" s="17" t="s">
        <v>221</v>
      </c>
      <c r="G80" s="18">
        <v>29</v>
      </c>
      <c r="H80" s="17" t="s">
        <v>607</v>
      </c>
      <c r="I80" s="17" t="s">
        <v>652</v>
      </c>
      <c r="J80" s="18">
        <v>630</v>
      </c>
      <c r="K80" s="17" t="s">
        <v>653</v>
      </c>
      <c r="L80" s="17" t="s">
        <v>149</v>
      </c>
      <c r="O80" s="17" t="s">
        <v>814</v>
      </c>
    </row>
    <row r="81" spans="1:15" x14ac:dyDescent="0.3">
      <c r="A81" s="18">
        <v>1</v>
      </c>
      <c r="B81" s="17" t="s">
        <v>213</v>
      </c>
      <c r="C81" s="18">
        <v>19</v>
      </c>
      <c r="D81" s="17" t="s">
        <v>822</v>
      </c>
      <c r="E81" s="18">
        <v>419</v>
      </c>
      <c r="F81" s="17" t="s">
        <v>221</v>
      </c>
      <c r="G81" s="18">
        <v>29</v>
      </c>
      <c r="H81" s="17" t="s">
        <v>607</v>
      </c>
      <c r="I81" s="17" t="s">
        <v>654</v>
      </c>
      <c r="J81" s="18">
        <v>652</v>
      </c>
      <c r="K81" s="17" t="s">
        <v>656</v>
      </c>
      <c r="L81" s="17" t="s">
        <v>655</v>
      </c>
    </row>
    <row r="82" spans="1:15" x14ac:dyDescent="0.3">
      <c r="A82" s="18">
        <v>1</v>
      </c>
      <c r="B82" s="17" t="s">
        <v>213</v>
      </c>
      <c r="C82" s="18">
        <v>19</v>
      </c>
      <c r="D82" s="17" t="s">
        <v>822</v>
      </c>
      <c r="E82" s="18">
        <v>419</v>
      </c>
      <c r="F82" s="17" t="s">
        <v>221</v>
      </c>
      <c r="G82" s="18">
        <v>29</v>
      </c>
      <c r="H82" s="17" t="s">
        <v>607</v>
      </c>
      <c r="I82" s="17" t="s">
        <v>657</v>
      </c>
      <c r="J82" s="18">
        <v>659</v>
      </c>
      <c r="K82" s="17" t="s">
        <v>659</v>
      </c>
      <c r="L82" s="17" t="s">
        <v>658</v>
      </c>
      <c r="O82" s="17" t="s">
        <v>814</v>
      </c>
    </row>
    <row r="83" spans="1:15" x14ac:dyDescent="0.3">
      <c r="A83" s="18">
        <v>1</v>
      </c>
      <c r="B83" s="17" t="s">
        <v>213</v>
      </c>
      <c r="C83" s="18">
        <v>19</v>
      </c>
      <c r="D83" s="17" t="s">
        <v>822</v>
      </c>
      <c r="E83" s="18">
        <v>419</v>
      </c>
      <c r="F83" s="17" t="s">
        <v>221</v>
      </c>
      <c r="G83" s="18">
        <v>29</v>
      </c>
      <c r="H83" s="17" t="s">
        <v>607</v>
      </c>
      <c r="I83" s="17" t="s">
        <v>660</v>
      </c>
      <c r="J83" s="18">
        <v>662</v>
      </c>
      <c r="K83" s="17" t="s">
        <v>661</v>
      </c>
      <c r="L83" s="17" t="s">
        <v>108</v>
      </c>
      <c r="O83" s="17" t="s">
        <v>814</v>
      </c>
    </row>
    <row r="84" spans="1:15" x14ac:dyDescent="0.3">
      <c r="A84" s="18">
        <v>1</v>
      </c>
      <c r="B84" s="17" t="s">
        <v>213</v>
      </c>
      <c r="C84" s="18">
        <v>19</v>
      </c>
      <c r="D84" s="17" t="s">
        <v>822</v>
      </c>
      <c r="E84" s="18">
        <v>419</v>
      </c>
      <c r="F84" s="17" t="s">
        <v>221</v>
      </c>
      <c r="G84" s="18">
        <v>29</v>
      </c>
      <c r="H84" s="17" t="s">
        <v>607</v>
      </c>
      <c r="I84" s="17" t="s">
        <v>823</v>
      </c>
      <c r="J84" s="18">
        <v>663</v>
      </c>
      <c r="K84" s="17" t="s">
        <v>664</v>
      </c>
      <c r="L84" s="17" t="s">
        <v>663</v>
      </c>
    </row>
    <row r="85" spans="1:15" x14ac:dyDescent="0.3">
      <c r="A85" s="18">
        <v>1</v>
      </c>
      <c r="B85" s="17" t="s">
        <v>213</v>
      </c>
      <c r="C85" s="18">
        <v>19</v>
      </c>
      <c r="D85" s="17" t="s">
        <v>822</v>
      </c>
      <c r="E85" s="18">
        <v>419</v>
      </c>
      <c r="F85" s="17" t="s">
        <v>221</v>
      </c>
      <c r="G85" s="18">
        <v>29</v>
      </c>
      <c r="H85" s="17" t="s">
        <v>607</v>
      </c>
      <c r="I85" s="17" t="s">
        <v>665</v>
      </c>
      <c r="J85" s="18">
        <v>670</v>
      </c>
      <c r="K85" s="17" t="s">
        <v>666</v>
      </c>
      <c r="L85" s="17" t="s">
        <v>192</v>
      </c>
      <c r="O85" s="17" t="s">
        <v>814</v>
      </c>
    </row>
    <row r="86" spans="1:15" x14ac:dyDescent="0.3">
      <c r="A86" s="18">
        <v>1</v>
      </c>
      <c r="B86" s="17" t="s">
        <v>213</v>
      </c>
      <c r="C86" s="18">
        <v>19</v>
      </c>
      <c r="D86" s="17" t="s">
        <v>822</v>
      </c>
      <c r="E86" s="18">
        <v>419</v>
      </c>
      <c r="F86" s="17" t="s">
        <v>221</v>
      </c>
      <c r="G86" s="18">
        <v>29</v>
      </c>
      <c r="H86" s="17" t="s">
        <v>607</v>
      </c>
      <c r="I86" s="17" t="s">
        <v>667</v>
      </c>
      <c r="J86" s="18">
        <v>534</v>
      </c>
      <c r="K86" s="17" t="s">
        <v>669</v>
      </c>
      <c r="L86" s="17" t="s">
        <v>668</v>
      </c>
      <c r="O86" s="17" t="s">
        <v>814</v>
      </c>
    </row>
    <row r="87" spans="1:15" x14ac:dyDescent="0.3">
      <c r="A87" s="18">
        <v>1</v>
      </c>
      <c r="B87" s="17" t="s">
        <v>213</v>
      </c>
      <c r="C87" s="18">
        <v>19</v>
      </c>
      <c r="D87" s="17" t="s">
        <v>822</v>
      </c>
      <c r="E87" s="18">
        <v>419</v>
      </c>
      <c r="F87" s="17" t="s">
        <v>221</v>
      </c>
      <c r="G87" s="18">
        <v>29</v>
      </c>
      <c r="H87" s="17" t="s">
        <v>607</v>
      </c>
      <c r="I87" s="17" t="s">
        <v>670</v>
      </c>
      <c r="J87" s="18">
        <v>780</v>
      </c>
      <c r="K87" s="17" t="s">
        <v>671</v>
      </c>
      <c r="L87" s="17" t="s">
        <v>183</v>
      </c>
      <c r="O87" s="17" t="s">
        <v>814</v>
      </c>
    </row>
    <row r="88" spans="1:15" x14ac:dyDescent="0.3">
      <c r="A88" s="18">
        <v>1</v>
      </c>
      <c r="B88" s="17" t="s">
        <v>213</v>
      </c>
      <c r="C88" s="18">
        <v>19</v>
      </c>
      <c r="D88" s="17" t="s">
        <v>822</v>
      </c>
      <c r="E88" s="18">
        <v>419</v>
      </c>
      <c r="F88" s="17" t="s">
        <v>221</v>
      </c>
      <c r="G88" s="18">
        <v>29</v>
      </c>
      <c r="H88" s="17" t="s">
        <v>607</v>
      </c>
      <c r="I88" s="17" t="s">
        <v>672</v>
      </c>
      <c r="J88" s="18">
        <v>796</v>
      </c>
      <c r="K88" s="17" t="s">
        <v>674</v>
      </c>
      <c r="L88" s="17" t="s">
        <v>673</v>
      </c>
    </row>
    <row r="89" spans="1:15" x14ac:dyDescent="0.3">
      <c r="A89" s="18">
        <v>1</v>
      </c>
      <c r="B89" s="17" t="s">
        <v>213</v>
      </c>
      <c r="C89" s="18">
        <v>19</v>
      </c>
      <c r="D89" s="17" t="s">
        <v>822</v>
      </c>
      <c r="E89" s="18">
        <v>419</v>
      </c>
      <c r="F89" s="17" t="s">
        <v>221</v>
      </c>
      <c r="G89" s="18">
        <v>29</v>
      </c>
      <c r="H89" s="17" t="s">
        <v>607</v>
      </c>
      <c r="I89" s="17" t="s">
        <v>675</v>
      </c>
      <c r="J89" s="18">
        <v>850</v>
      </c>
      <c r="K89" s="17" t="s">
        <v>676</v>
      </c>
      <c r="L89" s="17" t="s">
        <v>194</v>
      </c>
      <c r="O89" s="17" t="s">
        <v>814</v>
      </c>
    </row>
    <row r="90" spans="1:15" x14ac:dyDescent="0.3">
      <c r="A90" s="18">
        <v>1</v>
      </c>
      <c r="B90" s="17" t="s">
        <v>213</v>
      </c>
      <c r="C90" s="18">
        <v>19</v>
      </c>
      <c r="D90" s="17" t="s">
        <v>822</v>
      </c>
      <c r="E90" s="18">
        <v>419</v>
      </c>
      <c r="F90" s="17" t="s">
        <v>221</v>
      </c>
      <c r="G90" s="18">
        <v>13</v>
      </c>
      <c r="H90" s="17" t="s">
        <v>677</v>
      </c>
      <c r="I90" s="17" t="s">
        <v>678</v>
      </c>
      <c r="J90" s="18">
        <v>84</v>
      </c>
      <c r="K90" s="17" t="s">
        <v>679</v>
      </c>
      <c r="L90" s="17" t="s">
        <v>29</v>
      </c>
      <c r="O90" s="17" t="s">
        <v>814</v>
      </c>
    </row>
    <row r="91" spans="1:15" x14ac:dyDescent="0.3">
      <c r="A91" s="18">
        <v>1</v>
      </c>
      <c r="B91" s="17" t="s">
        <v>213</v>
      </c>
      <c r="C91" s="18">
        <v>19</v>
      </c>
      <c r="D91" s="17" t="s">
        <v>822</v>
      </c>
      <c r="E91" s="18">
        <v>419</v>
      </c>
      <c r="F91" s="17" t="s">
        <v>221</v>
      </c>
      <c r="G91" s="18">
        <v>13</v>
      </c>
      <c r="H91" s="17" t="s">
        <v>677</v>
      </c>
      <c r="I91" s="17" t="s">
        <v>680</v>
      </c>
      <c r="J91" s="18">
        <v>188</v>
      </c>
      <c r="K91" s="17" t="s">
        <v>681</v>
      </c>
      <c r="L91" s="17" t="s">
        <v>48</v>
      </c>
    </row>
    <row r="92" spans="1:15" x14ac:dyDescent="0.3">
      <c r="A92" s="18">
        <v>1</v>
      </c>
      <c r="B92" s="17" t="s">
        <v>213</v>
      </c>
      <c r="C92" s="18">
        <v>19</v>
      </c>
      <c r="D92" s="17" t="s">
        <v>822</v>
      </c>
      <c r="E92" s="18">
        <v>419</v>
      </c>
      <c r="F92" s="17" t="s">
        <v>221</v>
      </c>
      <c r="G92" s="18">
        <v>13</v>
      </c>
      <c r="H92" s="17" t="s">
        <v>677</v>
      </c>
      <c r="I92" s="17" t="s">
        <v>682</v>
      </c>
      <c r="J92" s="18">
        <v>222</v>
      </c>
      <c r="K92" s="17" t="s">
        <v>683</v>
      </c>
      <c r="L92" s="17" t="s">
        <v>166</v>
      </c>
    </row>
    <row r="93" spans="1:15" x14ac:dyDescent="0.3">
      <c r="A93" s="18">
        <v>1</v>
      </c>
      <c r="B93" s="17" t="s">
        <v>213</v>
      </c>
      <c r="C93" s="18">
        <v>19</v>
      </c>
      <c r="D93" s="17" t="s">
        <v>822</v>
      </c>
      <c r="E93" s="18">
        <v>419</v>
      </c>
      <c r="F93" s="17" t="s">
        <v>221</v>
      </c>
      <c r="G93" s="18">
        <v>13</v>
      </c>
      <c r="H93" s="17" t="s">
        <v>677</v>
      </c>
      <c r="I93" s="17" t="s">
        <v>684</v>
      </c>
      <c r="J93" s="18">
        <v>320</v>
      </c>
      <c r="K93" s="17" t="s">
        <v>685</v>
      </c>
      <c r="L93" s="17" t="s">
        <v>78</v>
      </c>
    </row>
    <row r="94" spans="1:15" x14ac:dyDescent="0.3">
      <c r="A94" s="18">
        <v>1</v>
      </c>
      <c r="B94" s="17" t="s">
        <v>213</v>
      </c>
      <c r="C94" s="18">
        <v>19</v>
      </c>
      <c r="D94" s="17" t="s">
        <v>822</v>
      </c>
      <c r="E94" s="18">
        <v>419</v>
      </c>
      <c r="F94" s="17" t="s">
        <v>221</v>
      </c>
      <c r="G94" s="18">
        <v>13</v>
      </c>
      <c r="H94" s="17" t="s">
        <v>677</v>
      </c>
      <c r="I94" s="17" t="s">
        <v>686</v>
      </c>
      <c r="J94" s="18">
        <v>340</v>
      </c>
      <c r="K94" s="17" t="s">
        <v>687</v>
      </c>
      <c r="L94" s="17" t="s">
        <v>83</v>
      </c>
    </row>
    <row r="95" spans="1:15" x14ac:dyDescent="0.3">
      <c r="A95" s="18">
        <v>1</v>
      </c>
      <c r="B95" s="17" t="s">
        <v>213</v>
      </c>
      <c r="C95" s="18">
        <v>19</v>
      </c>
      <c r="D95" s="17" t="s">
        <v>822</v>
      </c>
      <c r="E95" s="18">
        <v>419</v>
      </c>
      <c r="F95" s="17" t="s">
        <v>221</v>
      </c>
      <c r="G95" s="18">
        <v>13</v>
      </c>
      <c r="H95" s="17" t="s">
        <v>677</v>
      </c>
      <c r="I95" s="17" t="s">
        <v>688</v>
      </c>
      <c r="J95" s="18">
        <v>484</v>
      </c>
      <c r="K95" s="17" t="s">
        <v>689</v>
      </c>
      <c r="L95" s="17" t="s">
        <v>119</v>
      </c>
    </row>
    <row r="96" spans="1:15" x14ac:dyDescent="0.3">
      <c r="A96" s="18">
        <v>1</v>
      </c>
      <c r="B96" s="17" t="s">
        <v>213</v>
      </c>
      <c r="C96" s="18">
        <v>19</v>
      </c>
      <c r="D96" s="17" t="s">
        <v>822</v>
      </c>
      <c r="E96" s="18">
        <v>419</v>
      </c>
      <c r="F96" s="17" t="s">
        <v>221</v>
      </c>
      <c r="G96" s="18">
        <v>13</v>
      </c>
      <c r="H96" s="17" t="s">
        <v>677</v>
      </c>
      <c r="I96" s="17" t="s">
        <v>690</v>
      </c>
      <c r="J96" s="18">
        <v>558</v>
      </c>
      <c r="K96" s="17" t="s">
        <v>691</v>
      </c>
      <c r="L96" s="17" t="s">
        <v>137</v>
      </c>
    </row>
    <row r="97" spans="1:15" x14ac:dyDescent="0.3">
      <c r="A97" s="18">
        <v>1</v>
      </c>
      <c r="B97" s="17" t="s">
        <v>213</v>
      </c>
      <c r="C97" s="18">
        <v>19</v>
      </c>
      <c r="D97" s="17" t="s">
        <v>822</v>
      </c>
      <c r="E97" s="18">
        <v>419</v>
      </c>
      <c r="F97" s="17" t="s">
        <v>221</v>
      </c>
      <c r="G97" s="18">
        <v>13</v>
      </c>
      <c r="H97" s="17" t="s">
        <v>677</v>
      </c>
      <c r="I97" s="17" t="s">
        <v>692</v>
      </c>
      <c r="J97" s="18">
        <v>591</v>
      </c>
      <c r="K97" s="17" t="s">
        <v>693</v>
      </c>
      <c r="L97" s="17" t="s">
        <v>144</v>
      </c>
    </row>
    <row r="98" spans="1:15" x14ac:dyDescent="0.3">
      <c r="A98" s="18">
        <v>1</v>
      </c>
      <c r="B98" s="17" t="s">
        <v>213</v>
      </c>
      <c r="C98" s="18">
        <v>19</v>
      </c>
      <c r="D98" s="17" t="s">
        <v>822</v>
      </c>
      <c r="E98" s="18">
        <v>419</v>
      </c>
      <c r="F98" s="17" t="s">
        <v>221</v>
      </c>
      <c r="G98" s="18">
        <v>5</v>
      </c>
      <c r="H98" s="17" t="s">
        <v>694</v>
      </c>
      <c r="I98" s="17" t="s">
        <v>695</v>
      </c>
      <c r="J98" s="18">
        <v>32</v>
      </c>
      <c r="K98" s="17" t="s">
        <v>696</v>
      </c>
      <c r="L98" s="17" t="s">
        <v>14</v>
      </c>
    </row>
    <row r="99" spans="1:15" x14ac:dyDescent="0.3">
      <c r="A99" s="18">
        <v>1</v>
      </c>
      <c r="B99" s="17" t="s">
        <v>213</v>
      </c>
      <c r="C99" s="18">
        <v>19</v>
      </c>
      <c r="D99" s="17" t="s">
        <v>822</v>
      </c>
      <c r="E99" s="18">
        <v>419</v>
      </c>
      <c r="F99" s="17" t="s">
        <v>221</v>
      </c>
      <c r="G99" s="18">
        <v>5</v>
      </c>
      <c r="H99" s="17" t="s">
        <v>694</v>
      </c>
      <c r="I99" s="17" t="s">
        <v>697</v>
      </c>
      <c r="J99" s="18">
        <v>68</v>
      </c>
      <c r="K99" s="17" t="s">
        <v>698</v>
      </c>
      <c r="L99" s="17" t="s">
        <v>30</v>
      </c>
      <c r="N99" s="17" t="s">
        <v>814</v>
      </c>
    </row>
    <row r="100" spans="1:15" x14ac:dyDescent="0.3">
      <c r="A100" s="18">
        <v>1</v>
      </c>
      <c r="B100" s="17" t="s">
        <v>213</v>
      </c>
      <c r="C100" s="18">
        <v>19</v>
      </c>
      <c r="D100" s="17" t="s">
        <v>822</v>
      </c>
      <c r="E100" s="18">
        <v>419</v>
      </c>
      <c r="F100" s="17" t="s">
        <v>221</v>
      </c>
      <c r="G100" s="18">
        <v>5</v>
      </c>
      <c r="H100" s="17" t="s">
        <v>694</v>
      </c>
      <c r="I100" s="17" t="s">
        <v>824</v>
      </c>
      <c r="J100" s="18">
        <v>74</v>
      </c>
      <c r="K100" s="17" t="s">
        <v>825</v>
      </c>
      <c r="L100" s="17" t="s">
        <v>826</v>
      </c>
    </row>
    <row r="101" spans="1:15" x14ac:dyDescent="0.3">
      <c r="A101" s="18">
        <v>1</v>
      </c>
      <c r="B101" s="17" t="s">
        <v>213</v>
      </c>
      <c r="C101" s="18">
        <v>19</v>
      </c>
      <c r="D101" s="17" t="s">
        <v>822</v>
      </c>
      <c r="E101" s="18">
        <v>419</v>
      </c>
      <c r="F101" s="17" t="s">
        <v>221</v>
      </c>
      <c r="G101" s="18">
        <v>5</v>
      </c>
      <c r="H101" s="17" t="s">
        <v>694</v>
      </c>
      <c r="I101" s="17" t="s">
        <v>699</v>
      </c>
      <c r="J101" s="18">
        <v>76</v>
      </c>
      <c r="K101" s="17" t="s">
        <v>700</v>
      </c>
      <c r="L101" s="17" t="s">
        <v>31</v>
      </c>
    </row>
    <row r="102" spans="1:15" x14ac:dyDescent="0.3">
      <c r="A102" s="18">
        <v>1</v>
      </c>
      <c r="B102" s="17" t="s">
        <v>213</v>
      </c>
      <c r="C102" s="18">
        <v>19</v>
      </c>
      <c r="D102" s="17" t="s">
        <v>822</v>
      </c>
      <c r="E102" s="18">
        <v>419</v>
      </c>
      <c r="F102" s="17" t="s">
        <v>221</v>
      </c>
      <c r="G102" s="18">
        <v>5</v>
      </c>
      <c r="H102" s="17" t="s">
        <v>694</v>
      </c>
      <c r="I102" s="17" t="s">
        <v>701</v>
      </c>
      <c r="J102" s="18">
        <v>152</v>
      </c>
      <c r="K102" s="17" t="s">
        <v>702</v>
      </c>
      <c r="L102" s="17" t="s">
        <v>39</v>
      </c>
    </row>
    <row r="103" spans="1:15" x14ac:dyDescent="0.3">
      <c r="A103" s="18">
        <v>1</v>
      </c>
      <c r="B103" s="17" t="s">
        <v>213</v>
      </c>
      <c r="C103" s="18">
        <v>19</v>
      </c>
      <c r="D103" s="17" t="s">
        <v>822</v>
      </c>
      <c r="E103" s="18">
        <v>419</v>
      </c>
      <c r="F103" s="17" t="s">
        <v>221</v>
      </c>
      <c r="G103" s="18">
        <v>5</v>
      </c>
      <c r="H103" s="17" t="s">
        <v>694</v>
      </c>
      <c r="I103" s="17" t="s">
        <v>703</v>
      </c>
      <c r="J103" s="18">
        <v>170</v>
      </c>
      <c r="K103" s="17" t="s">
        <v>704</v>
      </c>
      <c r="L103" s="17" t="s">
        <v>45</v>
      </c>
    </row>
    <row r="104" spans="1:15" x14ac:dyDescent="0.3">
      <c r="A104" s="18">
        <v>1</v>
      </c>
      <c r="B104" s="17" t="s">
        <v>213</v>
      </c>
      <c r="C104" s="18">
        <v>19</v>
      </c>
      <c r="D104" s="17" t="s">
        <v>822</v>
      </c>
      <c r="E104" s="18">
        <v>419</v>
      </c>
      <c r="F104" s="17" t="s">
        <v>221</v>
      </c>
      <c r="G104" s="18">
        <v>5</v>
      </c>
      <c r="H104" s="17" t="s">
        <v>694</v>
      </c>
      <c r="I104" s="17" t="s">
        <v>705</v>
      </c>
      <c r="J104" s="18">
        <v>218</v>
      </c>
      <c r="K104" s="17" t="s">
        <v>706</v>
      </c>
      <c r="L104" s="17" t="s">
        <v>57</v>
      </c>
    </row>
    <row r="105" spans="1:15" x14ac:dyDescent="0.3">
      <c r="A105" s="18">
        <v>1</v>
      </c>
      <c r="B105" s="17" t="s">
        <v>213</v>
      </c>
      <c r="C105" s="18">
        <v>19</v>
      </c>
      <c r="D105" s="17" t="s">
        <v>822</v>
      </c>
      <c r="E105" s="18">
        <v>419</v>
      </c>
      <c r="F105" s="17" t="s">
        <v>221</v>
      </c>
      <c r="G105" s="18">
        <v>5</v>
      </c>
      <c r="H105" s="17" t="s">
        <v>694</v>
      </c>
      <c r="I105" s="17" t="s">
        <v>707</v>
      </c>
      <c r="J105" s="18">
        <v>238</v>
      </c>
      <c r="K105" s="17" t="s">
        <v>709</v>
      </c>
      <c r="L105" s="17" t="s">
        <v>708</v>
      </c>
    </row>
    <row r="106" spans="1:15" x14ac:dyDescent="0.3">
      <c r="A106" s="18">
        <v>1</v>
      </c>
      <c r="B106" s="17" t="s">
        <v>213</v>
      </c>
      <c r="C106" s="18">
        <v>19</v>
      </c>
      <c r="D106" s="17" t="s">
        <v>822</v>
      </c>
      <c r="E106" s="18">
        <v>419</v>
      </c>
      <c r="F106" s="17" t="s">
        <v>221</v>
      </c>
      <c r="G106" s="18">
        <v>5</v>
      </c>
      <c r="H106" s="17" t="s">
        <v>694</v>
      </c>
      <c r="I106" s="17" t="s">
        <v>710</v>
      </c>
      <c r="J106" s="18">
        <v>254</v>
      </c>
      <c r="K106" s="17" t="s">
        <v>711</v>
      </c>
      <c r="L106" s="17" t="s">
        <v>79</v>
      </c>
    </row>
    <row r="107" spans="1:15" x14ac:dyDescent="0.3">
      <c r="A107" s="18">
        <v>1</v>
      </c>
      <c r="B107" s="17" t="s">
        <v>213</v>
      </c>
      <c r="C107" s="18">
        <v>19</v>
      </c>
      <c r="D107" s="17" t="s">
        <v>822</v>
      </c>
      <c r="E107" s="18">
        <v>419</v>
      </c>
      <c r="F107" s="17" t="s">
        <v>221</v>
      </c>
      <c r="G107" s="18">
        <v>5</v>
      </c>
      <c r="H107" s="17" t="s">
        <v>694</v>
      </c>
      <c r="I107" s="17" t="s">
        <v>712</v>
      </c>
      <c r="J107" s="18">
        <v>328</v>
      </c>
      <c r="K107" s="17" t="s">
        <v>713</v>
      </c>
      <c r="L107" s="17" t="s">
        <v>81</v>
      </c>
      <c r="O107" s="17" t="s">
        <v>814</v>
      </c>
    </row>
    <row r="108" spans="1:15" x14ac:dyDescent="0.3">
      <c r="A108" s="18">
        <v>1</v>
      </c>
      <c r="B108" s="17" t="s">
        <v>213</v>
      </c>
      <c r="C108" s="18">
        <v>19</v>
      </c>
      <c r="D108" s="17" t="s">
        <v>822</v>
      </c>
      <c r="E108" s="18">
        <v>419</v>
      </c>
      <c r="F108" s="17" t="s">
        <v>221</v>
      </c>
      <c r="G108" s="18">
        <v>5</v>
      </c>
      <c r="H108" s="17" t="s">
        <v>694</v>
      </c>
      <c r="I108" s="17" t="s">
        <v>714</v>
      </c>
      <c r="J108" s="18">
        <v>600</v>
      </c>
      <c r="K108" s="17" t="s">
        <v>715</v>
      </c>
      <c r="L108" s="17" t="s">
        <v>152</v>
      </c>
      <c r="N108" s="17" t="s">
        <v>814</v>
      </c>
    </row>
    <row r="109" spans="1:15" x14ac:dyDescent="0.3">
      <c r="A109" s="18">
        <v>1</v>
      </c>
      <c r="B109" s="17" t="s">
        <v>213</v>
      </c>
      <c r="C109" s="18">
        <v>19</v>
      </c>
      <c r="D109" s="17" t="s">
        <v>822</v>
      </c>
      <c r="E109" s="18">
        <v>419</v>
      </c>
      <c r="F109" s="17" t="s">
        <v>221</v>
      </c>
      <c r="G109" s="18">
        <v>5</v>
      </c>
      <c r="H109" s="17" t="s">
        <v>694</v>
      </c>
      <c r="I109" s="17" t="s">
        <v>716</v>
      </c>
      <c r="J109" s="18">
        <v>604</v>
      </c>
      <c r="K109" s="17" t="s">
        <v>717</v>
      </c>
      <c r="L109" s="17" t="s">
        <v>145</v>
      </c>
    </row>
    <row r="110" spans="1:15" x14ac:dyDescent="0.3">
      <c r="A110" s="18">
        <v>1</v>
      </c>
      <c r="B110" s="17" t="s">
        <v>213</v>
      </c>
      <c r="C110" s="18">
        <v>19</v>
      </c>
      <c r="D110" s="17" t="s">
        <v>822</v>
      </c>
      <c r="E110" s="18">
        <v>419</v>
      </c>
      <c r="F110" s="17" t="s">
        <v>221</v>
      </c>
      <c r="G110" s="18">
        <v>5</v>
      </c>
      <c r="H110" s="17" t="s">
        <v>694</v>
      </c>
      <c r="I110" s="17" t="s">
        <v>827</v>
      </c>
      <c r="J110" s="18">
        <v>239</v>
      </c>
      <c r="K110" s="17" t="s">
        <v>828</v>
      </c>
      <c r="L110" s="17" t="s">
        <v>829</v>
      </c>
    </row>
    <row r="111" spans="1:15" x14ac:dyDescent="0.3">
      <c r="A111" s="18">
        <v>1</v>
      </c>
      <c r="B111" s="17" t="s">
        <v>213</v>
      </c>
      <c r="C111" s="18">
        <v>19</v>
      </c>
      <c r="D111" s="17" t="s">
        <v>822</v>
      </c>
      <c r="E111" s="18">
        <v>419</v>
      </c>
      <c r="F111" s="17" t="s">
        <v>221</v>
      </c>
      <c r="G111" s="18">
        <v>5</v>
      </c>
      <c r="H111" s="17" t="s">
        <v>694</v>
      </c>
      <c r="I111" s="17" t="s">
        <v>718</v>
      </c>
      <c r="J111" s="18">
        <v>740</v>
      </c>
      <c r="K111" s="17" t="s">
        <v>719</v>
      </c>
      <c r="L111" s="17" t="s">
        <v>170</v>
      </c>
      <c r="O111" s="17" t="s">
        <v>814</v>
      </c>
    </row>
    <row r="112" spans="1:15" x14ac:dyDescent="0.3">
      <c r="A112" s="18">
        <v>1</v>
      </c>
      <c r="B112" s="17" t="s">
        <v>213</v>
      </c>
      <c r="C112" s="18">
        <v>19</v>
      </c>
      <c r="D112" s="17" t="s">
        <v>822</v>
      </c>
      <c r="E112" s="18">
        <v>419</v>
      </c>
      <c r="F112" s="17" t="s">
        <v>221</v>
      </c>
      <c r="G112" s="18">
        <v>5</v>
      </c>
      <c r="H112" s="17" t="s">
        <v>694</v>
      </c>
      <c r="I112" s="17" t="s">
        <v>720</v>
      </c>
      <c r="J112" s="18">
        <v>858</v>
      </c>
      <c r="K112" s="17" t="s">
        <v>721</v>
      </c>
      <c r="L112" s="17" t="s">
        <v>189</v>
      </c>
    </row>
    <row r="113" spans="1:14" x14ac:dyDescent="0.3">
      <c r="A113" s="18">
        <v>1</v>
      </c>
      <c r="B113" s="17" t="s">
        <v>213</v>
      </c>
      <c r="C113" s="18">
        <v>19</v>
      </c>
      <c r="D113" s="17" t="s">
        <v>822</v>
      </c>
      <c r="E113" s="18">
        <v>419</v>
      </c>
      <c r="F113" s="17" t="s">
        <v>221</v>
      </c>
      <c r="G113" s="18">
        <v>5</v>
      </c>
      <c r="H113" s="17" t="s">
        <v>694</v>
      </c>
      <c r="I113" s="17" t="s">
        <v>722</v>
      </c>
      <c r="J113" s="18">
        <v>862</v>
      </c>
      <c r="K113" s="17" t="s">
        <v>723</v>
      </c>
      <c r="L113" s="17" t="s">
        <v>193</v>
      </c>
    </row>
    <row r="114" spans="1:14" x14ac:dyDescent="0.3">
      <c r="A114" s="18">
        <v>1</v>
      </c>
      <c r="B114" s="17" t="s">
        <v>213</v>
      </c>
      <c r="C114" s="18">
        <v>19</v>
      </c>
      <c r="D114" s="17" t="s">
        <v>822</v>
      </c>
      <c r="E114" s="18">
        <v>21</v>
      </c>
      <c r="F114" s="17" t="s">
        <v>724</v>
      </c>
      <c r="I114" s="17" t="s">
        <v>725</v>
      </c>
      <c r="J114" s="18">
        <v>60</v>
      </c>
      <c r="K114" s="17" t="s">
        <v>727</v>
      </c>
      <c r="L114" s="17" t="s">
        <v>726</v>
      </c>
    </row>
    <row r="115" spans="1:14" x14ac:dyDescent="0.3">
      <c r="A115" s="18">
        <v>1</v>
      </c>
      <c r="B115" s="17" t="s">
        <v>213</v>
      </c>
      <c r="C115" s="18">
        <v>19</v>
      </c>
      <c r="D115" s="17" t="s">
        <v>822</v>
      </c>
      <c r="E115" s="18">
        <v>21</v>
      </c>
      <c r="F115" s="17" t="s">
        <v>724</v>
      </c>
      <c r="I115" s="17" t="s">
        <v>728</v>
      </c>
      <c r="J115" s="18">
        <v>124</v>
      </c>
      <c r="K115" s="17" t="s">
        <v>729</v>
      </c>
      <c r="L115" s="17" t="s">
        <v>37</v>
      </c>
    </row>
    <row r="116" spans="1:14" x14ac:dyDescent="0.3">
      <c r="A116" s="18">
        <v>1</v>
      </c>
      <c r="B116" s="17" t="s">
        <v>213</v>
      </c>
      <c r="C116" s="18">
        <v>19</v>
      </c>
      <c r="D116" s="17" t="s">
        <v>822</v>
      </c>
      <c r="E116" s="18">
        <v>21</v>
      </c>
      <c r="F116" s="17" t="s">
        <v>724</v>
      </c>
      <c r="I116" s="17" t="s">
        <v>730</v>
      </c>
      <c r="J116" s="18">
        <v>304</v>
      </c>
      <c r="K116" s="17" t="s">
        <v>732</v>
      </c>
      <c r="L116" s="17" t="s">
        <v>731</v>
      </c>
    </row>
    <row r="117" spans="1:14" x14ac:dyDescent="0.3">
      <c r="A117" s="18">
        <v>1</v>
      </c>
      <c r="B117" s="17" t="s">
        <v>213</v>
      </c>
      <c r="C117" s="18">
        <v>19</v>
      </c>
      <c r="D117" s="17" t="s">
        <v>822</v>
      </c>
      <c r="E117" s="18">
        <v>21</v>
      </c>
      <c r="F117" s="17" t="s">
        <v>724</v>
      </c>
      <c r="I117" s="17" t="s">
        <v>733</v>
      </c>
      <c r="J117" s="18">
        <v>666</v>
      </c>
      <c r="K117" s="17" t="s">
        <v>735</v>
      </c>
      <c r="L117" s="17" t="s">
        <v>734</v>
      </c>
    </row>
    <row r="118" spans="1:14" x14ac:dyDescent="0.3">
      <c r="A118" s="18">
        <v>1</v>
      </c>
      <c r="B118" s="17" t="s">
        <v>213</v>
      </c>
      <c r="C118" s="18">
        <v>19</v>
      </c>
      <c r="D118" s="17" t="s">
        <v>822</v>
      </c>
      <c r="E118" s="18">
        <v>21</v>
      </c>
      <c r="F118" s="17" t="s">
        <v>724</v>
      </c>
      <c r="I118" s="17" t="s">
        <v>736</v>
      </c>
      <c r="J118" s="18">
        <v>840</v>
      </c>
      <c r="K118" s="17" t="s">
        <v>737</v>
      </c>
      <c r="L118" s="17" t="s">
        <v>190</v>
      </c>
    </row>
    <row r="119" spans="1:14" x14ac:dyDescent="0.3">
      <c r="A119" s="18">
        <v>1</v>
      </c>
      <c r="B119" s="17" t="s">
        <v>213</v>
      </c>
      <c r="I119" s="17" t="s">
        <v>830</v>
      </c>
      <c r="J119" s="18">
        <v>10</v>
      </c>
      <c r="K119" s="17" t="s">
        <v>831</v>
      </c>
      <c r="L119" s="17" t="s">
        <v>832</v>
      </c>
    </row>
    <row r="120" spans="1:14" x14ac:dyDescent="0.3">
      <c r="A120" s="18">
        <v>1</v>
      </c>
      <c r="B120" s="17" t="s">
        <v>213</v>
      </c>
      <c r="C120" s="18">
        <v>142</v>
      </c>
      <c r="D120" s="17" t="s">
        <v>384</v>
      </c>
      <c r="E120" s="18">
        <v>143</v>
      </c>
      <c r="F120" s="17" t="s">
        <v>385</v>
      </c>
      <c r="I120" s="17" t="s">
        <v>386</v>
      </c>
      <c r="J120" s="18">
        <v>398</v>
      </c>
      <c r="K120" s="17" t="s">
        <v>387</v>
      </c>
      <c r="L120" s="17" t="s">
        <v>98</v>
      </c>
      <c r="N120" s="17" t="s">
        <v>814</v>
      </c>
    </row>
    <row r="121" spans="1:14" x14ac:dyDescent="0.3">
      <c r="A121" s="18">
        <v>1</v>
      </c>
      <c r="B121" s="17" t="s">
        <v>213</v>
      </c>
      <c r="C121" s="18">
        <v>142</v>
      </c>
      <c r="D121" s="17" t="s">
        <v>384</v>
      </c>
      <c r="E121" s="18">
        <v>143</v>
      </c>
      <c r="F121" s="17" t="s">
        <v>385</v>
      </c>
      <c r="I121" s="17" t="s">
        <v>388</v>
      </c>
      <c r="J121" s="18">
        <v>417</v>
      </c>
      <c r="K121" s="17" t="s">
        <v>389</v>
      </c>
      <c r="L121" s="17" t="s">
        <v>100</v>
      </c>
      <c r="N121" s="17" t="s">
        <v>814</v>
      </c>
    </row>
    <row r="122" spans="1:14" x14ac:dyDescent="0.3">
      <c r="A122" s="18">
        <v>1</v>
      </c>
      <c r="B122" s="17" t="s">
        <v>213</v>
      </c>
      <c r="C122" s="18">
        <v>142</v>
      </c>
      <c r="D122" s="17" t="s">
        <v>384</v>
      </c>
      <c r="E122" s="18">
        <v>143</v>
      </c>
      <c r="F122" s="17" t="s">
        <v>385</v>
      </c>
      <c r="I122" s="17" t="s">
        <v>390</v>
      </c>
      <c r="J122" s="18">
        <v>762</v>
      </c>
      <c r="K122" s="17" t="s">
        <v>391</v>
      </c>
      <c r="L122" s="17" t="s">
        <v>179</v>
      </c>
      <c r="N122" s="17" t="s">
        <v>814</v>
      </c>
    </row>
    <row r="123" spans="1:14" x14ac:dyDescent="0.3">
      <c r="A123" s="18">
        <v>1</v>
      </c>
      <c r="B123" s="17" t="s">
        <v>213</v>
      </c>
      <c r="C123" s="18">
        <v>142</v>
      </c>
      <c r="D123" s="17" t="s">
        <v>384</v>
      </c>
      <c r="E123" s="18">
        <v>143</v>
      </c>
      <c r="F123" s="17" t="s">
        <v>385</v>
      </c>
      <c r="I123" s="17" t="s">
        <v>392</v>
      </c>
      <c r="J123" s="18">
        <v>795</v>
      </c>
      <c r="K123" s="17" t="s">
        <v>393</v>
      </c>
      <c r="L123" s="17" t="s">
        <v>180</v>
      </c>
      <c r="N123" s="17" t="s">
        <v>814</v>
      </c>
    </row>
    <row r="124" spans="1:14" x14ac:dyDescent="0.3">
      <c r="A124" s="18">
        <v>1</v>
      </c>
      <c r="B124" s="17" t="s">
        <v>213</v>
      </c>
      <c r="C124" s="18">
        <v>142</v>
      </c>
      <c r="D124" s="17" t="s">
        <v>384</v>
      </c>
      <c r="E124" s="18">
        <v>143</v>
      </c>
      <c r="F124" s="17" t="s">
        <v>385</v>
      </c>
      <c r="I124" s="17" t="s">
        <v>394</v>
      </c>
      <c r="J124" s="18">
        <v>860</v>
      </c>
      <c r="K124" s="17" t="s">
        <v>395</v>
      </c>
      <c r="L124" s="17" t="s">
        <v>191</v>
      </c>
      <c r="N124" s="17" t="s">
        <v>814</v>
      </c>
    </row>
    <row r="125" spans="1:14" x14ac:dyDescent="0.3">
      <c r="A125" s="18">
        <v>1</v>
      </c>
      <c r="B125" s="17" t="s">
        <v>213</v>
      </c>
      <c r="C125" s="18">
        <v>142</v>
      </c>
      <c r="D125" s="17" t="s">
        <v>384</v>
      </c>
      <c r="E125" s="18">
        <v>30</v>
      </c>
      <c r="F125" s="17" t="s">
        <v>396</v>
      </c>
      <c r="I125" s="17" t="s">
        <v>397</v>
      </c>
      <c r="J125" s="18">
        <v>156</v>
      </c>
      <c r="K125" s="17" t="s">
        <v>398</v>
      </c>
      <c r="L125" s="17" t="s">
        <v>40</v>
      </c>
    </row>
    <row r="126" spans="1:14" x14ac:dyDescent="0.3">
      <c r="A126" s="18">
        <v>1</v>
      </c>
      <c r="B126" s="17" t="s">
        <v>213</v>
      </c>
      <c r="C126" s="18">
        <v>142</v>
      </c>
      <c r="D126" s="17" t="s">
        <v>384</v>
      </c>
      <c r="E126" s="18">
        <v>30</v>
      </c>
      <c r="F126" s="17" t="s">
        <v>396</v>
      </c>
      <c r="I126" s="17" t="s">
        <v>833</v>
      </c>
      <c r="J126" s="18">
        <v>344</v>
      </c>
      <c r="K126" s="17" t="s">
        <v>400</v>
      </c>
      <c r="L126" s="17" t="s">
        <v>82</v>
      </c>
    </row>
    <row r="127" spans="1:14" x14ac:dyDescent="0.3">
      <c r="A127" s="18">
        <v>1</v>
      </c>
      <c r="B127" s="17" t="s">
        <v>213</v>
      </c>
      <c r="C127" s="18">
        <v>142</v>
      </c>
      <c r="D127" s="17" t="s">
        <v>384</v>
      </c>
      <c r="E127" s="18">
        <v>30</v>
      </c>
      <c r="F127" s="17" t="s">
        <v>396</v>
      </c>
      <c r="I127" s="17" t="s">
        <v>834</v>
      </c>
      <c r="J127" s="18">
        <v>446</v>
      </c>
      <c r="K127" s="17" t="s">
        <v>402</v>
      </c>
      <c r="L127" s="17" t="s">
        <v>114</v>
      </c>
    </row>
    <row r="128" spans="1:14" x14ac:dyDescent="0.3">
      <c r="A128" s="18">
        <v>1</v>
      </c>
      <c r="B128" s="17" t="s">
        <v>213</v>
      </c>
      <c r="C128" s="18">
        <v>142</v>
      </c>
      <c r="D128" s="17" t="s">
        <v>384</v>
      </c>
      <c r="E128" s="18">
        <v>30</v>
      </c>
      <c r="F128" s="17" t="s">
        <v>396</v>
      </c>
      <c r="I128" s="17" t="s">
        <v>835</v>
      </c>
      <c r="J128" s="18">
        <v>408</v>
      </c>
      <c r="K128" s="17" t="s">
        <v>406</v>
      </c>
      <c r="L128" s="17" t="s">
        <v>150</v>
      </c>
    </row>
    <row r="129" spans="1:15" x14ac:dyDescent="0.3">
      <c r="A129" s="18">
        <v>1</v>
      </c>
      <c r="B129" s="17" t="s">
        <v>213</v>
      </c>
      <c r="C129" s="18">
        <v>142</v>
      </c>
      <c r="D129" s="17" t="s">
        <v>384</v>
      </c>
      <c r="E129" s="18">
        <v>30</v>
      </c>
      <c r="F129" s="17" t="s">
        <v>396</v>
      </c>
      <c r="I129" s="17" t="s">
        <v>407</v>
      </c>
      <c r="J129" s="18">
        <v>392</v>
      </c>
      <c r="K129" s="17" t="s">
        <v>408</v>
      </c>
      <c r="L129" s="17" t="s">
        <v>97</v>
      </c>
    </row>
    <row r="130" spans="1:15" x14ac:dyDescent="0.3">
      <c r="A130" s="18">
        <v>1</v>
      </c>
      <c r="B130" s="17" t="s">
        <v>213</v>
      </c>
      <c r="C130" s="18">
        <v>142</v>
      </c>
      <c r="D130" s="17" t="s">
        <v>384</v>
      </c>
      <c r="E130" s="18">
        <v>30</v>
      </c>
      <c r="F130" s="17" t="s">
        <v>396</v>
      </c>
      <c r="I130" s="17" t="s">
        <v>409</v>
      </c>
      <c r="J130" s="18">
        <v>496</v>
      </c>
      <c r="K130" s="17" t="s">
        <v>410</v>
      </c>
      <c r="L130" s="17" t="s">
        <v>125</v>
      </c>
      <c r="N130" s="17" t="s">
        <v>814</v>
      </c>
    </row>
    <row r="131" spans="1:15" x14ac:dyDescent="0.3">
      <c r="A131" s="18">
        <v>1</v>
      </c>
      <c r="B131" s="17" t="s">
        <v>213</v>
      </c>
      <c r="C131" s="18">
        <v>142</v>
      </c>
      <c r="D131" s="17" t="s">
        <v>384</v>
      </c>
      <c r="E131" s="18">
        <v>30</v>
      </c>
      <c r="F131" s="17" t="s">
        <v>396</v>
      </c>
      <c r="I131" s="17" t="s">
        <v>411</v>
      </c>
      <c r="J131" s="18">
        <v>410</v>
      </c>
      <c r="K131" s="17" t="s">
        <v>412</v>
      </c>
      <c r="L131" s="17" t="s">
        <v>102</v>
      </c>
    </row>
    <row r="132" spans="1:15" x14ac:dyDescent="0.3">
      <c r="A132" s="18">
        <v>1</v>
      </c>
      <c r="B132" s="17" t="s">
        <v>213</v>
      </c>
      <c r="C132" s="18">
        <v>142</v>
      </c>
      <c r="D132" s="17" t="s">
        <v>384</v>
      </c>
      <c r="E132" s="18">
        <v>35</v>
      </c>
      <c r="F132" s="17" t="s">
        <v>836</v>
      </c>
      <c r="I132" s="17" t="s">
        <v>433</v>
      </c>
      <c r="J132" s="18">
        <v>96</v>
      </c>
      <c r="K132" s="17" t="s">
        <v>434</v>
      </c>
      <c r="L132" s="17" t="s">
        <v>33</v>
      </c>
    </row>
    <row r="133" spans="1:15" x14ac:dyDescent="0.3">
      <c r="A133" s="18">
        <v>1</v>
      </c>
      <c r="B133" s="17" t="s">
        <v>213</v>
      </c>
      <c r="C133" s="18">
        <v>142</v>
      </c>
      <c r="D133" s="17" t="s">
        <v>384</v>
      </c>
      <c r="E133" s="18">
        <v>35</v>
      </c>
      <c r="F133" s="17" t="s">
        <v>836</v>
      </c>
      <c r="I133" s="17" t="s">
        <v>435</v>
      </c>
      <c r="J133" s="18">
        <v>116</v>
      </c>
      <c r="K133" s="17" t="s">
        <v>436</v>
      </c>
      <c r="L133" s="17" t="s">
        <v>101</v>
      </c>
      <c r="M133" s="17" t="s">
        <v>814</v>
      </c>
    </row>
    <row r="134" spans="1:15" x14ac:dyDescent="0.3">
      <c r="A134" s="18">
        <v>1</v>
      </c>
      <c r="B134" s="17" t="s">
        <v>213</v>
      </c>
      <c r="C134" s="18">
        <v>142</v>
      </c>
      <c r="D134" s="17" t="s">
        <v>384</v>
      </c>
      <c r="E134" s="18">
        <v>35</v>
      </c>
      <c r="F134" s="17" t="s">
        <v>836</v>
      </c>
      <c r="I134" s="17" t="s">
        <v>437</v>
      </c>
      <c r="J134" s="18">
        <v>360</v>
      </c>
      <c r="K134" s="17" t="s">
        <v>438</v>
      </c>
      <c r="L134" s="17" t="s">
        <v>87</v>
      </c>
    </row>
    <row r="135" spans="1:15" x14ac:dyDescent="0.3">
      <c r="A135" s="18">
        <v>1</v>
      </c>
      <c r="B135" s="17" t="s">
        <v>213</v>
      </c>
      <c r="C135" s="18">
        <v>142</v>
      </c>
      <c r="D135" s="17" t="s">
        <v>384</v>
      </c>
      <c r="E135" s="18">
        <v>35</v>
      </c>
      <c r="F135" s="17" t="s">
        <v>836</v>
      </c>
      <c r="I135" s="17" t="s">
        <v>439</v>
      </c>
      <c r="J135" s="18">
        <v>418</v>
      </c>
      <c r="K135" s="17" t="s">
        <v>440</v>
      </c>
      <c r="L135" s="17" t="s">
        <v>104</v>
      </c>
      <c r="M135" s="17" t="s">
        <v>814</v>
      </c>
      <c r="N135" s="17" t="s">
        <v>814</v>
      </c>
    </row>
    <row r="136" spans="1:15" x14ac:dyDescent="0.3">
      <c r="A136" s="18">
        <v>1</v>
      </c>
      <c r="B136" s="17" t="s">
        <v>213</v>
      </c>
      <c r="C136" s="18">
        <v>142</v>
      </c>
      <c r="D136" s="17" t="s">
        <v>384</v>
      </c>
      <c r="E136" s="18">
        <v>35</v>
      </c>
      <c r="F136" s="17" t="s">
        <v>836</v>
      </c>
      <c r="I136" s="17" t="s">
        <v>441</v>
      </c>
      <c r="J136" s="18">
        <v>458</v>
      </c>
      <c r="K136" s="17" t="s">
        <v>442</v>
      </c>
      <c r="L136" s="17" t="s">
        <v>131</v>
      </c>
    </row>
    <row r="137" spans="1:15" x14ac:dyDescent="0.3">
      <c r="A137" s="18">
        <v>1</v>
      </c>
      <c r="B137" s="17" t="s">
        <v>213</v>
      </c>
      <c r="C137" s="18">
        <v>142</v>
      </c>
      <c r="D137" s="17" t="s">
        <v>384</v>
      </c>
      <c r="E137" s="18">
        <v>35</v>
      </c>
      <c r="F137" s="17" t="s">
        <v>836</v>
      </c>
      <c r="I137" s="17" t="s">
        <v>443</v>
      </c>
      <c r="J137" s="18">
        <v>104</v>
      </c>
      <c r="K137" s="17" t="s">
        <v>444</v>
      </c>
      <c r="L137" s="17" t="s">
        <v>123</v>
      </c>
      <c r="M137" s="17" t="s">
        <v>814</v>
      </c>
    </row>
    <row r="138" spans="1:15" x14ac:dyDescent="0.3">
      <c r="A138" s="18">
        <v>1</v>
      </c>
      <c r="B138" s="17" t="s">
        <v>213</v>
      </c>
      <c r="C138" s="18">
        <v>142</v>
      </c>
      <c r="D138" s="17" t="s">
        <v>384</v>
      </c>
      <c r="E138" s="18">
        <v>35</v>
      </c>
      <c r="F138" s="17" t="s">
        <v>836</v>
      </c>
      <c r="I138" s="17" t="s">
        <v>445</v>
      </c>
      <c r="J138" s="18">
        <v>608</v>
      </c>
      <c r="K138" s="17" t="s">
        <v>446</v>
      </c>
      <c r="L138" s="17" t="s">
        <v>146</v>
      </c>
    </row>
    <row r="139" spans="1:15" x14ac:dyDescent="0.3">
      <c r="A139" s="18">
        <v>1</v>
      </c>
      <c r="B139" s="17" t="s">
        <v>213</v>
      </c>
      <c r="C139" s="18">
        <v>142</v>
      </c>
      <c r="D139" s="17" t="s">
        <v>384</v>
      </c>
      <c r="E139" s="18">
        <v>35</v>
      </c>
      <c r="F139" s="17" t="s">
        <v>836</v>
      </c>
      <c r="I139" s="17" t="s">
        <v>447</v>
      </c>
      <c r="J139" s="18">
        <v>702</v>
      </c>
      <c r="K139" s="17" t="s">
        <v>448</v>
      </c>
      <c r="L139" s="17" t="s">
        <v>163</v>
      </c>
      <c r="O139" s="17" t="s">
        <v>814</v>
      </c>
    </row>
    <row r="140" spans="1:15" x14ac:dyDescent="0.3">
      <c r="A140" s="18">
        <v>1</v>
      </c>
      <c r="B140" s="17" t="s">
        <v>213</v>
      </c>
      <c r="C140" s="18">
        <v>142</v>
      </c>
      <c r="D140" s="17" t="s">
        <v>384</v>
      </c>
      <c r="E140" s="18">
        <v>35</v>
      </c>
      <c r="F140" s="17" t="s">
        <v>836</v>
      </c>
      <c r="I140" s="17" t="s">
        <v>449</v>
      </c>
      <c r="J140" s="18">
        <v>764</v>
      </c>
      <c r="K140" s="17" t="s">
        <v>450</v>
      </c>
      <c r="L140" s="17" t="s">
        <v>178</v>
      </c>
    </row>
    <row r="141" spans="1:15" x14ac:dyDescent="0.3">
      <c r="A141" s="18">
        <v>1</v>
      </c>
      <c r="B141" s="17" t="s">
        <v>213</v>
      </c>
      <c r="C141" s="18">
        <v>142</v>
      </c>
      <c r="D141" s="17" t="s">
        <v>384</v>
      </c>
      <c r="E141" s="18">
        <v>35</v>
      </c>
      <c r="F141" s="17" t="s">
        <v>836</v>
      </c>
      <c r="I141" s="17" t="s">
        <v>451</v>
      </c>
      <c r="J141" s="18">
        <v>626</v>
      </c>
      <c r="K141" s="17" t="s">
        <v>452</v>
      </c>
      <c r="L141" s="17" t="s">
        <v>181</v>
      </c>
      <c r="M141" s="17" t="s">
        <v>814</v>
      </c>
      <c r="O141" s="17" t="s">
        <v>814</v>
      </c>
    </row>
    <row r="142" spans="1:15" x14ac:dyDescent="0.3">
      <c r="A142" s="18">
        <v>1</v>
      </c>
      <c r="B142" s="17" t="s">
        <v>213</v>
      </c>
      <c r="C142" s="18">
        <v>142</v>
      </c>
      <c r="D142" s="17" t="s">
        <v>384</v>
      </c>
      <c r="E142" s="18">
        <v>35</v>
      </c>
      <c r="F142" s="17" t="s">
        <v>836</v>
      </c>
      <c r="I142" s="17" t="s">
        <v>453</v>
      </c>
      <c r="J142" s="18">
        <v>704</v>
      </c>
      <c r="K142" s="17" t="s">
        <v>454</v>
      </c>
      <c r="L142" s="17" t="s">
        <v>195</v>
      </c>
    </row>
    <row r="143" spans="1:15" x14ac:dyDescent="0.3">
      <c r="A143" s="18">
        <v>1</v>
      </c>
      <c r="B143" s="17" t="s">
        <v>213</v>
      </c>
      <c r="C143" s="18">
        <v>142</v>
      </c>
      <c r="D143" s="17" t="s">
        <v>384</v>
      </c>
      <c r="E143" s="18">
        <v>34</v>
      </c>
      <c r="F143" s="17" t="s">
        <v>413</v>
      </c>
      <c r="I143" s="17" t="s">
        <v>414</v>
      </c>
      <c r="J143" s="18">
        <v>4</v>
      </c>
      <c r="K143" s="17" t="s">
        <v>415</v>
      </c>
      <c r="L143" s="17" t="s">
        <v>10</v>
      </c>
      <c r="M143" s="17" t="s">
        <v>814</v>
      </c>
      <c r="N143" s="17" t="s">
        <v>814</v>
      </c>
    </row>
    <row r="144" spans="1:15" x14ac:dyDescent="0.3">
      <c r="A144" s="18">
        <v>1</v>
      </c>
      <c r="B144" s="17" t="s">
        <v>213</v>
      </c>
      <c r="C144" s="18">
        <v>142</v>
      </c>
      <c r="D144" s="17" t="s">
        <v>384</v>
      </c>
      <c r="E144" s="18">
        <v>34</v>
      </c>
      <c r="F144" s="17" t="s">
        <v>413</v>
      </c>
      <c r="I144" s="17" t="s">
        <v>416</v>
      </c>
      <c r="J144" s="18">
        <v>50</v>
      </c>
      <c r="K144" s="17" t="s">
        <v>417</v>
      </c>
      <c r="L144" s="17" t="s">
        <v>23</v>
      </c>
      <c r="M144" s="17" t="s">
        <v>814</v>
      </c>
    </row>
    <row r="145" spans="1:15" x14ac:dyDescent="0.3">
      <c r="A145" s="18">
        <v>1</v>
      </c>
      <c r="B145" s="17" t="s">
        <v>213</v>
      </c>
      <c r="C145" s="18">
        <v>142</v>
      </c>
      <c r="D145" s="17" t="s">
        <v>384</v>
      </c>
      <c r="E145" s="18">
        <v>34</v>
      </c>
      <c r="F145" s="17" t="s">
        <v>413</v>
      </c>
      <c r="I145" s="17" t="s">
        <v>418</v>
      </c>
      <c r="J145" s="18">
        <v>64</v>
      </c>
      <c r="K145" s="17" t="s">
        <v>419</v>
      </c>
      <c r="L145" s="17" t="s">
        <v>34</v>
      </c>
      <c r="N145" s="17" t="s">
        <v>814</v>
      </c>
    </row>
    <row r="146" spans="1:15" x14ac:dyDescent="0.3">
      <c r="A146" s="18">
        <v>1</v>
      </c>
      <c r="B146" s="17" t="s">
        <v>213</v>
      </c>
      <c r="C146" s="18">
        <v>142</v>
      </c>
      <c r="D146" s="17" t="s">
        <v>384</v>
      </c>
      <c r="E146" s="18">
        <v>34</v>
      </c>
      <c r="F146" s="17" t="s">
        <v>413</v>
      </c>
      <c r="I146" s="17" t="s">
        <v>420</v>
      </c>
      <c r="J146" s="18">
        <v>356</v>
      </c>
      <c r="K146" s="17" t="s">
        <v>421</v>
      </c>
      <c r="L146" s="17" t="s">
        <v>88</v>
      </c>
    </row>
    <row r="147" spans="1:15" x14ac:dyDescent="0.3">
      <c r="A147" s="18">
        <v>1</v>
      </c>
      <c r="B147" s="17" t="s">
        <v>213</v>
      </c>
      <c r="C147" s="18">
        <v>142</v>
      </c>
      <c r="D147" s="17" t="s">
        <v>384</v>
      </c>
      <c r="E147" s="18">
        <v>34</v>
      </c>
      <c r="F147" s="17" t="s">
        <v>413</v>
      </c>
      <c r="I147" s="17" t="s">
        <v>422</v>
      </c>
      <c r="J147" s="18">
        <v>364</v>
      </c>
      <c r="K147" s="17" t="s">
        <v>423</v>
      </c>
      <c r="L147" s="17" t="s">
        <v>90</v>
      </c>
    </row>
    <row r="148" spans="1:15" x14ac:dyDescent="0.3">
      <c r="A148" s="18">
        <v>1</v>
      </c>
      <c r="B148" s="17" t="s">
        <v>213</v>
      </c>
      <c r="C148" s="18">
        <v>142</v>
      </c>
      <c r="D148" s="17" t="s">
        <v>384</v>
      </c>
      <c r="E148" s="18">
        <v>34</v>
      </c>
      <c r="F148" s="17" t="s">
        <v>413</v>
      </c>
      <c r="I148" s="17" t="s">
        <v>424</v>
      </c>
      <c r="J148" s="18">
        <v>462</v>
      </c>
      <c r="K148" s="17" t="s">
        <v>425</v>
      </c>
      <c r="L148" s="17" t="s">
        <v>118</v>
      </c>
      <c r="O148" s="17" t="s">
        <v>814</v>
      </c>
    </row>
    <row r="149" spans="1:15" x14ac:dyDescent="0.3">
      <c r="A149" s="18">
        <v>1</v>
      </c>
      <c r="B149" s="17" t="s">
        <v>213</v>
      </c>
      <c r="C149" s="18">
        <v>142</v>
      </c>
      <c r="D149" s="17" t="s">
        <v>384</v>
      </c>
      <c r="E149" s="18">
        <v>34</v>
      </c>
      <c r="F149" s="17" t="s">
        <v>413</v>
      </c>
      <c r="I149" s="17" t="s">
        <v>426</v>
      </c>
      <c r="J149" s="18">
        <v>524</v>
      </c>
      <c r="K149" s="17" t="s">
        <v>427</v>
      </c>
      <c r="L149" s="17" t="s">
        <v>140</v>
      </c>
      <c r="M149" s="17" t="s">
        <v>814</v>
      </c>
      <c r="N149" s="17" t="s">
        <v>814</v>
      </c>
    </row>
    <row r="150" spans="1:15" x14ac:dyDescent="0.3">
      <c r="A150" s="18">
        <v>1</v>
      </c>
      <c r="B150" s="17" t="s">
        <v>213</v>
      </c>
      <c r="C150" s="18">
        <v>142</v>
      </c>
      <c r="D150" s="17" t="s">
        <v>384</v>
      </c>
      <c r="E150" s="18">
        <v>34</v>
      </c>
      <c r="F150" s="17" t="s">
        <v>413</v>
      </c>
      <c r="I150" s="17" t="s">
        <v>428</v>
      </c>
      <c r="J150" s="18">
        <v>586</v>
      </c>
      <c r="K150" s="17" t="s">
        <v>429</v>
      </c>
      <c r="L150" s="17" t="s">
        <v>143</v>
      </c>
    </row>
    <row r="151" spans="1:15" x14ac:dyDescent="0.3">
      <c r="A151" s="18">
        <v>1</v>
      </c>
      <c r="B151" s="17" t="s">
        <v>213</v>
      </c>
      <c r="C151" s="18">
        <v>142</v>
      </c>
      <c r="D151" s="17" t="s">
        <v>384</v>
      </c>
      <c r="E151" s="18">
        <v>34</v>
      </c>
      <c r="F151" s="17" t="s">
        <v>413</v>
      </c>
      <c r="I151" s="17" t="s">
        <v>430</v>
      </c>
      <c r="J151" s="18">
        <v>144</v>
      </c>
      <c r="K151" s="17" t="s">
        <v>431</v>
      </c>
      <c r="L151" s="17" t="s">
        <v>109</v>
      </c>
    </row>
    <row r="152" spans="1:15" x14ac:dyDescent="0.3">
      <c r="A152" s="18">
        <v>1</v>
      </c>
      <c r="B152" s="17" t="s">
        <v>213</v>
      </c>
      <c r="C152" s="18">
        <v>142</v>
      </c>
      <c r="D152" s="17" t="s">
        <v>384</v>
      </c>
      <c r="E152" s="18">
        <v>145</v>
      </c>
      <c r="F152" s="17" t="s">
        <v>455</v>
      </c>
      <c r="I152" s="17" t="s">
        <v>456</v>
      </c>
      <c r="J152" s="18">
        <v>51</v>
      </c>
      <c r="K152" s="17" t="s">
        <v>457</v>
      </c>
      <c r="L152" s="17" t="s">
        <v>15</v>
      </c>
      <c r="N152" s="17" t="s">
        <v>814</v>
      </c>
    </row>
    <row r="153" spans="1:15" x14ac:dyDescent="0.3">
      <c r="A153" s="18">
        <v>1</v>
      </c>
      <c r="B153" s="17" t="s">
        <v>213</v>
      </c>
      <c r="C153" s="18">
        <v>142</v>
      </c>
      <c r="D153" s="17" t="s">
        <v>384</v>
      </c>
      <c r="E153" s="18">
        <v>145</v>
      </c>
      <c r="F153" s="17" t="s">
        <v>455</v>
      </c>
      <c r="I153" s="17" t="s">
        <v>458</v>
      </c>
      <c r="J153" s="18">
        <v>31</v>
      </c>
      <c r="K153" s="17" t="s">
        <v>459</v>
      </c>
      <c r="L153" s="17" t="s">
        <v>18</v>
      </c>
      <c r="N153" s="17" t="s">
        <v>814</v>
      </c>
    </row>
    <row r="154" spans="1:15" x14ac:dyDescent="0.3">
      <c r="A154" s="18">
        <v>1</v>
      </c>
      <c r="B154" s="17" t="s">
        <v>213</v>
      </c>
      <c r="C154" s="18">
        <v>142</v>
      </c>
      <c r="D154" s="17" t="s">
        <v>384</v>
      </c>
      <c r="E154" s="18">
        <v>145</v>
      </c>
      <c r="F154" s="17" t="s">
        <v>455</v>
      </c>
      <c r="I154" s="17" t="s">
        <v>460</v>
      </c>
      <c r="J154" s="18">
        <v>48</v>
      </c>
      <c r="K154" s="17" t="s">
        <v>461</v>
      </c>
      <c r="L154" s="17" t="s">
        <v>25</v>
      </c>
    </row>
    <row r="155" spans="1:15" x14ac:dyDescent="0.3">
      <c r="A155" s="18">
        <v>1</v>
      </c>
      <c r="B155" s="17" t="s">
        <v>213</v>
      </c>
      <c r="C155" s="18">
        <v>142</v>
      </c>
      <c r="D155" s="17" t="s">
        <v>384</v>
      </c>
      <c r="E155" s="18">
        <v>145</v>
      </c>
      <c r="F155" s="17" t="s">
        <v>455</v>
      </c>
      <c r="I155" s="17" t="s">
        <v>462</v>
      </c>
      <c r="J155" s="18">
        <v>196</v>
      </c>
      <c r="K155" s="17" t="s">
        <v>463</v>
      </c>
      <c r="L155" s="17" t="s">
        <v>50</v>
      </c>
    </row>
    <row r="156" spans="1:15" x14ac:dyDescent="0.3">
      <c r="A156" s="18">
        <v>1</v>
      </c>
      <c r="B156" s="17" t="s">
        <v>213</v>
      </c>
      <c r="C156" s="18">
        <v>142</v>
      </c>
      <c r="D156" s="17" t="s">
        <v>384</v>
      </c>
      <c r="E156" s="18">
        <v>145</v>
      </c>
      <c r="F156" s="17" t="s">
        <v>455</v>
      </c>
      <c r="I156" s="17" t="s">
        <v>464</v>
      </c>
      <c r="J156" s="18">
        <v>268</v>
      </c>
      <c r="K156" s="17" t="s">
        <v>465</v>
      </c>
      <c r="L156" s="17" t="s">
        <v>69</v>
      </c>
    </row>
    <row r="157" spans="1:15" x14ac:dyDescent="0.3">
      <c r="A157" s="18">
        <v>1</v>
      </c>
      <c r="B157" s="17" t="s">
        <v>213</v>
      </c>
      <c r="C157" s="18">
        <v>142</v>
      </c>
      <c r="D157" s="17" t="s">
        <v>384</v>
      </c>
      <c r="E157" s="18">
        <v>145</v>
      </c>
      <c r="F157" s="17" t="s">
        <v>455</v>
      </c>
      <c r="I157" s="17" t="s">
        <v>466</v>
      </c>
      <c r="J157" s="18">
        <v>368</v>
      </c>
      <c r="K157" s="17" t="s">
        <v>467</v>
      </c>
      <c r="L157" s="17" t="s">
        <v>91</v>
      </c>
    </row>
    <row r="158" spans="1:15" x14ac:dyDescent="0.3">
      <c r="A158" s="18">
        <v>1</v>
      </c>
      <c r="B158" s="17" t="s">
        <v>213</v>
      </c>
      <c r="C158" s="18">
        <v>142</v>
      </c>
      <c r="D158" s="17" t="s">
        <v>384</v>
      </c>
      <c r="E158" s="18">
        <v>145</v>
      </c>
      <c r="F158" s="17" t="s">
        <v>455</v>
      </c>
      <c r="I158" s="17" t="s">
        <v>468</v>
      </c>
      <c r="J158" s="18">
        <v>376</v>
      </c>
      <c r="K158" s="17" t="s">
        <v>469</v>
      </c>
      <c r="L158" s="17" t="s">
        <v>93</v>
      </c>
    </row>
    <row r="159" spans="1:15" x14ac:dyDescent="0.3">
      <c r="A159" s="18">
        <v>1</v>
      </c>
      <c r="B159" s="17" t="s">
        <v>213</v>
      </c>
      <c r="C159" s="18">
        <v>142</v>
      </c>
      <c r="D159" s="17" t="s">
        <v>384</v>
      </c>
      <c r="E159" s="18">
        <v>145</v>
      </c>
      <c r="F159" s="17" t="s">
        <v>455</v>
      </c>
      <c r="I159" s="17" t="s">
        <v>470</v>
      </c>
      <c r="J159" s="18">
        <v>400</v>
      </c>
      <c r="K159" s="17" t="s">
        <v>471</v>
      </c>
      <c r="L159" s="17" t="s">
        <v>96</v>
      </c>
    </row>
    <row r="160" spans="1:15" x14ac:dyDescent="0.3">
      <c r="A160" s="18">
        <v>1</v>
      </c>
      <c r="B160" s="17" t="s">
        <v>213</v>
      </c>
      <c r="C160" s="18">
        <v>142</v>
      </c>
      <c r="D160" s="17" t="s">
        <v>384</v>
      </c>
      <c r="E160" s="18">
        <v>145</v>
      </c>
      <c r="F160" s="17" t="s">
        <v>455</v>
      </c>
      <c r="I160" s="17" t="s">
        <v>472</v>
      </c>
      <c r="J160" s="18">
        <v>414</v>
      </c>
      <c r="K160" s="17" t="s">
        <v>473</v>
      </c>
      <c r="L160" s="17" t="s">
        <v>103</v>
      </c>
    </row>
    <row r="161" spans="1:14" x14ac:dyDescent="0.3">
      <c r="A161" s="18">
        <v>1</v>
      </c>
      <c r="B161" s="17" t="s">
        <v>213</v>
      </c>
      <c r="C161" s="18">
        <v>142</v>
      </c>
      <c r="D161" s="17" t="s">
        <v>384</v>
      </c>
      <c r="E161" s="18">
        <v>145</v>
      </c>
      <c r="F161" s="17" t="s">
        <v>455</v>
      </c>
      <c r="I161" s="17" t="s">
        <v>474</v>
      </c>
      <c r="J161" s="18">
        <v>422</v>
      </c>
      <c r="K161" s="17" t="s">
        <v>475</v>
      </c>
      <c r="L161" s="17" t="s">
        <v>105</v>
      </c>
    </row>
    <row r="162" spans="1:14" x14ac:dyDescent="0.3">
      <c r="A162" s="18">
        <v>1</v>
      </c>
      <c r="B162" s="17" t="s">
        <v>213</v>
      </c>
      <c r="C162" s="18">
        <v>142</v>
      </c>
      <c r="D162" s="17" t="s">
        <v>384</v>
      </c>
      <c r="E162" s="18">
        <v>145</v>
      </c>
      <c r="F162" s="17" t="s">
        <v>455</v>
      </c>
      <c r="I162" s="17" t="s">
        <v>476</v>
      </c>
      <c r="J162" s="18">
        <v>512</v>
      </c>
      <c r="K162" s="17" t="s">
        <v>477</v>
      </c>
      <c r="L162" s="17" t="s">
        <v>142</v>
      </c>
    </row>
    <row r="163" spans="1:14" x14ac:dyDescent="0.3">
      <c r="A163" s="18">
        <v>1</v>
      </c>
      <c r="B163" s="17" t="s">
        <v>213</v>
      </c>
      <c r="C163" s="18">
        <v>142</v>
      </c>
      <c r="D163" s="17" t="s">
        <v>384</v>
      </c>
      <c r="E163" s="18">
        <v>145</v>
      </c>
      <c r="F163" s="17" t="s">
        <v>455</v>
      </c>
      <c r="I163" s="17" t="s">
        <v>478</v>
      </c>
      <c r="J163" s="18">
        <v>634</v>
      </c>
      <c r="K163" s="17" t="s">
        <v>479</v>
      </c>
      <c r="L163" s="17" t="s">
        <v>155</v>
      </c>
    </row>
    <row r="164" spans="1:14" x14ac:dyDescent="0.3">
      <c r="A164" s="18">
        <v>1</v>
      </c>
      <c r="B164" s="17" t="s">
        <v>213</v>
      </c>
      <c r="C164" s="18">
        <v>142</v>
      </c>
      <c r="D164" s="17" t="s">
        <v>384</v>
      </c>
      <c r="E164" s="18">
        <v>145</v>
      </c>
      <c r="F164" s="17" t="s">
        <v>455</v>
      </c>
      <c r="I164" s="17" t="s">
        <v>480</v>
      </c>
      <c r="J164" s="18">
        <v>682</v>
      </c>
      <c r="K164" s="17" t="s">
        <v>481</v>
      </c>
      <c r="L164" s="17" t="s">
        <v>160</v>
      </c>
    </row>
    <row r="165" spans="1:14" x14ac:dyDescent="0.3">
      <c r="A165" s="18">
        <v>1</v>
      </c>
      <c r="B165" s="17" t="s">
        <v>213</v>
      </c>
      <c r="C165" s="18">
        <v>142</v>
      </c>
      <c r="D165" s="17" t="s">
        <v>384</v>
      </c>
      <c r="E165" s="18">
        <v>145</v>
      </c>
      <c r="F165" s="17" t="s">
        <v>455</v>
      </c>
      <c r="I165" s="17" t="s">
        <v>482</v>
      </c>
      <c r="J165" s="18">
        <v>275</v>
      </c>
      <c r="K165" s="17" t="s">
        <v>483</v>
      </c>
      <c r="L165" s="17" t="s">
        <v>153</v>
      </c>
    </row>
    <row r="166" spans="1:14" x14ac:dyDescent="0.3">
      <c r="A166" s="18">
        <v>1</v>
      </c>
      <c r="B166" s="17" t="s">
        <v>213</v>
      </c>
      <c r="C166" s="18">
        <v>142</v>
      </c>
      <c r="D166" s="17" t="s">
        <v>384</v>
      </c>
      <c r="E166" s="18">
        <v>145</v>
      </c>
      <c r="F166" s="17" t="s">
        <v>455</v>
      </c>
      <c r="I166" s="17" t="s">
        <v>484</v>
      </c>
      <c r="J166" s="18">
        <v>760</v>
      </c>
      <c r="K166" s="17" t="s">
        <v>485</v>
      </c>
      <c r="L166" s="17" t="s">
        <v>175</v>
      </c>
    </row>
    <row r="167" spans="1:14" x14ac:dyDescent="0.3">
      <c r="A167" s="18">
        <v>1</v>
      </c>
      <c r="B167" s="17" t="s">
        <v>213</v>
      </c>
      <c r="C167" s="18">
        <v>142</v>
      </c>
      <c r="D167" s="17" t="s">
        <v>384</v>
      </c>
      <c r="E167" s="18">
        <v>145</v>
      </c>
      <c r="F167" s="17" t="s">
        <v>455</v>
      </c>
      <c r="I167" s="17" t="s">
        <v>486</v>
      </c>
      <c r="J167" s="18">
        <v>792</v>
      </c>
      <c r="K167" s="17" t="s">
        <v>487</v>
      </c>
      <c r="L167" s="17" t="s">
        <v>185</v>
      </c>
    </row>
    <row r="168" spans="1:14" x14ac:dyDescent="0.3">
      <c r="A168" s="18">
        <v>1</v>
      </c>
      <c r="B168" s="17" t="s">
        <v>213</v>
      </c>
      <c r="C168" s="18">
        <v>142</v>
      </c>
      <c r="D168" s="17" t="s">
        <v>384</v>
      </c>
      <c r="E168" s="18">
        <v>145</v>
      </c>
      <c r="F168" s="17" t="s">
        <v>455</v>
      </c>
      <c r="I168" s="17" t="s">
        <v>488</v>
      </c>
      <c r="J168" s="18">
        <v>784</v>
      </c>
      <c r="K168" s="17" t="s">
        <v>489</v>
      </c>
      <c r="L168" s="17" t="s">
        <v>13</v>
      </c>
    </row>
    <row r="169" spans="1:14" x14ac:dyDescent="0.3">
      <c r="A169" s="18">
        <v>1</v>
      </c>
      <c r="B169" s="17" t="s">
        <v>213</v>
      </c>
      <c r="C169" s="18">
        <v>142</v>
      </c>
      <c r="D169" s="17" t="s">
        <v>384</v>
      </c>
      <c r="E169" s="18">
        <v>145</v>
      </c>
      <c r="F169" s="17" t="s">
        <v>455</v>
      </c>
      <c r="I169" s="17" t="s">
        <v>490</v>
      </c>
      <c r="J169" s="18">
        <v>887</v>
      </c>
      <c r="K169" s="17" t="s">
        <v>491</v>
      </c>
      <c r="L169" s="17" t="s">
        <v>198</v>
      </c>
      <c r="M169" s="17" t="s">
        <v>814</v>
      </c>
    </row>
    <row r="170" spans="1:14" x14ac:dyDescent="0.3">
      <c r="A170" s="18">
        <v>1</v>
      </c>
      <c r="B170" s="17" t="s">
        <v>213</v>
      </c>
      <c r="C170" s="18">
        <v>150</v>
      </c>
      <c r="D170" s="17" t="s">
        <v>492</v>
      </c>
      <c r="E170" s="18">
        <v>151</v>
      </c>
      <c r="F170" s="17" t="s">
        <v>493</v>
      </c>
      <c r="I170" s="17" t="s">
        <v>494</v>
      </c>
      <c r="J170" s="18">
        <v>112</v>
      </c>
      <c r="K170" s="17" t="s">
        <v>495</v>
      </c>
      <c r="L170" s="17" t="s">
        <v>28</v>
      </c>
    </row>
    <row r="171" spans="1:14" x14ac:dyDescent="0.3">
      <c r="A171" s="18">
        <v>1</v>
      </c>
      <c r="B171" s="17" t="s">
        <v>213</v>
      </c>
      <c r="C171" s="18">
        <v>150</v>
      </c>
      <c r="D171" s="17" t="s">
        <v>492</v>
      </c>
      <c r="E171" s="18">
        <v>151</v>
      </c>
      <c r="F171" s="17" t="s">
        <v>493</v>
      </c>
      <c r="I171" s="17" t="s">
        <v>496</v>
      </c>
      <c r="J171" s="18">
        <v>100</v>
      </c>
      <c r="K171" s="17" t="s">
        <v>497</v>
      </c>
      <c r="L171" s="17" t="s">
        <v>24</v>
      </c>
    </row>
    <row r="172" spans="1:14" x14ac:dyDescent="0.3">
      <c r="A172" s="18">
        <v>1</v>
      </c>
      <c r="B172" s="17" t="s">
        <v>213</v>
      </c>
      <c r="C172" s="18">
        <v>150</v>
      </c>
      <c r="D172" s="17" t="s">
        <v>492</v>
      </c>
      <c r="E172" s="18">
        <v>151</v>
      </c>
      <c r="F172" s="17" t="s">
        <v>493</v>
      </c>
      <c r="I172" s="17" t="s">
        <v>498</v>
      </c>
      <c r="J172" s="18">
        <v>203</v>
      </c>
      <c r="K172" s="17" t="s">
        <v>499</v>
      </c>
      <c r="L172" s="17" t="s">
        <v>51</v>
      </c>
    </row>
    <row r="173" spans="1:14" x14ac:dyDescent="0.3">
      <c r="A173" s="18">
        <v>1</v>
      </c>
      <c r="B173" s="17" t="s">
        <v>213</v>
      </c>
      <c r="C173" s="18">
        <v>150</v>
      </c>
      <c r="D173" s="17" t="s">
        <v>492</v>
      </c>
      <c r="E173" s="18">
        <v>151</v>
      </c>
      <c r="F173" s="17" t="s">
        <v>493</v>
      </c>
      <c r="I173" s="17" t="s">
        <v>500</v>
      </c>
      <c r="J173" s="18">
        <v>348</v>
      </c>
      <c r="K173" s="17" t="s">
        <v>501</v>
      </c>
      <c r="L173" s="17" t="s">
        <v>86</v>
      </c>
    </row>
    <row r="174" spans="1:14" x14ac:dyDescent="0.3">
      <c r="A174" s="18">
        <v>1</v>
      </c>
      <c r="B174" s="17" t="s">
        <v>213</v>
      </c>
      <c r="C174" s="18">
        <v>150</v>
      </c>
      <c r="D174" s="17" t="s">
        <v>492</v>
      </c>
      <c r="E174" s="18">
        <v>151</v>
      </c>
      <c r="F174" s="17" t="s">
        <v>493</v>
      </c>
      <c r="I174" s="17" t="s">
        <v>502</v>
      </c>
      <c r="J174" s="18">
        <v>616</v>
      </c>
      <c r="K174" s="17" t="s">
        <v>503</v>
      </c>
      <c r="L174" s="17" t="s">
        <v>148</v>
      </c>
    </row>
    <row r="175" spans="1:14" x14ac:dyDescent="0.3">
      <c r="A175" s="18">
        <v>1</v>
      </c>
      <c r="B175" s="17" t="s">
        <v>213</v>
      </c>
      <c r="C175" s="18">
        <v>150</v>
      </c>
      <c r="D175" s="17" t="s">
        <v>492</v>
      </c>
      <c r="E175" s="18">
        <v>151</v>
      </c>
      <c r="F175" s="17" t="s">
        <v>493</v>
      </c>
      <c r="I175" s="17" t="s">
        <v>504</v>
      </c>
      <c r="J175" s="18">
        <v>498</v>
      </c>
      <c r="K175" s="17" t="s">
        <v>505</v>
      </c>
      <c r="L175" s="17" t="s">
        <v>116</v>
      </c>
      <c r="N175" s="17" t="s">
        <v>814</v>
      </c>
    </row>
    <row r="176" spans="1:14" x14ac:dyDescent="0.3">
      <c r="A176" s="18">
        <v>1</v>
      </c>
      <c r="B176" s="17" t="s">
        <v>213</v>
      </c>
      <c r="C176" s="18">
        <v>150</v>
      </c>
      <c r="D176" s="17" t="s">
        <v>492</v>
      </c>
      <c r="E176" s="18">
        <v>151</v>
      </c>
      <c r="F176" s="17" t="s">
        <v>493</v>
      </c>
      <c r="I176" s="17" t="s">
        <v>506</v>
      </c>
      <c r="J176" s="18">
        <v>642</v>
      </c>
      <c r="K176" s="17" t="s">
        <v>507</v>
      </c>
      <c r="L176" s="17" t="s">
        <v>157</v>
      </c>
    </row>
    <row r="177" spans="1:12" x14ac:dyDescent="0.3">
      <c r="A177" s="18">
        <v>1</v>
      </c>
      <c r="B177" s="17" t="s">
        <v>213</v>
      </c>
      <c r="C177" s="18">
        <v>150</v>
      </c>
      <c r="D177" s="17" t="s">
        <v>492</v>
      </c>
      <c r="E177" s="18">
        <v>151</v>
      </c>
      <c r="F177" s="17" t="s">
        <v>493</v>
      </c>
      <c r="I177" s="17" t="s">
        <v>508</v>
      </c>
      <c r="J177" s="18">
        <v>643</v>
      </c>
      <c r="K177" s="17" t="s">
        <v>509</v>
      </c>
      <c r="L177" s="17" t="s">
        <v>158</v>
      </c>
    </row>
    <row r="178" spans="1:12" x14ac:dyDescent="0.3">
      <c r="A178" s="18">
        <v>1</v>
      </c>
      <c r="B178" s="17" t="s">
        <v>213</v>
      </c>
      <c r="C178" s="18">
        <v>150</v>
      </c>
      <c r="D178" s="17" t="s">
        <v>492</v>
      </c>
      <c r="E178" s="18">
        <v>151</v>
      </c>
      <c r="F178" s="17" t="s">
        <v>493</v>
      </c>
      <c r="I178" s="17" t="s">
        <v>510</v>
      </c>
      <c r="J178" s="18">
        <v>703</v>
      </c>
      <c r="K178" s="17" t="s">
        <v>511</v>
      </c>
      <c r="L178" s="17" t="s">
        <v>171</v>
      </c>
    </row>
    <row r="179" spans="1:12" x14ac:dyDescent="0.3">
      <c r="A179" s="18">
        <v>1</v>
      </c>
      <c r="B179" s="17" t="s">
        <v>213</v>
      </c>
      <c r="C179" s="18">
        <v>150</v>
      </c>
      <c r="D179" s="17" t="s">
        <v>492</v>
      </c>
      <c r="E179" s="18">
        <v>151</v>
      </c>
      <c r="F179" s="17" t="s">
        <v>493</v>
      </c>
      <c r="I179" s="17" t="s">
        <v>512</v>
      </c>
      <c r="J179" s="18">
        <v>804</v>
      </c>
      <c r="K179" s="17" t="s">
        <v>513</v>
      </c>
      <c r="L179" s="17" t="s">
        <v>188</v>
      </c>
    </row>
    <row r="180" spans="1:12" x14ac:dyDescent="0.3">
      <c r="A180" s="18">
        <v>1</v>
      </c>
      <c r="B180" s="17" t="s">
        <v>213</v>
      </c>
      <c r="C180" s="18">
        <v>150</v>
      </c>
      <c r="D180" s="17" t="s">
        <v>492</v>
      </c>
      <c r="E180" s="18">
        <v>154</v>
      </c>
      <c r="F180" s="17" t="s">
        <v>514</v>
      </c>
      <c r="I180" s="17" t="s">
        <v>837</v>
      </c>
      <c r="J180" s="18">
        <v>248</v>
      </c>
      <c r="K180" s="17" t="s">
        <v>838</v>
      </c>
      <c r="L180" s="17" t="s">
        <v>839</v>
      </c>
    </row>
    <row r="181" spans="1:12" x14ac:dyDescent="0.3">
      <c r="A181" s="18">
        <v>1</v>
      </c>
      <c r="B181" s="17" t="s">
        <v>213</v>
      </c>
      <c r="C181" s="18">
        <v>150</v>
      </c>
      <c r="D181" s="17" t="s">
        <v>492</v>
      </c>
      <c r="E181" s="18">
        <v>154</v>
      </c>
      <c r="F181" s="17" t="s">
        <v>514</v>
      </c>
      <c r="I181" s="17" t="s">
        <v>515</v>
      </c>
      <c r="J181" s="18">
        <v>208</v>
      </c>
      <c r="K181" s="17" t="s">
        <v>516</v>
      </c>
      <c r="L181" s="17" t="s">
        <v>54</v>
      </c>
    </row>
    <row r="182" spans="1:12" x14ac:dyDescent="0.3">
      <c r="A182" s="18">
        <v>1</v>
      </c>
      <c r="B182" s="17" t="s">
        <v>213</v>
      </c>
      <c r="C182" s="18">
        <v>150</v>
      </c>
      <c r="D182" s="17" t="s">
        <v>492</v>
      </c>
      <c r="E182" s="18">
        <v>154</v>
      </c>
      <c r="F182" s="17" t="s">
        <v>514</v>
      </c>
      <c r="I182" s="17" t="s">
        <v>517</v>
      </c>
      <c r="J182" s="18">
        <v>233</v>
      </c>
      <c r="K182" s="17" t="s">
        <v>518</v>
      </c>
      <c r="L182" s="17" t="s">
        <v>61</v>
      </c>
    </row>
    <row r="183" spans="1:12" x14ac:dyDescent="0.3">
      <c r="A183" s="18">
        <v>1</v>
      </c>
      <c r="B183" s="17" t="s">
        <v>213</v>
      </c>
      <c r="C183" s="18">
        <v>150</v>
      </c>
      <c r="D183" s="17" t="s">
        <v>492</v>
      </c>
      <c r="E183" s="18">
        <v>154</v>
      </c>
      <c r="F183" s="17" t="s">
        <v>514</v>
      </c>
      <c r="I183" s="17" t="s">
        <v>519</v>
      </c>
      <c r="J183" s="18">
        <v>234</v>
      </c>
      <c r="K183" s="17" t="s">
        <v>521</v>
      </c>
      <c r="L183" s="17" t="s">
        <v>520</v>
      </c>
    </row>
    <row r="184" spans="1:12" x14ac:dyDescent="0.3">
      <c r="A184" s="18">
        <v>1</v>
      </c>
      <c r="B184" s="17" t="s">
        <v>213</v>
      </c>
      <c r="C184" s="18">
        <v>150</v>
      </c>
      <c r="D184" s="17" t="s">
        <v>492</v>
      </c>
      <c r="E184" s="18">
        <v>154</v>
      </c>
      <c r="F184" s="17" t="s">
        <v>514</v>
      </c>
      <c r="I184" s="17" t="s">
        <v>522</v>
      </c>
      <c r="J184" s="18">
        <v>246</v>
      </c>
      <c r="K184" s="17" t="s">
        <v>523</v>
      </c>
      <c r="L184" s="17" t="s">
        <v>63</v>
      </c>
    </row>
    <row r="185" spans="1:12" x14ac:dyDescent="0.3">
      <c r="A185" s="18">
        <v>1</v>
      </c>
      <c r="B185" s="17" t="s">
        <v>213</v>
      </c>
      <c r="C185" s="18">
        <v>150</v>
      </c>
      <c r="D185" s="17" t="s">
        <v>492</v>
      </c>
      <c r="E185" s="18">
        <v>154</v>
      </c>
      <c r="F185" s="17" t="s">
        <v>514</v>
      </c>
      <c r="I185" s="17" t="s">
        <v>524</v>
      </c>
      <c r="J185" s="18">
        <v>831</v>
      </c>
      <c r="K185" s="17" t="s">
        <v>526</v>
      </c>
      <c r="L185" s="17" t="s">
        <v>525</v>
      </c>
    </row>
    <row r="186" spans="1:12" x14ac:dyDescent="0.3">
      <c r="A186" s="18">
        <v>1</v>
      </c>
      <c r="B186" s="17" t="s">
        <v>213</v>
      </c>
      <c r="C186" s="18">
        <v>150</v>
      </c>
      <c r="D186" s="17" t="s">
        <v>492</v>
      </c>
      <c r="E186" s="18">
        <v>154</v>
      </c>
      <c r="F186" s="17" t="s">
        <v>514</v>
      </c>
      <c r="I186" s="17" t="s">
        <v>527</v>
      </c>
      <c r="J186" s="18">
        <v>352</v>
      </c>
      <c r="K186" s="17" t="s">
        <v>528</v>
      </c>
      <c r="L186" s="17" t="s">
        <v>92</v>
      </c>
    </row>
    <row r="187" spans="1:12" x14ac:dyDescent="0.3">
      <c r="A187" s="18">
        <v>1</v>
      </c>
      <c r="B187" s="17" t="s">
        <v>213</v>
      </c>
      <c r="C187" s="18">
        <v>150</v>
      </c>
      <c r="D187" s="17" t="s">
        <v>492</v>
      </c>
      <c r="E187" s="18">
        <v>154</v>
      </c>
      <c r="F187" s="17" t="s">
        <v>514</v>
      </c>
      <c r="I187" s="17" t="s">
        <v>529</v>
      </c>
      <c r="J187" s="18">
        <v>372</v>
      </c>
      <c r="K187" s="17" t="s">
        <v>530</v>
      </c>
      <c r="L187" s="17" t="s">
        <v>89</v>
      </c>
    </row>
    <row r="188" spans="1:12" x14ac:dyDescent="0.3">
      <c r="A188" s="18">
        <v>1</v>
      </c>
      <c r="B188" s="17" t="s">
        <v>213</v>
      </c>
      <c r="C188" s="18">
        <v>150</v>
      </c>
      <c r="D188" s="17" t="s">
        <v>492</v>
      </c>
      <c r="E188" s="18">
        <v>154</v>
      </c>
      <c r="F188" s="17" t="s">
        <v>514</v>
      </c>
      <c r="I188" s="17" t="s">
        <v>531</v>
      </c>
      <c r="J188" s="18">
        <v>833</v>
      </c>
      <c r="K188" s="17" t="s">
        <v>533</v>
      </c>
      <c r="L188" s="17" t="s">
        <v>532</v>
      </c>
    </row>
    <row r="189" spans="1:12" x14ac:dyDescent="0.3">
      <c r="A189" s="18">
        <v>1</v>
      </c>
      <c r="B189" s="17" t="s">
        <v>213</v>
      </c>
      <c r="C189" s="18">
        <v>150</v>
      </c>
      <c r="D189" s="17" t="s">
        <v>492</v>
      </c>
      <c r="E189" s="18">
        <v>154</v>
      </c>
      <c r="F189" s="17" t="s">
        <v>514</v>
      </c>
      <c r="I189" s="17" t="s">
        <v>534</v>
      </c>
      <c r="J189" s="18">
        <v>832</v>
      </c>
      <c r="K189" s="17" t="s">
        <v>536</v>
      </c>
      <c r="L189" s="17" t="s">
        <v>535</v>
      </c>
    </row>
    <row r="190" spans="1:12" x14ac:dyDescent="0.3">
      <c r="A190" s="18">
        <v>1</v>
      </c>
      <c r="B190" s="17" t="s">
        <v>213</v>
      </c>
      <c r="C190" s="18">
        <v>150</v>
      </c>
      <c r="D190" s="17" t="s">
        <v>492</v>
      </c>
      <c r="E190" s="18">
        <v>154</v>
      </c>
      <c r="F190" s="17" t="s">
        <v>514</v>
      </c>
      <c r="I190" s="17" t="s">
        <v>537</v>
      </c>
      <c r="J190" s="18">
        <v>428</v>
      </c>
      <c r="K190" s="17" t="s">
        <v>538</v>
      </c>
      <c r="L190" s="17" t="s">
        <v>113</v>
      </c>
    </row>
    <row r="191" spans="1:12" x14ac:dyDescent="0.3">
      <c r="A191" s="18">
        <v>1</v>
      </c>
      <c r="B191" s="17" t="s">
        <v>213</v>
      </c>
      <c r="C191" s="18">
        <v>150</v>
      </c>
      <c r="D191" s="17" t="s">
        <v>492</v>
      </c>
      <c r="E191" s="18">
        <v>154</v>
      </c>
      <c r="F191" s="17" t="s">
        <v>514</v>
      </c>
      <c r="I191" s="17" t="s">
        <v>539</v>
      </c>
      <c r="J191" s="18">
        <v>440</v>
      </c>
      <c r="K191" s="17" t="s">
        <v>540</v>
      </c>
      <c r="L191" s="17" t="s">
        <v>111</v>
      </c>
    </row>
    <row r="192" spans="1:12" x14ac:dyDescent="0.3">
      <c r="A192" s="18">
        <v>1</v>
      </c>
      <c r="B192" s="17" t="s">
        <v>213</v>
      </c>
      <c r="C192" s="18">
        <v>150</v>
      </c>
      <c r="D192" s="17" t="s">
        <v>492</v>
      </c>
      <c r="E192" s="18">
        <v>154</v>
      </c>
      <c r="F192" s="17" t="s">
        <v>514</v>
      </c>
      <c r="I192" s="17" t="s">
        <v>541</v>
      </c>
      <c r="J192" s="18">
        <v>578</v>
      </c>
      <c r="K192" s="17" t="s">
        <v>542</v>
      </c>
      <c r="L192" s="17" t="s">
        <v>139</v>
      </c>
    </row>
    <row r="193" spans="1:14" x14ac:dyDescent="0.3">
      <c r="A193" s="18">
        <v>1</v>
      </c>
      <c r="B193" s="17" t="s">
        <v>213</v>
      </c>
      <c r="C193" s="18">
        <v>150</v>
      </c>
      <c r="D193" s="17" t="s">
        <v>492</v>
      </c>
      <c r="E193" s="18">
        <v>154</v>
      </c>
      <c r="F193" s="17" t="s">
        <v>514</v>
      </c>
      <c r="I193" s="17" t="s">
        <v>840</v>
      </c>
      <c r="J193" s="18">
        <v>744</v>
      </c>
      <c r="K193" s="17" t="s">
        <v>841</v>
      </c>
      <c r="L193" s="17" t="s">
        <v>842</v>
      </c>
    </row>
    <row r="194" spans="1:14" x14ac:dyDescent="0.3">
      <c r="A194" s="18">
        <v>1</v>
      </c>
      <c r="B194" s="17" t="s">
        <v>213</v>
      </c>
      <c r="C194" s="18">
        <v>150</v>
      </c>
      <c r="D194" s="17" t="s">
        <v>492</v>
      </c>
      <c r="E194" s="18">
        <v>154</v>
      </c>
      <c r="F194" s="17" t="s">
        <v>514</v>
      </c>
      <c r="I194" s="17" t="s">
        <v>543</v>
      </c>
      <c r="J194" s="18">
        <v>752</v>
      </c>
      <c r="K194" s="17" t="s">
        <v>544</v>
      </c>
      <c r="L194" s="17" t="s">
        <v>173</v>
      </c>
    </row>
    <row r="195" spans="1:14" x14ac:dyDescent="0.3">
      <c r="A195" s="18">
        <v>1</v>
      </c>
      <c r="B195" s="17" t="s">
        <v>213</v>
      </c>
      <c r="C195" s="18">
        <v>150</v>
      </c>
      <c r="D195" s="17" t="s">
        <v>492</v>
      </c>
      <c r="E195" s="18">
        <v>154</v>
      </c>
      <c r="F195" s="17" t="s">
        <v>514</v>
      </c>
      <c r="I195" s="17" t="s">
        <v>843</v>
      </c>
      <c r="J195" s="18">
        <v>826</v>
      </c>
      <c r="K195" s="17" t="s">
        <v>546</v>
      </c>
      <c r="L195" s="17" t="s">
        <v>68</v>
      </c>
    </row>
    <row r="196" spans="1:14" x14ac:dyDescent="0.3">
      <c r="A196" s="18">
        <v>1</v>
      </c>
      <c r="B196" s="17" t="s">
        <v>213</v>
      </c>
      <c r="C196" s="18">
        <v>150</v>
      </c>
      <c r="D196" s="17" t="s">
        <v>492</v>
      </c>
      <c r="E196" s="18">
        <v>39</v>
      </c>
      <c r="F196" s="17" t="s">
        <v>547</v>
      </c>
      <c r="I196" s="17" t="s">
        <v>548</v>
      </c>
      <c r="J196" s="18">
        <v>8</v>
      </c>
      <c r="K196" s="17" t="s">
        <v>549</v>
      </c>
      <c r="L196" s="17" t="s">
        <v>12</v>
      </c>
    </row>
    <row r="197" spans="1:14" x14ac:dyDescent="0.3">
      <c r="A197" s="18">
        <v>1</v>
      </c>
      <c r="B197" s="17" t="s">
        <v>213</v>
      </c>
      <c r="C197" s="18">
        <v>150</v>
      </c>
      <c r="D197" s="17" t="s">
        <v>492</v>
      </c>
      <c r="E197" s="18">
        <v>39</v>
      </c>
      <c r="F197" s="17" t="s">
        <v>547</v>
      </c>
      <c r="I197" s="17" t="s">
        <v>550</v>
      </c>
      <c r="J197" s="18">
        <v>20</v>
      </c>
      <c r="K197" s="17" t="s">
        <v>552</v>
      </c>
      <c r="L197" s="17" t="s">
        <v>551</v>
      </c>
    </row>
    <row r="198" spans="1:14" x14ac:dyDescent="0.3">
      <c r="A198" s="18">
        <v>1</v>
      </c>
      <c r="B198" s="17" t="s">
        <v>213</v>
      </c>
      <c r="C198" s="18">
        <v>150</v>
      </c>
      <c r="D198" s="17" t="s">
        <v>492</v>
      </c>
      <c r="E198" s="18">
        <v>39</v>
      </c>
      <c r="F198" s="17" t="s">
        <v>547</v>
      </c>
      <c r="I198" s="17" t="s">
        <v>553</v>
      </c>
      <c r="J198" s="18">
        <v>70</v>
      </c>
      <c r="K198" s="17" t="s">
        <v>554</v>
      </c>
      <c r="L198" s="17" t="s">
        <v>27</v>
      </c>
    </row>
    <row r="199" spans="1:14" x14ac:dyDescent="0.3">
      <c r="A199" s="18">
        <v>1</v>
      </c>
      <c r="B199" s="17" t="s">
        <v>213</v>
      </c>
      <c r="C199" s="18">
        <v>150</v>
      </c>
      <c r="D199" s="17" t="s">
        <v>492</v>
      </c>
      <c r="E199" s="18">
        <v>39</v>
      </c>
      <c r="F199" s="17" t="s">
        <v>547</v>
      </c>
      <c r="I199" s="17" t="s">
        <v>555</v>
      </c>
      <c r="J199" s="18">
        <v>191</v>
      </c>
      <c r="K199" s="17" t="s">
        <v>556</v>
      </c>
      <c r="L199" s="17" t="s">
        <v>84</v>
      </c>
    </row>
    <row r="200" spans="1:14" x14ac:dyDescent="0.3">
      <c r="A200" s="18">
        <v>1</v>
      </c>
      <c r="B200" s="17" t="s">
        <v>213</v>
      </c>
      <c r="C200" s="18">
        <v>150</v>
      </c>
      <c r="D200" s="17" t="s">
        <v>492</v>
      </c>
      <c r="E200" s="18">
        <v>39</v>
      </c>
      <c r="F200" s="17" t="s">
        <v>547</v>
      </c>
      <c r="I200" s="17" t="s">
        <v>557</v>
      </c>
      <c r="J200" s="18">
        <v>292</v>
      </c>
      <c r="K200" s="17" t="s">
        <v>559</v>
      </c>
      <c r="L200" s="17" t="s">
        <v>558</v>
      </c>
    </row>
    <row r="201" spans="1:14" x14ac:dyDescent="0.3">
      <c r="A201" s="18">
        <v>1</v>
      </c>
      <c r="B201" s="17" t="s">
        <v>213</v>
      </c>
      <c r="C201" s="18">
        <v>150</v>
      </c>
      <c r="D201" s="17" t="s">
        <v>492</v>
      </c>
      <c r="E201" s="18">
        <v>39</v>
      </c>
      <c r="F201" s="17" t="s">
        <v>547</v>
      </c>
      <c r="I201" s="17" t="s">
        <v>560</v>
      </c>
      <c r="J201" s="18">
        <v>300</v>
      </c>
      <c r="K201" s="17" t="s">
        <v>561</v>
      </c>
      <c r="L201" s="17" t="s">
        <v>76</v>
      </c>
    </row>
    <row r="202" spans="1:14" x14ac:dyDescent="0.3">
      <c r="A202" s="18">
        <v>1</v>
      </c>
      <c r="B202" s="17" t="s">
        <v>213</v>
      </c>
      <c r="C202" s="18">
        <v>150</v>
      </c>
      <c r="D202" s="17" t="s">
        <v>492</v>
      </c>
      <c r="E202" s="18">
        <v>39</v>
      </c>
      <c r="F202" s="17" t="s">
        <v>547</v>
      </c>
      <c r="I202" s="17" t="s">
        <v>562</v>
      </c>
      <c r="J202" s="18">
        <v>336</v>
      </c>
      <c r="K202" s="17" t="s">
        <v>564</v>
      </c>
      <c r="L202" s="17" t="s">
        <v>563</v>
      </c>
    </row>
    <row r="203" spans="1:14" x14ac:dyDescent="0.3">
      <c r="A203" s="18">
        <v>1</v>
      </c>
      <c r="B203" s="17" t="s">
        <v>213</v>
      </c>
      <c r="C203" s="18">
        <v>150</v>
      </c>
      <c r="D203" s="17" t="s">
        <v>492</v>
      </c>
      <c r="E203" s="18">
        <v>39</v>
      </c>
      <c r="F203" s="17" t="s">
        <v>547</v>
      </c>
      <c r="I203" s="17" t="s">
        <v>565</v>
      </c>
      <c r="J203" s="18">
        <v>380</v>
      </c>
      <c r="K203" s="17" t="s">
        <v>566</v>
      </c>
      <c r="L203" s="17" t="s">
        <v>94</v>
      </c>
    </row>
    <row r="204" spans="1:14" x14ac:dyDescent="0.3">
      <c r="A204" s="18">
        <v>1</v>
      </c>
      <c r="B204" s="17" t="s">
        <v>213</v>
      </c>
      <c r="C204" s="18">
        <v>150</v>
      </c>
      <c r="D204" s="17" t="s">
        <v>492</v>
      </c>
      <c r="E204" s="18">
        <v>39</v>
      </c>
      <c r="F204" s="17" t="s">
        <v>547</v>
      </c>
      <c r="I204" s="17" t="s">
        <v>569</v>
      </c>
      <c r="J204" s="18">
        <v>470</v>
      </c>
      <c r="K204" s="17" t="s">
        <v>570</v>
      </c>
      <c r="L204" s="17" t="s">
        <v>122</v>
      </c>
    </row>
    <row r="205" spans="1:14" x14ac:dyDescent="0.3">
      <c r="A205" s="18">
        <v>1</v>
      </c>
      <c r="B205" s="17" t="s">
        <v>213</v>
      </c>
      <c r="C205" s="18">
        <v>150</v>
      </c>
      <c r="D205" s="17" t="s">
        <v>492</v>
      </c>
      <c r="E205" s="18">
        <v>39</v>
      </c>
      <c r="F205" s="17" t="s">
        <v>547</v>
      </c>
      <c r="I205" s="17" t="s">
        <v>571</v>
      </c>
      <c r="J205" s="18">
        <v>499</v>
      </c>
      <c r="K205" s="17" t="s">
        <v>572</v>
      </c>
      <c r="L205" s="17" t="s">
        <v>124</v>
      </c>
    </row>
    <row r="206" spans="1:14" x14ac:dyDescent="0.3">
      <c r="A206" s="18">
        <v>1</v>
      </c>
      <c r="B206" s="17" t="s">
        <v>213</v>
      </c>
      <c r="C206" s="18">
        <v>150</v>
      </c>
      <c r="D206" s="17" t="s">
        <v>492</v>
      </c>
      <c r="E206" s="18">
        <v>39</v>
      </c>
      <c r="F206" s="17" t="s">
        <v>547</v>
      </c>
      <c r="I206" s="17" t="s">
        <v>573</v>
      </c>
      <c r="J206" s="18">
        <v>807</v>
      </c>
      <c r="K206" s="17" t="s">
        <v>574</v>
      </c>
      <c r="L206" s="17" t="s">
        <v>120</v>
      </c>
      <c r="N206" s="17" t="s">
        <v>814</v>
      </c>
    </row>
    <row r="207" spans="1:14" x14ac:dyDescent="0.3">
      <c r="A207" s="18">
        <v>1</v>
      </c>
      <c r="B207" s="17" t="s">
        <v>213</v>
      </c>
      <c r="C207" s="18">
        <v>150</v>
      </c>
      <c r="D207" s="17" t="s">
        <v>492</v>
      </c>
      <c r="E207" s="18">
        <v>39</v>
      </c>
      <c r="F207" s="17" t="s">
        <v>547</v>
      </c>
      <c r="I207" s="17" t="s">
        <v>575</v>
      </c>
      <c r="J207" s="18">
        <v>620</v>
      </c>
      <c r="K207" s="17" t="s">
        <v>576</v>
      </c>
      <c r="L207" s="17" t="s">
        <v>151</v>
      </c>
    </row>
    <row r="208" spans="1:14" x14ac:dyDescent="0.3">
      <c r="A208" s="18">
        <v>1</v>
      </c>
      <c r="B208" s="17" t="s">
        <v>213</v>
      </c>
      <c r="C208" s="18">
        <v>150</v>
      </c>
      <c r="D208" s="17" t="s">
        <v>492</v>
      </c>
      <c r="E208" s="18">
        <v>39</v>
      </c>
      <c r="F208" s="17" t="s">
        <v>547</v>
      </c>
      <c r="I208" s="17" t="s">
        <v>577</v>
      </c>
      <c r="J208" s="18">
        <v>674</v>
      </c>
      <c r="K208" s="17" t="s">
        <v>579</v>
      </c>
      <c r="L208" s="17" t="s">
        <v>578</v>
      </c>
    </row>
    <row r="209" spans="1:12" x14ac:dyDescent="0.3">
      <c r="A209" s="18">
        <v>1</v>
      </c>
      <c r="B209" s="17" t="s">
        <v>213</v>
      </c>
      <c r="C209" s="18">
        <v>150</v>
      </c>
      <c r="D209" s="17" t="s">
        <v>492</v>
      </c>
      <c r="E209" s="18">
        <v>39</v>
      </c>
      <c r="F209" s="17" t="s">
        <v>547</v>
      </c>
      <c r="I209" s="17" t="s">
        <v>580</v>
      </c>
      <c r="J209" s="18">
        <v>688</v>
      </c>
      <c r="K209" s="17" t="s">
        <v>581</v>
      </c>
      <c r="L209" s="17" t="s">
        <v>168</v>
      </c>
    </row>
    <row r="210" spans="1:12" x14ac:dyDescent="0.3">
      <c r="A210" s="18">
        <v>1</v>
      </c>
      <c r="B210" s="17" t="s">
        <v>213</v>
      </c>
      <c r="C210" s="18">
        <v>150</v>
      </c>
      <c r="D210" s="17" t="s">
        <v>492</v>
      </c>
      <c r="E210" s="18">
        <v>39</v>
      </c>
      <c r="F210" s="17" t="s">
        <v>547</v>
      </c>
      <c r="I210" s="17" t="s">
        <v>582</v>
      </c>
      <c r="J210" s="18">
        <v>705</v>
      </c>
      <c r="K210" s="17" t="s">
        <v>583</v>
      </c>
      <c r="L210" s="17" t="s">
        <v>172</v>
      </c>
    </row>
    <row r="211" spans="1:12" x14ac:dyDescent="0.3">
      <c r="A211" s="18">
        <v>1</v>
      </c>
      <c r="B211" s="17" t="s">
        <v>213</v>
      </c>
      <c r="C211" s="18">
        <v>150</v>
      </c>
      <c r="D211" s="17" t="s">
        <v>492</v>
      </c>
      <c r="E211" s="18">
        <v>39</v>
      </c>
      <c r="F211" s="17" t="s">
        <v>547</v>
      </c>
      <c r="I211" s="17" t="s">
        <v>584</v>
      </c>
      <c r="J211" s="18">
        <v>724</v>
      </c>
      <c r="K211" s="17" t="s">
        <v>585</v>
      </c>
      <c r="L211" s="17" t="s">
        <v>60</v>
      </c>
    </row>
    <row r="212" spans="1:12" x14ac:dyDescent="0.3">
      <c r="A212" s="18">
        <v>1</v>
      </c>
      <c r="B212" s="17" t="s">
        <v>213</v>
      </c>
      <c r="C212" s="18">
        <v>150</v>
      </c>
      <c r="D212" s="17" t="s">
        <v>492</v>
      </c>
      <c r="E212" s="18">
        <v>155</v>
      </c>
      <c r="F212" s="17" t="s">
        <v>586</v>
      </c>
      <c r="I212" s="17" t="s">
        <v>587</v>
      </c>
      <c r="J212" s="18">
        <v>40</v>
      </c>
      <c r="K212" s="17" t="s">
        <v>588</v>
      </c>
      <c r="L212" s="17" t="s">
        <v>17</v>
      </c>
    </row>
    <row r="213" spans="1:12" x14ac:dyDescent="0.3">
      <c r="A213" s="18">
        <v>1</v>
      </c>
      <c r="B213" s="17" t="s">
        <v>213</v>
      </c>
      <c r="C213" s="18">
        <v>150</v>
      </c>
      <c r="D213" s="17" t="s">
        <v>492</v>
      </c>
      <c r="E213" s="18">
        <v>155</v>
      </c>
      <c r="F213" s="17" t="s">
        <v>586</v>
      </c>
      <c r="I213" s="17" t="s">
        <v>589</v>
      </c>
      <c r="J213" s="18">
        <v>56</v>
      </c>
      <c r="K213" s="17" t="s">
        <v>590</v>
      </c>
      <c r="L213" s="17" t="s">
        <v>20</v>
      </c>
    </row>
    <row r="214" spans="1:12" x14ac:dyDescent="0.3">
      <c r="A214" s="18">
        <v>1</v>
      </c>
      <c r="B214" s="17" t="s">
        <v>213</v>
      </c>
      <c r="C214" s="18">
        <v>150</v>
      </c>
      <c r="D214" s="17" t="s">
        <v>492</v>
      </c>
      <c r="E214" s="18">
        <v>155</v>
      </c>
      <c r="F214" s="17" t="s">
        <v>586</v>
      </c>
      <c r="I214" s="17" t="s">
        <v>591</v>
      </c>
      <c r="J214" s="18">
        <v>250</v>
      </c>
      <c r="K214" s="17" t="s">
        <v>592</v>
      </c>
      <c r="L214" s="17" t="s">
        <v>65</v>
      </c>
    </row>
    <row r="215" spans="1:12" x14ac:dyDescent="0.3">
      <c r="A215" s="18">
        <v>1</v>
      </c>
      <c r="B215" s="17" t="s">
        <v>213</v>
      </c>
      <c r="C215" s="18">
        <v>150</v>
      </c>
      <c r="D215" s="17" t="s">
        <v>492</v>
      </c>
      <c r="E215" s="18">
        <v>155</v>
      </c>
      <c r="F215" s="17" t="s">
        <v>586</v>
      </c>
      <c r="I215" s="17" t="s">
        <v>593</v>
      </c>
      <c r="J215" s="18">
        <v>276</v>
      </c>
      <c r="K215" s="17" t="s">
        <v>594</v>
      </c>
      <c r="L215" s="17" t="s">
        <v>52</v>
      </c>
    </row>
    <row r="216" spans="1:12" x14ac:dyDescent="0.3">
      <c r="A216" s="18">
        <v>1</v>
      </c>
      <c r="B216" s="17" t="s">
        <v>213</v>
      </c>
      <c r="C216" s="18">
        <v>150</v>
      </c>
      <c r="D216" s="17" t="s">
        <v>492</v>
      </c>
      <c r="E216" s="18">
        <v>155</v>
      </c>
      <c r="F216" s="17" t="s">
        <v>586</v>
      </c>
      <c r="I216" s="17" t="s">
        <v>595</v>
      </c>
      <c r="J216" s="18">
        <v>438</v>
      </c>
      <c r="K216" s="17" t="s">
        <v>597</v>
      </c>
      <c r="L216" s="17" t="s">
        <v>596</v>
      </c>
    </row>
    <row r="217" spans="1:12" x14ac:dyDescent="0.3">
      <c r="A217" s="18">
        <v>1</v>
      </c>
      <c r="B217" s="17" t="s">
        <v>213</v>
      </c>
      <c r="C217" s="18">
        <v>150</v>
      </c>
      <c r="D217" s="17" t="s">
        <v>492</v>
      </c>
      <c r="E217" s="18">
        <v>155</v>
      </c>
      <c r="F217" s="17" t="s">
        <v>586</v>
      </c>
      <c r="I217" s="17" t="s">
        <v>598</v>
      </c>
      <c r="J217" s="18">
        <v>442</v>
      </c>
      <c r="K217" s="17" t="s">
        <v>599</v>
      </c>
      <c r="L217" s="17" t="s">
        <v>112</v>
      </c>
    </row>
    <row r="218" spans="1:12" x14ac:dyDescent="0.3">
      <c r="A218" s="18">
        <v>1</v>
      </c>
      <c r="B218" s="17" t="s">
        <v>213</v>
      </c>
      <c r="C218" s="18">
        <v>150</v>
      </c>
      <c r="D218" s="17" t="s">
        <v>492</v>
      </c>
      <c r="E218" s="18">
        <v>155</v>
      </c>
      <c r="F218" s="17" t="s">
        <v>586</v>
      </c>
      <c r="I218" s="17" t="s">
        <v>600</v>
      </c>
      <c r="J218" s="18">
        <v>492</v>
      </c>
      <c r="K218" s="17" t="s">
        <v>602</v>
      </c>
      <c r="L218" s="17" t="s">
        <v>601</v>
      </c>
    </row>
    <row r="219" spans="1:12" x14ac:dyDescent="0.3">
      <c r="A219" s="18">
        <v>1</v>
      </c>
      <c r="B219" s="17" t="s">
        <v>213</v>
      </c>
      <c r="C219" s="18">
        <v>150</v>
      </c>
      <c r="D219" s="17" t="s">
        <v>492</v>
      </c>
      <c r="E219" s="18">
        <v>155</v>
      </c>
      <c r="F219" s="17" t="s">
        <v>586</v>
      </c>
      <c r="I219" s="17" t="s">
        <v>844</v>
      </c>
      <c r="J219" s="18">
        <v>528</v>
      </c>
      <c r="K219" s="17" t="s">
        <v>604</v>
      </c>
      <c r="L219" s="17" t="s">
        <v>138</v>
      </c>
    </row>
    <row r="220" spans="1:12" x14ac:dyDescent="0.3">
      <c r="A220" s="18">
        <v>1</v>
      </c>
      <c r="B220" s="17" t="s">
        <v>213</v>
      </c>
      <c r="C220" s="18">
        <v>150</v>
      </c>
      <c r="D220" s="17" t="s">
        <v>492</v>
      </c>
      <c r="E220" s="18">
        <v>155</v>
      </c>
      <c r="F220" s="17" t="s">
        <v>586</v>
      </c>
      <c r="I220" s="17" t="s">
        <v>605</v>
      </c>
      <c r="J220" s="18">
        <v>756</v>
      </c>
      <c r="K220" s="17" t="s">
        <v>606</v>
      </c>
      <c r="L220" s="17" t="s">
        <v>38</v>
      </c>
    </row>
    <row r="221" spans="1:12" x14ac:dyDescent="0.3">
      <c r="A221" s="18">
        <v>1</v>
      </c>
      <c r="B221" s="17" t="s">
        <v>213</v>
      </c>
      <c r="C221" s="18">
        <v>9</v>
      </c>
      <c r="D221" s="17" t="s">
        <v>738</v>
      </c>
      <c r="E221" s="18">
        <v>53</v>
      </c>
      <c r="F221" s="17" t="s">
        <v>845</v>
      </c>
      <c r="I221" s="17" t="s">
        <v>739</v>
      </c>
      <c r="J221" s="18">
        <v>36</v>
      </c>
      <c r="K221" s="17" t="s">
        <v>740</v>
      </c>
      <c r="L221" s="17" t="s">
        <v>16</v>
      </c>
    </row>
    <row r="222" spans="1:12" x14ac:dyDescent="0.3">
      <c r="A222" s="18">
        <v>1</v>
      </c>
      <c r="B222" s="17" t="s">
        <v>213</v>
      </c>
      <c r="C222" s="18">
        <v>9</v>
      </c>
      <c r="D222" s="17" t="s">
        <v>738</v>
      </c>
      <c r="E222" s="18">
        <v>53</v>
      </c>
      <c r="F222" s="17" t="s">
        <v>845</v>
      </c>
      <c r="I222" s="17" t="s">
        <v>846</v>
      </c>
      <c r="J222" s="18">
        <v>162</v>
      </c>
      <c r="K222" s="17" t="s">
        <v>847</v>
      </c>
      <c r="L222" s="17" t="s">
        <v>848</v>
      </c>
    </row>
    <row r="223" spans="1:12" x14ac:dyDescent="0.3">
      <c r="A223" s="18">
        <v>1</v>
      </c>
      <c r="B223" s="17" t="s">
        <v>213</v>
      </c>
      <c r="C223" s="18">
        <v>9</v>
      </c>
      <c r="D223" s="17" t="s">
        <v>738</v>
      </c>
      <c r="E223" s="18">
        <v>53</v>
      </c>
      <c r="F223" s="17" t="s">
        <v>845</v>
      </c>
      <c r="I223" s="17" t="s">
        <v>849</v>
      </c>
      <c r="J223" s="18">
        <v>166</v>
      </c>
      <c r="K223" s="17" t="s">
        <v>850</v>
      </c>
      <c r="L223" s="17" t="s">
        <v>851</v>
      </c>
    </row>
    <row r="224" spans="1:12" x14ac:dyDescent="0.3">
      <c r="A224" s="18">
        <v>1</v>
      </c>
      <c r="B224" s="17" t="s">
        <v>213</v>
      </c>
      <c r="C224" s="18">
        <v>9</v>
      </c>
      <c r="D224" s="17" t="s">
        <v>738</v>
      </c>
      <c r="E224" s="18">
        <v>53</v>
      </c>
      <c r="F224" s="17" t="s">
        <v>845</v>
      </c>
      <c r="I224" s="17" t="s">
        <v>852</v>
      </c>
      <c r="J224" s="18">
        <v>334</v>
      </c>
      <c r="K224" s="17" t="s">
        <v>853</v>
      </c>
      <c r="L224" s="17" t="s">
        <v>854</v>
      </c>
    </row>
    <row r="225" spans="1:15" x14ac:dyDescent="0.3">
      <c r="A225" s="18">
        <v>1</v>
      </c>
      <c r="B225" s="17" t="s">
        <v>213</v>
      </c>
      <c r="C225" s="18">
        <v>9</v>
      </c>
      <c r="D225" s="17" t="s">
        <v>738</v>
      </c>
      <c r="E225" s="18">
        <v>53</v>
      </c>
      <c r="F225" s="17" t="s">
        <v>845</v>
      </c>
      <c r="I225" s="17" t="s">
        <v>741</v>
      </c>
      <c r="J225" s="18">
        <v>554</v>
      </c>
      <c r="K225" s="17" t="s">
        <v>742</v>
      </c>
      <c r="L225" s="17" t="s">
        <v>141</v>
      </c>
    </row>
    <row r="226" spans="1:15" x14ac:dyDescent="0.3">
      <c r="A226" s="18">
        <v>1</v>
      </c>
      <c r="B226" s="17" t="s">
        <v>213</v>
      </c>
      <c r="C226" s="18">
        <v>9</v>
      </c>
      <c r="D226" s="17" t="s">
        <v>738</v>
      </c>
      <c r="E226" s="18">
        <v>53</v>
      </c>
      <c r="F226" s="17" t="s">
        <v>845</v>
      </c>
      <c r="I226" s="17" t="s">
        <v>855</v>
      </c>
      <c r="J226" s="18">
        <v>574</v>
      </c>
      <c r="K226" s="17" t="s">
        <v>856</v>
      </c>
      <c r="L226" s="17" t="s">
        <v>857</v>
      </c>
    </row>
    <row r="227" spans="1:15" x14ac:dyDescent="0.3">
      <c r="A227" s="18">
        <v>1</v>
      </c>
      <c r="B227" s="17" t="s">
        <v>213</v>
      </c>
      <c r="C227" s="18">
        <v>9</v>
      </c>
      <c r="D227" s="17" t="s">
        <v>738</v>
      </c>
      <c r="E227" s="18">
        <v>54</v>
      </c>
      <c r="F227" s="17" t="s">
        <v>743</v>
      </c>
      <c r="I227" s="17" t="s">
        <v>744</v>
      </c>
      <c r="J227" s="18">
        <v>242</v>
      </c>
      <c r="K227" s="17" t="s">
        <v>745</v>
      </c>
      <c r="L227" s="17" t="s">
        <v>64</v>
      </c>
      <c r="O227" s="17" t="s">
        <v>814</v>
      </c>
    </row>
    <row r="228" spans="1:15" x14ac:dyDescent="0.3">
      <c r="A228" s="18">
        <v>1</v>
      </c>
      <c r="B228" s="17" t="s">
        <v>213</v>
      </c>
      <c r="C228" s="18">
        <v>9</v>
      </c>
      <c r="D228" s="17" t="s">
        <v>738</v>
      </c>
      <c r="E228" s="18">
        <v>54</v>
      </c>
      <c r="F228" s="17" t="s">
        <v>743</v>
      </c>
      <c r="I228" s="17" t="s">
        <v>746</v>
      </c>
      <c r="J228" s="18">
        <v>540</v>
      </c>
      <c r="K228" s="17" t="s">
        <v>747</v>
      </c>
      <c r="L228" s="17" t="s">
        <v>134</v>
      </c>
      <c r="O228" s="17" t="s">
        <v>814</v>
      </c>
    </row>
    <row r="229" spans="1:15" x14ac:dyDescent="0.3">
      <c r="A229" s="18">
        <v>1</v>
      </c>
      <c r="B229" s="17" t="s">
        <v>213</v>
      </c>
      <c r="C229" s="18">
        <v>9</v>
      </c>
      <c r="D229" s="17" t="s">
        <v>738</v>
      </c>
      <c r="E229" s="18">
        <v>54</v>
      </c>
      <c r="F229" s="17" t="s">
        <v>743</v>
      </c>
      <c r="I229" s="17" t="s">
        <v>748</v>
      </c>
      <c r="J229" s="18">
        <v>598</v>
      </c>
      <c r="K229" s="17" t="s">
        <v>749</v>
      </c>
      <c r="L229" s="17" t="s">
        <v>147</v>
      </c>
      <c r="O229" s="17" t="s">
        <v>814</v>
      </c>
    </row>
    <row r="230" spans="1:15" x14ac:dyDescent="0.3">
      <c r="A230" s="18">
        <v>1</v>
      </c>
      <c r="B230" s="17" t="s">
        <v>213</v>
      </c>
      <c r="C230" s="18">
        <v>9</v>
      </c>
      <c r="D230" s="17" t="s">
        <v>738</v>
      </c>
      <c r="E230" s="18">
        <v>54</v>
      </c>
      <c r="F230" s="17" t="s">
        <v>743</v>
      </c>
      <c r="I230" s="17" t="s">
        <v>750</v>
      </c>
      <c r="J230" s="18">
        <v>90</v>
      </c>
      <c r="K230" s="17" t="s">
        <v>751</v>
      </c>
      <c r="L230" s="17" t="s">
        <v>164</v>
      </c>
      <c r="M230" s="17" t="s">
        <v>814</v>
      </c>
      <c r="O230" s="17" t="s">
        <v>814</v>
      </c>
    </row>
    <row r="231" spans="1:15" x14ac:dyDescent="0.3">
      <c r="A231" s="18">
        <v>1</v>
      </c>
      <c r="B231" s="17" t="s">
        <v>213</v>
      </c>
      <c r="C231" s="18">
        <v>9</v>
      </c>
      <c r="D231" s="17" t="s">
        <v>738</v>
      </c>
      <c r="E231" s="18">
        <v>54</v>
      </c>
      <c r="F231" s="17" t="s">
        <v>743</v>
      </c>
      <c r="I231" s="17" t="s">
        <v>752</v>
      </c>
      <c r="J231" s="18">
        <v>548</v>
      </c>
      <c r="K231" s="17" t="s">
        <v>753</v>
      </c>
      <c r="L231" s="17" t="s">
        <v>196</v>
      </c>
      <c r="O231" s="17" t="s">
        <v>814</v>
      </c>
    </row>
    <row r="232" spans="1:15" x14ac:dyDescent="0.3">
      <c r="A232" s="18">
        <v>1</v>
      </c>
      <c r="B232" s="17" t="s">
        <v>213</v>
      </c>
      <c r="C232" s="18">
        <v>9</v>
      </c>
      <c r="D232" s="17" t="s">
        <v>738</v>
      </c>
      <c r="E232" s="18">
        <v>57</v>
      </c>
      <c r="F232" s="17" t="s">
        <v>754</v>
      </c>
      <c r="I232" s="17" t="s">
        <v>755</v>
      </c>
      <c r="J232" s="18">
        <v>316</v>
      </c>
      <c r="K232" s="17" t="s">
        <v>756</v>
      </c>
      <c r="L232" s="17" t="s">
        <v>80</v>
      </c>
      <c r="O232" s="17" t="s">
        <v>814</v>
      </c>
    </row>
    <row r="233" spans="1:15" x14ac:dyDescent="0.3">
      <c r="A233" s="18">
        <v>1</v>
      </c>
      <c r="B233" s="17" t="s">
        <v>213</v>
      </c>
      <c r="C233" s="18">
        <v>9</v>
      </c>
      <c r="D233" s="17" t="s">
        <v>738</v>
      </c>
      <c r="E233" s="18">
        <v>57</v>
      </c>
      <c r="F233" s="17" t="s">
        <v>754</v>
      </c>
      <c r="I233" s="17" t="s">
        <v>757</v>
      </c>
      <c r="J233" s="18">
        <v>296</v>
      </c>
      <c r="K233" s="17" t="s">
        <v>759</v>
      </c>
      <c r="L233" s="17" t="s">
        <v>758</v>
      </c>
      <c r="M233" s="17" t="s">
        <v>814</v>
      </c>
      <c r="O233" s="17" t="s">
        <v>814</v>
      </c>
    </row>
    <row r="234" spans="1:15" x14ac:dyDescent="0.3">
      <c r="A234" s="18">
        <v>1</v>
      </c>
      <c r="B234" s="17" t="s">
        <v>213</v>
      </c>
      <c r="C234" s="18">
        <v>9</v>
      </c>
      <c r="D234" s="17" t="s">
        <v>738</v>
      </c>
      <c r="E234" s="18">
        <v>57</v>
      </c>
      <c r="F234" s="17" t="s">
        <v>754</v>
      </c>
      <c r="I234" s="17" t="s">
        <v>760</v>
      </c>
      <c r="J234" s="18">
        <v>584</v>
      </c>
      <c r="K234" s="17" t="s">
        <v>762</v>
      </c>
      <c r="L234" s="17" t="s">
        <v>761</v>
      </c>
      <c r="O234" s="17" t="s">
        <v>814</v>
      </c>
    </row>
    <row r="235" spans="1:15" x14ac:dyDescent="0.3">
      <c r="A235" s="18">
        <v>1</v>
      </c>
      <c r="B235" s="17" t="s">
        <v>213</v>
      </c>
      <c r="C235" s="18">
        <v>9</v>
      </c>
      <c r="D235" s="17" t="s">
        <v>738</v>
      </c>
      <c r="E235" s="18">
        <v>57</v>
      </c>
      <c r="F235" s="17" t="s">
        <v>754</v>
      </c>
      <c r="I235" s="17" t="s">
        <v>858</v>
      </c>
      <c r="J235" s="18">
        <v>583</v>
      </c>
      <c r="K235" s="17" t="s">
        <v>764</v>
      </c>
      <c r="L235" s="17" t="s">
        <v>66</v>
      </c>
      <c r="O235" s="17" t="s">
        <v>814</v>
      </c>
    </row>
    <row r="236" spans="1:15" x14ac:dyDescent="0.3">
      <c r="A236" s="18">
        <v>1</v>
      </c>
      <c r="B236" s="17" t="s">
        <v>213</v>
      </c>
      <c r="C236" s="18">
        <v>9</v>
      </c>
      <c r="D236" s="17" t="s">
        <v>738</v>
      </c>
      <c r="E236" s="18">
        <v>57</v>
      </c>
      <c r="F236" s="17" t="s">
        <v>754</v>
      </c>
      <c r="I236" s="17" t="s">
        <v>765</v>
      </c>
      <c r="J236" s="18">
        <v>520</v>
      </c>
      <c r="K236" s="17" t="s">
        <v>767</v>
      </c>
      <c r="L236" s="17" t="s">
        <v>766</v>
      </c>
      <c r="O236" s="17" t="s">
        <v>814</v>
      </c>
    </row>
    <row r="237" spans="1:15" x14ac:dyDescent="0.3">
      <c r="A237" s="18">
        <v>1</v>
      </c>
      <c r="B237" s="17" t="s">
        <v>213</v>
      </c>
      <c r="C237" s="18">
        <v>9</v>
      </c>
      <c r="D237" s="17" t="s">
        <v>738</v>
      </c>
      <c r="E237" s="18">
        <v>57</v>
      </c>
      <c r="F237" s="17" t="s">
        <v>754</v>
      </c>
      <c r="I237" s="17" t="s">
        <v>768</v>
      </c>
      <c r="J237" s="18">
        <v>580</v>
      </c>
      <c r="K237" s="17" t="s">
        <v>770</v>
      </c>
      <c r="L237" s="17" t="s">
        <v>769</v>
      </c>
      <c r="O237" s="17" t="s">
        <v>814</v>
      </c>
    </row>
    <row r="238" spans="1:15" x14ac:dyDescent="0.3">
      <c r="A238" s="18">
        <v>1</v>
      </c>
      <c r="B238" s="17" t="s">
        <v>213</v>
      </c>
      <c r="C238" s="18">
        <v>9</v>
      </c>
      <c r="D238" s="17" t="s">
        <v>738</v>
      </c>
      <c r="E238" s="18">
        <v>57</v>
      </c>
      <c r="F238" s="17" t="s">
        <v>754</v>
      </c>
      <c r="I238" s="17" t="s">
        <v>771</v>
      </c>
      <c r="J238" s="18">
        <v>585</v>
      </c>
      <c r="K238" s="17" t="s">
        <v>773</v>
      </c>
      <c r="L238" s="17" t="s">
        <v>772</v>
      </c>
      <c r="O238" s="17" t="s">
        <v>814</v>
      </c>
    </row>
    <row r="239" spans="1:15" x14ac:dyDescent="0.3">
      <c r="A239" s="18">
        <v>1</v>
      </c>
      <c r="B239" s="17" t="s">
        <v>213</v>
      </c>
      <c r="C239" s="18">
        <v>9</v>
      </c>
      <c r="D239" s="17" t="s">
        <v>738</v>
      </c>
      <c r="E239" s="18">
        <v>57</v>
      </c>
      <c r="F239" s="17" t="s">
        <v>754</v>
      </c>
      <c r="I239" s="17" t="s">
        <v>859</v>
      </c>
      <c r="J239" s="18">
        <v>581</v>
      </c>
      <c r="K239" s="17" t="s">
        <v>860</v>
      </c>
      <c r="L239" s="17" t="s">
        <v>861</v>
      </c>
    </row>
    <row r="240" spans="1:15" x14ac:dyDescent="0.3">
      <c r="A240" s="18">
        <v>1</v>
      </c>
      <c r="B240" s="17" t="s">
        <v>213</v>
      </c>
      <c r="C240" s="18">
        <v>9</v>
      </c>
      <c r="D240" s="17" t="s">
        <v>738</v>
      </c>
      <c r="E240" s="18">
        <v>61</v>
      </c>
      <c r="F240" s="17" t="s">
        <v>774</v>
      </c>
      <c r="I240" s="17" t="s">
        <v>775</v>
      </c>
      <c r="J240" s="18">
        <v>16</v>
      </c>
      <c r="K240" s="17" t="s">
        <v>777</v>
      </c>
      <c r="L240" s="17" t="s">
        <v>776</v>
      </c>
      <c r="O240" s="17" t="s">
        <v>814</v>
      </c>
    </row>
    <row r="241" spans="1:15" x14ac:dyDescent="0.3">
      <c r="A241" s="18">
        <v>1</v>
      </c>
      <c r="B241" s="17" t="s">
        <v>213</v>
      </c>
      <c r="C241" s="18">
        <v>9</v>
      </c>
      <c r="D241" s="17" t="s">
        <v>738</v>
      </c>
      <c r="E241" s="18">
        <v>61</v>
      </c>
      <c r="F241" s="17" t="s">
        <v>774</v>
      </c>
      <c r="I241" s="17" t="s">
        <v>778</v>
      </c>
      <c r="J241" s="18">
        <v>184</v>
      </c>
      <c r="K241" s="17" t="s">
        <v>780</v>
      </c>
      <c r="L241" s="17" t="s">
        <v>779</v>
      </c>
      <c r="O241" s="17" t="s">
        <v>814</v>
      </c>
    </row>
    <row r="242" spans="1:15" x14ac:dyDescent="0.3">
      <c r="A242" s="18">
        <v>1</v>
      </c>
      <c r="B242" s="17" t="s">
        <v>213</v>
      </c>
      <c r="C242" s="18">
        <v>9</v>
      </c>
      <c r="D242" s="17" t="s">
        <v>738</v>
      </c>
      <c r="E242" s="18">
        <v>61</v>
      </c>
      <c r="F242" s="17" t="s">
        <v>774</v>
      </c>
      <c r="I242" s="17" t="s">
        <v>781</v>
      </c>
      <c r="J242" s="18">
        <v>258</v>
      </c>
      <c r="K242" s="17" t="s">
        <v>782</v>
      </c>
      <c r="L242" s="17" t="s">
        <v>154</v>
      </c>
      <c r="O242" s="17" t="s">
        <v>814</v>
      </c>
    </row>
    <row r="243" spans="1:15" x14ac:dyDescent="0.3">
      <c r="A243" s="18">
        <v>1</v>
      </c>
      <c r="B243" s="17" t="s">
        <v>213</v>
      </c>
      <c r="C243" s="18">
        <v>9</v>
      </c>
      <c r="D243" s="17" t="s">
        <v>738</v>
      </c>
      <c r="E243" s="18">
        <v>61</v>
      </c>
      <c r="F243" s="17" t="s">
        <v>774</v>
      </c>
      <c r="I243" s="17" t="s">
        <v>783</v>
      </c>
      <c r="J243" s="18">
        <v>570</v>
      </c>
      <c r="K243" s="17" t="s">
        <v>785</v>
      </c>
      <c r="L243" s="17" t="s">
        <v>784</v>
      </c>
      <c r="O243" s="17" t="s">
        <v>814</v>
      </c>
    </row>
    <row r="244" spans="1:15" x14ac:dyDescent="0.3">
      <c r="A244" s="18">
        <v>1</v>
      </c>
      <c r="B244" s="17" t="s">
        <v>213</v>
      </c>
      <c r="C244" s="18">
        <v>9</v>
      </c>
      <c r="D244" s="17" t="s">
        <v>738</v>
      </c>
      <c r="E244" s="18">
        <v>61</v>
      </c>
      <c r="F244" s="17" t="s">
        <v>774</v>
      </c>
      <c r="I244" s="17" t="s">
        <v>862</v>
      </c>
      <c r="J244" s="18">
        <v>612</v>
      </c>
      <c r="K244" s="17" t="s">
        <v>863</v>
      </c>
      <c r="L244" s="17" t="s">
        <v>864</v>
      </c>
    </row>
    <row r="245" spans="1:15" x14ac:dyDescent="0.3">
      <c r="A245" s="18">
        <v>1</v>
      </c>
      <c r="B245" s="17" t="s">
        <v>213</v>
      </c>
      <c r="C245" s="18">
        <v>9</v>
      </c>
      <c r="D245" s="17" t="s">
        <v>738</v>
      </c>
      <c r="E245" s="18">
        <v>61</v>
      </c>
      <c r="F245" s="17" t="s">
        <v>774</v>
      </c>
      <c r="I245" s="17" t="s">
        <v>786</v>
      </c>
      <c r="J245" s="18">
        <v>882</v>
      </c>
      <c r="K245" s="17" t="s">
        <v>787</v>
      </c>
      <c r="L245" s="17" t="s">
        <v>197</v>
      </c>
      <c r="O245" s="17" t="s">
        <v>814</v>
      </c>
    </row>
    <row r="246" spans="1:15" x14ac:dyDescent="0.3">
      <c r="A246" s="18">
        <v>1</v>
      </c>
      <c r="B246" s="17" t="s">
        <v>213</v>
      </c>
      <c r="C246" s="18">
        <v>9</v>
      </c>
      <c r="D246" s="17" t="s">
        <v>738</v>
      </c>
      <c r="E246" s="18">
        <v>61</v>
      </c>
      <c r="F246" s="17" t="s">
        <v>774</v>
      </c>
      <c r="I246" s="17" t="s">
        <v>788</v>
      </c>
      <c r="J246" s="18">
        <v>772</v>
      </c>
      <c r="K246" s="17" t="s">
        <v>790</v>
      </c>
      <c r="L246" s="17" t="s">
        <v>789</v>
      </c>
    </row>
    <row r="247" spans="1:15" x14ac:dyDescent="0.3">
      <c r="A247" s="18">
        <v>1</v>
      </c>
      <c r="B247" s="17" t="s">
        <v>213</v>
      </c>
      <c r="C247" s="18">
        <v>9</v>
      </c>
      <c r="D247" s="17" t="s">
        <v>738</v>
      </c>
      <c r="E247" s="18">
        <v>61</v>
      </c>
      <c r="F247" s="17" t="s">
        <v>774</v>
      </c>
      <c r="I247" s="17" t="s">
        <v>791</v>
      </c>
      <c r="J247" s="18">
        <v>776</v>
      </c>
      <c r="K247" s="17" t="s">
        <v>792</v>
      </c>
      <c r="L247" s="17" t="s">
        <v>182</v>
      </c>
      <c r="O247" s="17" t="s">
        <v>814</v>
      </c>
    </row>
    <row r="248" spans="1:15" x14ac:dyDescent="0.3">
      <c r="A248" s="18">
        <v>1</v>
      </c>
      <c r="B248" s="17" t="s">
        <v>213</v>
      </c>
      <c r="C248" s="18">
        <v>9</v>
      </c>
      <c r="D248" s="17" t="s">
        <v>738</v>
      </c>
      <c r="E248" s="18">
        <v>61</v>
      </c>
      <c r="F248" s="17" t="s">
        <v>774</v>
      </c>
      <c r="I248" s="17" t="s">
        <v>793</v>
      </c>
      <c r="J248" s="18">
        <v>798</v>
      </c>
      <c r="K248" s="17" t="s">
        <v>795</v>
      </c>
      <c r="L248" s="17" t="s">
        <v>794</v>
      </c>
      <c r="M248" s="17" t="s">
        <v>814</v>
      </c>
      <c r="O248" s="17" t="s">
        <v>814</v>
      </c>
    </row>
    <row r="249" spans="1:15" x14ac:dyDescent="0.3">
      <c r="A249" s="18">
        <v>1</v>
      </c>
      <c r="B249" s="17" t="s">
        <v>213</v>
      </c>
      <c r="C249" s="18">
        <v>9</v>
      </c>
      <c r="D249" s="17" t="s">
        <v>738</v>
      </c>
      <c r="E249" s="18">
        <v>61</v>
      </c>
      <c r="F249" s="17" t="s">
        <v>774</v>
      </c>
      <c r="I249" s="17" t="s">
        <v>796</v>
      </c>
      <c r="J249" s="18">
        <v>876</v>
      </c>
      <c r="K249" s="17" t="s">
        <v>798</v>
      </c>
      <c r="L249" s="17" t="s">
        <v>797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9F43D-FE82-4ECD-A879-C0B8B92BB476}">
  <dimension ref="A1:E270"/>
  <sheetViews>
    <sheetView zoomScaleNormal="100" workbookViewId="0"/>
  </sheetViews>
  <sheetFormatPr defaultColWidth="11.44140625" defaultRowHeight="14.4" x14ac:dyDescent="0.3"/>
  <cols>
    <col min="1" max="1" width="45.109375" style="25" customWidth="1"/>
    <col min="2" max="2" width="7.6640625" style="25" bestFit="1" customWidth="1"/>
    <col min="3" max="3" width="23.5546875" style="25" bestFit="1" customWidth="1"/>
    <col min="4" max="4" width="19.44140625" style="25" bestFit="1" customWidth="1"/>
    <col min="5" max="5" width="17.77734375" style="25" bestFit="1" customWidth="1"/>
    <col min="6" max="16384" width="11.44140625" style="25"/>
  </cols>
  <sheetData>
    <row r="1" spans="1:5" s="24" customFormat="1" x14ac:dyDescent="0.3">
      <c r="A1" s="24" t="s">
        <v>916</v>
      </c>
      <c r="B1" s="24" t="s">
        <v>917</v>
      </c>
      <c r="C1" s="24" t="s">
        <v>2</v>
      </c>
      <c r="D1" s="24" t="s">
        <v>918</v>
      </c>
      <c r="E1" s="24" t="s">
        <v>919</v>
      </c>
    </row>
    <row r="2" spans="1:5" x14ac:dyDescent="0.3">
      <c r="A2" s="25" t="s">
        <v>414</v>
      </c>
      <c r="B2" s="25" t="s">
        <v>10</v>
      </c>
      <c r="C2" s="25" t="s">
        <v>920</v>
      </c>
      <c r="D2" s="25" t="s">
        <v>921</v>
      </c>
      <c r="E2" s="25" t="s">
        <v>922</v>
      </c>
    </row>
    <row r="3" spans="1:5" x14ac:dyDescent="0.3">
      <c r="A3" s="25" t="s">
        <v>548</v>
      </c>
      <c r="B3" s="25" t="s">
        <v>12</v>
      </c>
      <c r="C3" s="25" t="s">
        <v>923</v>
      </c>
      <c r="D3" s="25" t="s">
        <v>924</v>
      </c>
      <c r="E3" s="25" t="s">
        <v>925</v>
      </c>
    </row>
    <row r="4" spans="1:5" x14ac:dyDescent="0.3">
      <c r="A4" s="25" t="s">
        <v>322</v>
      </c>
      <c r="B4" s="25" t="s">
        <v>56</v>
      </c>
      <c r="C4" s="25" t="s">
        <v>926</v>
      </c>
      <c r="D4" s="26" t="s">
        <v>924</v>
      </c>
      <c r="E4" s="25" t="s">
        <v>925</v>
      </c>
    </row>
    <row r="5" spans="1:5" x14ac:dyDescent="0.3">
      <c r="A5" s="25" t="s">
        <v>775</v>
      </c>
      <c r="B5" s="25" t="s">
        <v>776</v>
      </c>
      <c r="C5" s="25" t="s">
        <v>927</v>
      </c>
      <c r="D5" s="25" t="s">
        <v>928</v>
      </c>
    </row>
    <row r="6" spans="1:5" x14ac:dyDescent="0.3">
      <c r="A6" s="25" t="s">
        <v>550</v>
      </c>
      <c r="B6" s="25" t="s">
        <v>551</v>
      </c>
      <c r="C6" s="25" t="s">
        <v>923</v>
      </c>
      <c r="D6" s="25" t="s">
        <v>928</v>
      </c>
    </row>
    <row r="7" spans="1:5" x14ac:dyDescent="0.3">
      <c r="A7" s="25" t="s">
        <v>303</v>
      </c>
      <c r="B7" s="25" t="s">
        <v>11</v>
      </c>
      <c r="C7" s="25" t="s">
        <v>215</v>
      </c>
      <c r="D7" s="25" t="s">
        <v>929</v>
      </c>
      <c r="E7" s="25" t="s">
        <v>925</v>
      </c>
    </row>
    <row r="8" spans="1:5" x14ac:dyDescent="0.3">
      <c r="A8" s="25" t="s">
        <v>611</v>
      </c>
      <c r="B8" s="25" t="s">
        <v>612</v>
      </c>
      <c r="C8" s="25" t="s">
        <v>930</v>
      </c>
      <c r="D8" s="25" t="s">
        <v>928</v>
      </c>
      <c r="E8" s="25" t="s">
        <v>925</v>
      </c>
    </row>
    <row r="9" spans="1:5" x14ac:dyDescent="0.3">
      <c r="A9" s="25" t="s">
        <v>695</v>
      </c>
      <c r="B9" s="25" t="s">
        <v>14</v>
      </c>
      <c r="C9" s="25" t="s">
        <v>930</v>
      </c>
      <c r="D9" s="25" t="s">
        <v>924</v>
      </c>
      <c r="E9" s="25" t="s">
        <v>925</v>
      </c>
    </row>
    <row r="10" spans="1:5" x14ac:dyDescent="0.3">
      <c r="A10" s="25" t="s">
        <v>456</v>
      </c>
      <c r="B10" s="25" t="s">
        <v>15</v>
      </c>
      <c r="C10" s="25" t="s">
        <v>923</v>
      </c>
      <c r="D10" s="25" t="s">
        <v>924</v>
      </c>
      <c r="E10" s="25" t="s">
        <v>925</v>
      </c>
    </row>
    <row r="11" spans="1:5" x14ac:dyDescent="0.3">
      <c r="A11" s="25" t="s">
        <v>614</v>
      </c>
      <c r="B11" s="25" t="s">
        <v>7</v>
      </c>
      <c r="C11" s="25" t="s">
        <v>930</v>
      </c>
      <c r="D11" s="25" t="s">
        <v>928</v>
      </c>
    </row>
    <row r="12" spans="1:5" x14ac:dyDescent="0.3">
      <c r="A12" s="25" t="s">
        <v>739</v>
      </c>
      <c r="B12" s="25" t="s">
        <v>16</v>
      </c>
      <c r="C12" s="25" t="s">
        <v>927</v>
      </c>
      <c r="D12" s="25" t="s">
        <v>928</v>
      </c>
    </row>
    <row r="13" spans="1:5" x14ac:dyDescent="0.3">
      <c r="A13" s="25" t="s">
        <v>587</v>
      </c>
      <c r="B13" s="25" t="s">
        <v>17</v>
      </c>
      <c r="C13" s="25" t="s">
        <v>923</v>
      </c>
      <c r="D13" s="25" t="s">
        <v>928</v>
      </c>
    </row>
    <row r="14" spans="1:5" x14ac:dyDescent="0.3">
      <c r="A14" s="25" t="s">
        <v>458</v>
      </c>
      <c r="B14" s="25" t="s">
        <v>18</v>
      </c>
      <c r="C14" s="25" t="s">
        <v>923</v>
      </c>
      <c r="D14" s="25" t="s">
        <v>924</v>
      </c>
      <c r="E14" s="25" t="s">
        <v>925</v>
      </c>
    </row>
    <row r="15" spans="1:5" x14ac:dyDescent="0.3">
      <c r="A15" s="25" t="s">
        <v>931</v>
      </c>
      <c r="B15" s="25" t="s">
        <v>26</v>
      </c>
      <c r="C15" s="25" t="s">
        <v>930</v>
      </c>
      <c r="D15" s="25" t="s">
        <v>928</v>
      </c>
    </row>
    <row r="16" spans="1:5" x14ac:dyDescent="0.3">
      <c r="A16" s="25" t="s">
        <v>460</v>
      </c>
      <c r="B16" s="25" t="s">
        <v>25</v>
      </c>
      <c r="C16" s="25" t="s">
        <v>926</v>
      </c>
      <c r="D16" s="25" t="s">
        <v>928</v>
      </c>
    </row>
    <row r="17" spans="1:5" x14ac:dyDescent="0.3">
      <c r="A17" s="25" t="s">
        <v>416</v>
      </c>
      <c r="B17" s="25" t="s">
        <v>23</v>
      </c>
      <c r="C17" s="25" t="s">
        <v>920</v>
      </c>
      <c r="D17" s="25" t="s">
        <v>929</v>
      </c>
      <c r="E17" s="25" t="s">
        <v>922</v>
      </c>
    </row>
    <row r="18" spans="1:5" x14ac:dyDescent="0.3">
      <c r="A18" s="25" t="s">
        <v>618</v>
      </c>
      <c r="B18" s="25" t="s">
        <v>32</v>
      </c>
      <c r="C18" s="25" t="s">
        <v>930</v>
      </c>
      <c r="D18" s="25" t="s">
        <v>928</v>
      </c>
      <c r="E18" s="26" t="s">
        <v>925</v>
      </c>
    </row>
    <row r="19" spans="1:5" x14ac:dyDescent="0.3">
      <c r="A19" s="25" t="s">
        <v>494</v>
      </c>
      <c r="B19" s="25" t="s">
        <v>28</v>
      </c>
      <c r="C19" s="25" t="s">
        <v>923</v>
      </c>
      <c r="D19" s="25" t="s">
        <v>924</v>
      </c>
      <c r="E19" s="25" t="s">
        <v>925</v>
      </c>
    </row>
    <row r="20" spans="1:5" x14ac:dyDescent="0.3">
      <c r="A20" s="25" t="s">
        <v>589</v>
      </c>
      <c r="B20" s="25" t="s">
        <v>20</v>
      </c>
      <c r="C20" s="25" t="s">
        <v>923</v>
      </c>
      <c r="D20" s="25" t="s">
        <v>928</v>
      </c>
    </row>
    <row r="21" spans="1:5" x14ac:dyDescent="0.3">
      <c r="A21" s="25" t="s">
        <v>678</v>
      </c>
      <c r="B21" s="25" t="s">
        <v>29</v>
      </c>
      <c r="C21" s="25" t="s">
        <v>930</v>
      </c>
      <c r="D21" s="25" t="s">
        <v>924</v>
      </c>
      <c r="E21" s="26" t="s">
        <v>932</v>
      </c>
    </row>
    <row r="22" spans="1:5" x14ac:dyDescent="0.3">
      <c r="A22" s="25" t="s">
        <v>349</v>
      </c>
      <c r="B22" s="25" t="s">
        <v>21</v>
      </c>
      <c r="C22" s="25" t="s">
        <v>215</v>
      </c>
      <c r="D22" s="25" t="s">
        <v>929</v>
      </c>
      <c r="E22" s="25" t="s">
        <v>922</v>
      </c>
    </row>
    <row r="23" spans="1:5" x14ac:dyDescent="0.3">
      <c r="A23" s="25" t="s">
        <v>725</v>
      </c>
      <c r="B23" s="25" t="s">
        <v>726</v>
      </c>
      <c r="C23" s="25" t="s">
        <v>933</v>
      </c>
      <c r="D23" s="25" t="s">
        <v>928</v>
      </c>
    </row>
    <row r="24" spans="1:5" x14ac:dyDescent="0.3">
      <c r="A24" s="25" t="s">
        <v>418</v>
      </c>
      <c r="B24" s="25" t="s">
        <v>34</v>
      </c>
      <c r="C24" s="25" t="s">
        <v>920</v>
      </c>
      <c r="D24" s="25" t="s">
        <v>929</v>
      </c>
      <c r="E24" s="25" t="s">
        <v>922</v>
      </c>
    </row>
    <row r="25" spans="1:5" x14ac:dyDescent="0.3">
      <c r="A25" s="25" t="s">
        <v>934</v>
      </c>
      <c r="B25" s="25" t="s">
        <v>30</v>
      </c>
      <c r="C25" s="25" t="s">
        <v>930</v>
      </c>
      <c r="D25" s="25" t="s">
        <v>929</v>
      </c>
      <c r="E25" s="25" t="s">
        <v>925</v>
      </c>
    </row>
    <row r="26" spans="1:5" x14ac:dyDescent="0.3">
      <c r="A26" s="25" t="s">
        <v>553</v>
      </c>
      <c r="B26" s="25" t="s">
        <v>27</v>
      </c>
      <c r="C26" s="25" t="s">
        <v>923</v>
      </c>
      <c r="D26" s="25" t="s">
        <v>924</v>
      </c>
      <c r="E26" s="25" t="s">
        <v>925</v>
      </c>
    </row>
    <row r="27" spans="1:5" x14ac:dyDescent="0.3">
      <c r="A27" s="25" t="s">
        <v>338</v>
      </c>
      <c r="B27" s="25" t="s">
        <v>35</v>
      </c>
      <c r="C27" s="25" t="s">
        <v>215</v>
      </c>
      <c r="D27" s="25" t="s">
        <v>924</v>
      </c>
      <c r="E27" s="25" t="s">
        <v>925</v>
      </c>
    </row>
    <row r="28" spans="1:5" x14ac:dyDescent="0.3">
      <c r="A28" s="25" t="s">
        <v>699</v>
      </c>
      <c r="B28" s="25" t="s">
        <v>31</v>
      </c>
      <c r="C28" s="25" t="s">
        <v>930</v>
      </c>
      <c r="D28" s="25" t="s">
        <v>924</v>
      </c>
      <c r="E28" s="25" t="s">
        <v>925</v>
      </c>
    </row>
    <row r="29" spans="1:5" x14ac:dyDescent="0.3">
      <c r="A29" s="25" t="s">
        <v>623</v>
      </c>
      <c r="B29" s="25" t="s">
        <v>624</v>
      </c>
      <c r="C29" s="25" t="s">
        <v>930</v>
      </c>
      <c r="D29" s="25" t="s">
        <v>928</v>
      </c>
    </row>
    <row r="30" spans="1:5" x14ac:dyDescent="0.3">
      <c r="A30" s="25" t="s">
        <v>433</v>
      </c>
      <c r="B30" s="25" t="s">
        <v>33</v>
      </c>
      <c r="C30" s="25" t="s">
        <v>927</v>
      </c>
      <c r="D30" s="25" t="s">
        <v>928</v>
      </c>
    </row>
    <row r="31" spans="1:5" x14ac:dyDescent="0.3">
      <c r="A31" s="25" t="s">
        <v>496</v>
      </c>
      <c r="B31" s="25" t="s">
        <v>24</v>
      </c>
      <c r="C31" s="25" t="s">
        <v>923</v>
      </c>
      <c r="D31" s="26" t="s">
        <v>928</v>
      </c>
      <c r="E31" s="25" t="s">
        <v>925</v>
      </c>
    </row>
    <row r="32" spans="1:5" x14ac:dyDescent="0.3">
      <c r="A32" s="25" t="s">
        <v>351</v>
      </c>
      <c r="B32" s="25" t="s">
        <v>22</v>
      </c>
      <c r="C32" s="25" t="s">
        <v>215</v>
      </c>
      <c r="D32" s="25" t="s">
        <v>921</v>
      </c>
      <c r="E32" s="25" t="s">
        <v>922</v>
      </c>
    </row>
    <row r="33" spans="1:5" x14ac:dyDescent="0.3">
      <c r="A33" s="25" t="s">
        <v>259</v>
      </c>
      <c r="B33" s="25" t="s">
        <v>19</v>
      </c>
      <c r="C33" s="25" t="s">
        <v>215</v>
      </c>
      <c r="D33" s="25" t="s">
        <v>921</v>
      </c>
      <c r="E33" s="25" t="s">
        <v>922</v>
      </c>
    </row>
    <row r="34" spans="1:5" x14ac:dyDescent="0.3">
      <c r="A34" s="25" t="s">
        <v>353</v>
      </c>
      <c r="B34" s="25" t="s">
        <v>47</v>
      </c>
      <c r="C34" s="25" t="s">
        <v>215</v>
      </c>
      <c r="D34" s="25" t="s">
        <v>929</v>
      </c>
      <c r="E34" s="25" t="s">
        <v>932</v>
      </c>
    </row>
    <row r="35" spans="1:5" x14ac:dyDescent="0.3">
      <c r="A35" s="25" t="s">
        <v>435</v>
      </c>
      <c r="B35" s="25" t="s">
        <v>101</v>
      </c>
      <c r="C35" s="25" t="s">
        <v>927</v>
      </c>
      <c r="D35" s="25" t="s">
        <v>929</v>
      </c>
      <c r="E35" s="25" t="s">
        <v>922</v>
      </c>
    </row>
    <row r="36" spans="1:5" x14ac:dyDescent="0.3">
      <c r="A36" s="25" t="s">
        <v>305</v>
      </c>
      <c r="B36" s="25" t="s">
        <v>42</v>
      </c>
      <c r="C36" s="25" t="s">
        <v>215</v>
      </c>
      <c r="D36" s="25" t="s">
        <v>929</v>
      </c>
      <c r="E36" s="25" t="s">
        <v>932</v>
      </c>
    </row>
    <row r="37" spans="1:5" x14ac:dyDescent="0.3">
      <c r="A37" s="25" t="s">
        <v>728</v>
      </c>
      <c r="B37" s="25" t="s">
        <v>37</v>
      </c>
      <c r="C37" s="25" t="s">
        <v>933</v>
      </c>
      <c r="D37" s="25" t="s">
        <v>928</v>
      </c>
    </row>
    <row r="38" spans="1:5" x14ac:dyDescent="0.3">
      <c r="A38" s="25" t="s">
        <v>626</v>
      </c>
      <c r="B38" s="25" t="s">
        <v>627</v>
      </c>
      <c r="C38" s="25" t="s">
        <v>930</v>
      </c>
      <c r="D38" s="25" t="s">
        <v>928</v>
      </c>
    </row>
    <row r="39" spans="1:5" x14ac:dyDescent="0.3">
      <c r="A39" s="25" t="s">
        <v>307</v>
      </c>
      <c r="B39" s="25" t="s">
        <v>36</v>
      </c>
      <c r="C39" s="25" t="s">
        <v>215</v>
      </c>
      <c r="D39" s="25" t="s">
        <v>921</v>
      </c>
      <c r="E39" s="25" t="s">
        <v>922</v>
      </c>
    </row>
    <row r="40" spans="1:5" x14ac:dyDescent="0.3">
      <c r="A40" s="25" t="s">
        <v>309</v>
      </c>
      <c r="B40" s="25" t="s">
        <v>176</v>
      </c>
      <c r="C40" s="25" t="s">
        <v>215</v>
      </c>
      <c r="D40" s="25" t="s">
        <v>921</v>
      </c>
      <c r="E40" s="25" t="s">
        <v>922</v>
      </c>
    </row>
    <row r="41" spans="1:5" x14ac:dyDescent="0.3">
      <c r="A41" s="25" t="s">
        <v>935</v>
      </c>
      <c r="B41" s="25" t="s">
        <v>936</v>
      </c>
      <c r="C41" s="25" t="s">
        <v>923</v>
      </c>
      <c r="D41" s="25" t="s">
        <v>928</v>
      </c>
    </row>
    <row r="42" spans="1:5" x14ac:dyDescent="0.3">
      <c r="A42" s="25" t="s">
        <v>701</v>
      </c>
      <c r="B42" s="25" t="s">
        <v>39</v>
      </c>
      <c r="C42" s="25" t="s">
        <v>930</v>
      </c>
      <c r="D42" s="25" t="s">
        <v>928</v>
      </c>
      <c r="E42" s="25" t="s">
        <v>925</v>
      </c>
    </row>
    <row r="43" spans="1:5" x14ac:dyDescent="0.3">
      <c r="A43" s="25" t="s">
        <v>397</v>
      </c>
      <c r="B43" s="25" t="s">
        <v>40</v>
      </c>
      <c r="C43" s="25" t="s">
        <v>927</v>
      </c>
      <c r="D43" s="25" t="s">
        <v>924</v>
      </c>
      <c r="E43" s="25" t="s">
        <v>925</v>
      </c>
    </row>
    <row r="44" spans="1:5" x14ac:dyDescent="0.3">
      <c r="A44" s="25" t="s">
        <v>703</v>
      </c>
      <c r="B44" s="25" t="s">
        <v>45</v>
      </c>
      <c r="C44" s="25" t="s">
        <v>930</v>
      </c>
      <c r="D44" s="25" t="s">
        <v>924</v>
      </c>
      <c r="E44" s="25" t="s">
        <v>925</v>
      </c>
    </row>
    <row r="45" spans="1:5" x14ac:dyDescent="0.3">
      <c r="A45" s="25" t="s">
        <v>262</v>
      </c>
      <c r="B45" s="25" t="s">
        <v>46</v>
      </c>
      <c r="C45" s="25" t="s">
        <v>215</v>
      </c>
      <c r="D45" s="25" t="s">
        <v>929</v>
      </c>
      <c r="E45" s="25" t="s">
        <v>922</v>
      </c>
    </row>
    <row r="46" spans="1:5" x14ac:dyDescent="0.3">
      <c r="A46" s="25" t="s">
        <v>937</v>
      </c>
      <c r="B46" s="25" t="s">
        <v>43</v>
      </c>
      <c r="C46" s="25" t="s">
        <v>215</v>
      </c>
      <c r="D46" s="25" t="s">
        <v>921</v>
      </c>
      <c r="E46" s="25" t="s">
        <v>922</v>
      </c>
    </row>
    <row r="47" spans="1:5" x14ac:dyDescent="0.3">
      <c r="A47" s="25" t="s">
        <v>938</v>
      </c>
      <c r="B47" s="25" t="s">
        <v>44</v>
      </c>
      <c r="C47" s="25" t="s">
        <v>215</v>
      </c>
      <c r="D47" s="25" t="s">
        <v>929</v>
      </c>
      <c r="E47" s="25" t="s">
        <v>932</v>
      </c>
    </row>
    <row r="48" spans="1:5" x14ac:dyDescent="0.3">
      <c r="A48" s="25" t="s">
        <v>680</v>
      </c>
      <c r="B48" s="25" t="s">
        <v>48</v>
      </c>
      <c r="C48" s="25" t="s">
        <v>930</v>
      </c>
      <c r="D48" s="25" t="s">
        <v>924</v>
      </c>
      <c r="E48" s="25" t="s">
        <v>925</v>
      </c>
    </row>
    <row r="49" spans="1:5" x14ac:dyDescent="0.3">
      <c r="A49" s="25" t="s">
        <v>821</v>
      </c>
      <c r="B49" s="25" t="s">
        <v>41</v>
      </c>
      <c r="C49" s="25" t="s">
        <v>215</v>
      </c>
      <c r="D49" s="25" t="s">
        <v>929</v>
      </c>
      <c r="E49" s="25" t="s">
        <v>922</v>
      </c>
    </row>
    <row r="50" spans="1:5" x14ac:dyDescent="0.3">
      <c r="A50" s="25" t="s">
        <v>555</v>
      </c>
      <c r="B50" s="25" t="s">
        <v>84</v>
      </c>
      <c r="C50" s="25" t="s">
        <v>923</v>
      </c>
      <c r="D50" s="25" t="s">
        <v>928</v>
      </c>
      <c r="E50" s="25" t="s">
        <v>925</v>
      </c>
    </row>
    <row r="51" spans="1:5" x14ac:dyDescent="0.3">
      <c r="A51" s="25" t="s">
        <v>629</v>
      </c>
      <c r="B51" s="25" t="s">
        <v>49</v>
      </c>
      <c r="C51" s="25" t="s">
        <v>930</v>
      </c>
      <c r="D51" s="25" t="s">
        <v>924</v>
      </c>
    </row>
    <row r="52" spans="1:5" x14ac:dyDescent="0.3">
      <c r="A52" s="25" t="s">
        <v>631</v>
      </c>
      <c r="B52" s="25" t="s">
        <v>632</v>
      </c>
      <c r="C52" s="25" t="s">
        <v>930</v>
      </c>
      <c r="D52" s="25" t="s">
        <v>928</v>
      </c>
    </row>
    <row r="53" spans="1:5" x14ac:dyDescent="0.3">
      <c r="A53" s="25" t="s">
        <v>462</v>
      </c>
      <c r="B53" s="25" t="s">
        <v>50</v>
      </c>
      <c r="C53" s="25" t="s">
        <v>923</v>
      </c>
      <c r="D53" s="25" t="s">
        <v>928</v>
      </c>
    </row>
    <row r="54" spans="1:5" x14ac:dyDescent="0.3">
      <c r="A54" s="25" t="s">
        <v>498</v>
      </c>
      <c r="B54" s="25" t="s">
        <v>51</v>
      </c>
      <c r="C54" s="25" t="s">
        <v>923</v>
      </c>
      <c r="D54" s="25" t="s">
        <v>928</v>
      </c>
    </row>
    <row r="55" spans="1:5" x14ac:dyDescent="0.3">
      <c r="A55" s="25" t="s">
        <v>515</v>
      </c>
      <c r="B55" s="25" t="s">
        <v>54</v>
      </c>
      <c r="C55" s="25" t="s">
        <v>923</v>
      </c>
      <c r="D55" s="25" t="s">
        <v>928</v>
      </c>
    </row>
    <row r="56" spans="1:5" x14ac:dyDescent="0.3">
      <c r="A56" s="25" t="s">
        <v>264</v>
      </c>
      <c r="B56" s="25" t="s">
        <v>53</v>
      </c>
      <c r="C56" s="25" t="s">
        <v>926</v>
      </c>
      <c r="D56" s="25" t="s">
        <v>929</v>
      </c>
      <c r="E56" s="25" t="s">
        <v>922</v>
      </c>
    </row>
    <row r="57" spans="1:5" x14ac:dyDescent="0.3">
      <c r="A57" s="25" t="s">
        <v>634</v>
      </c>
      <c r="B57" s="25" t="s">
        <v>635</v>
      </c>
      <c r="C57" s="25" t="s">
        <v>930</v>
      </c>
      <c r="D57" s="25" t="s">
        <v>924</v>
      </c>
      <c r="E57" s="25" t="s">
        <v>932</v>
      </c>
    </row>
    <row r="58" spans="1:5" x14ac:dyDescent="0.3">
      <c r="A58" s="25" t="s">
        <v>637</v>
      </c>
      <c r="B58" s="25" t="s">
        <v>55</v>
      </c>
      <c r="C58" s="25" t="s">
        <v>930</v>
      </c>
      <c r="D58" s="25" t="s">
        <v>924</v>
      </c>
      <c r="E58" s="25" t="s">
        <v>925</v>
      </c>
    </row>
    <row r="59" spans="1:5" x14ac:dyDescent="0.3">
      <c r="A59" s="25" t="s">
        <v>705</v>
      </c>
      <c r="B59" s="25" t="s">
        <v>57</v>
      </c>
      <c r="C59" s="25" t="s">
        <v>930</v>
      </c>
      <c r="D59" s="25" t="s">
        <v>924</v>
      </c>
      <c r="E59" s="25" t="s">
        <v>925</v>
      </c>
    </row>
    <row r="60" spans="1:5" x14ac:dyDescent="0.3">
      <c r="A60" s="25" t="s">
        <v>939</v>
      </c>
      <c r="B60" s="25" t="s">
        <v>58</v>
      </c>
      <c r="C60" s="25" t="s">
        <v>926</v>
      </c>
      <c r="D60" s="25" t="s">
        <v>929</v>
      </c>
      <c r="E60" s="25" t="s">
        <v>925</v>
      </c>
    </row>
    <row r="61" spans="1:5" x14ac:dyDescent="0.3">
      <c r="A61" s="25" t="s">
        <v>682</v>
      </c>
      <c r="B61" s="25" t="s">
        <v>166</v>
      </c>
      <c r="C61" s="25" t="s">
        <v>930</v>
      </c>
      <c r="D61" s="25" t="s">
        <v>924</v>
      </c>
      <c r="E61" s="25" t="s">
        <v>925</v>
      </c>
    </row>
    <row r="62" spans="1:5" x14ac:dyDescent="0.3">
      <c r="A62" s="25" t="s">
        <v>315</v>
      </c>
      <c r="B62" s="25" t="s">
        <v>75</v>
      </c>
      <c r="C62" s="25" t="s">
        <v>215</v>
      </c>
      <c r="D62" s="25" t="s">
        <v>924</v>
      </c>
      <c r="E62" s="25" t="s">
        <v>925</v>
      </c>
    </row>
    <row r="63" spans="1:5" x14ac:dyDescent="0.3">
      <c r="A63" s="25" t="s">
        <v>266</v>
      </c>
      <c r="B63" s="25" t="s">
        <v>59</v>
      </c>
      <c r="C63" s="25" t="s">
        <v>215</v>
      </c>
      <c r="D63" s="25" t="s">
        <v>921</v>
      </c>
      <c r="E63" s="25" t="s">
        <v>922</v>
      </c>
    </row>
    <row r="64" spans="1:5" x14ac:dyDescent="0.3">
      <c r="A64" s="25" t="s">
        <v>517</v>
      </c>
      <c r="B64" s="25" t="s">
        <v>61</v>
      </c>
      <c r="C64" s="25" t="s">
        <v>923</v>
      </c>
      <c r="D64" s="25" t="s">
        <v>928</v>
      </c>
    </row>
    <row r="65" spans="1:5" x14ac:dyDescent="0.3">
      <c r="A65" s="25" t="s">
        <v>340</v>
      </c>
      <c r="B65" s="25" t="s">
        <v>174</v>
      </c>
      <c r="C65" s="25" t="s">
        <v>215</v>
      </c>
      <c r="D65" s="25" t="s">
        <v>929</v>
      </c>
      <c r="E65" s="26" t="s">
        <v>932</v>
      </c>
    </row>
    <row r="66" spans="1:5" x14ac:dyDescent="0.3">
      <c r="A66" s="25" t="s">
        <v>268</v>
      </c>
      <c r="B66" s="25" t="s">
        <v>62</v>
      </c>
      <c r="C66" s="25" t="s">
        <v>215</v>
      </c>
      <c r="D66" s="25" t="s">
        <v>921</v>
      </c>
      <c r="E66" s="25" t="s">
        <v>922</v>
      </c>
    </row>
    <row r="67" spans="1:5" x14ac:dyDescent="0.3">
      <c r="A67" s="25" t="s">
        <v>519</v>
      </c>
      <c r="B67" s="25" t="s">
        <v>520</v>
      </c>
      <c r="C67" s="25" t="s">
        <v>923</v>
      </c>
      <c r="D67" s="25" t="s">
        <v>928</v>
      </c>
    </row>
    <row r="68" spans="1:5" x14ac:dyDescent="0.3">
      <c r="A68" s="25" t="s">
        <v>744</v>
      </c>
      <c r="B68" s="25" t="s">
        <v>64</v>
      </c>
      <c r="C68" s="25" t="s">
        <v>927</v>
      </c>
      <c r="D68" s="25" t="s">
        <v>924</v>
      </c>
      <c r="E68" s="25" t="s">
        <v>932</v>
      </c>
    </row>
    <row r="69" spans="1:5" x14ac:dyDescent="0.3">
      <c r="A69" s="25" t="s">
        <v>522</v>
      </c>
      <c r="B69" s="25" t="s">
        <v>63</v>
      </c>
      <c r="C69" s="25" t="s">
        <v>923</v>
      </c>
      <c r="D69" s="25" t="s">
        <v>928</v>
      </c>
    </row>
    <row r="70" spans="1:5" x14ac:dyDescent="0.3">
      <c r="A70" s="25" t="s">
        <v>591</v>
      </c>
      <c r="B70" s="25" t="s">
        <v>65</v>
      </c>
      <c r="C70" s="25" t="s">
        <v>923</v>
      </c>
      <c r="D70" s="25" t="s">
        <v>928</v>
      </c>
    </row>
    <row r="71" spans="1:5" x14ac:dyDescent="0.3">
      <c r="A71" s="25" t="s">
        <v>781</v>
      </c>
      <c r="B71" s="25" t="s">
        <v>154</v>
      </c>
      <c r="C71" s="25" t="s">
        <v>927</v>
      </c>
      <c r="D71" s="25" t="s">
        <v>928</v>
      </c>
    </row>
    <row r="72" spans="1:5" x14ac:dyDescent="0.3">
      <c r="A72" s="25" t="s">
        <v>317</v>
      </c>
      <c r="B72" s="25" t="s">
        <v>67</v>
      </c>
      <c r="C72" s="25" t="s">
        <v>215</v>
      </c>
      <c r="D72" s="25" t="s">
        <v>924</v>
      </c>
      <c r="E72" s="25" t="s">
        <v>925</v>
      </c>
    </row>
    <row r="73" spans="1:5" x14ac:dyDescent="0.3">
      <c r="A73" s="25" t="s">
        <v>940</v>
      </c>
      <c r="B73" s="25" t="s">
        <v>73</v>
      </c>
      <c r="C73" s="25" t="s">
        <v>215</v>
      </c>
      <c r="D73" s="25" t="s">
        <v>921</v>
      </c>
      <c r="E73" s="25" t="s">
        <v>922</v>
      </c>
    </row>
    <row r="74" spans="1:5" x14ac:dyDescent="0.3">
      <c r="A74" s="25" t="s">
        <v>464</v>
      </c>
      <c r="B74" s="25" t="s">
        <v>69</v>
      </c>
      <c r="C74" s="25" t="s">
        <v>923</v>
      </c>
      <c r="D74" s="25" t="s">
        <v>924</v>
      </c>
      <c r="E74" s="25" t="s">
        <v>925</v>
      </c>
    </row>
    <row r="75" spans="1:5" x14ac:dyDescent="0.3">
      <c r="A75" s="25" t="s">
        <v>593</v>
      </c>
      <c r="B75" s="25" t="s">
        <v>52</v>
      </c>
      <c r="C75" s="25" t="s">
        <v>923</v>
      </c>
      <c r="D75" s="25" t="s">
        <v>928</v>
      </c>
    </row>
    <row r="76" spans="1:5" x14ac:dyDescent="0.3">
      <c r="A76" s="25" t="s">
        <v>359</v>
      </c>
      <c r="B76" s="25" t="s">
        <v>70</v>
      </c>
      <c r="C76" s="25" t="s">
        <v>215</v>
      </c>
      <c r="D76" s="25" t="s">
        <v>929</v>
      </c>
      <c r="E76" s="25" t="s">
        <v>922</v>
      </c>
    </row>
    <row r="77" spans="1:5" x14ac:dyDescent="0.3">
      <c r="A77" s="25" t="s">
        <v>557</v>
      </c>
      <c r="B77" s="25" t="s">
        <v>558</v>
      </c>
      <c r="C77" s="25" t="s">
        <v>923</v>
      </c>
      <c r="D77" s="25" t="s">
        <v>928</v>
      </c>
    </row>
    <row r="78" spans="1:5" x14ac:dyDescent="0.3">
      <c r="A78" s="25" t="s">
        <v>560</v>
      </c>
      <c r="B78" s="25" t="s">
        <v>76</v>
      </c>
      <c r="C78" s="25" t="s">
        <v>923</v>
      </c>
      <c r="D78" s="25" t="s">
        <v>928</v>
      </c>
    </row>
    <row r="79" spans="1:5" x14ac:dyDescent="0.3">
      <c r="A79" s="25" t="s">
        <v>730</v>
      </c>
      <c r="B79" s="25" t="s">
        <v>731</v>
      </c>
      <c r="C79" s="25" t="s">
        <v>923</v>
      </c>
      <c r="D79" s="25" t="s">
        <v>928</v>
      </c>
    </row>
    <row r="80" spans="1:5" x14ac:dyDescent="0.3">
      <c r="A80" s="25" t="s">
        <v>639</v>
      </c>
      <c r="B80" s="25" t="s">
        <v>77</v>
      </c>
      <c r="C80" s="25" t="s">
        <v>930</v>
      </c>
      <c r="D80" s="25" t="s">
        <v>924</v>
      </c>
      <c r="E80" s="25" t="s">
        <v>932</v>
      </c>
    </row>
    <row r="81" spans="1:5" x14ac:dyDescent="0.3">
      <c r="A81" s="25" t="s">
        <v>755</v>
      </c>
      <c r="B81" s="25" t="s">
        <v>80</v>
      </c>
      <c r="C81" s="25" t="s">
        <v>927</v>
      </c>
      <c r="D81" s="25" t="s">
        <v>928</v>
      </c>
    </row>
    <row r="82" spans="1:5" x14ac:dyDescent="0.3">
      <c r="A82" s="25" t="s">
        <v>684</v>
      </c>
      <c r="B82" s="25" t="s">
        <v>78</v>
      </c>
      <c r="C82" s="25" t="s">
        <v>930</v>
      </c>
      <c r="D82" s="25" t="s">
        <v>924</v>
      </c>
      <c r="E82" s="25" t="s">
        <v>925</v>
      </c>
    </row>
    <row r="83" spans="1:5" x14ac:dyDescent="0.3">
      <c r="A83" s="25" t="s">
        <v>361</v>
      </c>
      <c r="B83" s="25" t="s">
        <v>71</v>
      </c>
      <c r="C83" s="25" t="s">
        <v>215</v>
      </c>
      <c r="D83" s="25" t="s">
        <v>929</v>
      </c>
      <c r="E83" s="25" t="s">
        <v>922</v>
      </c>
    </row>
    <row r="84" spans="1:5" x14ac:dyDescent="0.3">
      <c r="A84" s="25" t="s">
        <v>363</v>
      </c>
      <c r="B84" s="25" t="s">
        <v>74</v>
      </c>
      <c r="C84" s="25" t="s">
        <v>215</v>
      </c>
      <c r="D84" s="25" t="s">
        <v>921</v>
      </c>
      <c r="E84" s="25" t="s">
        <v>922</v>
      </c>
    </row>
    <row r="85" spans="1:5" x14ac:dyDescent="0.3">
      <c r="A85" s="25" t="s">
        <v>712</v>
      </c>
      <c r="B85" s="25" t="s">
        <v>81</v>
      </c>
      <c r="C85" s="25" t="s">
        <v>930</v>
      </c>
      <c r="D85" s="25" t="s">
        <v>928</v>
      </c>
      <c r="E85" s="25" t="s">
        <v>922</v>
      </c>
    </row>
    <row r="86" spans="1:5" x14ac:dyDescent="0.3">
      <c r="A86" s="25" t="s">
        <v>643</v>
      </c>
      <c r="B86" s="25" t="s">
        <v>85</v>
      </c>
      <c r="C86" s="25" t="s">
        <v>930</v>
      </c>
      <c r="D86" s="25" t="s">
        <v>929</v>
      </c>
      <c r="E86" s="25" t="s">
        <v>922</v>
      </c>
    </row>
    <row r="87" spans="1:5" x14ac:dyDescent="0.3">
      <c r="A87" s="25" t="s">
        <v>686</v>
      </c>
      <c r="B87" s="25" t="s">
        <v>83</v>
      </c>
      <c r="C87" s="25" t="s">
        <v>930</v>
      </c>
      <c r="D87" s="25" t="s">
        <v>929</v>
      </c>
      <c r="E87" s="25" t="s">
        <v>922</v>
      </c>
    </row>
    <row r="88" spans="1:5" x14ac:dyDescent="0.3">
      <c r="A88" s="25" t="s">
        <v>941</v>
      </c>
      <c r="B88" s="25" t="s">
        <v>82</v>
      </c>
      <c r="C88" s="25" t="s">
        <v>927</v>
      </c>
      <c r="D88" s="25" t="s">
        <v>928</v>
      </c>
    </row>
    <row r="89" spans="1:5" x14ac:dyDescent="0.3">
      <c r="A89" s="25" t="s">
        <v>500</v>
      </c>
      <c r="B89" s="25" t="s">
        <v>86</v>
      </c>
      <c r="C89" s="25" t="s">
        <v>923</v>
      </c>
      <c r="D89" s="25" t="s">
        <v>928</v>
      </c>
    </row>
    <row r="90" spans="1:5" x14ac:dyDescent="0.3">
      <c r="A90" s="25" t="s">
        <v>527</v>
      </c>
      <c r="B90" s="25" t="s">
        <v>92</v>
      </c>
      <c r="C90" s="25" t="s">
        <v>923</v>
      </c>
      <c r="D90" s="25" t="s">
        <v>928</v>
      </c>
    </row>
    <row r="91" spans="1:5" x14ac:dyDescent="0.3">
      <c r="A91" s="25" t="s">
        <v>420</v>
      </c>
      <c r="B91" s="25" t="s">
        <v>88</v>
      </c>
      <c r="C91" s="25" t="s">
        <v>920</v>
      </c>
      <c r="D91" s="25" t="s">
        <v>929</v>
      </c>
      <c r="E91" s="25" t="s">
        <v>925</v>
      </c>
    </row>
    <row r="92" spans="1:5" x14ac:dyDescent="0.3">
      <c r="A92" s="25" t="s">
        <v>437</v>
      </c>
      <c r="B92" s="25" t="s">
        <v>87</v>
      </c>
      <c r="C92" s="25" t="s">
        <v>927</v>
      </c>
      <c r="D92" s="25" t="s">
        <v>924</v>
      </c>
      <c r="E92" s="25" t="s">
        <v>925</v>
      </c>
    </row>
    <row r="93" spans="1:5" x14ac:dyDescent="0.3">
      <c r="A93" s="25" t="s">
        <v>942</v>
      </c>
      <c r="B93" s="25" t="s">
        <v>90</v>
      </c>
      <c r="C93" s="25" t="s">
        <v>926</v>
      </c>
      <c r="D93" s="26" t="s">
        <v>924</v>
      </c>
      <c r="E93" s="25" t="s">
        <v>925</v>
      </c>
    </row>
    <row r="94" spans="1:5" x14ac:dyDescent="0.3">
      <c r="A94" s="25" t="s">
        <v>466</v>
      </c>
      <c r="B94" s="25" t="s">
        <v>91</v>
      </c>
      <c r="C94" s="25" t="s">
        <v>926</v>
      </c>
      <c r="D94" s="25" t="s">
        <v>924</v>
      </c>
      <c r="E94" s="25" t="s">
        <v>925</v>
      </c>
    </row>
    <row r="95" spans="1:5" x14ac:dyDescent="0.3">
      <c r="A95" s="25" t="s">
        <v>529</v>
      </c>
      <c r="B95" s="25" t="s">
        <v>89</v>
      </c>
      <c r="C95" s="25" t="s">
        <v>923</v>
      </c>
      <c r="D95" s="25" t="s">
        <v>928</v>
      </c>
    </row>
    <row r="96" spans="1:5" x14ac:dyDescent="0.3">
      <c r="A96" s="25" t="s">
        <v>531</v>
      </c>
      <c r="B96" s="25" t="s">
        <v>532</v>
      </c>
      <c r="C96" s="25" t="s">
        <v>923</v>
      </c>
      <c r="D96" s="25" t="s">
        <v>928</v>
      </c>
    </row>
    <row r="97" spans="1:5" x14ac:dyDescent="0.3">
      <c r="A97" s="25" t="s">
        <v>468</v>
      </c>
      <c r="B97" s="25" t="s">
        <v>93</v>
      </c>
      <c r="C97" s="25" t="s">
        <v>926</v>
      </c>
      <c r="D97" s="25" t="s">
        <v>928</v>
      </c>
    </row>
    <row r="98" spans="1:5" x14ac:dyDescent="0.3">
      <c r="A98" s="25" t="s">
        <v>565</v>
      </c>
      <c r="B98" s="25" t="s">
        <v>94</v>
      </c>
      <c r="C98" s="25" t="s">
        <v>923</v>
      </c>
      <c r="D98" s="25" t="s">
        <v>928</v>
      </c>
    </row>
    <row r="99" spans="1:5" x14ac:dyDescent="0.3">
      <c r="A99" s="25" t="s">
        <v>645</v>
      </c>
      <c r="B99" s="25" t="s">
        <v>95</v>
      </c>
      <c r="C99" s="25" t="s">
        <v>930</v>
      </c>
      <c r="D99" s="25" t="s">
        <v>924</v>
      </c>
      <c r="E99" s="25" t="s">
        <v>925</v>
      </c>
    </row>
    <row r="100" spans="1:5" x14ac:dyDescent="0.3">
      <c r="A100" s="25" t="s">
        <v>407</v>
      </c>
      <c r="B100" s="25" t="s">
        <v>97</v>
      </c>
      <c r="C100" s="25" t="s">
        <v>927</v>
      </c>
      <c r="D100" s="25" t="s">
        <v>928</v>
      </c>
    </row>
    <row r="101" spans="1:5" x14ac:dyDescent="0.3">
      <c r="A101" s="25" t="s">
        <v>470</v>
      </c>
      <c r="B101" s="25" t="s">
        <v>96</v>
      </c>
      <c r="C101" s="25" t="s">
        <v>926</v>
      </c>
      <c r="D101" s="25" t="s">
        <v>929</v>
      </c>
      <c r="E101" s="25" t="s">
        <v>925</v>
      </c>
    </row>
    <row r="102" spans="1:5" x14ac:dyDescent="0.3">
      <c r="A102" s="25" t="s">
        <v>386</v>
      </c>
      <c r="B102" s="25" t="s">
        <v>98</v>
      </c>
      <c r="C102" s="25" t="s">
        <v>923</v>
      </c>
      <c r="D102" s="25" t="s">
        <v>924</v>
      </c>
      <c r="E102" s="25" t="s">
        <v>925</v>
      </c>
    </row>
    <row r="103" spans="1:5" x14ac:dyDescent="0.3">
      <c r="A103" s="25" t="s">
        <v>270</v>
      </c>
      <c r="B103" s="25" t="s">
        <v>99</v>
      </c>
      <c r="C103" s="25" t="s">
        <v>215</v>
      </c>
      <c r="D103" s="25" t="s">
        <v>929</v>
      </c>
      <c r="E103" s="25" t="s">
        <v>932</v>
      </c>
    </row>
    <row r="104" spans="1:5" x14ac:dyDescent="0.3">
      <c r="A104" s="25" t="s">
        <v>757</v>
      </c>
      <c r="B104" s="25" t="s">
        <v>758</v>
      </c>
      <c r="C104" s="25" t="s">
        <v>927</v>
      </c>
      <c r="D104" s="25" t="s">
        <v>929</v>
      </c>
      <c r="E104" s="25" t="s">
        <v>922</v>
      </c>
    </row>
    <row r="105" spans="1:5" x14ac:dyDescent="0.3">
      <c r="A105" s="25" t="s">
        <v>943</v>
      </c>
      <c r="B105" s="25" t="s">
        <v>150</v>
      </c>
      <c r="C105" s="25" t="s">
        <v>927</v>
      </c>
      <c r="D105" s="25" t="s">
        <v>921</v>
      </c>
    </row>
    <row r="106" spans="1:5" x14ac:dyDescent="0.3">
      <c r="A106" s="25" t="s">
        <v>944</v>
      </c>
      <c r="B106" s="25" t="s">
        <v>102</v>
      </c>
      <c r="C106" s="25" t="s">
        <v>927</v>
      </c>
      <c r="D106" s="25" t="s">
        <v>928</v>
      </c>
    </row>
    <row r="107" spans="1:5" x14ac:dyDescent="0.3">
      <c r="A107" s="25" t="s">
        <v>945</v>
      </c>
      <c r="B107" s="25" t="s">
        <v>568</v>
      </c>
      <c r="C107" s="25" t="s">
        <v>923</v>
      </c>
      <c r="D107" s="25" t="s">
        <v>924</v>
      </c>
      <c r="E107" s="25" t="s">
        <v>922</v>
      </c>
    </row>
    <row r="108" spans="1:5" x14ac:dyDescent="0.3">
      <c r="A108" s="25" t="s">
        <v>472</v>
      </c>
      <c r="B108" s="25" t="s">
        <v>103</v>
      </c>
      <c r="C108" s="25" t="s">
        <v>926</v>
      </c>
      <c r="D108" s="25" t="s">
        <v>928</v>
      </c>
    </row>
    <row r="109" spans="1:5" x14ac:dyDescent="0.3">
      <c r="A109" s="25" t="s">
        <v>946</v>
      </c>
      <c r="B109" s="25" t="s">
        <v>100</v>
      </c>
      <c r="C109" s="25" t="s">
        <v>923</v>
      </c>
      <c r="D109" s="25" t="s">
        <v>929</v>
      </c>
      <c r="E109" s="25" t="s">
        <v>922</v>
      </c>
    </row>
    <row r="110" spans="1:5" x14ac:dyDescent="0.3">
      <c r="A110" s="25" t="s">
        <v>947</v>
      </c>
      <c r="B110" s="25" t="s">
        <v>104</v>
      </c>
      <c r="C110" s="25" t="s">
        <v>927</v>
      </c>
      <c r="D110" s="25" t="s">
        <v>929</v>
      </c>
      <c r="E110" s="25" t="s">
        <v>922</v>
      </c>
    </row>
    <row r="111" spans="1:5" x14ac:dyDescent="0.3">
      <c r="A111" s="25" t="s">
        <v>537</v>
      </c>
      <c r="B111" s="25" t="s">
        <v>113</v>
      </c>
      <c r="C111" s="25" t="s">
        <v>923</v>
      </c>
      <c r="D111" s="25" t="s">
        <v>928</v>
      </c>
    </row>
    <row r="112" spans="1:5" x14ac:dyDescent="0.3">
      <c r="A112" s="25" t="s">
        <v>474</v>
      </c>
      <c r="B112" s="25" t="s">
        <v>105</v>
      </c>
      <c r="C112" s="25" t="s">
        <v>926</v>
      </c>
      <c r="D112" s="25" t="s">
        <v>929</v>
      </c>
      <c r="E112" s="25" t="s">
        <v>925</v>
      </c>
    </row>
    <row r="113" spans="1:5" x14ac:dyDescent="0.3">
      <c r="A113" s="25" t="s">
        <v>342</v>
      </c>
      <c r="B113" s="25" t="s">
        <v>110</v>
      </c>
      <c r="C113" s="25" t="s">
        <v>215</v>
      </c>
      <c r="D113" s="25" t="s">
        <v>929</v>
      </c>
      <c r="E113" s="25" t="s">
        <v>922</v>
      </c>
    </row>
    <row r="114" spans="1:5" x14ac:dyDescent="0.3">
      <c r="A114" s="25" t="s">
        <v>365</v>
      </c>
      <c r="B114" s="25" t="s">
        <v>106</v>
      </c>
      <c r="C114" s="25" t="s">
        <v>215</v>
      </c>
      <c r="D114" s="25" t="s">
        <v>921</v>
      </c>
      <c r="E114" s="25" t="s">
        <v>922</v>
      </c>
    </row>
    <row r="115" spans="1:5" x14ac:dyDescent="0.3">
      <c r="A115" s="25" t="s">
        <v>326</v>
      </c>
      <c r="B115" s="25" t="s">
        <v>107</v>
      </c>
      <c r="C115" s="25" t="s">
        <v>926</v>
      </c>
      <c r="D115" s="25" t="s">
        <v>924</v>
      </c>
      <c r="E115" s="25" t="s">
        <v>925</v>
      </c>
    </row>
    <row r="116" spans="1:5" x14ac:dyDescent="0.3">
      <c r="A116" s="25" t="s">
        <v>595</v>
      </c>
      <c r="B116" s="25" t="s">
        <v>596</v>
      </c>
      <c r="C116" s="25" t="s">
        <v>923</v>
      </c>
      <c r="D116" s="25" t="s">
        <v>928</v>
      </c>
    </row>
    <row r="117" spans="1:5" x14ac:dyDescent="0.3">
      <c r="A117" s="25" t="s">
        <v>539</v>
      </c>
      <c r="B117" s="25" t="s">
        <v>111</v>
      </c>
      <c r="C117" s="25" t="s">
        <v>923</v>
      </c>
      <c r="D117" s="25" t="s">
        <v>928</v>
      </c>
    </row>
    <row r="118" spans="1:5" x14ac:dyDescent="0.3">
      <c r="A118" s="25" t="s">
        <v>598</v>
      </c>
      <c r="B118" s="25" t="s">
        <v>112</v>
      </c>
      <c r="C118" s="25" t="s">
        <v>923</v>
      </c>
      <c r="D118" s="25" t="s">
        <v>928</v>
      </c>
    </row>
    <row r="119" spans="1:5" x14ac:dyDescent="0.3">
      <c r="A119" s="25" t="s">
        <v>948</v>
      </c>
      <c r="B119" s="25" t="s">
        <v>114</v>
      </c>
      <c r="C119" s="25" t="s">
        <v>927</v>
      </c>
      <c r="D119" s="25" t="s">
        <v>928</v>
      </c>
    </row>
    <row r="120" spans="1:5" x14ac:dyDescent="0.3">
      <c r="A120" s="25" t="s">
        <v>272</v>
      </c>
      <c r="B120" s="25" t="s">
        <v>117</v>
      </c>
      <c r="C120" s="25" t="s">
        <v>215</v>
      </c>
      <c r="D120" s="25" t="s">
        <v>921</v>
      </c>
      <c r="E120" s="25" t="s">
        <v>922</v>
      </c>
    </row>
    <row r="121" spans="1:5" x14ac:dyDescent="0.3">
      <c r="A121" s="25" t="s">
        <v>274</v>
      </c>
      <c r="B121" s="25" t="s">
        <v>130</v>
      </c>
      <c r="C121" s="25" t="s">
        <v>215</v>
      </c>
      <c r="D121" s="25" t="s">
        <v>921</v>
      </c>
      <c r="E121" s="25" t="s">
        <v>922</v>
      </c>
    </row>
    <row r="122" spans="1:5" x14ac:dyDescent="0.3">
      <c r="A122" s="25" t="s">
        <v>441</v>
      </c>
      <c r="B122" s="25" t="s">
        <v>131</v>
      </c>
      <c r="C122" s="25" t="s">
        <v>927</v>
      </c>
      <c r="D122" s="25" t="s">
        <v>924</v>
      </c>
      <c r="E122" s="25" t="s">
        <v>925</v>
      </c>
    </row>
    <row r="123" spans="1:5" x14ac:dyDescent="0.3">
      <c r="A123" s="25" t="s">
        <v>424</v>
      </c>
      <c r="B123" s="25" t="s">
        <v>118</v>
      </c>
      <c r="C123" s="25" t="s">
        <v>920</v>
      </c>
      <c r="D123" s="25" t="s">
        <v>924</v>
      </c>
      <c r="E123" s="25" t="s">
        <v>922</v>
      </c>
    </row>
    <row r="124" spans="1:5" x14ac:dyDescent="0.3">
      <c r="A124" s="25" t="s">
        <v>367</v>
      </c>
      <c r="B124" s="25" t="s">
        <v>121</v>
      </c>
      <c r="C124" s="25" t="s">
        <v>215</v>
      </c>
      <c r="D124" s="25" t="s">
        <v>921</v>
      </c>
      <c r="E124" s="25" t="s">
        <v>922</v>
      </c>
    </row>
    <row r="125" spans="1:5" x14ac:dyDescent="0.3">
      <c r="A125" s="25" t="s">
        <v>569</v>
      </c>
      <c r="B125" s="25" t="s">
        <v>122</v>
      </c>
      <c r="C125" s="25" t="s">
        <v>926</v>
      </c>
      <c r="D125" s="25" t="s">
        <v>928</v>
      </c>
    </row>
    <row r="126" spans="1:5" x14ac:dyDescent="0.3">
      <c r="A126" s="25" t="s">
        <v>760</v>
      </c>
      <c r="B126" s="25" t="s">
        <v>761</v>
      </c>
      <c r="C126" s="25" t="s">
        <v>927</v>
      </c>
      <c r="D126" s="25" t="s">
        <v>924</v>
      </c>
      <c r="E126" s="25" t="s">
        <v>922</v>
      </c>
    </row>
    <row r="127" spans="1:5" x14ac:dyDescent="0.3">
      <c r="A127" s="25" t="s">
        <v>369</v>
      </c>
      <c r="B127" s="25" t="s">
        <v>127</v>
      </c>
      <c r="C127" s="25" t="s">
        <v>215</v>
      </c>
      <c r="D127" s="25" t="s">
        <v>929</v>
      </c>
      <c r="E127" s="25" t="s">
        <v>922</v>
      </c>
    </row>
    <row r="128" spans="1:5" x14ac:dyDescent="0.3">
      <c r="A128" s="25" t="s">
        <v>276</v>
      </c>
      <c r="B128" s="25" t="s">
        <v>129</v>
      </c>
      <c r="C128" s="25" t="s">
        <v>215</v>
      </c>
      <c r="D128" s="25" t="s">
        <v>924</v>
      </c>
      <c r="E128" s="25" t="s">
        <v>925</v>
      </c>
    </row>
    <row r="129" spans="1:5" x14ac:dyDescent="0.3">
      <c r="A129" s="25" t="s">
        <v>688</v>
      </c>
      <c r="B129" s="25" t="s">
        <v>119</v>
      </c>
      <c r="C129" s="25" t="s">
        <v>930</v>
      </c>
      <c r="D129" s="25" t="s">
        <v>924</v>
      </c>
      <c r="E129" s="25" t="s">
        <v>925</v>
      </c>
    </row>
    <row r="130" spans="1:5" x14ac:dyDescent="0.3">
      <c r="A130" s="25" t="s">
        <v>949</v>
      </c>
      <c r="B130" s="25" t="s">
        <v>66</v>
      </c>
      <c r="C130" s="25" t="s">
        <v>927</v>
      </c>
      <c r="D130" s="25" t="s">
        <v>929</v>
      </c>
      <c r="E130" s="25" t="s">
        <v>922</v>
      </c>
    </row>
    <row r="131" spans="1:5" x14ac:dyDescent="0.3">
      <c r="A131" s="25" t="s">
        <v>950</v>
      </c>
      <c r="B131" s="25" t="s">
        <v>116</v>
      </c>
      <c r="C131" s="25" t="s">
        <v>923</v>
      </c>
      <c r="D131" s="25" t="s">
        <v>924</v>
      </c>
      <c r="E131" s="25" t="s">
        <v>925</v>
      </c>
    </row>
    <row r="132" spans="1:5" x14ac:dyDescent="0.3">
      <c r="A132" s="25" t="s">
        <v>600</v>
      </c>
      <c r="B132" s="25" t="s">
        <v>601</v>
      </c>
      <c r="C132" s="25" t="s">
        <v>923</v>
      </c>
      <c r="D132" s="25" t="s">
        <v>928</v>
      </c>
    </row>
    <row r="133" spans="1:5" x14ac:dyDescent="0.3">
      <c r="A133" s="25" t="s">
        <v>409</v>
      </c>
      <c r="B133" s="25" t="s">
        <v>125</v>
      </c>
      <c r="C133" s="25" t="s">
        <v>927</v>
      </c>
      <c r="D133" s="26" t="s">
        <v>924</v>
      </c>
      <c r="E133" s="25" t="s">
        <v>925</v>
      </c>
    </row>
    <row r="134" spans="1:5" x14ac:dyDescent="0.3">
      <c r="A134" s="25" t="s">
        <v>571</v>
      </c>
      <c r="B134" s="25" t="s">
        <v>124</v>
      </c>
      <c r="C134" s="25" t="s">
        <v>923</v>
      </c>
      <c r="D134" s="25" t="s">
        <v>924</v>
      </c>
      <c r="E134" s="25" t="s">
        <v>925</v>
      </c>
    </row>
    <row r="135" spans="1:5" x14ac:dyDescent="0.3">
      <c r="A135" s="25" t="s">
        <v>328</v>
      </c>
      <c r="B135" s="25" t="s">
        <v>115</v>
      </c>
      <c r="C135" s="25" t="s">
        <v>926</v>
      </c>
      <c r="D135" s="25" t="s">
        <v>929</v>
      </c>
      <c r="E135" s="25" t="s">
        <v>925</v>
      </c>
    </row>
    <row r="136" spans="1:5" x14ac:dyDescent="0.3">
      <c r="A136" s="25" t="s">
        <v>280</v>
      </c>
      <c r="B136" s="25" t="s">
        <v>126</v>
      </c>
      <c r="C136" s="25" t="s">
        <v>215</v>
      </c>
      <c r="D136" s="25" t="s">
        <v>921</v>
      </c>
      <c r="E136" s="25" t="s">
        <v>922</v>
      </c>
    </row>
    <row r="137" spans="1:5" x14ac:dyDescent="0.3">
      <c r="A137" s="25" t="s">
        <v>443</v>
      </c>
      <c r="B137" s="25" t="s">
        <v>123</v>
      </c>
      <c r="C137" s="25" t="s">
        <v>927</v>
      </c>
      <c r="D137" s="25" t="s">
        <v>929</v>
      </c>
      <c r="E137" s="25" t="s">
        <v>922</v>
      </c>
    </row>
    <row r="138" spans="1:5" x14ac:dyDescent="0.3">
      <c r="A138" s="25" t="s">
        <v>344</v>
      </c>
      <c r="B138" s="25" t="s">
        <v>133</v>
      </c>
      <c r="C138" s="25" t="s">
        <v>215</v>
      </c>
      <c r="D138" s="25" t="s">
        <v>924</v>
      </c>
      <c r="E138" s="25" t="s">
        <v>925</v>
      </c>
    </row>
    <row r="139" spans="1:5" x14ac:dyDescent="0.3">
      <c r="A139" s="25" t="s">
        <v>765</v>
      </c>
      <c r="B139" s="25" t="s">
        <v>766</v>
      </c>
      <c r="C139" s="25" t="s">
        <v>927</v>
      </c>
      <c r="D139" s="25" t="s">
        <v>928</v>
      </c>
      <c r="E139" s="25" t="s">
        <v>925</v>
      </c>
    </row>
    <row r="140" spans="1:5" x14ac:dyDescent="0.3">
      <c r="A140" s="25" t="s">
        <v>426</v>
      </c>
      <c r="B140" s="25" t="s">
        <v>140</v>
      </c>
      <c r="C140" s="25" t="s">
        <v>920</v>
      </c>
      <c r="D140" s="25" t="s">
        <v>929</v>
      </c>
      <c r="E140" s="25" t="s">
        <v>922</v>
      </c>
    </row>
    <row r="141" spans="1:5" x14ac:dyDescent="0.3">
      <c r="A141" s="25" t="s">
        <v>603</v>
      </c>
      <c r="B141" s="25" t="s">
        <v>138</v>
      </c>
      <c r="C141" s="25" t="s">
        <v>923</v>
      </c>
      <c r="D141" s="25" t="s">
        <v>928</v>
      </c>
    </row>
    <row r="142" spans="1:5" x14ac:dyDescent="0.3">
      <c r="A142" s="25" t="s">
        <v>746</v>
      </c>
      <c r="B142" s="25" t="s">
        <v>134</v>
      </c>
      <c r="C142" s="25" t="s">
        <v>927</v>
      </c>
      <c r="D142" s="25" t="s">
        <v>928</v>
      </c>
    </row>
    <row r="143" spans="1:5" x14ac:dyDescent="0.3">
      <c r="A143" s="25" t="s">
        <v>741</v>
      </c>
      <c r="B143" s="25" t="s">
        <v>141</v>
      </c>
      <c r="C143" s="25" t="s">
        <v>927</v>
      </c>
      <c r="D143" s="25" t="s">
        <v>928</v>
      </c>
    </row>
    <row r="144" spans="1:5" x14ac:dyDescent="0.3">
      <c r="A144" s="25" t="s">
        <v>690</v>
      </c>
      <c r="B144" s="25" t="s">
        <v>137</v>
      </c>
      <c r="C144" s="25" t="s">
        <v>930</v>
      </c>
      <c r="D144" s="25" t="s">
        <v>929</v>
      </c>
      <c r="E144" s="25" t="s">
        <v>922</v>
      </c>
    </row>
    <row r="145" spans="1:5" x14ac:dyDescent="0.3">
      <c r="A145" s="25" t="s">
        <v>371</v>
      </c>
      <c r="B145" s="25" t="s">
        <v>135</v>
      </c>
      <c r="C145" s="25" t="s">
        <v>215</v>
      </c>
      <c r="D145" s="25" t="s">
        <v>921</v>
      </c>
      <c r="E145" s="25" t="s">
        <v>922</v>
      </c>
    </row>
    <row r="146" spans="1:5" x14ac:dyDescent="0.3">
      <c r="A146" s="25" t="s">
        <v>373</v>
      </c>
      <c r="B146" s="25" t="s">
        <v>136</v>
      </c>
      <c r="C146" s="25" t="s">
        <v>215</v>
      </c>
      <c r="D146" s="25" t="s">
        <v>929</v>
      </c>
      <c r="E146" s="25" t="s">
        <v>932</v>
      </c>
    </row>
    <row r="147" spans="1:5" x14ac:dyDescent="0.3">
      <c r="A147" s="25" t="s">
        <v>573</v>
      </c>
      <c r="B147" s="25" t="s">
        <v>120</v>
      </c>
      <c r="C147" s="25" t="s">
        <v>923</v>
      </c>
      <c r="D147" s="25" t="s">
        <v>924</v>
      </c>
      <c r="E147" s="25" t="s">
        <v>925</v>
      </c>
    </row>
    <row r="148" spans="1:5" x14ac:dyDescent="0.3">
      <c r="A148" s="25" t="s">
        <v>768</v>
      </c>
      <c r="B148" s="25" t="s">
        <v>769</v>
      </c>
      <c r="C148" s="25" t="s">
        <v>927</v>
      </c>
      <c r="D148" s="25" t="s">
        <v>928</v>
      </c>
    </row>
    <row r="149" spans="1:5" x14ac:dyDescent="0.3">
      <c r="A149" s="25" t="s">
        <v>541</v>
      </c>
      <c r="B149" s="25" t="s">
        <v>139</v>
      </c>
      <c r="C149" s="25" t="s">
        <v>923</v>
      </c>
      <c r="D149" s="25" t="s">
        <v>928</v>
      </c>
    </row>
    <row r="150" spans="1:5" x14ac:dyDescent="0.3">
      <c r="A150" s="25" t="s">
        <v>476</v>
      </c>
      <c r="B150" s="25" t="s">
        <v>142</v>
      </c>
      <c r="C150" s="25" t="s">
        <v>926</v>
      </c>
      <c r="D150" s="25" t="s">
        <v>928</v>
      </c>
    </row>
    <row r="151" spans="1:5" x14ac:dyDescent="0.3">
      <c r="A151" s="25" t="s">
        <v>428</v>
      </c>
      <c r="B151" s="25" t="s">
        <v>143</v>
      </c>
      <c r="C151" s="25" t="s">
        <v>920</v>
      </c>
      <c r="D151" s="25" t="s">
        <v>929</v>
      </c>
      <c r="E151" s="25" t="s">
        <v>932</v>
      </c>
    </row>
    <row r="152" spans="1:5" x14ac:dyDescent="0.3">
      <c r="A152" s="25" t="s">
        <v>771</v>
      </c>
      <c r="B152" s="25" t="s">
        <v>772</v>
      </c>
      <c r="C152" s="25" t="s">
        <v>927</v>
      </c>
      <c r="D152" s="26" t="s">
        <v>928</v>
      </c>
      <c r="E152" s="25" t="s">
        <v>925</v>
      </c>
    </row>
    <row r="153" spans="1:5" x14ac:dyDescent="0.3">
      <c r="A153" s="25" t="s">
        <v>692</v>
      </c>
      <c r="B153" s="25" t="s">
        <v>144</v>
      </c>
      <c r="C153" s="25" t="s">
        <v>930</v>
      </c>
      <c r="D153" s="25" t="s">
        <v>928</v>
      </c>
      <c r="E153" s="25" t="s">
        <v>925</v>
      </c>
    </row>
    <row r="154" spans="1:5" x14ac:dyDescent="0.3">
      <c r="A154" s="25" t="s">
        <v>748</v>
      </c>
      <c r="B154" s="25" t="s">
        <v>147</v>
      </c>
      <c r="C154" s="25" t="s">
        <v>927</v>
      </c>
      <c r="D154" s="25" t="s">
        <v>929</v>
      </c>
      <c r="E154" s="25" t="s">
        <v>932</v>
      </c>
    </row>
    <row r="155" spans="1:5" x14ac:dyDescent="0.3">
      <c r="A155" s="25" t="s">
        <v>714</v>
      </c>
      <c r="B155" s="25" t="s">
        <v>152</v>
      </c>
      <c r="C155" s="25" t="s">
        <v>930</v>
      </c>
      <c r="D155" s="25" t="s">
        <v>924</v>
      </c>
      <c r="E155" s="25" t="s">
        <v>925</v>
      </c>
    </row>
    <row r="156" spans="1:5" x14ac:dyDescent="0.3">
      <c r="A156" s="25" t="s">
        <v>716</v>
      </c>
      <c r="B156" s="25" t="s">
        <v>145</v>
      </c>
      <c r="C156" s="25" t="s">
        <v>930</v>
      </c>
      <c r="D156" s="25" t="s">
        <v>924</v>
      </c>
      <c r="E156" s="25" t="s">
        <v>925</v>
      </c>
    </row>
    <row r="157" spans="1:5" x14ac:dyDescent="0.3">
      <c r="A157" s="25" t="s">
        <v>445</v>
      </c>
      <c r="B157" s="25" t="s">
        <v>146</v>
      </c>
      <c r="C157" s="25" t="s">
        <v>927</v>
      </c>
      <c r="D157" s="25" t="s">
        <v>929</v>
      </c>
      <c r="E157" s="25" t="s">
        <v>925</v>
      </c>
    </row>
    <row r="158" spans="1:5" x14ac:dyDescent="0.3">
      <c r="A158" s="25" t="s">
        <v>502</v>
      </c>
      <c r="B158" s="25" t="s">
        <v>148</v>
      </c>
      <c r="C158" s="25" t="s">
        <v>923</v>
      </c>
      <c r="D158" s="25" t="s">
        <v>928</v>
      </c>
      <c r="E158" s="25" t="s">
        <v>925</v>
      </c>
    </row>
    <row r="159" spans="1:5" x14ac:dyDescent="0.3">
      <c r="A159" s="25" t="s">
        <v>575</v>
      </c>
      <c r="B159" s="25" t="s">
        <v>151</v>
      </c>
      <c r="C159" s="25" t="s">
        <v>923</v>
      </c>
      <c r="D159" s="25" t="s">
        <v>928</v>
      </c>
    </row>
    <row r="160" spans="1:5" x14ac:dyDescent="0.3">
      <c r="A160" s="25" t="s">
        <v>652</v>
      </c>
      <c r="B160" s="25" t="s">
        <v>149</v>
      </c>
      <c r="C160" s="25" t="s">
        <v>930</v>
      </c>
      <c r="D160" s="25" t="s">
        <v>928</v>
      </c>
    </row>
    <row r="161" spans="1:5" x14ac:dyDescent="0.3">
      <c r="A161" s="25" t="s">
        <v>478</v>
      </c>
      <c r="B161" s="25" t="s">
        <v>155</v>
      </c>
      <c r="C161" s="25" t="s">
        <v>926</v>
      </c>
      <c r="D161" s="25" t="s">
        <v>928</v>
      </c>
    </row>
    <row r="162" spans="1:5" x14ac:dyDescent="0.3">
      <c r="A162" s="25" t="s">
        <v>506</v>
      </c>
      <c r="B162" s="25" t="s">
        <v>157</v>
      </c>
      <c r="C162" s="25" t="s">
        <v>923</v>
      </c>
      <c r="D162" s="25" t="s">
        <v>928</v>
      </c>
      <c r="E162" s="25" t="s">
        <v>925</v>
      </c>
    </row>
    <row r="163" spans="1:5" x14ac:dyDescent="0.3">
      <c r="A163" s="25" t="s">
        <v>508</v>
      </c>
      <c r="B163" s="25" t="s">
        <v>158</v>
      </c>
      <c r="C163" s="25" t="s">
        <v>923</v>
      </c>
      <c r="D163" s="26" t="s">
        <v>928</v>
      </c>
      <c r="E163" s="25" t="s">
        <v>925</v>
      </c>
    </row>
    <row r="164" spans="1:5" x14ac:dyDescent="0.3">
      <c r="A164" s="25" t="s">
        <v>284</v>
      </c>
      <c r="B164" s="25" t="s">
        <v>159</v>
      </c>
      <c r="C164" s="25" t="s">
        <v>215</v>
      </c>
      <c r="D164" s="25" t="s">
        <v>921</v>
      </c>
      <c r="E164" s="25" t="s">
        <v>922</v>
      </c>
    </row>
    <row r="165" spans="1:5" x14ac:dyDescent="0.3">
      <c r="A165" s="25" t="s">
        <v>786</v>
      </c>
      <c r="B165" s="25" t="s">
        <v>197</v>
      </c>
      <c r="C165" s="25" t="s">
        <v>927</v>
      </c>
      <c r="D165" s="25" t="s">
        <v>929</v>
      </c>
      <c r="E165" s="25" t="s">
        <v>922</v>
      </c>
    </row>
    <row r="166" spans="1:5" x14ac:dyDescent="0.3">
      <c r="A166" s="25" t="s">
        <v>577</v>
      </c>
      <c r="B166" s="25" t="s">
        <v>578</v>
      </c>
      <c r="C166" s="25" t="s">
        <v>923</v>
      </c>
      <c r="D166" s="25" t="s">
        <v>928</v>
      </c>
    </row>
    <row r="167" spans="1:5" x14ac:dyDescent="0.3">
      <c r="A167" s="25" t="s">
        <v>951</v>
      </c>
      <c r="B167" s="25" t="s">
        <v>169</v>
      </c>
      <c r="C167" s="25" t="s">
        <v>215</v>
      </c>
      <c r="D167" s="25" t="s">
        <v>929</v>
      </c>
      <c r="E167" s="25" t="s">
        <v>922</v>
      </c>
    </row>
    <row r="168" spans="1:5" x14ac:dyDescent="0.3">
      <c r="A168" s="25" t="s">
        <v>480</v>
      </c>
      <c r="B168" s="25" t="s">
        <v>160</v>
      </c>
      <c r="C168" s="25" t="s">
        <v>926</v>
      </c>
      <c r="D168" s="25" t="s">
        <v>928</v>
      </c>
    </row>
    <row r="169" spans="1:5" x14ac:dyDescent="0.3">
      <c r="A169" s="25" t="s">
        <v>378</v>
      </c>
      <c r="B169" s="25" t="s">
        <v>162</v>
      </c>
      <c r="C169" s="25" t="s">
        <v>215</v>
      </c>
      <c r="D169" s="25" t="s">
        <v>929</v>
      </c>
      <c r="E169" s="25" t="s">
        <v>922</v>
      </c>
    </row>
    <row r="170" spans="1:5" x14ac:dyDescent="0.3">
      <c r="A170" s="25" t="s">
        <v>580</v>
      </c>
      <c r="B170" s="25" t="s">
        <v>168</v>
      </c>
      <c r="C170" s="25" t="s">
        <v>923</v>
      </c>
      <c r="D170" s="25" t="s">
        <v>924</v>
      </c>
      <c r="E170" s="25" t="s">
        <v>925</v>
      </c>
    </row>
    <row r="171" spans="1:5" x14ac:dyDescent="0.3">
      <c r="A171" s="25" t="s">
        <v>286</v>
      </c>
      <c r="B171" s="25" t="s">
        <v>287</v>
      </c>
      <c r="C171" s="25" t="s">
        <v>215</v>
      </c>
      <c r="D171" s="25" t="s">
        <v>928</v>
      </c>
      <c r="E171" s="25" t="s">
        <v>925</v>
      </c>
    </row>
    <row r="172" spans="1:5" x14ac:dyDescent="0.3">
      <c r="A172" s="25" t="s">
        <v>380</v>
      </c>
      <c r="B172" s="25" t="s">
        <v>165</v>
      </c>
      <c r="C172" s="25" t="s">
        <v>215</v>
      </c>
      <c r="D172" s="25" t="s">
        <v>921</v>
      </c>
      <c r="E172" s="25" t="s">
        <v>922</v>
      </c>
    </row>
    <row r="173" spans="1:5" x14ac:dyDescent="0.3">
      <c r="A173" s="25" t="s">
        <v>447</v>
      </c>
      <c r="B173" s="25" t="s">
        <v>163</v>
      </c>
      <c r="C173" s="25" t="s">
        <v>927</v>
      </c>
      <c r="D173" s="25" t="s">
        <v>928</v>
      </c>
    </row>
    <row r="174" spans="1:5" x14ac:dyDescent="0.3">
      <c r="A174" s="25" t="s">
        <v>667</v>
      </c>
      <c r="B174" s="25" t="s">
        <v>668</v>
      </c>
      <c r="C174" s="25" t="s">
        <v>930</v>
      </c>
      <c r="D174" s="25" t="s">
        <v>928</v>
      </c>
    </row>
    <row r="175" spans="1:5" x14ac:dyDescent="0.3">
      <c r="A175" s="25" t="s">
        <v>952</v>
      </c>
      <c r="B175" s="25" t="s">
        <v>171</v>
      </c>
      <c r="C175" s="25" t="s">
        <v>923</v>
      </c>
      <c r="D175" s="25" t="s">
        <v>928</v>
      </c>
    </row>
    <row r="176" spans="1:5" x14ac:dyDescent="0.3">
      <c r="A176" s="25" t="s">
        <v>582</v>
      </c>
      <c r="B176" s="25" t="s">
        <v>172</v>
      </c>
      <c r="C176" s="25" t="s">
        <v>923</v>
      </c>
      <c r="D176" s="25" t="s">
        <v>928</v>
      </c>
    </row>
    <row r="177" spans="1:5" x14ac:dyDescent="0.3">
      <c r="A177" s="25" t="s">
        <v>750</v>
      </c>
      <c r="B177" s="25" t="s">
        <v>164</v>
      </c>
      <c r="C177" s="25" t="s">
        <v>927</v>
      </c>
      <c r="D177" s="25" t="s">
        <v>929</v>
      </c>
      <c r="E177" s="25" t="s">
        <v>922</v>
      </c>
    </row>
    <row r="178" spans="1:5" x14ac:dyDescent="0.3">
      <c r="A178" s="25" t="s">
        <v>289</v>
      </c>
      <c r="B178" s="25" t="s">
        <v>167</v>
      </c>
      <c r="C178" s="25" t="s">
        <v>215</v>
      </c>
      <c r="D178" s="25" t="s">
        <v>921</v>
      </c>
      <c r="E178" s="25" t="s">
        <v>922</v>
      </c>
    </row>
    <row r="179" spans="1:5" x14ac:dyDescent="0.3">
      <c r="A179" s="25" t="s">
        <v>346</v>
      </c>
      <c r="B179" s="25" t="s">
        <v>199</v>
      </c>
      <c r="C179" s="25" t="s">
        <v>215</v>
      </c>
      <c r="D179" s="25" t="s">
        <v>924</v>
      </c>
      <c r="E179" s="25" t="s">
        <v>925</v>
      </c>
    </row>
    <row r="180" spans="1:5" x14ac:dyDescent="0.3">
      <c r="A180" s="25" t="s">
        <v>291</v>
      </c>
      <c r="B180" s="25" t="s">
        <v>292</v>
      </c>
      <c r="C180" s="25" t="s">
        <v>215</v>
      </c>
      <c r="D180" s="25" t="s">
        <v>921</v>
      </c>
      <c r="E180" s="25" t="s">
        <v>922</v>
      </c>
    </row>
    <row r="181" spans="1:5" x14ac:dyDescent="0.3">
      <c r="A181" s="25" t="s">
        <v>584</v>
      </c>
      <c r="B181" s="25" t="s">
        <v>60</v>
      </c>
      <c r="C181" s="25" t="s">
        <v>923</v>
      </c>
      <c r="D181" s="25" t="s">
        <v>928</v>
      </c>
    </row>
    <row r="182" spans="1:5" x14ac:dyDescent="0.3">
      <c r="A182" s="25" t="s">
        <v>430</v>
      </c>
      <c r="B182" s="25" t="s">
        <v>109</v>
      </c>
      <c r="C182" s="25" t="s">
        <v>920</v>
      </c>
      <c r="D182" s="25" t="s">
        <v>929</v>
      </c>
      <c r="E182" s="25" t="s">
        <v>922</v>
      </c>
    </row>
    <row r="183" spans="1:5" x14ac:dyDescent="0.3">
      <c r="A183" s="25" t="s">
        <v>953</v>
      </c>
      <c r="B183" s="25" t="s">
        <v>658</v>
      </c>
      <c r="C183" s="25" t="s">
        <v>930</v>
      </c>
      <c r="D183" s="25" t="s">
        <v>928</v>
      </c>
      <c r="E183" s="25" t="s">
        <v>925</v>
      </c>
    </row>
    <row r="184" spans="1:5" x14ac:dyDescent="0.3">
      <c r="A184" s="25" t="s">
        <v>954</v>
      </c>
      <c r="B184" s="25" t="s">
        <v>108</v>
      </c>
      <c r="C184" s="25" t="s">
        <v>930</v>
      </c>
      <c r="D184" s="25" t="s">
        <v>924</v>
      </c>
      <c r="E184" s="25" t="s">
        <v>932</v>
      </c>
    </row>
    <row r="185" spans="1:5" x14ac:dyDescent="0.3">
      <c r="A185" s="25" t="s">
        <v>955</v>
      </c>
      <c r="B185" s="25" t="s">
        <v>663</v>
      </c>
      <c r="C185" s="25" t="s">
        <v>930</v>
      </c>
      <c r="D185" s="25" t="s">
        <v>928</v>
      </c>
    </row>
    <row r="186" spans="1:5" x14ac:dyDescent="0.3">
      <c r="A186" s="25" t="s">
        <v>956</v>
      </c>
      <c r="B186" s="25" t="s">
        <v>192</v>
      </c>
      <c r="C186" s="25" t="s">
        <v>930</v>
      </c>
      <c r="D186" s="25" t="s">
        <v>924</v>
      </c>
      <c r="E186" s="25" t="s">
        <v>932</v>
      </c>
    </row>
    <row r="187" spans="1:5" x14ac:dyDescent="0.3">
      <c r="A187" s="25" t="s">
        <v>330</v>
      </c>
      <c r="B187" s="25" t="s">
        <v>161</v>
      </c>
      <c r="C187" s="25" t="s">
        <v>215</v>
      </c>
      <c r="D187" s="25" t="s">
        <v>921</v>
      </c>
      <c r="E187" s="25" t="s">
        <v>922</v>
      </c>
    </row>
    <row r="188" spans="1:5" x14ac:dyDescent="0.3">
      <c r="A188" s="25" t="s">
        <v>718</v>
      </c>
      <c r="B188" s="25" t="s">
        <v>170</v>
      </c>
      <c r="C188" s="25" t="s">
        <v>930</v>
      </c>
      <c r="D188" s="25" t="s">
        <v>924</v>
      </c>
      <c r="E188" s="25" t="s">
        <v>925</v>
      </c>
    </row>
    <row r="189" spans="1:5" x14ac:dyDescent="0.3">
      <c r="A189" s="25" t="s">
        <v>543</v>
      </c>
      <c r="B189" s="25" t="s">
        <v>173</v>
      </c>
      <c r="C189" s="25" t="s">
        <v>923</v>
      </c>
      <c r="D189" s="25" t="s">
        <v>928</v>
      </c>
    </row>
    <row r="190" spans="1:5" x14ac:dyDescent="0.3">
      <c r="A190" s="25" t="s">
        <v>605</v>
      </c>
      <c r="B190" s="25" t="s">
        <v>38</v>
      </c>
      <c r="C190" s="25" t="s">
        <v>923</v>
      </c>
      <c r="D190" s="25" t="s">
        <v>928</v>
      </c>
    </row>
    <row r="191" spans="1:5" x14ac:dyDescent="0.3">
      <c r="A191" s="25" t="s">
        <v>484</v>
      </c>
      <c r="B191" s="25" t="s">
        <v>175</v>
      </c>
      <c r="C191" s="25" t="s">
        <v>926</v>
      </c>
      <c r="D191" s="25" t="s">
        <v>921</v>
      </c>
      <c r="E191" s="25" t="s">
        <v>922</v>
      </c>
    </row>
    <row r="192" spans="1:5" x14ac:dyDescent="0.3">
      <c r="A192" s="25" t="s">
        <v>957</v>
      </c>
      <c r="B192" s="25" t="s">
        <v>404</v>
      </c>
      <c r="C192" s="25" t="s">
        <v>927</v>
      </c>
      <c r="D192" s="25" t="s">
        <v>928</v>
      </c>
    </row>
    <row r="193" spans="1:5" x14ac:dyDescent="0.3">
      <c r="A193" s="25" t="s">
        <v>390</v>
      </c>
      <c r="B193" s="25" t="s">
        <v>179</v>
      </c>
      <c r="C193" s="25" t="s">
        <v>923</v>
      </c>
      <c r="D193" s="25" t="s">
        <v>929</v>
      </c>
      <c r="E193" s="25" t="s">
        <v>922</v>
      </c>
    </row>
    <row r="194" spans="1:5" x14ac:dyDescent="0.3">
      <c r="A194" s="25" t="s">
        <v>958</v>
      </c>
      <c r="B194" s="25" t="s">
        <v>186</v>
      </c>
      <c r="C194" s="25" t="s">
        <v>215</v>
      </c>
      <c r="D194" s="25" t="s">
        <v>929</v>
      </c>
      <c r="E194" s="25" t="s">
        <v>922</v>
      </c>
    </row>
    <row r="195" spans="1:5" x14ac:dyDescent="0.3">
      <c r="A195" s="25" t="s">
        <v>449</v>
      </c>
      <c r="B195" s="25" t="s">
        <v>178</v>
      </c>
      <c r="C195" s="25" t="s">
        <v>927</v>
      </c>
      <c r="D195" s="25" t="s">
        <v>924</v>
      </c>
      <c r="E195" s="25" t="s">
        <v>925</v>
      </c>
    </row>
    <row r="196" spans="1:5" x14ac:dyDescent="0.3">
      <c r="A196" s="25" t="s">
        <v>451</v>
      </c>
      <c r="B196" s="25" t="s">
        <v>181</v>
      </c>
      <c r="C196" s="25" t="s">
        <v>927</v>
      </c>
      <c r="D196" s="25" t="s">
        <v>929</v>
      </c>
      <c r="E196" s="25" t="s">
        <v>932</v>
      </c>
    </row>
    <row r="197" spans="1:5" x14ac:dyDescent="0.3">
      <c r="A197" s="25" t="s">
        <v>382</v>
      </c>
      <c r="B197" s="25" t="s">
        <v>177</v>
      </c>
      <c r="C197" s="25" t="s">
        <v>215</v>
      </c>
      <c r="D197" s="25" t="s">
        <v>921</v>
      </c>
      <c r="E197" s="25" t="s">
        <v>922</v>
      </c>
    </row>
    <row r="198" spans="1:5" x14ac:dyDescent="0.3">
      <c r="A198" s="25" t="s">
        <v>791</v>
      </c>
      <c r="B198" s="25" t="s">
        <v>182</v>
      </c>
      <c r="C198" s="25" t="s">
        <v>927</v>
      </c>
      <c r="D198" s="25" t="s">
        <v>924</v>
      </c>
      <c r="E198" s="25" t="s">
        <v>922</v>
      </c>
    </row>
    <row r="199" spans="1:5" x14ac:dyDescent="0.3">
      <c r="A199" s="25" t="s">
        <v>670</v>
      </c>
      <c r="B199" s="25" t="s">
        <v>183</v>
      </c>
      <c r="C199" s="25" t="s">
        <v>930</v>
      </c>
      <c r="D199" s="25" t="s">
        <v>928</v>
      </c>
      <c r="E199" s="25" t="s">
        <v>925</v>
      </c>
    </row>
    <row r="200" spans="1:5" x14ac:dyDescent="0.3">
      <c r="A200" s="25" t="s">
        <v>332</v>
      </c>
      <c r="B200" s="25" t="s">
        <v>184</v>
      </c>
      <c r="C200" s="25" t="s">
        <v>926</v>
      </c>
      <c r="D200" s="25" t="s">
        <v>929</v>
      </c>
      <c r="E200" s="25" t="s">
        <v>925</v>
      </c>
    </row>
    <row r="201" spans="1:5" x14ac:dyDescent="0.3">
      <c r="A201" s="25" t="s">
        <v>486</v>
      </c>
      <c r="B201" s="25" t="s">
        <v>185</v>
      </c>
      <c r="C201" s="25" t="s">
        <v>923</v>
      </c>
      <c r="D201" s="25" t="s">
        <v>924</v>
      </c>
      <c r="E201" s="25" t="s">
        <v>925</v>
      </c>
    </row>
    <row r="202" spans="1:5" x14ac:dyDescent="0.3">
      <c r="A202" s="25" t="s">
        <v>392</v>
      </c>
      <c r="B202" s="25" t="s">
        <v>180</v>
      </c>
      <c r="C202" s="25" t="s">
        <v>923</v>
      </c>
      <c r="D202" s="25" t="s">
        <v>924</v>
      </c>
      <c r="E202" s="25" t="s">
        <v>925</v>
      </c>
    </row>
    <row r="203" spans="1:5" x14ac:dyDescent="0.3">
      <c r="A203" s="25" t="s">
        <v>672</v>
      </c>
      <c r="B203" s="25" t="s">
        <v>673</v>
      </c>
      <c r="C203" s="25" t="s">
        <v>930</v>
      </c>
      <c r="D203" s="25" t="s">
        <v>928</v>
      </c>
    </row>
    <row r="204" spans="1:5" x14ac:dyDescent="0.3">
      <c r="A204" s="25" t="s">
        <v>793</v>
      </c>
      <c r="B204" s="25" t="s">
        <v>794</v>
      </c>
      <c r="C204" s="25" t="s">
        <v>927</v>
      </c>
      <c r="D204" s="25" t="s">
        <v>924</v>
      </c>
      <c r="E204" s="25" t="s">
        <v>922</v>
      </c>
    </row>
    <row r="205" spans="1:5" x14ac:dyDescent="0.3">
      <c r="A205" s="25" t="s">
        <v>294</v>
      </c>
      <c r="B205" s="25" t="s">
        <v>187</v>
      </c>
      <c r="C205" s="25" t="s">
        <v>215</v>
      </c>
      <c r="D205" s="25" t="s">
        <v>921</v>
      </c>
      <c r="E205" s="25" t="s">
        <v>922</v>
      </c>
    </row>
    <row r="206" spans="1:5" x14ac:dyDescent="0.3">
      <c r="A206" s="25" t="s">
        <v>512</v>
      </c>
      <c r="B206" s="25" t="s">
        <v>188</v>
      </c>
      <c r="C206" s="25" t="s">
        <v>923</v>
      </c>
      <c r="D206" s="26" t="s">
        <v>924</v>
      </c>
      <c r="E206" s="25" t="s">
        <v>925</v>
      </c>
    </row>
    <row r="207" spans="1:5" x14ac:dyDescent="0.3">
      <c r="A207" s="25" t="s">
        <v>488</v>
      </c>
      <c r="B207" s="25" t="s">
        <v>13</v>
      </c>
      <c r="C207" s="25" t="s">
        <v>926</v>
      </c>
      <c r="D207" s="25" t="s">
        <v>928</v>
      </c>
    </row>
    <row r="208" spans="1:5" x14ac:dyDescent="0.3">
      <c r="A208" s="25" t="s">
        <v>545</v>
      </c>
      <c r="B208" s="25" t="s">
        <v>68</v>
      </c>
      <c r="C208" s="25" t="s">
        <v>923</v>
      </c>
      <c r="D208" s="25" t="s">
        <v>928</v>
      </c>
    </row>
    <row r="209" spans="1:5" x14ac:dyDescent="0.3">
      <c r="A209" s="25" t="s">
        <v>959</v>
      </c>
      <c r="B209" s="25" t="s">
        <v>190</v>
      </c>
      <c r="C209" s="25" t="s">
        <v>933</v>
      </c>
      <c r="D209" s="25" t="s">
        <v>928</v>
      </c>
    </row>
    <row r="210" spans="1:5" x14ac:dyDescent="0.3">
      <c r="A210" s="25" t="s">
        <v>720</v>
      </c>
      <c r="B210" s="25" t="s">
        <v>189</v>
      </c>
      <c r="C210" s="25" t="s">
        <v>930</v>
      </c>
      <c r="D210" s="25" t="s">
        <v>928</v>
      </c>
      <c r="E210" s="25" t="s">
        <v>925</v>
      </c>
    </row>
    <row r="211" spans="1:5" x14ac:dyDescent="0.3">
      <c r="A211" s="25" t="s">
        <v>394</v>
      </c>
      <c r="B211" s="25" t="s">
        <v>191</v>
      </c>
      <c r="C211" s="25" t="s">
        <v>923</v>
      </c>
      <c r="D211" s="25" t="s">
        <v>929</v>
      </c>
      <c r="E211" s="25" t="s">
        <v>932</v>
      </c>
    </row>
    <row r="212" spans="1:5" x14ac:dyDescent="0.3">
      <c r="A212" s="25" t="s">
        <v>752</v>
      </c>
      <c r="B212" s="25" t="s">
        <v>196</v>
      </c>
      <c r="C212" s="25" t="s">
        <v>927</v>
      </c>
      <c r="D212" s="25" t="s">
        <v>929</v>
      </c>
      <c r="E212" s="25" t="s">
        <v>922</v>
      </c>
    </row>
    <row r="213" spans="1:5" x14ac:dyDescent="0.3">
      <c r="A213" s="25" t="s">
        <v>960</v>
      </c>
      <c r="B213" s="25" t="s">
        <v>193</v>
      </c>
      <c r="C213" s="25" t="s">
        <v>930</v>
      </c>
      <c r="E213" s="25" t="s">
        <v>925</v>
      </c>
    </row>
    <row r="214" spans="1:5" x14ac:dyDescent="0.3">
      <c r="A214" s="25" t="s">
        <v>961</v>
      </c>
      <c r="B214" s="25" t="s">
        <v>195</v>
      </c>
      <c r="C214" s="25" t="s">
        <v>927</v>
      </c>
      <c r="D214" s="25" t="s">
        <v>929</v>
      </c>
      <c r="E214" s="25" t="s">
        <v>925</v>
      </c>
    </row>
    <row r="215" spans="1:5" x14ac:dyDescent="0.3">
      <c r="A215" s="25" t="s">
        <v>962</v>
      </c>
      <c r="B215" s="25" t="s">
        <v>194</v>
      </c>
      <c r="C215" s="25" t="s">
        <v>930</v>
      </c>
      <c r="D215" s="25" t="s">
        <v>928</v>
      </c>
    </row>
    <row r="216" spans="1:5" x14ac:dyDescent="0.3">
      <c r="A216" s="25" t="s">
        <v>963</v>
      </c>
      <c r="B216" s="25" t="s">
        <v>153</v>
      </c>
      <c r="C216" s="25" t="s">
        <v>926</v>
      </c>
      <c r="D216" s="26" t="s">
        <v>929</v>
      </c>
    </row>
    <row r="217" spans="1:5" x14ac:dyDescent="0.3">
      <c r="A217" s="25" t="s">
        <v>964</v>
      </c>
      <c r="B217" s="25" t="s">
        <v>198</v>
      </c>
      <c r="C217" s="25" t="s">
        <v>926</v>
      </c>
      <c r="D217" s="25" t="s">
        <v>921</v>
      </c>
      <c r="E217" s="25" t="s">
        <v>922</v>
      </c>
    </row>
    <row r="218" spans="1:5" x14ac:dyDescent="0.3">
      <c r="A218" s="25" t="s">
        <v>298</v>
      </c>
      <c r="B218" s="25" t="s">
        <v>200</v>
      </c>
      <c r="C218" s="25" t="s">
        <v>215</v>
      </c>
      <c r="D218" s="25" t="s">
        <v>929</v>
      </c>
      <c r="E218" s="25" t="s">
        <v>922</v>
      </c>
    </row>
    <row r="219" spans="1:5" x14ac:dyDescent="0.3">
      <c r="A219" s="25" t="s">
        <v>300</v>
      </c>
      <c r="B219" s="25" t="s">
        <v>201</v>
      </c>
      <c r="C219" s="25" t="s">
        <v>215</v>
      </c>
      <c r="D219" s="25" t="s">
        <v>929</v>
      </c>
      <c r="E219" s="25" t="s">
        <v>932</v>
      </c>
    </row>
    <row r="221" spans="1:5" x14ac:dyDescent="0.3">
      <c r="A221" s="27" t="s">
        <v>965</v>
      </c>
      <c r="B221" s="28" t="s">
        <v>966</v>
      </c>
    </row>
    <row r="222" spans="1:5" x14ac:dyDescent="0.3">
      <c r="A222" s="27" t="s">
        <v>967</v>
      </c>
      <c r="B222" s="28" t="s">
        <v>968</v>
      </c>
    </row>
    <row r="223" spans="1:5" x14ac:dyDescent="0.3">
      <c r="A223" s="25" t="s">
        <v>969</v>
      </c>
      <c r="B223" s="25" t="s">
        <v>970</v>
      </c>
    </row>
    <row r="224" spans="1:5" x14ac:dyDescent="0.3">
      <c r="A224" s="25" t="s">
        <v>971</v>
      </c>
      <c r="B224" s="25" t="s">
        <v>972</v>
      </c>
    </row>
    <row r="225" spans="1:3" x14ac:dyDescent="0.3">
      <c r="A225" s="25" t="s">
        <v>973</v>
      </c>
      <c r="B225" s="25" t="s">
        <v>974</v>
      </c>
      <c r="C225" s="28"/>
    </row>
    <row r="226" spans="1:3" x14ac:dyDescent="0.3">
      <c r="A226" s="25" t="s">
        <v>975</v>
      </c>
      <c r="B226" s="25" t="s">
        <v>976</v>
      </c>
      <c r="C226" s="28"/>
    </row>
    <row r="227" spans="1:3" x14ac:dyDescent="0.3">
      <c r="A227" s="25" t="s">
        <v>927</v>
      </c>
      <c r="B227" s="25" t="s">
        <v>977</v>
      </c>
      <c r="C227" s="29"/>
    </row>
    <row r="228" spans="1:3" x14ac:dyDescent="0.3">
      <c r="A228" s="25" t="s">
        <v>978</v>
      </c>
      <c r="B228" s="25" t="s">
        <v>979</v>
      </c>
      <c r="C228" s="28"/>
    </row>
    <row r="229" spans="1:3" x14ac:dyDescent="0.3">
      <c r="A229" s="25" t="s">
        <v>980</v>
      </c>
      <c r="B229" s="25" t="s">
        <v>981</v>
      </c>
      <c r="C229" s="29"/>
    </row>
    <row r="230" spans="1:3" x14ac:dyDescent="0.3">
      <c r="A230" s="25" t="s">
        <v>982</v>
      </c>
      <c r="B230" s="25" t="s">
        <v>983</v>
      </c>
      <c r="C230" s="28"/>
    </row>
    <row r="231" spans="1:3" x14ac:dyDescent="0.3">
      <c r="A231" s="25" t="s">
        <v>923</v>
      </c>
      <c r="B231" s="25" t="s">
        <v>984</v>
      </c>
      <c r="C231" s="28"/>
    </row>
    <row r="232" spans="1:3" x14ac:dyDescent="0.3">
      <c r="A232" s="25" t="s">
        <v>985</v>
      </c>
      <c r="B232" s="25" t="s">
        <v>986</v>
      </c>
      <c r="C232" s="28"/>
    </row>
    <row r="233" spans="1:3" x14ac:dyDescent="0.3">
      <c r="A233" s="25" t="s">
        <v>987</v>
      </c>
      <c r="B233" s="25" t="s">
        <v>988</v>
      </c>
      <c r="C233" s="29"/>
    </row>
    <row r="234" spans="1:3" x14ac:dyDescent="0.3">
      <c r="A234" s="25" t="s">
        <v>989</v>
      </c>
      <c r="B234" s="25" t="s">
        <v>990</v>
      </c>
      <c r="C234" s="28"/>
    </row>
    <row r="235" spans="1:3" x14ac:dyDescent="0.3">
      <c r="A235" s="25" t="s">
        <v>991</v>
      </c>
      <c r="B235" s="25" t="s">
        <v>992</v>
      </c>
      <c r="C235" s="28"/>
    </row>
    <row r="236" spans="1:3" x14ac:dyDescent="0.3">
      <c r="A236" s="25" t="s">
        <v>993</v>
      </c>
      <c r="B236" s="25" t="s">
        <v>994</v>
      </c>
      <c r="C236" s="29"/>
    </row>
    <row r="237" spans="1:3" x14ac:dyDescent="0.3">
      <c r="A237" s="25" t="s">
        <v>928</v>
      </c>
      <c r="B237" s="25" t="s">
        <v>995</v>
      </c>
      <c r="C237" s="30"/>
    </row>
    <row r="238" spans="1:3" x14ac:dyDescent="0.3">
      <c r="A238" s="25" t="s">
        <v>996</v>
      </c>
      <c r="B238" s="25" t="s">
        <v>997</v>
      </c>
      <c r="C238" s="28"/>
    </row>
    <row r="239" spans="1:3" x14ac:dyDescent="0.3">
      <c r="A239" s="25" t="s">
        <v>998</v>
      </c>
      <c r="B239" s="25" t="s">
        <v>999</v>
      </c>
      <c r="C239" s="28"/>
    </row>
    <row r="240" spans="1:3" x14ac:dyDescent="0.3">
      <c r="A240" s="25" t="s">
        <v>1000</v>
      </c>
      <c r="B240" s="25" t="s">
        <v>1001</v>
      </c>
      <c r="C240" s="28"/>
    </row>
    <row r="241" spans="1:3" x14ac:dyDescent="0.3">
      <c r="A241" s="25" t="s">
        <v>1002</v>
      </c>
      <c r="B241" s="25" t="s">
        <v>1003</v>
      </c>
      <c r="C241" s="28"/>
    </row>
    <row r="242" spans="1:3" x14ac:dyDescent="0.3">
      <c r="A242" s="25" t="s">
        <v>1004</v>
      </c>
      <c r="B242" s="25" t="s">
        <v>922</v>
      </c>
      <c r="C242" s="28"/>
    </row>
    <row r="243" spans="1:3" x14ac:dyDescent="0.3">
      <c r="A243" s="25" t="s">
        <v>1005</v>
      </c>
      <c r="B243" s="25" t="s">
        <v>1006</v>
      </c>
      <c r="C243" s="28"/>
    </row>
    <row r="244" spans="1:3" x14ac:dyDescent="0.3">
      <c r="A244" s="25" t="s">
        <v>930</v>
      </c>
      <c r="B244" s="25" t="s">
        <v>1007</v>
      </c>
      <c r="C244" s="28"/>
    </row>
    <row r="245" spans="1:3" x14ac:dyDescent="0.3">
      <c r="A245" s="25" t="s">
        <v>1008</v>
      </c>
      <c r="B245" s="25" t="s">
        <v>1009</v>
      </c>
      <c r="C245" s="28"/>
    </row>
    <row r="246" spans="1:3" x14ac:dyDescent="0.3">
      <c r="A246" s="25" t="s">
        <v>1010</v>
      </c>
      <c r="B246" s="25" t="s">
        <v>1011</v>
      </c>
      <c r="C246" s="28"/>
    </row>
    <row r="247" spans="1:3" x14ac:dyDescent="0.3">
      <c r="A247" s="25" t="s">
        <v>1012</v>
      </c>
      <c r="B247" s="25" t="s">
        <v>1013</v>
      </c>
      <c r="C247" s="28"/>
    </row>
    <row r="248" spans="1:3" x14ac:dyDescent="0.3">
      <c r="A248" s="25" t="s">
        <v>1014</v>
      </c>
      <c r="B248" s="25" t="s">
        <v>1015</v>
      </c>
      <c r="C248" s="28"/>
    </row>
    <row r="249" spans="1:3" x14ac:dyDescent="0.3">
      <c r="A249" s="25" t="s">
        <v>921</v>
      </c>
      <c r="B249" s="25" t="s">
        <v>1016</v>
      </c>
      <c r="C249" s="28"/>
    </row>
    <row r="250" spans="1:3" x14ac:dyDescent="0.3">
      <c r="A250" s="25" t="s">
        <v>929</v>
      </c>
      <c r="B250" s="25" t="s">
        <v>1017</v>
      </c>
      <c r="C250" s="28"/>
    </row>
    <row r="251" spans="1:3" x14ac:dyDescent="0.3">
      <c r="A251" s="25" t="s">
        <v>926</v>
      </c>
      <c r="B251" s="25" t="s">
        <v>1018</v>
      </c>
      <c r="C251" s="28"/>
    </row>
    <row r="252" spans="1:3" x14ac:dyDescent="0.3">
      <c r="A252" s="25" t="s">
        <v>1019</v>
      </c>
      <c r="B252" s="25" t="s">
        <v>1020</v>
      </c>
      <c r="C252" s="28"/>
    </row>
    <row r="253" spans="1:3" x14ac:dyDescent="0.3">
      <c r="A253" s="25" t="s">
        <v>1021</v>
      </c>
      <c r="B253" s="25" t="s">
        <v>1022</v>
      </c>
      <c r="C253" s="28"/>
    </row>
    <row r="254" spans="1:3" x14ac:dyDescent="0.3">
      <c r="A254" s="25" t="s">
        <v>1023</v>
      </c>
      <c r="B254" s="25" t="s">
        <v>1024</v>
      </c>
      <c r="C254" s="28"/>
    </row>
    <row r="255" spans="1:3" x14ac:dyDescent="0.3">
      <c r="A255" s="25" t="s">
        <v>933</v>
      </c>
      <c r="B255" s="25" t="s">
        <v>1025</v>
      </c>
      <c r="C255" s="28"/>
    </row>
    <row r="256" spans="1:3" x14ac:dyDescent="0.3">
      <c r="A256" s="25" t="s">
        <v>1026</v>
      </c>
      <c r="B256" s="25" t="s">
        <v>1027</v>
      </c>
      <c r="C256" s="28"/>
    </row>
    <row r="257" spans="1:3" x14ac:dyDescent="0.3">
      <c r="A257" s="25" t="s">
        <v>1028</v>
      </c>
      <c r="B257" s="25" t="s">
        <v>1029</v>
      </c>
      <c r="C257" s="28"/>
    </row>
    <row r="258" spans="1:3" x14ac:dyDescent="0.3">
      <c r="A258" s="25" t="s">
        <v>1030</v>
      </c>
      <c r="B258" s="25" t="s">
        <v>1031</v>
      </c>
      <c r="C258" s="28"/>
    </row>
    <row r="259" spans="1:3" x14ac:dyDescent="0.3">
      <c r="A259" s="25" t="s">
        <v>1032</v>
      </c>
      <c r="B259" s="25" t="s">
        <v>1033</v>
      </c>
      <c r="C259" s="28"/>
    </row>
    <row r="260" spans="1:3" x14ac:dyDescent="0.3">
      <c r="A260" s="25" t="s">
        <v>1034</v>
      </c>
      <c r="B260" s="25" t="s">
        <v>1035</v>
      </c>
      <c r="C260" s="28"/>
    </row>
    <row r="261" spans="1:3" x14ac:dyDescent="0.3">
      <c r="A261" s="25" t="s">
        <v>1036</v>
      </c>
      <c r="B261" s="25" t="s">
        <v>1037</v>
      </c>
      <c r="C261" s="28"/>
    </row>
    <row r="262" spans="1:3" x14ac:dyDescent="0.3">
      <c r="A262" s="25" t="s">
        <v>920</v>
      </c>
      <c r="B262" s="25" t="s">
        <v>1038</v>
      </c>
      <c r="C262" s="28"/>
    </row>
    <row r="263" spans="1:3" x14ac:dyDescent="0.3">
      <c r="A263" s="25" t="s">
        <v>1039</v>
      </c>
      <c r="B263" s="25" t="s">
        <v>1040</v>
      </c>
      <c r="C263" s="28"/>
    </row>
    <row r="264" spans="1:3" x14ac:dyDescent="0.3">
      <c r="A264" s="25" t="s">
        <v>215</v>
      </c>
      <c r="B264" s="25" t="s">
        <v>1041</v>
      </c>
      <c r="C264" s="28"/>
    </row>
    <row r="265" spans="1:3" x14ac:dyDescent="0.3">
      <c r="A265" s="25" t="s">
        <v>1042</v>
      </c>
      <c r="B265" s="25" t="s">
        <v>1043</v>
      </c>
      <c r="C265" s="28"/>
    </row>
    <row r="266" spans="1:3" x14ac:dyDescent="0.3">
      <c r="A266" s="25" t="s">
        <v>1044</v>
      </c>
      <c r="B266" s="25" t="s">
        <v>1045</v>
      </c>
      <c r="C266" s="28"/>
    </row>
    <row r="267" spans="1:3" x14ac:dyDescent="0.3">
      <c r="A267" s="25" t="s">
        <v>924</v>
      </c>
      <c r="B267" s="25" t="s">
        <v>1046</v>
      </c>
      <c r="C267" s="28"/>
    </row>
    <row r="268" spans="1:3" x14ac:dyDescent="0.3">
      <c r="A268" s="25" t="s">
        <v>213</v>
      </c>
      <c r="B268" s="25" t="s">
        <v>1047</v>
      </c>
      <c r="C268" s="28"/>
    </row>
    <row r="269" spans="1:3" x14ac:dyDescent="0.3">
      <c r="C269" s="28"/>
    </row>
    <row r="270" spans="1:3" x14ac:dyDescent="0.3">
      <c r="C270" s="28"/>
    </row>
  </sheetData>
  <conditionalFormatting sqref="C225:C270 B221:B222">
    <cfRule type="duplicateValues" dxfId="4" priority="2"/>
    <cfRule type="duplicateValues" dxfId="3" priority="3"/>
    <cfRule type="duplicateValues" dxfId="2" priority="4"/>
    <cfRule type="duplicateValues" dxfId="1" priority="5"/>
  </conditionalFormatting>
  <conditionalFormatting sqref="C225:C270 B221:B268">
    <cfRule type="duplicateValues" dxfId="0" priority="1"/>
  </conditionalFormatting>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F20EA-2B8B-4ACC-AFFD-8E0DF3AADF11}">
  <dimension ref="A1:AF295"/>
  <sheetViews>
    <sheetView workbookViewId="0"/>
  </sheetViews>
  <sheetFormatPr defaultRowHeight="14.4" x14ac:dyDescent="0.3"/>
  <cols>
    <col min="1" max="1" width="5.21875" style="8" bestFit="1" customWidth="1"/>
    <col min="2" max="2" width="49.5546875" style="8" bestFit="1" customWidth="1"/>
    <col min="3" max="3" width="5.77734375" style="8" bestFit="1" customWidth="1"/>
    <col min="4" max="4" width="12.21875" style="8" bestFit="1" customWidth="1"/>
    <col min="5" max="5" width="14.44140625" style="8" bestFit="1" customWidth="1"/>
    <col min="6" max="6" width="12" style="8" bestFit="1" customWidth="1"/>
    <col min="7" max="7" width="17" style="8" bestFit="1" customWidth="1"/>
    <col min="8" max="8" width="10.6640625" style="8" bestFit="1" customWidth="1"/>
    <col min="9" max="9" width="16.5546875" style="8" bestFit="1" customWidth="1"/>
    <col min="10" max="11" width="16.5546875" style="8" customWidth="1"/>
    <col min="12" max="12" width="14.44140625" style="8" bestFit="1" customWidth="1"/>
    <col min="13" max="14" width="8.88671875" style="13"/>
    <col min="15" max="16384" width="8.88671875" style="8"/>
  </cols>
  <sheetData>
    <row r="1" spans="1:31" x14ac:dyDescent="0.3">
      <c r="A1" s="12" t="s">
        <v>207</v>
      </c>
      <c r="B1" s="12" t="s">
        <v>2</v>
      </c>
      <c r="C1" s="12" t="s">
        <v>5</v>
      </c>
      <c r="D1" s="12" t="s">
        <v>208</v>
      </c>
      <c r="E1" s="12" t="s">
        <v>209</v>
      </c>
      <c r="F1" s="12" t="s">
        <v>210</v>
      </c>
      <c r="G1" s="12" t="s">
        <v>211</v>
      </c>
      <c r="H1" s="12" t="s">
        <v>212</v>
      </c>
      <c r="I1" s="23" t="s">
        <v>915</v>
      </c>
      <c r="J1" s="23" t="s">
        <v>918</v>
      </c>
      <c r="K1" s="23" t="s">
        <v>1048</v>
      </c>
      <c r="L1" s="23" t="s">
        <v>1050</v>
      </c>
      <c r="M1" s="12" t="s">
        <v>4</v>
      </c>
      <c r="N1" s="12">
        <v>2015</v>
      </c>
      <c r="O1" s="12">
        <v>2020</v>
      </c>
      <c r="P1" s="12">
        <v>2025</v>
      </c>
      <c r="Q1" s="12">
        <v>2030</v>
      </c>
      <c r="R1" s="12">
        <v>2035</v>
      </c>
      <c r="S1" s="12">
        <v>2040</v>
      </c>
      <c r="T1" s="12">
        <v>2045</v>
      </c>
      <c r="U1" s="12">
        <v>2050</v>
      </c>
      <c r="V1" s="12">
        <v>2055</v>
      </c>
      <c r="W1" s="12">
        <v>2060</v>
      </c>
      <c r="X1" s="12">
        <v>2065</v>
      </c>
      <c r="Y1" s="12">
        <v>2070</v>
      </c>
      <c r="Z1" s="12">
        <v>2075</v>
      </c>
      <c r="AA1" s="12">
        <v>2080</v>
      </c>
      <c r="AB1" s="12">
        <v>2085</v>
      </c>
      <c r="AC1" s="12">
        <v>2090</v>
      </c>
      <c r="AD1" s="12">
        <v>2095</v>
      </c>
      <c r="AE1" s="12">
        <v>2100</v>
      </c>
    </row>
    <row r="2" spans="1:31" x14ac:dyDescent="0.3">
      <c r="A2" s="14">
        <v>0</v>
      </c>
      <c r="B2" s="14" t="s">
        <v>213</v>
      </c>
      <c r="C2" s="14" t="s">
        <v>214</v>
      </c>
      <c r="D2" s="14">
        <v>900</v>
      </c>
      <c r="E2" s="14" t="s">
        <v>214</v>
      </c>
      <c r="F2" s="14">
        <v>1</v>
      </c>
      <c r="G2" s="14" t="s">
        <v>213</v>
      </c>
      <c r="H2" s="14">
        <v>0</v>
      </c>
      <c r="I2" s="14"/>
      <c r="J2" s="14"/>
      <c r="K2" s="14"/>
      <c r="L2" s="14" t="str">
        <f t="shared" ref="L2:L30" si="0">B2</f>
        <v>World</v>
      </c>
      <c r="M2" s="15" t="s">
        <v>1049</v>
      </c>
      <c r="N2" s="15">
        <f t="shared" ref="N2:AE2" si="1">SUMIF($H$2:$H$295,"1840",N$2:N$295)</f>
        <v>465.46219042740228</v>
      </c>
      <c r="O2" s="15">
        <f t="shared" si="1"/>
        <v>458.81456963807017</v>
      </c>
      <c r="P2" s="15">
        <f t="shared" si="1"/>
        <v>442.01335598590771</v>
      </c>
      <c r="Q2" s="15">
        <f t="shared" si="1"/>
        <v>413.21485559587256</v>
      </c>
      <c r="R2" s="15">
        <f t="shared" si="1"/>
        <v>386.35188172127931</v>
      </c>
      <c r="S2" s="15">
        <f t="shared" si="1"/>
        <v>349.66048047932009</v>
      </c>
      <c r="T2" s="15">
        <f t="shared" si="1"/>
        <v>304.28980115547563</v>
      </c>
      <c r="U2" s="15">
        <f t="shared" si="1"/>
        <v>259.91752462961671</v>
      </c>
      <c r="V2" s="15">
        <f t="shared" si="1"/>
        <v>222.78783708035809</v>
      </c>
      <c r="W2" s="15">
        <f t="shared" si="1"/>
        <v>185.54273810699215</v>
      </c>
      <c r="X2" s="15">
        <f t="shared" si="1"/>
        <v>149.67233199841786</v>
      </c>
      <c r="Y2" s="15">
        <f t="shared" si="1"/>
        <v>115.01329497570389</v>
      </c>
      <c r="Z2" s="15">
        <f t="shared" si="1"/>
        <v>81.697426263862823</v>
      </c>
      <c r="AA2" s="15">
        <f t="shared" si="1"/>
        <v>60.133785751402229</v>
      </c>
      <c r="AB2" s="15">
        <f t="shared" si="1"/>
        <v>43.476341067636739</v>
      </c>
      <c r="AC2" s="15">
        <f t="shared" si="1"/>
        <v>29.253332757888195</v>
      </c>
      <c r="AD2" s="15">
        <f t="shared" si="1"/>
        <v>17.841330102580567</v>
      </c>
      <c r="AE2" s="15">
        <f t="shared" si="1"/>
        <v>9.8595537384218819</v>
      </c>
    </row>
    <row r="3" spans="1:31" x14ac:dyDescent="0.3">
      <c r="A3" s="14">
        <v>1</v>
      </c>
      <c r="B3" s="14" t="s">
        <v>215</v>
      </c>
      <c r="C3" s="14" t="s">
        <v>216</v>
      </c>
      <c r="D3" s="14">
        <v>1834</v>
      </c>
      <c r="E3" s="14" t="s">
        <v>214</v>
      </c>
      <c r="F3" s="14">
        <v>202</v>
      </c>
      <c r="G3" s="14" t="s">
        <v>217</v>
      </c>
      <c r="H3" s="14">
        <v>1828</v>
      </c>
      <c r="I3" s="14"/>
      <c r="J3" s="14"/>
      <c r="K3" s="14"/>
      <c r="L3" s="14" t="str">
        <f t="shared" si="0"/>
        <v>Sub-Saharan Africa</v>
      </c>
      <c r="M3" s="15" t="s">
        <v>1049</v>
      </c>
      <c r="N3" s="15">
        <f t="shared" ref="N3:W10" si="2">SUMIF($I$2:$I$295,$D3,N$2:N$295)</f>
        <v>72.124094853095059</v>
      </c>
      <c r="O3" s="15">
        <f t="shared" si="2"/>
        <v>81.447083493328847</v>
      </c>
      <c r="P3" s="15">
        <f t="shared" si="2"/>
        <v>89.063173786831356</v>
      </c>
      <c r="Q3" s="15">
        <f t="shared" si="2"/>
        <v>93.583688992100605</v>
      </c>
      <c r="R3" s="15">
        <f t="shared" si="2"/>
        <v>98.247556617767998</v>
      </c>
      <c r="S3" s="15">
        <f t="shared" si="2"/>
        <v>99.69791065857666</v>
      </c>
      <c r="T3" s="15">
        <f t="shared" si="2"/>
        <v>97.704520665058851</v>
      </c>
      <c r="U3" s="15">
        <f t="shared" si="2"/>
        <v>92.992531377166131</v>
      </c>
      <c r="V3" s="15">
        <f t="shared" si="2"/>
        <v>86.972005538868956</v>
      </c>
      <c r="W3" s="15">
        <f t="shared" si="2"/>
        <v>79.556964445408823</v>
      </c>
      <c r="X3" s="15">
        <f t="shared" ref="X3:AE10" si="3">SUMIF($I$2:$I$295,$D3,X$2:X$295)</f>
        <v>71.559144351585147</v>
      </c>
      <c r="Y3" s="15">
        <f t="shared" si="3"/>
        <v>62.345604881514063</v>
      </c>
      <c r="Z3" s="15">
        <f t="shared" si="3"/>
        <v>52.578062322219822</v>
      </c>
      <c r="AA3" s="15">
        <f t="shared" si="3"/>
        <v>42.43440327930162</v>
      </c>
      <c r="AB3" s="15">
        <f t="shared" si="3"/>
        <v>32.676016023898327</v>
      </c>
      <c r="AC3" s="15">
        <f t="shared" si="3"/>
        <v>23.539584689390225</v>
      </c>
      <c r="AD3" s="15">
        <f t="shared" si="3"/>
        <v>15.625714183149194</v>
      </c>
      <c r="AE3" s="15">
        <f t="shared" si="3"/>
        <v>9.1219231014200979</v>
      </c>
    </row>
    <row r="4" spans="1:31" x14ac:dyDescent="0.3">
      <c r="A4" s="14">
        <v>2</v>
      </c>
      <c r="B4" s="14" t="s">
        <v>218</v>
      </c>
      <c r="C4" s="14" t="s">
        <v>214</v>
      </c>
      <c r="D4" s="14">
        <v>1833</v>
      </c>
      <c r="E4" s="14" t="s">
        <v>214</v>
      </c>
      <c r="F4" s="14">
        <v>747</v>
      </c>
      <c r="G4" s="14" t="s">
        <v>217</v>
      </c>
      <c r="H4" s="14">
        <v>1828</v>
      </c>
      <c r="I4" s="14"/>
      <c r="J4" s="14"/>
      <c r="K4" s="14"/>
      <c r="L4" s="14" t="str">
        <f t="shared" si="0"/>
        <v>Northern Africa and Western Asia</v>
      </c>
      <c r="M4" s="15" t="s">
        <v>1049</v>
      </c>
      <c r="N4" s="15">
        <f t="shared" si="2"/>
        <v>41.656251454175575</v>
      </c>
      <c r="O4" s="15">
        <f t="shared" si="2"/>
        <v>39.785347039049682</v>
      </c>
      <c r="P4" s="15">
        <f t="shared" si="2"/>
        <v>37.96776227459678</v>
      </c>
      <c r="Q4" s="15">
        <f t="shared" si="2"/>
        <v>35.386031671895338</v>
      </c>
      <c r="R4" s="15">
        <f t="shared" si="2"/>
        <v>33.353726686740593</v>
      </c>
      <c r="S4" s="15">
        <f t="shared" si="2"/>
        <v>30.401170415362223</v>
      </c>
      <c r="T4" s="15">
        <f t="shared" si="2"/>
        <v>26.391613680066836</v>
      </c>
      <c r="U4" s="15">
        <f t="shared" si="2"/>
        <v>21.709436499643502</v>
      </c>
      <c r="V4" s="15">
        <f t="shared" si="2"/>
        <v>17.240214731903805</v>
      </c>
      <c r="W4" s="15">
        <f t="shared" si="2"/>
        <v>13.177930801765074</v>
      </c>
      <c r="X4" s="15">
        <f t="shared" si="3"/>
        <v>10.113508327973591</v>
      </c>
      <c r="Y4" s="15">
        <f t="shared" si="3"/>
        <v>7.248501997211493</v>
      </c>
      <c r="Z4" s="15">
        <f t="shared" si="3"/>
        <v>4.4397344577362219</v>
      </c>
      <c r="AA4" s="15">
        <f t="shared" si="3"/>
        <v>2.342840441536957</v>
      </c>
      <c r="AB4" s="15">
        <f t="shared" si="3"/>
        <v>1.5532917807961404</v>
      </c>
      <c r="AC4" s="15">
        <f t="shared" si="3"/>
        <v>0.97048021121859307</v>
      </c>
      <c r="AD4" s="15">
        <f t="shared" si="3"/>
        <v>0.63598236843110811</v>
      </c>
      <c r="AE4" s="15">
        <f t="shared" si="3"/>
        <v>0.62814339077238657</v>
      </c>
    </row>
    <row r="5" spans="1:31" x14ac:dyDescent="0.3">
      <c r="A5" s="14">
        <v>3</v>
      </c>
      <c r="B5" s="14" t="s">
        <v>219</v>
      </c>
      <c r="C5" s="14" t="s">
        <v>214</v>
      </c>
      <c r="D5" s="14">
        <v>1831</v>
      </c>
      <c r="E5" s="14" t="s">
        <v>214</v>
      </c>
      <c r="F5" s="14">
        <v>62</v>
      </c>
      <c r="G5" s="14" t="s">
        <v>217</v>
      </c>
      <c r="H5" s="14">
        <v>1828</v>
      </c>
      <c r="I5" s="14"/>
      <c r="J5" s="14"/>
      <c r="K5" s="14"/>
      <c r="L5" s="14" t="str">
        <f t="shared" si="0"/>
        <v>Central and Southern Asia</v>
      </c>
      <c r="M5" s="15" t="s">
        <v>1049</v>
      </c>
      <c r="N5" s="15">
        <f t="shared" si="2"/>
        <v>122.1347895180059</v>
      </c>
      <c r="O5" s="15">
        <f t="shared" si="2"/>
        <v>129.39520262596449</v>
      </c>
      <c r="P5" s="15">
        <f t="shared" si="2"/>
        <v>132.42906137665659</v>
      </c>
      <c r="Q5" s="15">
        <f t="shared" si="2"/>
        <v>130.88335078791368</v>
      </c>
      <c r="R5" s="15">
        <f t="shared" si="2"/>
        <v>128.09326278328294</v>
      </c>
      <c r="S5" s="15">
        <f t="shared" si="2"/>
        <v>120.84294901912962</v>
      </c>
      <c r="T5" s="15">
        <f t="shared" si="2"/>
        <v>109.57431008165301</v>
      </c>
      <c r="U5" s="15">
        <f t="shared" si="2"/>
        <v>94.536449418337597</v>
      </c>
      <c r="V5" s="15">
        <f t="shared" si="2"/>
        <v>77.940922106231838</v>
      </c>
      <c r="W5" s="15">
        <f t="shared" si="2"/>
        <v>60.306090304136013</v>
      </c>
      <c r="X5" s="15">
        <f t="shared" si="3"/>
        <v>42.294980677424292</v>
      </c>
      <c r="Y5" s="15">
        <f t="shared" si="3"/>
        <v>24.448697060927699</v>
      </c>
      <c r="Z5" s="15">
        <f t="shared" si="3"/>
        <v>7.6748785271134139</v>
      </c>
      <c r="AA5" s="15">
        <f t="shared" si="3"/>
        <v>3.0780005693798582</v>
      </c>
      <c r="AB5" s="15">
        <f t="shared" si="3"/>
        <v>1.5322382700038091</v>
      </c>
      <c r="AC5" s="15">
        <f t="shared" si="3"/>
        <v>0.88446556561238054</v>
      </c>
      <c r="AD5" s="15">
        <f t="shared" si="3"/>
        <v>0.48368059533107299</v>
      </c>
      <c r="AE5" s="15">
        <f t="shared" si="3"/>
        <v>9.8249147892310873E-2</v>
      </c>
    </row>
    <row r="6" spans="1:31" x14ac:dyDescent="0.3">
      <c r="A6" s="14">
        <v>4</v>
      </c>
      <c r="B6" s="14" t="s">
        <v>220</v>
      </c>
      <c r="C6" s="14" t="s">
        <v>214</v>
      </c>
      <c r="D6" s="14">
        <v>1832</v>
      </c>
      <c r="E6" s="14" t="s">
        <v>214</v>
      </c>
      <c r="F6" s="14">
        <v>753</v>
      </c>
      <c r="G6" s="14" t="s">
        <v>217</v>
      </c>
      <c r="H6" s="14">
        <v>1828</v>
      </c>
      <c r="I6" s="14"/>
      <c r="J6" s="14"/>
      <c r="K6" s="14"/>
      <c r="L6" s="14" t="str">
        <f t="shared" si="0"/>
        <v>Eastern and South-Eastern Asia</v>
      </c>
      <c r="M6" s="15" t="s">
        <v>1049</v>
      </c>
      <c r="N6" s="15">
        <f t="shared" si="2"/>
        <v>141.42517868603585</v>
      </c>
      <c r="O6" s="15">
        <f t="shared" si="2"/>
        <v>129.9883771573044</v>
      </c>
      <c r="P6" s="15">
        <f t="shared" si="2"/>
        <v>112.91395962177708</v>
      </c>
      <c r="Q6" s="15">
        <f t="shared" si="2"/>
        <v>92.812971375943761</v>
      </c>
      <c r="R6" s="15">
        <f t="shared" si="2"/>
        <v>73.065237690488871</v>
      </c>
      <c r="S6" s="15">
        <f t="shared" si="2"/>
        <v>52.07540569799562</v>
      </c>
      <c r="T6" s="15">
        <f t="shared" si="2"/>
        <v>31.481249367036419</v>
      </c>
      <c r="U6" s="15">
        <f t="shared" si="2"/>
        <v>17.252943084002112</v>
      </c>
      <c r="V6" s="15">
        <f t="shared" si="2"/>
        <v>11.671163946893243</v>
      </c>
      <c r="W6" s="15">
        <f t="shared" si="2"/>
        <v>6.7304667495016703</v>
      </c>
      <c r="X6" s="15">
        <f t="shared" si="3"/>
        <v>3.6182998727243287</v>
      </c>
      <c r="Y6" s="15">
        <f t="shared" si="3"/>
        <v>1.9433518376518999</v>
      </c>
      <c r="Z6" s="15">
        <f t="shared" si="3"/>
        <v>0.93053803171556981</v>
      </c>
      <c r="AA6" s="15">
        <f t="shared" si="3"/>
        <v>2.2506143609273277E-2</v>
      </c>
      <c r="AB6" s="15">
        <f t="shared" si="3"/>
        <v>1.8211607387214279E-2</v>
      </c>
      <c r="AC6" s="15">
        <f t="shared" si="3"/>
        <v>1.4894584167182146E-2</v>
      </c>
      <c r="AD6" s="15">
        <f t="shared" si="3"/>
        <v>1.26136169507165E-2</v>
      </c>
      <c r="AE6" s="15">
        <f t="shared" si="3"/>
        <v>1.1238098337086999E-2</v>
      </c>
    </row>
    <row r="7" spans="1:31" x14ac:dyDescent="0.3">
      <c r="A7" s="14">
        <v>5</v>
      </c>
      <c r="B7" s="14" t="s">
        <v>221</v>
      </c>
      <c r="C7" s="14" t="s">
        <v>214</v>
      </c>
      <c r="D7" s="14">
        <v>1830</v>
      </c>
      <c r="E7" s="14" t="s">
        <v>214</v>
      </c>
      <c r="F7" s="14">
        <v>419</v>
      </c>
      <c r="G7" s="14" t="s">
        <v>217</v>
      </c>
      <c r="H7" s="14">
        <v>1828</v>
      </c>
      <c r="I7" s="14"/>
      <c r="J7" s="14"/>
      <c r="K7" s="14"/>
      <c r="L7" s="14" t="str">
        <f t="shared" si="0"/>
        <v>Latin America and the Caribbean</v>
      </c>
      <c r="M7" s="15" t="s">
        <v>1049</v>
      </c>
      <c r="N7" s="15">
        <f t="shared" si="2"/>
        <v>37.575403606266462</v>
      </c>
      <c r="O7" s="15">
        <f t="shared" si="2"/>
        <v>32.036976087987995</v>
      </c>
      <c r="P7" s="15">
        <f t="shared" si="2"/>
        <v>26.675587435499441</v>
      </c>
      <c r="Q7" s="15">
        <f t="shared" si="2"/>
        <v>21.069564208658871</v>
      </c>
      <c r="R7" s="15">
        <f t="shared" si="2"/>
        <v>16.584894522353736</v>
      </c>
      <c r="S7" s="15">
        <f t="shared" si="2"/>
        <v>11.832641377124803</v>
      </c>
      <c r="T7" s="15">
        <f t="shared" si="2"/>
        <v>7.1175539690686787</v>
      </c>
      <c r="U7" s="15">
        <f t="shared" si="2"/>
        <v>3.9178678011581307</v>
      </c>
      <c r="V7" s="15">
        <f t="shared" si="2"/>
        <v>1.9470596075641824</v>
      </c>
      <c r="W7" s="15">
        <f t="shared" si="2"/>
        <v>0.93772894023487585</v>
      </c>
      <c r="X7" s="15">
        <f t="shared" si="3"/>
        <v>0.57221231895076308</v>
      </c>
      <c r="Y7" s="15">
        <f t="shared" si="3"/>
        <v>0.33213966589374755</v>
      </c>
      <c r="Z7" s="15">
        <f t="shared" si="3"/>
        <v>0.15275249918503064</v>
      </c>
      <c r="AA7" s="15">
        <f t="shared" si="3"/>
        <v>3.4304769653633826E-2</v>
      </c>
      <c r="AB7" s="15">
        <f t="shared" si="3"/>
        <v>0</v>
      </c>
      <c r="AC7" s="15">
        <f t="shared" si="3"/>
        <v>0</v>
      </c>
      <c r="AD7" s="15">
        <f t="shared" si="3"/>
        <v>0</v>
      </c>
      <c r="AE7" s="15">
        <f t="shared" si="3"/>
        <v>0</v>
      </c>
    </row>
    <row r="8" spans="1:31" x14ac:dyDescent="0.3">
      <c r="A8" s="14">
        <v>6</v>
      </c>
      <c r="B8" s="14" t="s">
        <v>222</v>
      </c>
      <c r="C8" s="14" t="s">
        <v>214</v>
      </c>
      <c r="D8" s="14">
        <v>1835</v>
      </c>
      <c r="E8" s="14" t="s">
        <v>214</v>
      </c>
      <c r="F8" s="14">
        <v>543</v>
      </c>
      <c r="G8" s="14" t="s">
        <v>217</v>
      </c>
      <c r="H8" s="14">
        <v>1828</v>
      </c>
      <c r="I8" s="14"/>
      <c r="J8" s="14"/>
      <c r="K8" s="14"/>
      <c r="L8" s="14" t="str">
        <f t="shared" si="0"/>
        <v>Oceania (excluding Australia and New Zealand)</v>
      </c>
      <c r="M8" s="15" t="s">
        <v>1049</v>
      </c>
      <c r="N8" s="15">
        <f t="shared" si="2"/>
        <v>0.4817416641096911</v>
      </c>
      <c r="O8" s="15">
        <f t="shared" si="2"/>
        <v>0.54843988062961357</v>
      </c>
      <c r="P8" s="15">
        <f t="shared" si="2"/>
        <v>0.61013903689799287</v>
      </c>
      <c r="Q8" s="15">
        <f t="shared" si="2"/>
        <v>0.66345119202815805</v>
      </c>
      <c r="R8" s="15">
        <f t="shared" si="2"/>
        <v>0.71254488582986009</v>
      </c>
      <c r="S8" s="15">
        <f t="shared" si="2"/>
        <v>0.73645139987811592</v>
      </c>
      <c r="T8" s="15">
        <f t="shared" si="2"/>
        <v>0.73189236206179187</v>
      </c>
      <c r="U8" s="15">
        <f t="shared" si="2"/>
        <v>0.70203294409556605</v>
      </c>
      <c r="V8" s="15">
        <f t="shared" si="2"/>
        <v>0.66124867933703924</v>
      </c>
      <c r="W8" s="15">
        <f t="shared" si="2"/>
        <v>0.6002769502418821</v>
      </c>
      <c r="X8" s="15">
        <f t="shared" si="3"/>
        <v>0.52265186914202366</v>
      </c>
      <c r="Y8" s="15">
        <f t="shared" si="3"/>
        <v>0.43080266138314893</v>
      </c>
      <c r="Z8" s="15">
        <f t="shared" si="3"/>
        <v>0.33007883425673318</v>
      </c>
      <c r="AA8" s="15">
        <f t="shared" si="3"/>
        <v>0.22558523329078112</v>
      </c>
      <c r="AB8" s="15">
        <f t="shared" si="3"/>
        <v>0.12163427126262472</v>
      </c>
      <c r="AC8" s="15">
        <f t="shared" si="3"/>
        <v>2.8325053176213366E-2</v>
      </c>
      <c r="AD8" s="15">
        <f t="shared" si="3"/>
        <v>0</v>
      </c>
      <c r="AE8" s="15">
        <f t="shared" si="3"/>
        <v>0</v>
      </c>
    </row>
    <row r="9" spans="1:31" x14ac:dyDescent="0.3">
      <c r="A9" s="14">
        <v>7</v>
      </c>
      <c r="B9" s="14" t="s">
        <v>223</v>
      </c>
      <c r="C9" s="14" t="s">
        <v>214</v>
      </c>
      <c r="D9" s="14">
        <v>1836</v>
      </c>
      <c r="E9" s="14" t="s">
        <v>214</v>
      </c>
      <c r="F9" s="14">
        <v>53</v>
      </c>
      <c r="G9" s="14" t="s">
        <v>217</v>
      </c>
      <c r="H9" s="14">
        <v>1828</v>
      </c>
      <c r="I9" s="14"/>
      <c r="J9" s="14"/>
      <c r="K9" s="14"/>
      <c r="L9" s="14" t="str">
        <f t="shared" si="0"/>
        <v>Australia/New Zealand</v>
      </c>
      <c r="M9" s="15" t="s">
        <v>1049</v>
      </c>
      <c r="N9" s="15">
        <f t="shared" si="2"/>
        <v>2.1617174814461437</v>
      </c>
      <c r="O9" s="15">
        <f t="shared" si="2"/>
        <v>2.1581596550526001</v>
      </c>
      <c r="P9" s="15">
        <f t="shared" si="2"/>
        <v>2.1578524921490967</v>
      </c>
      <c r="Q9" s="15">
        <f t="shared" si="2"/>
        <v>2.0837311456534717</v>
      </c>
      <c r="R9" s="15">
        <f t="shared" si="2"/>
        <v>2.0318973135293357</v>
      </c>
      <c r="S9" s="15">
        <f t="shared" si="2"/>
        <v>2.0135694177149173</v>
      </c>
      <c r="T9" s="15">
        <f t="shared" si="2"/>
        <v>1.9841141286318864</v>
      </c>
      <c r="U9" s="15">
        <f t="shared" si="2"/>
        <v>1.9214640546058011</v>
      </c>
      <c r="V9" s="15">
        <f t="shared" si="2"/>
        <v>1.8228940992499911</v>
      </c>
      <c r="W9" s="15">
        <f t="shared" si="2"/>
        <v>1.71057503615536</v>
      </c>
      <c r="X9" s="15">
        <f t="shared" si="3"/>
        <v>1.4602420995545708</v>
      </c>
      <c r="Y9" s="15">
        <f t="shared" si="3"/>
        <v>1.183240911347669</v>
      </c>
      <c r="Z9" s="15">
        <f t="shared" si="3"/>
        <v>0.91754774152592589</v>
      </c>
      <c r="AA9" s="15">
        <f t="shared" si="3"/>
        <v>0.56566318297782825</v>
      </c>
      <c r="AB9" s="15">
        <f t="shared" si="3"/>
        <v>0.17680429741892212</v>
      </c>
      <c r="AC9" s="15">
        <f t="shared" si="3"/>
        <v>0</v>
      </c>
      <c r="AD9" s="15">
        <f t="shared" si="3"/>
        <v>0</v>
      </c>
      <c r="AE9" s="15">
        <f t="shared" si="3"/>
        <v>0</v>
      </c>
    </row>
    <row r="10" spans="1:31" x14ac:dyDescent="0.3">
      <c r="A10" s="14">
        <v>8</v>
      </c>
      <c r="B10" s="14" t="s">
        <v>224</v>
      </c>
      <c r="C10" s="14" t="s">
        <v>214</v>
      </c>
      <c r="D10" s="14">
        <v>1829</v>
      </c>
      <c r="E10" s="14" t="s">
        <v>214</v>
      </c>
      <c r="F10" s="14">
        <v>513</v>
      </c>
      <c r="G10" s="14" t="s">
        <v>217</v>
      </c>
      <c r="H10" s="14">
        <v>1828</v>
      </c>
      <c r="I10" s="14"/>
      <c r="J10" s="14"/>
      <c r="K10" s="14"/>
      <c r="L10" s="14" t="str">
        <f t="shared" si="0"/>
        <v>Europe and Northern America</v>
      </c>
      <c r="M10" s="15" t="s">
        <v>1049</v>
      </c>
      <c r="N10" s="15">
        <f t="shared" si="2"/>
        <v>47.90301316426762</v>
      </c>
      <c r="O10" s="15">
        <f t="shared" si="2"/>
        <v>43.454983698752635</v>
      </c>
      <c r="P10" s="15">
        <f t="shared" si="2"/>
        <v>40.195819961499346</v>
      </c>
      <c r="Q10" s="15">
        <f t="shared" si="2"/>
        <v>36.732066221678679</v>
      </c>
      <c r="R10" s="15">
        <f t="shared" si="2"/>
        <v>34.262761221285963</v>
      </c>
      <c r="S10" s="15">
        <f t="shared" si="2"/>
        <v>32.060382493538079</v>
      </c>
      <c r="T10" s="15">
        <f t="shared" si="2"/>
        <v>29.304546901898117</v>
      </c>
      <c r="U10" s="15">
        <f t="shared" si="2"/>
        <v>26.884799450607893</v>
      </c>
      <c r="V10" s="15">
        <f t="shared" si="2"/>
        <v>24.532328370309063</v>
      </c>
      <c r="W10" s="15">
        <f t="shared" si="2"/>
        <v>22.522704879548456</v>
      </c>
      <c r="X10" s="15">
        <f t="shared" si="3"/>
        <v>19.531292481063126</v>
      </c>
      <c r="Y10" s="15">
        <f t="shared" si="3"/>
        <v>17.080955959774165</v>
      </c>
      <c r="Z10" s="15">
        <f t="shared" si="3"/>
        <v>14.673833850110114</v>
      </c>
      <c r="AA10" s="15">
        <f t="shared" si="3"/>
        <v>11.430482131652278</v>
      </c>
      <c r="AB10" s="15">
        <f t="shared" si="3"/>
        <v>7.398144816869701</v>
      </c>
      <c r="AC10" s="15">
        <f t="shared" si="3"/>
        <v>3.815582654323602</v>
      </c>
      <c r="AD10" s="15">
        <f t="shared" si="3"/>
        <v>1.0833393387184742</v>
      </c>
      <c r="AE10" s="15">
        <f t="shared" si="3"/>
        <v>0</v>
      </c>
    </row>
    <row r="11" spans="1:31" x14ac:dyDescent="0.3">
      <c r="A11" s="14">
        <v>9</v>
      </c>
      <c r="B11" s="14" t="s">
        <v>225</v>
      </c>
      <c r="C11" s="14" t="s">
        <v>214</v>
      </c>
      <c r="D11" s="14">
        <v>5502</v>
      </c>
      <c r="E11" s="14" t="s">
        <v>214</v>
      </c>
      <c r="F11" s="14" t="s">
        <v>214</v>
      </c>
      <c r="G11" s="14" t="s">
        <v>217</v>
      </c>
      <c r="H11" s="14">
        <v>1828</v>
      </c>
      <c r="I11" s="14"/>
      <c r="J11" s="14"/>
      <c r="K11" s="14"/>
      <c r="L11" s="14" t="str">
        <f t="shared" si="0"/>
        <v>Europe, Northern America, Australia, and New Zealand</v>
      </c>
      <c r="M11" s="15" t="s">
        <v>1049</v>
      </c>
      <c r="N11" s="15">
        <f t="shared" ref="N11:AE11" si="4">SUMIF($D$2:$D$295,1829,N$2:N$295)+SUMIF($D$2:$D$295,1836,N$2:N$295)</f>
        <v>50.064730645713766</v>
      </c>
      <c r="O11" s="15">
        <f t="shared" si="4"/>
        <v>45.613143353805235</v>
      </c>
      <c r="P11" s="15">
        <f t="shared" si="4"/>
        <v>42.353672453648443</v>
      </c>
      <c r="Q11" s="15">
        <f t="shared" si="4"/>
        <v>38.815797367332152</v>
      </c>
      <c r="R11" s="15">
        <f t="shared" si="4"/>
        <v>36.294658534815298</v>
      </c>
      <c r="S11" s="15">
        <f t="shared" si="4"/>
        <v>34.073951911252998</v>
      </c>
      <c r="T11" s="15">
        <f t="shared" si="4"/>
        <v>31.288661030530005</v>
      </c>
      <c r="U11" s="15">
        <f t="shared" si="4"/>
        <v>28.806263505213693</v>
      </c>
      <c r="V11" s="15">
        <f t="shared" si="4"/>
        <v>26.355222469559052</v>
      </c>
      <c r="W11" s="15">
        <f t="shared" si="4"/>
        <v>24.233279915703818</v>
      </c>
      <c r="X11" s="15">
        <f t="shared" si="4"/>
        <v>20.991534580617696</v>
      </c>
      <c r="Y11" s="15">
        <f t="shared" si="4"/>
        <v>18.264196871121833</v>
      </c>
      <c r="Z11" s="15">
        <f t="shared" si="4"/>
        <v>15.59138159163604</v>
      </c>
      <c r="AA11" s="15">
        <f t="shared" si="4"/>
        <v>11.996145314630105</v>
      </c>
      <c r="AB11" s="15">
        <f t="shared" si="4"/>
        <v>7.5749491142886232</v>
      </c>
      <c r="AC11" s="15">
        <f t="shared" si="4"/>
        <v>3.815582654323602</v>
      </c>
      <c r="AD11" s="15">
        <f t="shared" si="4"/>
        <v>1.0833393387184742</v>
      </c>
      <c r="AE11" s="15">
        <f t="shared" si="4"/>
        <v>0</v>
      </c>
    </row>
    <row r="12" spans="1:31" x14ac:dyDescent="0.3">
      <c r="A12" s="14">
        <v>10</v>
      </c>
      <c r="B12" s="14" t="s">
        <v>226</v>
      </c>
      <c r="C12" s="14" t="s">
        <v>227</v>
      </c>
      <c r="D12" s="14">
        <v>901</v>
      </c>
      <c r="E12" s="14" t="s">
        <v>214</v>
      </c>
      <c r="F12" s="14">
        <v>514</v>
      </c>
      <c r="G12" s="14" t="s">
        <v>228</v>
      </c>
      <c r="H12" s="14">
        <v>1803</v>
      </c>
      <c r="I12" s="14"/>
      <c r="J12" s="14"/>
      <c r="K12" s="14"/>
      <c r="L12" s="14" t="str">
        <f t="shared" si="0"/>
        <v>More developed regions</v>
      </c>
      <c r="M12" s="15" t="s">
        <v>1049</v>
      </c>
      <c r="N12" s="15">
        <f t="shared" ref="N12:AE12" si="5">SUMIF($D$2:$D$295,5502,N$2:N$295)+SUMIF($D$2:$D$295,392,N$2:N$295)</f>
        <v>54.428637837187907</v>
      </c>
      <c r="O12" s="15">
        <f t="shared" si="5"/>
        <v>48.897631934108738</v>
      </c>
      <c r="P12" s="15">
        <f t="shared" si="5"/>
        <v>44.690722856455309</v>
      </c>
      <c r="Q12" s="15">
        <f t="shared" si="5"/>
        <v>40.376105707725003</v>
      </c>
      <c r="R12" s="15">
        <f t="shared" si="5"/>
        <v>37.232281027646508</v>
      </c>
      <c r="S12" s="15">
        <f t="shared" si="5"/>
        <v>34.507148225095783</v>
      </c>
      <c r="T12" s="15">
        <f t="shared" si="5"/>
        <v>31.294383088629456</v>
      </c>
      <c r="U12" s="15">
        <f t="shared" si="5"/>
        <v>28.806263505213693</v>
      </c>
      <c r="V12" s="15">
        <f t="shared" si="5"/>
        <v>26.355222469559052</v>
      </c>
      <c r="W12" s="15">
        <f t="shared" si="5"/>
        <v>24.233279915703818</v>
      </c>
      <c r="X12" s="15">
        <f t="shared" si="5"/>
        <v>20.991534580617696</v>
      </c>
      <c r="Y12" s="15">
        <f t="shared" si="5"/>
        <v>18.264196871121833</v>
      </c>
      <c r="Z12" s="15">
        <f t="shared" si="5"/>
        <v>15.59138159163604</v>
      </c>
      <c r="AA12" s="15">
        <f t="shared" si="5"/>
        <v>11.996145314630105</v>
      </c>
      <c r="AB12" s="15">
        <f t="shared" si="5"/>
        <v>7.5749491142886232</v>
      </c>
      <c r="AC12" s="15">
        <f t="shared" si="5"/>
        <v>3.815582654323602</v>
      </c>
      <c r="AD12" s="15">
        <f t="shared" si="5"/>
        <v>1.0833393387184742</v>
      </c>
      <c r="AE12" s="15">
        <f t="shared" si="5"/>
        <v>0</v>
      </c>
    </row>
    <row r="13" spans="1:31" x14ac:dyDescent="0.3">
      <c r="A13" s="14">
        <v>11</v>
      </c>
      <c r="B13" s="14" t="s">
        <v>229</v>
      </c>
      <c r="C13" s="14" t="s">
        <v>230</v>
      </c>
      <c r="D13" s="14">
        <v>902</v>
      </c>
      <c r="E13" s="14" t="s">
        <v>214</v>
      </c>
      <c r="F13" s="14">
        <v>515</v>
      </c>
      <c r="G13" s="14" t="s">
        <v>228</v>
      </c>
      <c r="H13" s="14">
        <v>1803</v>
      </c>
      <c r="I13" s="14"/>
      <c r="J13" s="14"/>
      <c r="K13" s="14"/>
      <c r="L13" s="14" t="str">
        <f t="shared" si="0"/>
        <v>Less developed regions</v>
      </c>
      <c r="M13" s="15" t="s">
        <v>1049</v>
      </c>
      <c r="N13" s="15">
        <f>N2-N12</f>
        <v>411.03355259021436</v>
      </c>
      <c r="O13" s="15">
        <f t="shared" ref="O13:AE13" si="6">O2-O12</f>
        <v>409.91693770396142</v>
      </c>
      <c r="P13" s="15">
        <f t="shared" si="6"/>
        <v>397.32263312945241</v>
      </c>
      <c r="Q13" s="15">
        <f t="shared" si="6"/>
        <v>372.83874988814756</v>
      </c>
      <c r="R13" s="15">
        <f t="shared" si="6"/>
        <v>349.11960069363283</v>
      </c>
      <c r="S13" s="15">
        <f t="shared" si="6"/>
        <v>315.15333225422432</v>
      </c>
      <c r="T13" s="15">
        <f t="shared" si="6"/>
        <v>272.99541806684618</v>
      </c>
      <c r="U13" s="15">
        <f t="shared" si="6"/>
        <v>231.11126112440303</v>
      </c>
      <c r="V13" s="15">
        <f t="shared" si="6"/>
        <v>196.43261461079902</v>
      </c>
      <c r="W13" s="15">
        <f t="shared" si="6"/>
        <v>161.30945819128834</v>
      </c>
      <c r="X13" s="15">
        <f t="shared" si="6"/>
        <v>128.68079741780016</v>
      </c>
      <c r="Y13" s="15">
        <f t="shared" si="6"/>
        <v>96.74909810458206</v>
      </c>
      <c r="Z13" s="15">
        <f t="shared" si="6"/>
        <v>66.106044672226787</v>
      </c>
      <c r="AA13" s="15">
        <f t="shared" si="6"/>
        <v>48.137640436772124</v>
      </c>
      <c r="AB13" s="15">
        <f t="shared" si="6"/>
        <v>35.901391953348117</v>
      </c>
      <c r="AC13" s="15">
        <f t="shared" si="6"/>
        <v>25.437750103564593</v>
      </c>
      <c r="AD13" s="15">
        <f t="shared" si="6"/>
        <v>16.757990763862093</v>
      </c>
      <c r="AE13" s="15">
        <f t="shared" si="6"/>
        <v>9.8595537384218819</v>
      </c>
    </row>
    <row r="14" spans="1:31" x14ac:dyDescent="0.3">
      <c r="A14" s="14">
        <v>12</v>
      </c>
      <c r="B14" s="14" t="s">
        <v>231</v>
      </c>
      <c r="C14" s="14" t="s">
        <v>232</v>
      </c>
      <c r="D14" s="14">
        <v>941</v>
      </c>
      <c r="E14" s="14" t="s">
        <v>214</v>
      </c>
      <c r="F14" s="14">
        <v>199</v>
      </c>
      <c r="G14" s="14" t="s">
        <v>228</v>
      </c>
      <c r="H14" s="14">
        <v>902</v>
      </c>
      <c r="I14" s="14"/>
      <c r="J14" s="14"/>
      <c r="K14" s="14"/>
      <c r="L14" s="14" t="str">
        <f t="shared" si="0"/>
        <v>Least developed countries</v>
      </c>
      <c r="M14" s="15" t="s">
        <v>1049</v>
      </c>
      <c r="N14" s="15">
        <f t="shared" ref="N14:AE14" si="7">SUMIF($K$2:$K$295,"LDC",N$2:N$295)</f>
        <v>66.656930156009352</v>
      </c>
      <c r="O14" s="15">
        <f t="shared" si="7"/>
        <v>75.425627491297547</v>
      </c>
      <c r="P14" s="15">
        <f t="shared" si="7"/>
        <v>82.08165988237603</v>
      </c>
      <c r="Q14" s="15">
        <f t="shared" si="7"/>
        <v>85.530565537298997</v>
      </c>
      <c r="R14" s="15">
        <f t="shared" si="7"/>
        <v>88.261571688593762</v>
      </c>
      <c r="S14" s="15">
        <f t="shared" si="7"/>
        <v>87.86939238005013</v>
      </c>
      <c r="T14" s="15">
        <f t="shared" si="7"/>
        <v>84.465904377011924</v>
      </c>
      <c r="U14" s="15">
        <f t="shared" si="7"/>
        <v>78.657908901362461</v>
      </c>
      <c r="V14" s="15">
        <f t="shared" si="7"/>
        <v>71.815239554349432</v>
      </c>
      <c r="W14" s="15">
        <f t="shared" si="7"/>
        <v>64.083419753600637</v>
      </c>
      <c r="X14" s="15">
        <f t="shared" si="7"/>
        <v>56.190198522826051</v>
      </c>
      <c r="Y14" s="15">
        <f t="shared" si="7"/>
        <v>47.394197061634117</v>
      </c>
      <c r="Z14" s="15">
        <f t="shared" si="7"/>
        <v>38.556134575587244</v>
      </c>
      <c r="AA14" s="15">
        <f t="shared" si="7"/>
        <v>30.060414273608309</v>
      </c>
      <c r="AB14" s="15">
        <f t="shared" si="7"/>
        <v>22.154717284752131</v>
      </c>
      <c r="AC14" s="15">
        <f t="shared" si="7"/>
        <v>14.909043357904713</v>
      </c>
      <c r="AD14" s="15">
        <f t="shared" si="7"/>
        <v>8.9458705751231893</v>
      </c>
      <c r="AE14" s="15">
        <f t="shared" si="7"/>
        <v>4.6350317545363229</v>
      </c>
    </row>
    <row r="15" spans="1:31" x14ac:dyDescent="0.3">
      <c r="A15" s="14">
        <v>13</v>
      </c>
      <c r="B15" s="14" t="s">
        <v>233</v>
      </c>
      <c r="C15" s="14" t="s">
        <v>234</v>
      </c>
      <c r="D15" s="14">
        <v>934</v>
      </c>
      <c r="E15" s="14" t="s">
        <v>214</v>
      </c>
      <c r="F15" s="14" t="s">
        <v>214</v>
      </c>
      <c r="G15" s="14" t="s">
        <v>228</v>
      </c>
      <c r="H15" s="14">
        <v>902</v>
      </c>
      <c r="I15" s="14"/>
      <c r="J15" s="14"/>
      <c r="K15" s="14"/>
      <c r="L15" s="14" t="str">
        <f t="shared" si="0"/>
        <v>Less developed regions, excluding least developed countries</v>
      </c>
      <c r="M15" s="15" t="s">
        <v>1049</v>
      </c>
      <c r="N15" s="15">
        <f>N13-N14</f>
        <v>344.37662243420499</v>
      </c>
      <c r="O15" s="15">
        <f t="shared" ref="O15:AE15" si="8">O13-O14</f>
        <v>334.49131021266385</v>
      </c>
      <c r="P15" s="15">
        <f t="shared" si="8"/>
        <v>315.2409732470764</v>
      </c>
      <c r="Q15" s="15">
        <f t="shared" si="8"/>
        <v>287.30818435084859</v>
      </c>
      <c r="R15" s="15">
        <f t="shared" si="8"/>
        <v>260.85802900503904</v>
      </c>
      <c r="S15" s="15">
        <f t="shared" si="8"/>
        <v>227.28393987417419</v>
      </c>
      <c r="T15" s="15">
        <f t="shared" si="8"/>
        <v>188.52951368983426</v>
      </c>
      <c r="U15" s="15">
        <f t="shared" si="8"/>
        <v>152.45335222304055</v>
      </c>
      <c r="V15" s="15">
        <f t="shared" si="8"/>
        <v>124.61737505644959</v>
      </c>
      <c r="W15" s="15">
        <f t="shared" si="8"/>
        <v>97.226038437687706</v>
      </c>
      <c r="X15" s="15">
        <f t="shared" si="8"/>
        <v>72.490598894974113</v>
      </c>
      <c r="Y15" s="15">
        <f t="shared" si="8"/>
        <v>49.354901042947944</v>
      </c>
      <c r="Z15" s="15">
        <f t="shared" si="8"/>
        <v>27.549910096639543</v>
      </c>
      <c r="AA15" s="15">
        <f t="shared" si="8"/>
        <v>18.077226163163814</v>
      </c>
      <c r="AB15" s="15">
        <f t="shared" si="8"/>
        <v>13.746674668595986</v>
      </c>
      <c r="AC15" s="15">
        <f t="shared" si="8"/>
        <v>10.52870674565988</v>
      </c>
      <c r="AD15" s="15">
        <f t="shared" si="8"/>
        <v>7.8121201887389038</v>
      </c>
      <c r="AE15" s="15">
        <f t="shared" si="8"/>
        <v>5.224521983885559</v>
      </c>
    </row>
    <row r="16" spans="1:31" x14ac:dyDescent="0.3">
      <c r="A16" s="14">
        <v>14</v>
      </c>
      <c r="B16" s="14" t="s">
        <v>235</v>
      </c>
      <c r="C16" s="14" t="s">
        <v>214</v>
      </c>
      <c r="D16" s="14">
        <v>948</v>
      </c>
      <c r="E16" s="14" t="s">
        <v>214</v>
      </c>
      <c r="F16" s="14" t="s">
        <v>214</v>
      </c>
      <c r="G16" s="14" t="s">
        <v>228</v>
      </c>
      <c r="H16" s="14">
        <v>1803</v>
      </c>
      <c r="I16" s="14"/>
      <c r="J16" s="14"/>
      <c r="K16" s="14"/>
      <c r="L16" s="14" t="str">
        <f t="shared" si="0"/>
        <v>Less developed regions, excluding China</v>
      </c>
      <c r="M16" s="15" t="s">
        <v>1049</v>
      </c>
      <c r="N16" s="15">
        <f t="shared" ref="N16:AE16" si="9">N15-SUMIF($D$2:$D$295,156,N$2:N$295)</f>
        <v>252.83521613129057</v>
      </c>
      <c r="O16" s="15">
        <f t="shared" si="9"/>
        <v>252.45499240729202</v>
      </c>
      <c r="P16" s="15">
        <f t="shared" si="9"/>
        <v>246.89459532612324</v>
      </c>
      <c r="Q16" s="15">
        <f t="shared" si="9"/>
        <v>234.39184243908858</v>
      </c>
      <c r="R16" s="15">
        <f t="shared" si="9"/>
        <v>222.98843702307329</v>
      </c>
      <c r="S16" s="15">
        <f t="shared" si="9"/>
        <v>204.73211140867571</v>
      </c>
      <c r="T16" s="15">
        <f t="shared" si="9"/>
        <v>180.3267594938288</v>
      </c>
      <c r="U16" s="15">
        <f t="shared" si="9"/>
        <v>152.45335222304055</v>
      </c>
      <c r="V16" s="15">
        <f t="shared" si="9"/>
        <v>124.61737505644959</v>
      </c>
      <c r="W16" s="15">
        <f t="shared" si="9"/>
        <v>97.226038437687706</v>
      </c>
      <c r="X16" s="15">
        <f t="shared" si="9"/>
        <v>72.490598894974113</v>
      </c>
      <c r="Y16" s="15">
        <f t="shared" si="9"/>
        <v>49.354901042947944</v>
      </c>
      <c r="Z16" s="15">
        <f t="shared" si="9"/>
        <v>27.549910096639543</v>
      </c>
      <c r="AA16" s="15">
        <f t="shared" si="9"/>
        <v>18.077226163163814</v>
      </c>
      <c r="AB16" s="15">
        <f t="shared" si="9"/>
        <v>13.746674668595986</v>
      </c>
      <c r="AC16" s="15">
        <f t="shared" si="9"/>
        <v>10.52870674565988</v>
      </c>
      <c r="AD16" s="15">
        <f t="shared" si="9"/>
        <v>7.8121201887389038</v>
      </c>
      <c r="AE16" s="15">
        <f t="shared" si="9"/>
        <v>5.224521983885559</v>
      </c>
    </row>
    <row r="17" spans="1:31" x14ac:dyDescent="0.3">
      <c r="A17" s="14">
        <v>15</v>
      </c>
      <c r="B17" s="14" t="s">
        <v>236</v>
      </c>
      <c r="C17" s="14" t="s">
        <v>237</v>
      </c>
      <c r="D17" s="14">
        <v>1636</v>
      </c>
      <c r="E17" s="14" t="s">
        <v>214</v>
      </c>
      <c r="F17" s="14">
        <v>432</v>
      </c>
      <c r="G17" s="14" t="s">
        <v>238</v>
      </c>
      <c r="H17" s="14">
        <v>1803</v>
      </c>
      <c r="I17" s="14"/>
      <c r="J17" s="14"/>
      <c r="K17" s="14"/>
      <c r="L17" s="14" t="str">
        <f t="shared" si="0"/>
        <v>Land-locked Developing Countries (LLDC)</v>
      </c>
      <c r="M17" s="15" t="s">
        <v>1049</v>
      </c>
      <c r="N17" s="15">
        <f t="shared" ref="N17:AE17" si="10">SUMIF($K$2:$K$295,"LLDC",N$2:N$295)</f>
        <v>7.4633490618346361</v>
      </c>
      <c r="O17" s="15">
        <f t="shared" si="10"/>
        <v>7.265732311213517</v>
      </c>
      <c r="P17" s="15">
        <f t="shared" si="10"/>
        <v>6.6801179784867664</v>
      </c>
      <c r="Q17" s="15">
        <f t="shared" si="10"/>
        <v>5.910193849142412</v>
      </c>
      <c r="R17" s="15">
        <f t="shared" si="10"/>
        <v>5.2981009209712928</v>
      </c>
      <c r="S17" s="15">
        <f t="shared" si="10"/>
        <v>4.6059803057751569</v>
      </c>
      <c r="T17" s="15">
        <f t="shared" si="10"/>
        <v>3.7377580733302711</v>
      </c>
      <c r="U17" s="15">
        <f t="shared" si="10"/>
        <v>2.7638157664631766</v>
      </c>
      <c r="V17" s="15">
        <f t="shared" si="10"/>
        <v>1.8529616640115425</v>
      </c>
      <c r="W17" s="15">
        <f t="shared" si="10"/>
        <v>1.007888506988005</v>
      </c>
      <c r="X17" s="15">
        <f t="shared" si="10"/>
        <v>0.43444030128788769</v>
      </c>
      <c r="Y17" s="15">
        <f t="shared" si="10"/>
        <v>8.6409096549230124E-2</v>
      </c>
      <c r="Z17" s="15">
        <f t="shared" si="10"/>
        <v>2.35018851092752E-2</v>
      </c>
      <c r="AA17" s="15">
        <f t="shared" si="10"/>
        <v>9.93535939519119E-3</v>
      </c>
      <c r="AB17" s="15">
        <f t="shared" si="10"/>
        <v>1.4176754864569929E-3</v>
      </c>
      <c r="AC17" s="15">
        <f t="shared" si="10"/>
        <v>0</v>
      </c>
      <c r="AD17" s="15">
        <f t="shared" si="10"/>
        <v>0</v>
      </c>
      <c r="AE17" s="15">
        <f t="shared" si="10"/>
        <v>0</v>
      </c>
    </row>
    <row r="18" spans="1:31" x14ac:dyDescent="0.3">
      <c r="A18" s="14">
        <v>16</v>
      </c>
      <c r="B18" s="14" t="s">
        <v>239</v>
      </c>
      <c r="C18" s="14" t="s">
        <v>214</v>
      </c>
      <c r="D18" s="14">
        <v>2087</v>
      </c>
      <c r="E18" s="14" t="s">
        <v>214</v>
      </c>
      <c r="F18" s="14" t="s">
        <v>214</v>
      </c>
      <c r="G18" s="14" t="s">
        <v>238</v>
      </c>
      <c r="H18" s="14">
        <v>1636</v>
      </c>
      <c r="I18" s="14"/>
      <c r="J18" s="14"/>
      <c r="K18" s="14"/>
      <c r="L18" s="14" t="str">
        <f t="shared" si="0"/>
        <v>LLDC: Africa</v>
      </c>
      <c r="M18" s="15" t="s">
        <v>1049</v>
      </c>
      <c r="N18" s="15">
        <f>N53+N73+N74</f>
        <v>0.84170286483707568</v>
      </c>
      <c r="O18" s="15">
        <f t="shared" ref="O18:AE18" si="11">O53+O73+O74</f>
        <v>0.90052434189547037</v>
      </c>
      <c r="P18" s="15">
        <f t="shared" si="11"/>
        <v>0.83851523198942424</v>
      </c>
      <c r="Q18" s="15">
        <f t="shared" si="11"/>
        <v>0.73062191361529472</v>
      </c>
      <c r="R18" s="15">
        <f t="shared" si="11"/>
        <v>0.64859557152826497</v>
      </c>
      <c r="S18" s="15">
        <f t="shared" si="11"/>
        <v>0.56289285352415952</v>
      </c>
      <c r="T18" s="15">
        <f t="shared" si="11"/>
        <v>0.46850770120442187</v>
      </c>
      <c r="U18" s="15">
        <f t="shared" si="11"/>
        <v>0.37161432410484374</v>
      </c>
      <c r="V18" s="15">
        <f t="shared" si="11"/>
        <v>0.27527308654829452</v>
      </c>
      <c r="W18" s="15">
        <f t="shared" si="11"/>
        <v>0.17770289510101467</v>
      </c>
      <c r="X18" s="15">
        <f t="shared" si="11"/>
        <v>0.10715634164302057</v>
      </c>
      <c r="Y18" s="15">
        <f t="shared" si="11"/>
        <v>3.8209512334340223E-2</v>
      </c>
      <c r="Z18" s="15">
        <f t="shared" si="11"/>
        <v>1.9611014146389216E-2</v>
      </c>
      <c r="AA18" s="15">
        <f t="shared" si="11"/>
        <v>9.93535939519119E-3</v>
      </c>
      <c r="AB18" s="15">
        <f t="shared" si="11"/>
        <v>1.4176754864569929E-3</v>
      </c>
      <c r="AC18" s="15">
        <f t="shared" si="11"/>
        <v>0</v>
      </c>
      <c r="AD18" s="15">
        <f t="shared" si="11"/>
        <v>0</v>
      </c>
      <c r="AE18" s="15">
        <f t="shared" si="11"/>
        <v>0</v>
      </c>
    </row>
    <row r="19" spans="1:31" x14ac:dyDescent="0.3">
      <c r="A19" s="14">
        <v>17</v>
      </c>
      <c r="B19" s="14" t="s">
        <v>240</v>
      </c>
      <c r="C19" s="14" t="s">
        <v>214</v>
      </c>
      <c r="D19" s="14">
        <v>2088</v>
      </c>
      <c r="E19" s="14" t="s">
        <v>214</v>
      </c>
      <c r="F19" s="14" t="s">
        <v>214</v>
      </c>
      <c r="G19" s="14" t="s">
        <v>238</v>
      </c>
      <c r="H19" s="14">
        <v>1636</v>
      </c>
      <c r="I19" s="14"/>
      <c r="J19" s="14"/>
      <c r="K19" s="14"/>
      <c r="L19" s="14" t="str">
        <f t="shared" si="0"/>
        <v>LLDC: Asia</v>
      </c>
      <c r="M19" s="15" t="s">
        <v>1049</v>
      </c>
      <c r="N19" s="15">
        <f>N98+N99+N100+N101+N102+N110+N115+N135+N136</f>
        <v>5.1119673083523791</v>
      </c>
      <c r="O19" s="15">
        <f t="shared" ref="O19:AE19" si="12">O98+O99+O100+O101+O102+O110+O115+O135+O136</f>
        <v>4.9736627281264267</v>
      </c>
      <c r="P19" s="15">
        <f t="shared" si="12"/>
        <v>4.5856498103901933</v>
      </c>
      <c r="Q19" s="15">
        <f t="shared" si="12"/>
        <v>4.092770819624012</v>
      </c>
      <c r="R19" s="15">
        <f t="shared" si="12"/>
        <v>3.6994932930719409</v>
      </c>
      <c r="S19" s="15">
        <f t="shared" si="12"/>
        <v>3.2428988474091023</v>
      </c>
      <c r="T19" s="15">
        <f t="shared" si="12"/>
        <v>2.6362723371933776</v>
      </c>
      <c r="U19" s="15">
        <f t="shared" si="12"/>
        <v>1.9281981298507067</v>
      </c>
      <c r="V19" s="15">
        <f t="shared" si="12"/>
        <v>1.2662224865332972</v>
      </c>
      <c r="W19" s="15">
        <f t="shared" si="12"/>
        <v>0.66889047685866343</v>
      </c>
      <c r="X19" s="15">
        <f t="shared" si="12"/>
        <v>0.25261589382649996</v>
      </c>
      <c r="Y19" s="15">
        <f t="shared" si="12"/>
        <v>2.9561639538814743E-2</v>
      </c>
      <c r="Z19" s="15">
        <f t="shared" si="12"/>
        <v>3.8908709628859839E-3</v>
      </c>
      <c r="AA19" s="15">
        <f t="shared" si="12"/>
        <v>0</v>
      </c>
      <c r="AB19" s="15">
        <f t="shared" si="12"/>
        <v>0</v>
      </c>
      <c r="AC19" s="15">
        <f t="shared" si="12"/>
        <v>0</v>
      </c>
      <c r="AD19" s="15">
        <f t="shared" si="12"/>
        <v>0</v>
      </c>
      <c r="AE19" s="15">
        <f t="shared" si="12"/>
        <v>0</v>
      </c>
    </row>
    <row r="20" spans="1:31" x14ac:dyDescent="0.3">
      <c r="A20" s="14">
        <v>18</v>
      </c>
      <c r="B20" s="14" t="s">
        <v>241</v>
      </c>
      <c r="C20" s="14" t="s">
        <v>214</v>
      </c>
      <c r="D20" s="14">
        <v>2089</v>
      </c>
      <c r="E20" s="14" t="s">
        <v>214</v>
      </c>
      <c r="F20" s="14" t="s">
        <v>214</v>
      </c>
      <c r="G20" s="14" t="s">
        <v>238</v>
      </c>
      <c r="H20" s="14">
        <v>1636</v>
      </c>
      <c r="I20" s="14"/>
      <c r="J20" s="14"/>
      <c r="K20" s="14"/>
      <c r="L20" s="14" t="str">
        <f t="shared" si="0"/>
        <v>LLDC: Europe</v>
      </c>
      <c r="M20" s="15" t="s">
        <v>1049</v>
      </c>
      <c r="N20" s="15">
        <f>N160+N192</f>
        <v>0.18224439396443803</v>
      </c>
      <c r="O20" s="15">
        <f t="shared" ref="O20:AE20" si="13">O160+O192</f>
        <v>0.15949312068430777</v>
      </c>
      <c r="P20" s="15">
        <f t="shared" si="13"/>
        <v>0.12675674350655997</v>
      </c>
      <c r="Q20" s="15">
        <f t="shared" si="13"/>
        <v>9.4920252829332252E-2</v>
      </c>
      <c r="R20" s="15">
        <f t="shared" si="13"/>
        <v>8.4025312190322055E-2</v>
      </c>
      <c r="S20" s="15">
        <f t="shared" si="13"/>
        <v>7.8254400886342834E-2</v>
      </c>
      <c r="T20" s="15">
        <f t="shared" si="13"/>
        <v>6.9289277951651629E-2</v>
      </c>
      <c r="U20" s="15">
        <f t="shared" si="13"/>
        <v>5.6584001982028065E-2</v>
      </c>
      <c r="V20" s="15">
        <f t="shared" si="13"/>
        <v>4.2356415698835859E-2</v>
      </c>
      <c r="W20" s="15">
        <f t="shared" si="13"/>
        <v>2.688660123459985E-2</v>
      </c>
      <c r="X20" s="15">
        <f t="shared" si="13"/>
        <v>4.5881450426237258E-3</v>
      </c>
      <c r="Y20" s="15">
        <f t="shared" si="13"/>
        <v>0</v>
      </c>
      <c r="Z20" s="15">
        <f t="shared" si="13"/>
        <v>0</v>
      </c>
      <c r="AA20" s="15">
        <f t="shared" si="13"/>
        <v>0</v>
      </c>
      <c r="AB20" s="15">
        <f t="shared" si="13"/>
        <v>0</v>
      </c>
      <c r="AC20" s="15">
        <f t="shared" si="13"/>
        <v>0</v>
      </c>
      <c r="AD20" s="15">
        <f t="shared" si="13"/>
        <v>0</v>
      </c>
      <c r="AE20" s="15">
        <f t="shared" si="13"/>
        <v>0</v>
      </c>
    </row>
    <row r="21" spans="1:31" x14ac:dyDescent="0.3">
      <c r="A21" s="14">
        <v>19</v>
      </c>
      <c r="B21" s="14" t="s">
        <v>242</v>
      </c>
      <c r="C21" s="14" t="s">
        <v>214</v>
      </c>
      <c r="D21" s="14">
        <v>2090</v>
      </c>
      <c r="E21" s="14" t="s">
        <v>214</v>
      </c>
      <c r="F21" s="14" t="s">
        <v>214</v>
      </c>
      <c r="G21" s="14" t="s">
        <v>238</v>
      </c>
      <c r="H21" s="14">
        <v>1636</v>
      </c>
      <c r="I21" s="14"/>
      <c r="J21" s="14"/>
      <c r="K21" s="14"/>
      <c r="L21" s="14" t="str">
        <f t="shared" si="0"/>
        <v>LLDC: Latin America</v>
      </c>
      <c r="M21" s="15" t="s">
        <v>1049</v>
      </c>
      <c r="N21" s="15">
        <f>N249+N257</f>
        <v>1.3274344946807424</v>
      </c>
      <c r="O21" s="15">
        <f t="shared" ref="O21:AE21" si="14">O249+O257</f>
        <v>1.2320521205073112</v>
      </c>
      <c r="P21" s="15">
        <f t="shared" si="14"/>
        <v>1.1291961926005891</v>
      </c>
      <c r="Q21" s="15">
        <f t="shared" si="14"/>
        <v>0.99188086307377432</v>
      </c>
      <c r="R21" s="15">
        <f t="shared" si="14"/>
        <v>0.86598674418076538</v>
      </c>
      <c r="S21" s="15">
        <f t="shared" si="14"/>
        <v>0.72193420395555208</v>
      </c>
      <c r="T21" s="15">
        <f t="shared" si="14"/>
        <v>0.56368875698082022</v>
      </c>
      <c r="U21" s="15">
        <f t="shared" si="14"/>
        <v>0.4074193105255981</v>
      </c>
      <c r="V21" s="15">
        <f t="shared" si="14"/>
        <v>0.26910967523111484</v>
      </c>
      <c r="W21" s="15">
        <f t="shared" si="14"/>
        <v>0.13440853379372708</v>
      </c>
      <c r="X21" s="15">
        <f t="shared" si="14"/>
        <v>7.0079920775743432E-2</v>
      </c>
      <c r="Y21" s="15">
        <f t="shared" si="14"/>
        <v>1.8637944676075158E-2</v>
      </c>
      <c r="Z21" s="15">
        <f t="shared" si="14"/>
        <v>0</v>
      </c>
      <c r="AA21" s="15">
        <f t="shared" si="14"/>
        <v>0</v>
      </c>
      <c r="AB21" s="15">
        <f t="shared" si="14"/>
        <v>0</v>
      </c>
      <c r="AC21" s="15">
        <f t="shared" si="14"/>
        <v>0</v>
      </c>
      <c r="AD21" s="15">
        <f t="shared" si="14"/>
        <v>0</v>
      </c>
      <c r="AE21" s="15">
        <f t="shared" si="14"/>
        <v>0</v>
      </c>
    </row>
    <row r="22" spans="1:31" x14ac:dyDescent="0.3">
      <c r="A22" s="14">
        <v>20</v>
      </c>
      <c r="B22" s="14" t="s">
        <v>243</v>
      </c>
      <c r="C22" s="14" t="s">
        <v>244</v>
      </c>
      <c r="D22" s="14">
        <v>1637</v>
      </c>
      <c r="E22" s="14" t="s">
        <v>214</v>
      </c>
      <c r="F22" s="14">
        <v>722</v>
      </c>
      <c r="G22" s="14" t="s">
        <v>238</v>
      </c>
      <c r="H22" s="14">
        <v>1803</v>
      </c>
      <c r="I22" s="14"/>
      <c r="J22" s="14"/>
      <c r="K22" s="14"/>
      <c r="L22" s="14" t="str">
        <f t="shared" si="0"/>
        <v>Small Island Developing States (SIDS)</v>
      </c>
      <c r="M22" s="15" t="s">
        <v>1049</v>
      </c>
      <c r="N22" s="15">
        <f t="shared" ref="N22:AE22" si="15">SUMIF($K$2:$K$295,"SIDS",N$2:N$295)</f>
        <v>2.5171950001045826</v>
      </c>
      <c r="O22" s="15">
        <f t="shared" si="15"/>
        <v>2.0378012722269885</v>
      </c>
      <c r="P22" s="15">
        <f t="shared" si="15"/>
        <v>1.8031046678749729</v>
      </c>
      <c r="Q22" s="15">
        <f t="shared" si="15"/>
        <v>1.592711134088644</v>
      </c>
      <c r="R22" s="15">
        <f t="shared" si="15"/>
        <v>1.4818670724955936</v>
      </c>
      <c r="S22" s="15">
        <f t="shared" si="15"/>
        <v>1.3259628973672091</v>
      </c>
      <c r="T22" s="15">
        <f t="shared" si="15"/>
        <v>1.1288039830404197</v>
      </c>
      <c r="U22" s="15">
        <f t="shared" si="15"/>
        <v>0.91216426030949416</v>
      </c>
      <c r="V22" s="15">
        <f t="shared" si="15"/>
        <v>0.72828485578073032</v>
      </c>
      <c r="W22" s="15">
        <f t="shared" si="15"/>
        <v>0.61039627771644822</v>
      </c>
      <c r="X22" s="15">
        <f t="shared" si="15"/>
        <v>0.51307958974730972</v>
      </c>
      <c r="Y22" s="15">
        <f t="shared" si="15"/>
        <v>0.41001486803293352</v>
      </c>
      <c r="Z22" s="15">
        <f t="shared" si="15"/>
        <v>0.3137606844517225</v>
      </c>
      <c r="AA22" s="15">
        <f t="shared" si="15"/>
        <v>0.216349916365492</v>
      </c>
      <c r="AB22" s="15">
        <f t="shared" si="15"/>
        <v>0.11913957287486843</v>
      </c>
      <c r="AC22" s="15">
        <f t="shared" si="15"/>
        <v>2.8325053176213366E-2</v>
      </c>
      <c r="AD22" s="15">
        <f t="shared" si="15"/>
        <v>0</v>
      </c>
      <c r="AE22" s="15">
        <f t="shared" si="15"/>
        <v>0</v>
      </c>
    </row>
    <row r="23" spans="1:31" x14ac:dyDescent="0.3">
      <c r="A23" s="14">
        <v>21</v>
      </c>
      <c r="B23" s="14" t="s">
        <v>245</v>
      </c>
      <c r="C23" s="14" t="s">
        <v>214</v>
      </c>
      <c r="D23" s="14">
        <v>5503</v>
      </c>
      <c r="E23" s="14" t="s">
        <v>214</v>
      </c>
      <c r="F23" s="14" t="s">
        <v>214</v>
      </c>
      <c r="G23" s="14" t="s">
        <v>246</v>
      </c>
      <c r="H23" s="14">
        <v>1802</v>
      </c>
      <c r="I23" s="14"/>
      <c r="J23" s="14"/>
      <c r="K23" s="14"/>
      <c r="L23" s="14" t="str">
        <f t="shared" si="0"/>
        <v>High-and-upper-middle-income countries</v>
      </c>
      <c r="M23" s="15" t="s">
        <v>1049</v>
      </c>
      <c r="N23" s="15">
        <f>N25+N28</f>
        <v>238.55277875007923</v>
      </c>
      <c r="O23" s="15">
        <f t="shared" ref="O23:AE23" si="16">O25+O28</f>
        <v>515.53340551835629</v>
      </c>
      <c r="P23" s="15">
        <f t="shared" si="16"/>
        <v>469.1635348299784</v>
      </c>
      <c r="Q23" s="15">
        <f t="shared" si="16"/>
        <v>412.29649709460659</v>
      </c>
      <c r="R23" s="15">
        <f t="shared" si="16"/>
        <v>359.86111804512484</v>
      </c>
      <c r="S23" s="15">
        <f t="shared" si="16"/>
        <v>300.69687584979692</v>
      </c>
      <c r="T23" s="15">
        <f t="shared" si="16"/>
        <v>237.13590722379379</v>
      </c>
      <c r="U23" s="15">
        <f t="shared" si="16"/>
        <v>185.66945534262811</v>
      </c>
      <c r="V23" s="15">
        <f t="shared" si="16"/>
        <v>151.70358169273726</v>
      </c>
      <c r="W23" s="15">
        <f t="shared" si="16"/>
        <v>119.58147844847961</v>
      </c>
      <c r="X23" s="15">
        <f t="shared" si="16"/>
        <v>89.584616671325875</v>
      </c>
      <c r="Y23" s="15">
        <f t="shared" si="16"/>
        <v>62.569231362101711</v>
      </c>
      <c r="Z23" s="15">
        <f t="shared" si="16"/>
        <v>37.260553318662133</v>
      </c>
      <c r="AA23" s="15">
        <f t="shared" si="16"/>
        <v>23.967529888729381</v>
      </c>
      <c r="AB23" s="15">
        <f t="shared" si="16"/>
        <v>15.358230530071104</v>
      </c>
      <c r="AC23" s="15">
        <f t="shared" si="16"/>
        <v>8.2802238870673364</v>
      </c>
      <c r="AD23" s="15">
        <f t="shared" si="16"/>
        <v>3.6625747099657797</v>
      </c>
      <c r="AE23" s="15">
        <f t="shared" si="16"/>
        <v>1.4793567543193249</v>
      </c>
    </row>
    <row r="24" spans="1:31" x14ac:dyDescent="0.3">
      <c r="A24" s="14">
        <v>22</v>
      </c>
      <c r="B24" s="14" t="s">
        <v>247</v>
      </c>
      <c r="C24" s="14" t="s">
        <v>214</v>
      </c>
      <c r="D24" s="14">
        <v>5504</v>
      </c>
      <c r="E24" s="14" t="s">
        <v>214</v>
      </c>
      <c r="F24" s="14" t="s">
        <v>214</v>
      </c>
      <c r="G24" s="14" t="s">
        <v>246</v>
      </c>
      <c r="H24" s="14">
        <v>1802</v>
      </c>
      <c r="I24" s="14"/>
      <c r="J24" s="14"/>
      <c r="K24" s="14"/>
      <c r="L24" s="14" t="str">
        <f t="shared" si="0"/>
        <v>Low-and-Lower-middle-income countries</v>
      </c>
      <c r="M24" s="15" t="s">
        <v>1049</v>
      </c>
      <c r="N24" s="15">
        <f>N30+N29</f>
        <v>224.53284391992889</v>
      </c>
      <c r="O24" s="15">
        <f t="shared" ref="O24:AE24" si="17">O30+O29</f>
        <v>332.85947872128787</v>
      </c>
      <c r="P24" s="15">
        <f t="shared" si="17"/>
        <v>345.33422025910136</v>
      </c>
      <c r="Q24" s="15">
        <f t="shared" si="17"/>
        <v>346.24457717673954</v>
      </c>
      <c r="R24" s="15">
        <f t="shared" si="17"/>
        <v>345.98866501677401</v>
      </c>
      <c r="S24" s="15">
        <f t="shared" si="17"/>
        <v>334.11001674656154</v>
      </c>
      <c r="T24" s="15">
        <f t="shared" si="17"/>
        <v>311.02167160266686</v>
      </c>
      <c r="U24" s="15">
        <f t="shared" si="17"/>
        <v>278.77497794271483</v>
      </c>
      <c r="V24" s="15">
        <f t="shared" si="17"/>
        <v>243.71468616314448</v>
      </c>
      <c r="W24" s="15">
        <f t="shared" si="17"/>
        <v>206.44912462965851</v>
      </c>
      <c r="X24" s="15">
        <f t="shared" si="17"/>
        <v>170.06155823732274</v>
      </c>
      <c r="Y24" s="15">
        <f t="shared" si="17"/>
        <v>132.93727107017315</v>
      </c>
      <c r="Z24" s="15">
        <f t="shared" si="17"/>
        <v>96.138464101686878</v>
      </c>
      <c r="AA24" s="15">
        <f t="shared" si="17"/>
        <v>71.906830368297392</v>
      </c>
      <c r="AB24" s="15">
        <f t="shared" si="17"/>
        <v>53.197561656069404</v>
      </c>
      <c r="AC24" s="15">
        <f t="shared" si="17"/>
        <v>37.298694219345052</v>
      </c>
      <c r="AD24" s="15">
        <f t="shared" si="17"/>
        <v>24.171021388180957</v>
      </c>
      <c r="AE24" s="15">
        <f t="shared" si="17"/>
        <v>13.643372129411267</v>
      </c>
    </row>
    <row r="25" spans="1:31" x14ac:dyDescent="0.3">
      <c r="A25" s="14">
        <v>23</v>
      </c>
      <c r="B25" s="14" t="s">
        <v>248</v>
      </c>
      <c r="C25" s="14" t="s">
        <v>249</v>
      </c>
      <c r="D25" s="14">
        <v>1503</v>
      </c>
      <c r="E25" s="14" t="s">
        <v>214</v>
      </c>
      <c r="F25" s="14">
        <v>910</v>
      </c>
      <c r="G25" s="14" t="s">
        <v>246</v>
      </c>
      <c r="H25" s="14">
        <v>1802</v>
      </c>
      <c r="I25" s="14"/>
      <c r="J25" s="14"/>
      <c r="K25" s="14"/>
      <c r="L25" s="14" t="str">
        <f t="shared" si="0"/>
        <v>High-income countries</v>
      </c>
      <c r="M25" s="15" t="s">
        <v>1049</v>
      </c>
      <c r="N25" s="15">
        <f>SUMIF($J$2:$J$295,"High income",N$2:N$295)</f>
        <v>64.235603256885838</v>
      </c>
      <c r="O25" s="15">
        <f t="shared" ref="O25:AE25" si="18">SUMIF($J$3:$J$296,"High income",O$2:O$295)</f>
        <v>204.62995520493055</v>
      </c>
      <c r="P25" s="15">
        <f t="shared" si="18"/>
        <v>183.4175173408922</v>
      </c>
      <c r="Q25" s="15">
        <f t="shared" si="18"/>
        <v>157.77303767023704</v>
      </c>
      <c r="R25" s="15">
        <f t="shared" si="18"/>
        <v>133.91357318642511</v>
      </c>
      <c r="S25" s="15">
        <f t="shared" si="18"/>
        <v>108.52227650484438</v>
      </c>
      <c r="T25" s="15">
        <f t="shared" si="18"/>
        <v>82.455060347097429</v>
      </c>
      <c r="U25" s="15">
        <f t="shared" si="18"/>
        <v>63.315888473870018</v>
      </c>
      <c r="V25" s="15">
        <f t="shared" si="18"/>
        <v>53.189255735013788</v>
      </c>
      <c r="W25" s="15">
        <f t="shared" si="18"/>
        <v>44.172141052341573</v>
      </c>
      <c r="X25" s="15">
        <f t="shared" si="18"/>
        <v>36.136638761493863</v>
      </c>
      <c r="Y25" s="15">
        <f t="shared" si="18"/>
        <v>29.446293035739295</v>
      </c>
      <c r="Z25" s="15">
        <f t="shared" si="18"/>
        <v>23.19586845249184</v>
      </c>
      <c r="AA25" s="15">
        <f t="shared" si="18"/>
        <v>16.179426798366325</v>
      </c>
      <c r="AB25" s="15">
        <f t="shared" si="18"/>
        <v>9.7306436015009723</v>
      </c>
      <c r="AC25" s="15">
        <f t="shared" si="18"/>
        <v>4.536884559803628</v>
      </c>
      <c r="AD25" s="15">
        <f t="shared" si="18"/>
        <v>1.4492611006661547</v>
      </c>
      <c r="AE25" s="15">
        <f t="shared" si="18"/>
        <v>0.14494543186967102</v>
      </c>
    </row>
    <row r="26" spans="1:31" x14ac:dyDescent="0.3">
      <c r="A26" s="14">
        <v>24</v>
      </c>
      <c r="B26" s="14" t="s">
        <v>250</v>
      </c>
      <c r="C26" s="14" t="s">
        <v>214</v>
      </c>
      <c r="D26" s="14">
        <v>1859</v>
      </c>
      <c r="E26" s="14" t="s">
        <v>214</v>
      </c>
      <c r="F26" s="14">
        <v>913</v>
      </c>
      <c r="G26" s="14" t="s">
        <v>246</v>
      </c>
      <c r="H26" s="14">
        <v>1802</v>
      </c>
      <c r="I26" s="14"/>
      <c r="J26" s="14"/>
      <c r="K26" s="14"/>
      <c r="L26" s="14" t="str">
        <f t="shared" si="0"/>
        <v>Low-and-middle-income countries</v>
      </c>
      <c r="M26" s="15" t="s">
        <v>1049</v>
      </c>
      <c r="N26" s="15">
        <f>N27+N30</f>
        <v>398.85001941312225</v>
      </c>
      <c r="O26" s="15">
        <f t="shared" ref="O26:AE26" si="19">O27+O30</f>
        <v>643.76292903471358</v>
      </c>
      <c r="P26" s="15">
        <f t="shared" si="19"/>
        <v>631.08023774818764</v>
      </c>
      <c r="Q26" s="15">
        <f t="shared" si="19"/>
        <v>600.76803660110909</v>
      </c>
      <c r="R26" s="15">
        <f t="shared" si="19"/>
        <v>571.93620987547365</v>
      </c>
      <c r="S26" s="15">
        <f t="shared" si="19"/>
        <v>526.28461609151407</v>
      </c>
      <c r="T26" s="15">
        <f t="shared" si="19"/>
        <v>465.70251847936322</v>
      </c>
      <c r="U26" s="15">
        <f t="shared" si="19"/>
        <v>401.12854481147292</v>
      </c>
      <c r="V26" s="15">
        <f t="shared" si="19"/>
        <v>342.22901212086794</v>
      </c>
      <c r="W26" s="15">
        <f t="shared" si="19"/>
        <v>281.85846202579654</v>
      </c>
      <c r="X26" s="15">
        <f t="shared" si="19"/>
        <v>223.50953614715473</v>
      </c>
      <c r="Y26" s="15">
        <f t="shared" si="19"/>
        <v>166.06020939653556</v>
      </c>
      <c r="Z26" s="15">
        <f t="shared" si="19"/>
        <v>110.20314896785717</v>
      </c>
      <c r="AA26" s="15">
        <f t="shared" si="19"/>
        <v>79.694933458660444</v>
      </c>
      <c r="AB26" s="15">
        <f t="shared" si="19"/>
        <v>58.825148584639535</v>
      </c>
      <c r="AC26" s="15">
        <f t="shared" si="19"/>
        <v>41.042033546608764</v>
      </c>
      <c r="AD26" s="15">
        <f t="shared" si="19"/>
        <v>26.384334997480583</v>
      </c>
      <c r="AE26" s="15">
        <f t="shared" si="19"/>
        <v>14.977783451860921</v>
      </c>
    </row>
    <row r="27" spans="1:31" x14ac:dyDescent="0.3">
      <c r="A27" s="14">
        <v>25</v>
      </c>
      <c r="B27" s="14" t="s">
        <v>251</v>
      </c>
      <c r="C27" s="14" t="s">
        <v>249</v>
      </c>
      <c r="D27" s="14">
        <v>1517</v>
      </c>
      <c r="E27" s="14" t="s">
        <v>214</v>
      </c>
      <c r="F27" s="14" t="s">
        <v>214</v>
      </c>
      <c r="G27" s="14" t="s">
        <v>246</v>
      </c>
      <c r="H27" s="14">
        <v>1802</v>
      </c>
      <c r="I27" s="14"/>
      <c r="J27" s="14"/>
      <c r="K27" s="14"/>
      <c r="L27" s="14" t="str">
        <f t="shared" si="0"/>
        <v>Middle-income countries</v>
      </c>
      <c r="M27" s="15" t="s">
        <v>1049</v>
      </c>
      <c r="N27" s="15">
        <f>N28+N29</f>
        <v>357.40004990778868</v>
      </c>
      <c r="O27" s="15">
        <f t="shared" ref="O27:AE27" si="20">O28+O29</f>
        <v>470.99544777283478</v>
      </c>
      <c r="P27" s="15">
        <f t="shared" si="20"/>
        <v>450.7400963342709</v>
      </c>
      <c r="Q27" s="15">
        <f t="shared" si="20"/>
        <v>418.86336839613352</v>
      </c>
      <c r="R27" s="15">
        <f t="shared" si="20"/>
        <v>389.92909003396585</v>
      </c>
      <c r="S27" s="15">
        <f t="shared" si="20"/>
        <v>350.60717088173789</v>
      </c>
      <c r="T27" s="15">
        <f t="shared" si="20"/>
        <v>302.36766768995727</v>
      </c>
      <c r="U27" s="15">
        <f t="shared" si="20"/>
        <v>255.30307240044158</v>
      </c>
      <c r="V27" s="15">
        <f t="shared" si="20"/>
        <v>216.25903187373956</v>
      </c>
      <c r="W27" s="15">
        <f t="shared" si="20"/>
        <v>177.46646914350481</v>
      </c>
      <c r="X27" s="15">
        <f t="shared" si="20"/>
        <v>141.45316436084465</v>
      </c>
      <c r="Y27" s="15">
        <f t="shared" si="20"/>
        <v>107.06536237665033</v>
      </c>
      <c r="Z27" s="15">
        <f t="shared" si="20"/>
        <v>73.925211309601337</v>
      </c>
      <c r="AA27" s="15">
        <f t="shared" si="20"/>
        <v>54.189703005209381</v>
      </c>
      <c r="AB27" s="15">
        <f t="shared" si="20"/>
        <v>40.722524388109292</v>
      </c>
      <c r="AC27" s="15">
        <f t="shared" si="20"/>
        <v>29.07567727019898</v>
      </c>
      <c r="AD27" s="15">
        <f t="shared" si="20"/>
        <v>19.289337422720738</v>
      </c>
      <c r="AE27" s="15">
        <f t="shared" si="20"/>
        <v>11.577612012986437</v>
      </c>
    </row>
    <row r="28" spans="1:31" x14ac:dyDescent="0.3">
      <c r="A28" s="14">
        <v>26</v>
      </c>
      <c r="B28" s="14" t="s">
        <v>252</v>
      </c>
      <c r="C28" s="14" t="s">
        <v>249</v>
      </c>
      <c r="D28" s="14">
        <v>1502</v>
      </c>
      <c r="E28" s="14" t="s">
        <v>214</v>
      </c>
      <c r="F28" s="14">
        <v>914</v>
      </c>
      <c r="G28" s="14" t="s">
        <v>246</v>
      </c>
      <c r="H28" s="14">
        <v>1517</v>
      </c>
      <c r="I28" s="14"/>
      <c r="J28" s="14"/>
      <c r="K28" s="14"/>
      <c r="L28" s="14" t="str">
        <f t="shared" si="0"/>
        <v>Upper-middle-income countries</v>
      </c>
      <c r="M28" s="15" t="s">
        <v>1049</v>
      </c>
      <c r="N28" s="15">
        <f>SUMIF($J$2:$J$295,"Upper middle income",N$2:N$295)</f>
        <v>174.31717549319339</v>
      </c>
      <c r="O28" s="15">
        <f t="shared" ref="O28:AE28" si="21">SUMIF($J$3:$J$296,"Upper middle income",O$2:O$295)</f>
        <v>310.90345031342571</v>
      </c>
      <c r="P28" s="15">
        <f t="shared" si="21"/>
        <v>285.74601748908623</v>
      </c>
      <c r="Q28" s="15">
        <f t="shared" si="21"/>
        <v>254.52345942436952</v>
      </c>
      <c r="R28" s="15">
        <f t="shared" si="21"/>
        <v>225.94754485869976</v>
      </c>
      <c r="S28" s="15">
        <f t="shared" si="21"/>
        <v>192.17459934495255</v>
      </c>
      <c r="T28" s="15">
        <f t="shared" si="21"/>
        <v>154.68084687669636</v>
      </c>
      <c r="U28" s="15">
        <f t="shared" si="21"/>
        <v>122.35356686875811</v>
      </c>
      <c r="V28" s="15">
        <f t="shared" si="21"/>
        <v>98.514325957723472</v>
      </c>
      <c r="W28" s="15">
        <f t="shared" si="21"/>
        <v>75.409337396138042</v>
      </c>
      <c r="X28" s="15">
        <f t="shared" si="21"/>
        <v>53.447977909832019</v>
      </c>
      <c r="Y28" s="15">
        <f t="shared" si="21"/>
        <v>33.122938326362416</v>
      </c>
      <c r="Z28" s="15">
        <f t="shared" si="21"/>
        <v>14.064684866170294</v>
      </c>
      <c r="AA28" s="15">
        <f t="shared" si="21"/>
        <v>7.7881030903630535</v>
      </c>
      <c r="AB28" s="15">
        <f t="shared" si="21"/>
        <v>5.627586928570131</v>
      </c>
      <c r="AC28" s="15">
        <f t="shared" si="21"/>
        <v>3.7433393272637083</v>
      </c>
      <c r="AD28" s="15">
        <f t="shared" si="21"/>
        <v>2.2133136092996253</v>
      </c>
      <c r="AE28" s="15">
        <f t="shared" si="21"/>
        <v>1.3344113224496539</v>
      </c>
    </row>
    <row r="29" spans="1:31" x14ac:dyDescent="0.3">
      <c r="A29" s="14">
        <v>27</v>
      </c>
      <c r="B29" s="14" t="s">
        <v>253</v>
      </c>
      <c r="C29" s="14" t="s">
        <v>249</v>
      </c>
      <c r="D29" s="14">
        <v>1501</v>
      </c>
      <c r="E29" s="14" t="s">
        <v>214</v>
      </c>
      <c r="F29" s="14">
        <v>912</v>
      </c>
      <c r="G29" s="14" t="s">
        <v>246</v>
      </c>
      <c r="H29" s="14">
        <v>1517</v>
      </c>
      <c r="I29" s="14"/>
      <c r="J29" s="14"/>
      <c r="K29" s="14"/>
      <c r="L29" s="14" t="str">
        <f t="shared" si="0"/>
        <v>Lower-middle-income countries</v>
      </c>
      <c r="M29" s="15" t="s">
        <v>1049</v>
      </c>
      <c r="N29" s="15">
        <f>SUMIF($J$2:$J$295,"Lower middle income",N$2:N$295)</f>
        <v>183.08287441459532</v>
      </c>
      <c r="O29" s="15">
        <f t="shared" ref="O29:AE29" si="22">SUMIF($J$3:$J$296,"Lower middle income",O$2:O$295)</f>
        <v>160.09199745940907</v>
      </c>
      <c r="P29" s="15">
        <f t="shared" si="22"/>
        <v>164.99407884518465</v>
      </c>
      <c r="Q29" s="15">
        <f t="shared" si="22"/>
        <v>164.33990897176403</v>
      </c>
      <c r="R29" s="15">
        <f t="shared" si="22"/>
        <v>163.98154517526612</v>
      </c>
      <c r="S29" s="15">
        <f t="shared" si="22"/>
        <v>158.43257153678533</v>
      </c>
      <c r="T29" s="15">
        <f t="shared" si="22"/>
        <v>147.68682081326091</v>
      </c>
      <c r="U29" s="15">
        <f t="shared" si="22"/>
        <v>132.94950553168346</v>
      </c>
      <c r="V29" s="15">
        <f t="shared" si="22"/>
        <v>117.7447059160161</v>
      </c>
      <c r="W29" s="15">
        <f t="shared" si="22"/>
        <v>102.05713174736678</v>
      </c>
      <c r="X29" s="15">
        <f t="shared" si="22"/>
        <v>88.005186451012648</v>
      </c>
      <c r="Y29" s="15">
        <f t="shared" si="22"/>
        <v>73.942424050287912</v>
      </c>
      <c r="Z29" s="15">
        <f t="shared" si="22"/>
        <v>59.860526443431048</v>
      </c>
      <c r="AA29" s="15">
        <f t="shared" si="22"/>
        <v>46.401599914846329</v>
      </c>
      <c r="AB29" s="15">
        <f t="shared" si="22"/>
        <v>35.09493745953916</v>
      </c>
      <c r="AC29" s="15">
        <f t="shared" si="22"/>
        <v>25.332337942935272</v>
      </c>
      <c r="AD29" s="15">
        <f t="shared" si="22"/>
        <v>17.076023813421113</v>
      </c>
      <c r="AE29" s="15">
        <f t="shared" si="22"/>
        <v>10.243200690536783</v>
      </c>
    </row>
    <row r="30" spans="1:31" x14ac:dyDescent="0.3">
      <c r="A30" s="14">
        <v>28</v>
      </c>
      <c r="B30" s="14" t="s">
        <v>254</v>
      </c>
      <c r="C30" s="14" t="s">
        <v>249</v>
      </c>
      <c r="D30" s="14">
        <v>1500</v>
      </c>
      <c r="E30" s="14" t="s">
        <v>214</v>
      </c>
      <c r="F30" s="14">
        <v>911</v>
      </c>
      <c r="G30" s="14" t="s">
        <v>246</v>
      </c>
      <c r="H30" s="14">
        <v>1802</v>
      </c>
      <c r="I30" s="14"/>
      <c r="J30" s="14"/>
      <c r="K30" s="14"/>
      <c r="L30" s="14" t="str">
        <f t="shared" si="0"/>
        <v>Low-income countries</v>
      </c>
      <c r="M30" s="15" t="s">
        <v>1049</v>
      </c>
      <c r="N30" s="15">
        <f>SUMIF($J$2:$J$295,"Low income",N$2:N$295)</f>
        <v>41.449969505333563</v>
      </c>
      <c r="O30" s="15">
        <f t="shared" ref="O30:AE30" si="23">SUMIF($J$3:$J$296,"Low income",O$2:O$295)</f>
        <v>172.7674812618788</v>
      </c>
      <c r="P30" s="15">
        <f t="shared" si="23"/>
        <v>180.34014141391674</v>
      </c>
      <c r="Q30" s="15">
        <f t="shared" si="23"/>
        <v>181.90466820497554</v>
      </c>
      <c r="R30" s="15">
        <f t="shared" si="23"/>
        <v>182.00711984150786</v>
      </c>
      <c r="S30" s="15">
        <f t="shared" si="23"/>
        <v>175.67744520977618</v>
      </c>
      <c r="T30" s="15">
        <f t="shared" si="23"/>
        <v>163.33485078940598</v>
      </c>
      <c r="U30" s="15">
        <f t="shared" si="23"/>
        <v>145.82547241103134</v>
      </c>
      <c r="V30" s="15">
        <f t="shared" si="23"/>
        <v>125.96998024712838</v>
      </c>
      <c r="W30" s="15">
        <f t="shared" si="23"/>
        <v>104.39199288229175</v>
      </c>
      <c r="X30" s="15">
        <f t="shared" si="23"/>
        <v>82.056371786310081</v>
      </c>
      <c r="Y30" s="15">
        <f t="shared" si="23"/>
        <v>58.994847019885228</v>
      </c>
      <c r="Z30" s="15">
        <f t="shared" si="23"/>
        <v>36.277937658255837</v>
      </c>
      <c r="AA30" s="15">
        <f t="shared" si="23"/>
        <v>25.505230453451055</v>
      </c>
      <c r="AB30" s="15">
        <f t="shared" si="23"/>
        <v>18.102624196530243</v>
      </c>
      <c r="AC30" s="15">
        <f t="shared" si="23"/>
        <v>11.966356276409783</v>
      </c>
      <c r="AD30" s="15">
        <f t="shared" si="23"/>
        <v>7.0949975747598444</v>
      </c>
      <c r="AE30" s="15">
        <f t="shared" si="23"/>
        <v>3.4001714388744837</v>
      </c>
    </row>
    <row r="31" spans="1:31" x14ac:dyDescent="0.3">
      <c r="A31" s="14">
        <v>29</v>
      </c>
      <c r="B31" s="14" t="s">
        <v>255</v>
      </c>
      <c r="C31" s="14" t="s">
        <v>214</v>
      </c>
      <c r="D31" s="14">
        <v>1518</v>
      </c>
      <c r="E31" s="14" t="s">
        <v>214</v>
      </c>
      <c r="F31" s="14" t="s">
        <v>214</v>
      </c>
      <c r="G31" s="14" t="s">
        <v>246</v>
      </c>
      <c r="H31" s="14">
        <v>1802</v>
      </c>
      <c r="I31" s="14"/>
      <c r="J31" s="14"/>
      <c r="K31" s="14"/>
      <c r="L31" s="14" t="str">
        <f>B31</f>
        <v>No income group available</v>
      </c>
      <c r="M31" s="15" t="s">
        <v>1049</v>
      </c>
      <c r="N31" s="15">
        <f t="shared" ref="N31:AE31" si="24">SUMIF($J$2:$J$295,"nan",N$2:N$295)</f>
        <v>2.3765677573942168</v>
      </c>
      <c r="O31" s="15">
        <f t="shared" si="24"/>
        <v>2.0664874247401301</v>
      </c>
      <c r="P31" s="15">
        <f t="shared" si="24"/>
        <v>1.7934317373149558</v>
      </c>
      <c r="Q31" s="15">
        <f t="shared" si="24"/>
        <v>1.4995625356258337</v>
      </c>
      <c r="R31" s="15">
        <f t="shared" si="24"/>
        <v>1.2506381532082977</v>
      </c>
      <c r="S31" s="15">
        <f t="shared" si="24"/>
        <v>0.95909696949180034</v>
      </c>
      <c r="T31" s="15">
        <f t="shared" si="24"/>
        <v>0.66202617452666979</v>
      </c>
      <c r="U31" s="15">
        <f t="shared" si="24"/>
        <v>0.37404686707892643</v>
      </c>
      <c r="V31" s="15">
        <f t="shared" si="24"/>
        <v>0.12736785616078999</v>
      </c>
      <c r="W31" s="15">
        <f t="shared" si="24"/>
        <v>2.0333945241519324E-2</v>
      </c>
      <c r="X31" s="15">
        <f t="shared" si="24"/>
        <v>1.5643675829888071E-2</v>
      </c>
      <c r="Y31" s="15">
        <f t="shared" si="24"/>
        <v>1.1116127059441483E-2</v>
      </c>
      <c r="Z31" s="15">
        <f t="shared" si="24"/>
        <v>8.0705930605254328E-3</v>
      </c>
      <c r="AA31" s="15">
        <f t="shared" si="24"/>
        <v>5.0493155439965132E-3</v>
      </c>
      <c r="AB31" s="15">
        <f t="shared" si="24"/>
        <v>2.2655544483390355E-3</v>
      </c>
      <c r="AC31" s="15">
        <f t="shared" si="24"/>
        <v>0</v>
      </c>
      <c r="AD31" s="15">
        <f t="shared" si="24"/>
        <v>0</v>
      </c>
      <c r="AE31" s="15">
        <f t="shared" si="24"/>
        <v>0</v>
      </c>
    </row>
    <row r="32" spans="1:31" x14ac:dyDescent="0.3">
      <c r="A32" s="14">
        <v>30</v>
      </c>
      <c r="B32" s="14" t="s">
        <v>256</v>
      </c>
      <c r="C32" s="14" t="s">
        <v>214</v>
      </c>
      <c r="D32" s="14">
        <v>903</v>
      </c>
      <c r="E32" s="14" t="s">
        <v>214</v>
      </c>
      <c r="F32" s="14">
        <v>2</v>
      </c>
      <c r="G32" s="14" t="s">
        <v>2</v>
      </c>
      <c r="H32" s="14">
        <v>1840</v>
      </c>
      <c r="I32" s="14"/>
      <c r="J32" s="14"/>
      <c r="K32" s="14"/>
      <c r="L32" s="14" t="str">
        <f>B32</f>
        <v>Africa</v>
      </c>
      <c r="M32" s="15" t="s">
        <v>1049</v>
      </c>
      <c r="N32" s="15">
        <f t="shared" ref="N32:W33" si="25">SUMIF($H$2:$H$295,$D32,N$2:N$295)</f>
        <v>89.947456490081819</v>
      </c>
      <c r="O32" s="15">
        <f t="shared" si="25"/>
        <v>99.185686721103593</v>
      </c>
      <c r="P32" s="15">
        <f t="shared" si="25"/>
        <v>105.95518282428554</v>
      </c>
      <c r="Q32" s="15">
        <f t="shared" si="25"/>
        <v>109.17013951244599</v>
      </c>
      <c r="R32" s="15">
        <f t="shared" si="25"/>
        <v>112.7389921624293</v>
      </c>
      <c r="S32" s="15">
        <f t="shared" si="25"/>
        <v>112.77282167441717</v>
      </c>
      <c r="T32" s="15">
        <f t="shared" si="25"/>
        <v>108.96155387123559</v>
      </c>
      <c r="U32" s="15">
        <f t="shared" si="25"/>
        <v>102.08155843497804</v>
      </c>
      <c r="V32" s="15">
        <f t="shared" si="25"/>
        <v>93.93808741893568</v>
      </c>
      <c r="W32" s="15">
        <f t="shared" si="25"/>
        <v>84.66114572040243</v>
      </c>
      <c r="X32" s="15">
        <f t="shared" ref="X32:AE33" si="26">SUMIF($H$2:$H$295,$D32,X$2:X$295)</f>
        <v>75.311965629279953</v>
      </c>
      <c r="Y32" s="15">
        <f t="shared" si="26"/>
        <v>64.821908207790358</v>
      </c>
      <c r="Z32" s="15">
        <f t="shared" si="26"/>
        <v>53.733334518227167</v>
      </c>
      <c r="AA32" s="15">
        <f t="shared" si="26"/>
        <v>42.487444387506855</v>
      </c>
      <c r="AB32" s="15">
        <f t="shared" si="26"/>
        <v>32.676016023898327</v>
      </c>
      <c r="AC32" s="15">
        <f t="shared" si="26"/>
        <v>23.539584689390225</v>
      </c>
      <c r="AD32" s="15">
        <f t="shared" si="26"/>
        <v>15.625714183149194</v>
      </c>
      <c r="AE32" s="15">
        <f t="shared" si="26"/>
        <v>9.1219231014200979</v>
      </c>
    </row>
    <row r="33" spans="1:31" x14ac:dyDescent="0.3">
      <c r="A33" s="14">
        <v>31</v>
      </c>
      <c r="B33" s="14" t="s">
        <v>257</v>
      </c>
      <c r="C33" s="14" t="s">
        <v>214</v>
      </c>
      <c r="D33" s="14">
        <v>910</v>
      </c>
      <c r="E33" s="14" t="s">
        <v>214</v>
      </c>
      <c r="F33" s="14">
        <v>14</v>
      </c>
      <c r="G33" s="14" t="s">
        <v>258</v>
      </c>
      <c r="H33" s="14">
        <v>903</v>
      </c>
      <c r="I33" s="14">
        <v>1834</v>
      </c>
      <c r="J33" s="14"/>
      <c r="K33" s="14"/>
      <c r="L33" s="14" t="str">
        <f>B33</f>
        <v>Eastern Africa</v>
      </c>
      <c r="M33" s="15" t="s">
        <v>1049</v>
      </c>
      <c r="N33" s="15">
        <f t="shared" si="25"/>
        <v>23.21281631418281</v>
      </c>
      <c r="O33" s="15">
        <f t="shared" si="25"/>
        <v>27.360067758803133</v>
      </c>
      <c r="P33" s="15">
        <f t="shared" si="25"/>
        <v>31.144996327726311</v>
      </c>
      <c r="Q33" s="15">
        <f t="shared" si="25"/>
        <v>34.053429416584009</v>
      </c>
      <c r="R33" s="15">
        <f t="shared" si="25"/>
        <v>36.814427346154886</v>
      </c>
      <c r="S33" s="15">
        <f t="shared" si="25"/>
        <v>38.328898040485534</v>
      </c>
      <c r="T33" s="15">
        <f t="shared" si="25"/>
        <v>38.495825804522561</v>
      </c>
      <c r="U33" s="15">
        <f t="shared" si="25"/>
        <v>37.557897150324948</v>
      </c>
      <c r="V33" s="15">
        <f t="shared" si="25"/>
        <v>35.902204685867439</v>
      </c>
      <c r="W33" s="15">
        <f t="shared" si="25"/>
        <v>33.472706815985447</v>
      </c>
      <c r="X33" s="15">
        <f t="shared" si="26"/>
        <v>30.60481591688826</v>
      </c>
      <c r="Y33" s="15">
        <f t="shared" si="26"/>
        <v>27.040247272236456</v>
      </c>
      <c r="Z33" s="15">
        <f t="shared" si="26"/>
        <v>22.994750584709386</v>
      </c>
      <c r="AA33" s="15">
        <f t="shared" si="26"/>
        <v>18.71316563837112</v>
      </c>
      <c r="AB33" s="15">
        <f t="shared" si="26"/>
        <v>14.343700958299669</v>
      </c>
      <c r="AC33" s="15">
        <f t="shared" si="26"/>
        <v>10.085073140680009</v>
      </c>
      <c r="AD33" s="15">
        <f t="shared" si="26"/>
        <v>6.2543762571665926</v>
      </c>
      <c r="AE33" s="15">
        <f t="shared" si="26"/>
        <v>3.3019222909821728</v>
      </c>
    </row>
    <row r="34" spans="1:31" x14ac:dyDescent="0.3">
      <c r="A34" s="14">
        <v>32</v>
      </c>
      <c r="B34" s="8" t="s">
        <v>259</v>
      </c>
      <c r="C34" s="8" t="s">
        <v>214</v>
      </c>
      <c r="D34" s="8">
        <v>108</v>
      </c>
      <c r="E34" s="8" t="s">
        <v>19</v>
      </c>
      <c r="F34" s="8">
        <v>108</v>
      </c>
      <c r="G34" s="8" t="s">
        <v>261</v>
      </c>
      <c r="H34" s="8">
        <v>910</v>
      </c>
      <c r="J34" s="8" t="str">
        <f>VLOOKUP($E34,'un-class-eco'!$B$2:$D$219,3,FALSE)</f>
        <v>Low income</v>
      </c>
      <c r="K34" s="8" t="str">
        <f>IF(VLOOKUP(E34,'un-class'!$L$1:$O$249,2,FALSE)="x","LDC",IF(VLOOKUP(E34,'un-class'!$L$1:$O$249,3,FALSE)="x","LLDC",IF(VLOOKUP(E34,'un-class'!$L$1:O249,4,FALSE)="x","SIDS","nan")))</f>
        <v>LDC</v>
      </c>
      <c r="L34" s="14" t="str">
        <f t="shared" ref="L34:L66" si="27">E34</f>
        <v>BDI</v>
      </c>
      <c r="M34" s="15" t="s">
        <v>1049</v>
      </c>
      <c r="N34" s="13">
        <f>VLOOKUP($E34,'ssp1-up-g'!$C$1:$X$194,5,FALSE)</f>
        <v>0.39486230253086263</v>
      </c>
      <c r="O34" s="13">
        <f>VLOOKUP($E34,'ssp1-up-g'!$C$1:$X$194,6,FALSE)</f>
        <v>0.50918578223025812</v>
      </c>
      <c r="P34" s="13">
        <f>VLOOKUP($E34,'ssp1-up-g'!$C$1:$X$194,7,FALSE)</f>
        <v>0.62604503279493828</v>
      </c>
      <c r="Q34" s="13">
        <f>VLOOKUP($E34,'ssp1-up-g'!$C$1:$X$194,8,FALSE)</f>
        <v>0.73346793570776025</v>
      </c>
      <c r="R34" s="13">
        <f>VLOOKUP($E34,'ssp1-up-g'!$C$1:$X$194,9,FALSE)</f>
        <v>0.84950706480546501</v>
      </c>
      <c r="S34" s="13">
        <f>VLOOKUP($E34,'ssp1-up-g'!$C$1:$X$194,10,FALSE)</f>
        <v>0.95916883718118928</v>
      </c>
      <c r="T34" s="13">
        <f>VLOOKUP($E34,'ssp1-up-g'!$C$1:$X$194,11,FALSE)</f>
        <v>1.0373047886838425</v>
      </c>
      <c r="U34" s="13">
        <f>VLOOKUP($E34,'ssp1-up-g'!$C$1:$X$194,12,FALSE)</f>
        <v>1.0742281718773361</v>
      </c>
      <c r="V34" s="13">
        <f>VLOOKUP($E34,'ssp1-up-g'!$C$1:$X$194,13,FALSE)</f>
        <v>1.065460920727304</v>
      </c>
      <c r="W34" s="13">
        <f>VLOOKUP($E34,'ssp1-up-g'!$C$1:$X$194,14,FALSE)</f>
        <v>1.0146796997682603</v>
      </c>
      <c r="X34" s="13">
        <f>VLOOKUP($E34,'ssp1-up-g'!$C$1:$X$194,15,FALSE)</f>
        <v>0.92421391335021319</v>
      </c>
      <c r="Y34" s="13">
        <f>VLOOKUP($E34,'ssp1-up-g'!$C$1:$X$194,16,FALSE)</f>
        <v>0.80717342714927121</v>
      </c>
      <c r="Z34" s="13">
        <f>VLOOKUP($E34,'ssp1-up-g'!$C$1:$X$194,17,FALSE)</f>
        <v>0.66976594706344095</v>
      </c>
      <c r="AA34" s="13">
        <f>VLOOKUP($E34,'ssp1-up-g'!$C$1:$X$194,18,FALSE)</f>
        <v>0.52120684641350046</v>
      </c>
      <c r="AB34" s="13">
        <f>VLOOKUP($E34,'ssp1-up-g'!$C$1:$X$194,19,FALSE)</f>
        <v>0.3726189211738582</v>
      </c>
      <c r="AC34" s="13">
        <f>VLOOKUP($E34,'ssp1-up-g'!$C$1:$X$194,20,FALSE)</f>
        <v>0.23088646932469103</v>
      </c>
      <c r="AD34" s="13">
        <f>VLOOKUP($E34,'ssp1-up-g'!$C$1:$X$194,21,FALSE)</f>
        <v>9.9037821436720463E-2</v>
      </c>
      <c r="AE34" s="13">
        <f>VLOOKUP($E34,'ssp1-up-g'!$C$1:$X$194,22,FALSE)</f>
        <v>0</v>
      </c>
    </row>
    <row r="35" spans="1:31" x14ac:dyDescent="0.3">
      <c r="A35" s="14">
        <v>33</v>
      </c>
      <c r="B35" s="8" t="s">
        <v>262</v>
      </c>
      <c r="C35" s="8" t="s">
        <v>214</v>
      </c>
      <c r="D35" s="8">
        <v>174</v>
      </c>
      <c r="E35" s="8" t="s">
        <v>46</v>
      </c>
      <c r="F35" s="8">
        <v>174</v>
      </c>
      <c r="G35" s="8" t="s">
        <v>261</v>
      </c>
      <c r="H35" s="8">
        <v>910</v>
      </c>
      <c r="J35" s="8" t="str">
        <f>VLOOKUP($E35,'un-class-eco'!$B$2:$D$219,3,FALSE)</f>
        <v>Lower middle income</v>
      </c>
      <c r="K35" s="8" t="str">
        <f>IF(VLOOKUP(E35,'un-class'!$L$1:$O$249,2,FALSE)="x","LDC",IF(VLOOKUP(E35,'un-class'!$L$1:$O$249,3,FALSE)="x","LLDC",IF(VLOOKUP(E35,'un-class'!$L$1:O250,4,FALSE)="x","SIDS","nan")))</f>
        <v>LDC</v>
      </c>
      <c r="L35" s="14" t="str">
        <f t="shared" si="27"/>
        <v>COM</v>
      </c>
      <c r="M35" s="15" t="s">
        <v>1049</v>
      </c>
      <c r="N35" s="13">
        <f>VLOOKUP($E35,'ssp1-up-g'!$C$1:$X$194,5,FALSE)</f>
        <v>6.6452457348432803E-2</v>
      </c>
      <c r="O35" s="13">
        <f>VLOOKUP($E35,'ssp1-up-g'!$C$1:$X$194,6,FALSE)</f>
        <v>6.9693601155205842E-2</v>
      </c>
      <c r="P35" s="13">
        <f>VLOOKUP($E35,'ssp1-up-g'!$C$1:$X$194,7,FALSE)</f>
        <v>7.2330083206743889E-2</v>
      </c>
      <c r="Q35" s="13">
        <f>VLOOKUP($E35,'ssp1-up-g'!$C$1:$X$194,8,FALSE)</f>
        <v>7.3619902080299893E-2</v>
      </c>
      <c r="R35" s="13">
        <f>VLOOKUP($E35,'ssp1-up-g'!$C$1:$X$194,9,FALSE)</f>
        <v>7.2639161596628865E-2</v>
      </c>
      <c r="S35" s="13">
        <f>VLOOKUP($E35,'ssp1-up-g'!$C$1:$X$194,10,FALSE)</f>
        <v>6.671856140456911E-2</v>
      </c>
      <c r="T35" s="13">
        <f>VLOOKUP($E35,'ssp1-up-g'!$C$1:$X$194,11,FALSE)</f>
        <v>5.6466170718765918E-2</v>
      </c>
      <c r="U35" s="13">
        <f>VLOOKUP($E35,'ssp1-up-g'!$C$1:$X$194,12,FALSE)</f>
        <v>4.513698025548285E-2</v>
      </c>
      <c r="V35" s="13">
        <f>VLOOKUP($E35,'ssp1-up-g'!$C$1:$X$194,13,FALSE)</f>
        <v>3.5311347321627551E-2</v>
      </c>
      <c r="W35" s="13">
        <f>VLOOKUP($E35,'ssp1-up-g'!$C$1:$X$194,14,FALSE)</f>
        <v>2.6922966737724541E-2</v>
      </c>
      <c r="X35" s="13">
        <f>VLOOKUP($E35,'ssp1-up-g'!$C$1:$X$194,15,FALSE)</f>
        <v>2.0153458689502912E-2</v>
      </c>
      <c r="Y35" s="13">
        <f>VLOOKUP($E35,'ssp1-up-g'!$C$1:$X$194,16,FALSE)</f>
        <v>1.2903729162537791E-2</v>
      </c>
      <c r="Z35" s="13">
        <f>VLOOKUP($E35,'ssp1-up-g'!$C$1:$X$194,17,FALSE)</f>
        <v>5.2772857496671266E-3</v>
      </c>
      <c r="AA35" s="13">
        <f>VLOOKUP($E35,'ssp1-up-g'!$C$1:$X$194,18,FALSE)</f>
        <v>0</v>
      </c>
      <c r="AB35" s="13">
        <f>VLOOKUP($E35,'ssp1-up-g'!$C$1:$X$194,19,FALSE)</f>
        <v>0</v>
      </c>
      <c r="AC35" s="13">
        <f>VLOOKUP($E35,'ssp1-up-g'!$C$1:$X$194,20,FALSE)</f>
        <v>0</v>
      </c>
      <c r="AD35" s="13">
        <f>VLOOKUP($E35,'ssp1-up-g'!$C$1:$X$194,21,FALSE)</f>
        <v>0</v>
      </c>
      <c r="AE35" s="13">
        <f>VLOOKUP($E35,'ssp1-up-g'!$C$1:$X$194,22,FALSE)</f>
        <v>0</v>
      </c>
    </row>
    <row r="36" spans="1:31" x14ac:dyDescent="0.3">
      <c r="A36" s="14">
        <v>34</v>
      </c>
      <c r="B36" s="8" t="s">
        <v>264</v>
      </c>
      <c r="C36" s="8" t="s">
        <v>214</v>
      </c>
      <c r="D36" s="8">
        <v>262</v>
      </c>
      <c r="E36" s="8" t="s">
        <v>53</v>
      </c>
      <c r="F36" s="8">
        <v>262</v>
      </c>
      <c r="G36" s="8" t="s">
        <v>261</v>
      </c>
      <c r="H36" s="8">
        <v>910</v>
      </c>
      <c r="J36" s="8" t="str">
        <f>VLOOKUP($E36,'un-class-eco'!$B$2:$D$219,3,FALSE)</f>
        <v>Lower middle income</v>
      </c>
      <c r="K36" s="8" t="str">
        <f>IF(VLOOKUP(E36,'un-class'!$L$1:$O$249,2,FALSE)="x","LDC",IF(VLOOKUP(E36,'un-class'!$L$1:$O$249,3,FALSE)="x","LLDC",IF(VLOOKUP(E36,'un-class'!$L$1:O251,4,FALSE)="x","SIDS","nan")))</f>
        <v>LDC</v>
      </c>
      <c r="L36" s="14" t="str">
        <f t="shared" si="27"/>
        <v>DJI</v>
      </c>
      <c r="M36" s="15" t="s">
        <v>1049</v>
      </c>
      <c r="N36" s="13">
        <f>VLOOKUP($E36,'ssp1-up-g'!$C$1:$X$194,5,FALSE)</f>
        <v>9.2626938298587924E-2</v>
      </c>
      <c r="O36" s="13">
        <f>VLOOKUP($E36,'ssp1-up-g'!$C$1:$X$194,6,FALSE)</f>
        <v>9.2502850832490879E-2</v>
      </c>
      <c r="P36" s="13">
        <f>VLOOKUP($E36,'ssp1-up-g'!$C$1:$X$194,7,FALSE)</f>
        <v>8.4863760924337894E-2</v>
      </c>
      <c r="Q36" s="13">
        <f>VLOOKUP($E36,'ssp1-up-g'!$C$1:$X$194,8,FALSE)</f>
        <v>7.391262185127101E-2</v>
      </c>
      <c r="R36" s="13">
        <f>VLOOKUP($E36,'ssp1-up-g'!$C$1:$X$194,9,FALSE)</f>
        <v>6.5854234625407626E-2</v>
      </c>
      <c r="S36" s="13">
        <f>VLOOKUP($E36,'ssp1-up-g'!$C$1:$X$194,10,FALSE)</f>
        <v>5.7070922657807444E-2</v>
      </c>
      <c r="T36" s="13">
        <f>VLOOKUP($E36,'ssp1-up-g'!$C$1:$X$194,11,FALSE)</f>
        <v>4.7131996420890943E-2</v>
      </c>
      <c r="U36" s="13">
        <f>VLOOKUP($E36,'ssp1-up-g'!$C$1:$X$194,12,FALSE)</f>
        <v>3.6665423001227326E-2</v>
      </c>
      <c r="V36" s="13">
        <f>VLOOKUP($E36,'ssp1-up-g'!$C$1:$X$194,13,FALSE)</f>
        <v>2.5671822301597702E-2</v>
      </c>
      <c r="W36" s="13">
        <f>VLOOKUP($E36,'ssp1-up-g'!$C$1:$X$194,14,FALSE)</f>
        <v>1.5302037758356146E-2</v>
      </c>
      <c r="X36" s="13">
        <f>VLOOKUP($E36,'ssp1-up-g'!$C$1:$X$194,15,FALSE)</f>
        <v>6.1827095663151699E-3</v>
      </c>
      <c r="Y36" s="13">
        <f>VLOOKUP($E36,'ssp1-up-g'!$C$1:$X$194,16,FALSE)</f>
        <v>0</v>
      </c>
      <c r="Z36" s="13">
        <f>VLOOKUP($E36,'ssp1-up-g'!$C$1:$X$194,17,FALSE)</f>
        <v>0</v>
      </c>
      <c r="AA36" s="13">
        <f>VLOOKUP($E36,'ssp1-up-g'!$C$1:$X$194,18,FALSE)</f>
        <v>0</v>
      </c>
      <c r="AB36" s="13">
        <f>VLOOKUP($E36,'ssp1-up-g'!$C$1:$X$194,19,FALSE)</f>
        <v>0</v>
      </c>
      <c r="AC36" s="13">
        <f>VLOOKUP($E36,'ssp1-up-g'!$C$1:$X$194,20,FALSE)</f>
        <v>0</v>
      </c>
      <c r="AD36" s="13">
        <f>VLOOKUP($E36,'ssp1-up-g'!$C$1:$X$194,21,FALSE)</f>
        <v>0</v>
      </c>
      <c r="AE36" s="13">
        <f>VLOOKUP($E36,'ssp1-up-g'!$C$1:$X$194,22,FALSE)</f>
        <v>0</v>
      </c>
    </row>
    <row r="37" spans="1:31" x14ac:dyDescent="0.3">
      <c r="A37" s="14">
        <v>35</v>
      </c>
      <c r="B37" s="8" t="s">
        <v>266</v>
      </c>
      <c r="C37" s="8" t="s">
        <v>214</v>
      </c>
      <c r="D37" s="8">
        <v>232</v>
      </c>
      <c r="E37" s="8" t="s">
        <v>59</v>
      </c>
      <c r="F37" s="8">
        <v>232</v>
      </c>
      <c r="G37" s="8" t="s">
        <v>261</v>
      </c>
      <c r="H37" s="8">
        <v>910</v>
      </c>
      <c r="J37" s="8" t="str">
        <f>VLOOKUP($E37,'un-class-eco'!$B$2:$D$219,3,FALSE)</f>
        <v>Low income</v>
      </c>
      <c r="K37" s="8" t="str">
        <f>IF(VLOOKUP(E37,'un-class'!$L$1:$O$249,2,FALSE)="x","LDC",IF(VLOOKUP(E37,'un-class'!$L$1:$O$249,3,FALSE)="x","LLDC",IF(VLOOKUP(E37,'un-class'!$L$1:O252,4,FALSE)="x","SIDS","nan")))</f>
        <v>LDC</v>
      </c>
      <c r="L37" s="14" t="str">
        <f t="shared" si="27"/>
        <v>ERI</v>
      </c>
      <c r="M37" s="15" t="s">
        <v>1049</v>
      </c>
      <c r="N37" s="13">
        <f>VLOOKUP($E37,'ssp1-up-g'!$C$1:$X$194,5,FALSE)</f>
        <v>0.41973777935081813</v>
      </c>
      <c r="O37" s="13">
        <f>VLOOKUP($E37,'ssp1-up-g'!$C$1:$X$194,6,FALSE)</f>
        <v>0.49966105409548867</v>
      </c>
      <c r="P37" s="13">
        <f>VLOOKUP($E37,'ssp1-up-g'!$C$1:$X$194,7,FALSE)</f>
        <v>0.56139991999600181</v>
      </c>
      <c r="Q37" s="13">
        <f>VLOOKUP($E37,'ssp1-up-g'!$C$1:$X$194,8,FALSE)</f>
        <v>0.61421749039488827</v>
      </c>
      <c r="R37" s="13">
        <f>VLOOKUP($E37,'ssp1-up-g'!$C$1:$X$194,9,FALSE)</f>
        <v>0.66702744087013732</v>
      </c>
      <c r="S37" s="13">
        <f>VLOOKUP($E37,'ssp1-up-g'!$C$1:$X$194,10,FALSE)</f>
        <v>0.69399880084590748</v>
      </c>
      <c r="T37" s="13">
        <f>VLOOKUP($E37,'ssp1-up-g'!$C$1:$X$194,11,FALSE)</f>
        <v>0.68582326402942684</v>
      </c>
      <c r="U37" s="13">
        <f>VLOOKUP($E37,'ssp1-up-g'!$C$1:$X$194,12,FALSE)</f>
        <v>0.65005963427221491</v>
      </c>
      <c r="V37" s="13">
        <f>VLOOKUP($E37,'ssp1-up-g'!$C$1:$X$194,13,FALSE)</f>
        <v>0.59816709091754117</v>
      </c>
      <c r="W37" s="13">
        <f>VLOOKUP($E37,'ssp1-up-g'!$C$1:$X$194,14,FALSE)</f>
        <v>0.5394923625741761</v>
      </c>
      <c r="X37" s="13">
        <f>VLOOKUP($E37,'ssp1-up-g'!$C$1:$X$194,15,FALSE)</f>
        <v>0.47329984027876026</v>
      </c>
      <c r="Y37" s="13">
        <f>VLOOKUP($E37,'ssp1-up-g'!$C$1:$X$194,16,FALSE)</f>
        <v>0.39838038174725554</v>
      </c>
      <c r="Z37" s="13">
        <f>VLOOKUP($E37,'ssp1-up-g'!$C$1:$X$194,17,FALSE)</f>
        <v>0.31583860285169063</v>
      </c>
      <c r="AA37" s="13">
        <f>VLOOKUP($E37,'ssp1-up-g'!$C$1:$X$194,18,FALSE)</f>
        <v>0.23305451494430685</v>
      </c>
      <c r="AB37" s="13">
        <f>VLOOKUP($E37,'ssp1-up-g'!$C$1:$X$194,19,FALSE)</f>
        <v>0.15424317345784821</v>
      </c>
      <c r="AC37" s="13">
        <f>VLOOKUP($E37,'ssp1-up-g'!$C$1:$X$194,20,FALSE)</f>
        <v>8.0246910176686725E-2</v>
      </c>
      <c r="AD37" s="13">
        <f>VLOOKUP($E37,'ssp1-up-g'!$C$1:$X$194,21,FALSE)</f>
        <v>8.1509613212258358E-3</v>
      </c>
      <c r="AE37" s="13">
        <f>VLOOKUP($E37,'ssp1-up-g'!$C$1:$X$194,22,FALSE)</f>
        <v>0</v>
      </c>
    </row>
    <row r="38" spans="1:31" x14ac:dyDescent="0.3">
      <c r="A38" s="14">
        <v>36</v>
      </c>
      <c r="B38" s="8" t="s">
        <v>268</v>
      </c>
      <c r="C38" s="8" t="s">
        <v>214</v>
      </c>
      <c r="D38" s="8">
        <v>231</v>
      </c>
      <c r="E38" s="8" t="s">
        <v>62</v>
      </c>
      <c r="F38" s="8">
        <v>231</v>
      </c>
      <c r="G38" s="8" t="s">
        <v>261</v>
      </c>
      <c r="H38" s="8">
        <v>910</v>
      </c>
      <c r="J38" s="8" t="str">
        <f>VLOOKUP($E38,'un-class-eco'!$B$2:$D$219,3,FALSE)</f>
        <v>Low income</v>
      </c>
      <c r="K38" s="8" t="str">
        <f>IF(VLOOKUP(E38,'un-class'!$L$1:$O$249,2,FALSE)="x","LDC",IF(VLOOKUP(E38,'un-class'!$L$1:$O$249,3,FALSE)="x","LLDC",IF(VLOOKUP(E38,'un-class'!$L$1:O253,4,FALSE)="x","SIDS","nan")))</f>
        <v>LDC</v>
      </c>
      <c r="L38" s="14" t="str">
        <f t="shared" si="27"/>
        <v>ETH</v>
      </c>
      <c r="M38" s="15" t="s">
        <v>1049</v>
      </c>
      <c r="N38" s="13">
        <f>VLOOKUP($E38,'ssp1-up-g'!$C$1:$X$194,5,FALSE)</f>
        <v>4.7399064417997216</v>
      </c>
      <c r="O38" s="13">
        <f>VLOOKUP($E38,'ssp1-up-g'!$C$1:$X$194,6,FALSE)</f>
        <v>5.9110508462847982</v>
      </c>
      <c r="P38" s="13">
        <f>VLOOKUP($E38,'ssp1-up-g'!$C$1:$X$194,7,FALSE)</f>
        <v>7.022118203110729</v>
      </c>
      <c r="Q38" s="13">
        <f>VLOOKUP($E38,'ssp1-up-g'!$C$1:$X$194,8,FALSE)</f>
        <v>7.8917815692817506</v>
      </c>
      <c r="R38" s="13">
        <f>VLOOKUP($E38,'ssp1-up-g'!$C$1:$X$194,9,FALSE)</f>
        <v>8.6582176649961653</v>
      </c>
      <c r="S38" s="13">
        <f>VLOOKUP($E38,'ssp1-up-g'!$C$1:$X$194,10,FALSE)</f>
        <v>9.1881773065652439</v>
      </c>
      <c r="T38" s="13">
        <f>VLOOKUP($E38,'ssp1-up-g'!$C$1:$X$194,11,FALSE)</f>
        <v>9.4544486036091513</v>
      </c>
      <c r="U38" s="13">
        <f>VLOOKUP($E38,'ssp1-up-g'!$C$1:$X$194,12,FALSE)</f>
        <v>9.4213353663362938</v>
      </c>
      <c r="V38" s="13">
        <f>VLOOKUP($E38,'ssp1-up-g'!$C$1:$X$194,13,FALSE)</f>
        <v>9.065726371652957</v>
      </c>
      <c r="W38" s="13">
        <f>VLOOKUP($E38,'ssp1-up-g'!$C$1:$X$194,14,FALSE)</f>
        <v>8.4039092779328399</v>
      </c>
      <c r="X38" s="13">
        <f>VLOOKUP($E38,'ssp1-up-g'!$C$1:$X$194,15,FALSE)</f>
        <v>7.5551842864982603</v>
      </c>
      <c r="Y38" s="13">
        <f>VLOOKUP($E38,'ssp1-up-g'!$C$1:$X$194,16,FALSE)</f>
        <v>6.5358503703017305</v>
      </c>
      <c r="Z38" s="13">
        <f>VLOOKUP($E38,'ssp1-up-g'!$C$1:$X$194,17,FALSE)</f>
        <v>5.382866905977636</v>
      </c>
      <c r="AA38" s="13">
        <f>VLOOKUP($E38,'ssp1-up-g'!$C$1:$X$194,18,FALSE)</f>
        <v>4.1537889771578023</v>
      </c>
      <c r="AB38" s="13">
        <f>VLOOKUP($E38,'ssp1-up-g'!$C$1:$X$194,19,FALSE)</f>
        <v>2.8908609252316637</v>
      </c>
      <c r="AC38" s="13">
        <f>VLOOKUP($E38,'ssp1-up-g'!$C$1:$X$194,20,FALSE)</f>
        <v>1.6460464089067415</v>
      </c>
      <c r="AD38" s="13">
        <f>VLOOKUP($E38,'ssp1-up-g'!$C$1:$X$194,21,FALSE)</f>
        <v>0.49847307301051558</v>
      </c>
      <c r="AE38" s="13">
        <f>VLOOKUP($E38,'ssp1-up-g'!$C$1:$X$194,22,FALSE)</f>
        <v>0</v>
      </c>
    </row>
    <row r="39" spans="1:31" x14ac:dyDescent="0.3">
      <c r="A39" s="14">
        <v>37</v>
      </c>
      <c r="B39" s="8" t="s">
        <v>270</v>
      </c>
      <c r="C39" s="8" t="s">
        <v>214</v>
      </c>
      <c r="D39" s="8">
        <v>404</v>
      </c>
      <c r="E39" s="8" t="s">
        <v>99</v>
      </c>
      <c r="F39" s="8">
        <v>404</v>
      </c>
      <c r="G39" s="8" t="s">
        <v>261</v>
      </c>
      <c r="H39" s="8">
        <v>910</v>
      </c>
      <c r="J39" s="8" t="str">
        <f>VLOOKUP($E39,'un-class-eco'!$B$2:$D$219,3,FALSE)</f>
        <v>Lower middle income</v>
      </c>
      <c r="K39" s="8" t="str">
        <f>IF(VLOOKUP(E39,'un-class'!$L$1:$O$249,2,FALSE)="x","LDC",IF(VLOOKUP(E39,'un-class'!$L$1:$O$249,3,FALSE)="x","LLDC",IF(VLOOKUP(E39,'un-class'!$L$1:O254,4,FALSE)="x","SIDS","nan")))</f>
        <v>nan</v>
      </c>
      <c r="L39" s="14" t="str">
        <f t="shared" si="27"/>
        <v>KEN</v>
      </c>
      <c r="M39" s="15" t="s">
        <v>1049</v>
      </c>
      <c r="N39" s="13">
        <f>VLOOKUP($E39,'ssp1-up-g'!$C$1:$X$194,5,FALSE)</f>
        <v>3.0020312177927764</v>
      </c>
      <c r="O39" s="13">
        <f>VLOOKUP($E39,'ssp1-up-g'!$C$1:$X$194,6,FALSE)</f>
        <v>3.5090148849250244</v>
      </c>
      <c r="P39" s="13">
        <f>VLOOKUP($E39,'ssp1-up-g'!$C$1:$X$194,7,FALSE)</f>
        <v>3.9498636275500321</v>
      </c>
      <c r="Q39" s="13">
        <f>VLOOKUP($E39,'ssp1-up-g'!$C$1:$X$194,8,FALSE)</f>
        <v>4.2772434323365864</v>
      </c>
      <c r="R39" s="13">
        <f>VLOOKUP($E39,'ssp1-up-g'!$C$1:$X$194,9,FALSE)</f>
        <v>4.5391698463814372</v>
      </c>
      <c r="S39" s="13">
        <f>VLOOKUP($E39,'ssp1-up-g'!$C$1:$X$194,10,FALSE)</f>
        <v>4.6050289967797369</v>
      </c>
      <c r="T39" s="13">
        <f>VLOOKUP($E39,'ssp1-up-g'!$C$1:$X$194,11,FALSE)</f>
        <v>4.4629967827578767</v>
      </c>
      <c r="U39" s="13">
        <f>VLOOKUP($E39,'ssp1-up-g'!$C$1:$X$194,12,FALSE)</f>
        <v>4.1730169226561387</v>
      </c>
      <c r="V39" s="13">
        <f>VLOOKUP($E39,'ssp1-up-g'!$C$1:$X$194,13,FALSE)</f>
        <v>3.8288237154942664</v>
      </c>
      <c r="W39" s="13">
        <f>VLOOKUP($E39,'ssp1-up-g'!$C$1:$X$194,14,FALSE)</f>
        <v>3.4319226034643933</v>
      </c>
      <c r="X39" s="13">
        <f>VLOOKUP($E39,'ssp1-up-g'!$C$1:$X$194,15,FALSE)</f>
        <v>3.041601452669525</v>
      </c>
      <c r="Y39" s="13">
        <f>VLOOKUP($E39,'ssp1-up-g'!$C$1:$X$194,16,FALSE)</f>
        <v>2.5993322368705947</v>
      </c>
      <c r="Z39" s="13">
        <f>VLOOKUP($E39,'ssp1-up-g'!$C$1:$X$194,17,FALSE)</f>
        <v>2.1268321587622196</v>
      </c>
      <c r="AA39" s="13">
        <f>VLOOKUP($E39,'ssp1-up-g'!$C$1:$X$194,18,FALSE)</f>
        <v>1.6601116349996943</v>
      </c>
      <c r="AB39" s="13">
        <f>VLOOKUP($E39,'ssp1-up-g'!$C$1:$X$194,19,FALSE)</f>
        <v>1.2112205598093055</v>
      </c>
      <c r="AC39" s="13">
        <f>VLOOKUP($E39,'ssp1-up-g'!$C$1:$X$194,20,FALSE)</f>
        <v>0.77817487401829055</v>
      </c>
      <c r="AD39" s="13">
        <f>VLOOKUP($E39,'ssp1-up-g'!$C$1:$X$194,21,FALSE)</f>
        <v>0.34878976094095293</v>
      </c>
      <c r="AE39" s="13">
        <f>VLOOKUP($E39,'ssp1-up-g'!$C$1:$X$194,22,FALSE)</f>
        <v>0</v>
      </c>
    </row>
    <row r="40" spans="1:31" x14ac:dyDescent="0.3">
      <c r="A40" s="14">
        <v>38</v>
      </c>
      <c r="B40" s="8" t="s">
        <v>272</v>
      </c>
      <c r="C40" s="8" t="s">
        <v>214</v>
      </c>
      <c r="D40" s="8">
        <v>450</v>
      </c>
      <c r="E40" s="8" t="s">
        <v>117</v>
      </c>
      <c r="F40" s="8">
        <v>450</v>
      </c>
      <c r="G40" s="8" t="s">
        <v>261</v>
      </c>
      <c r="H40" s="8">
        <v>910</v>
      </c>
      <c r="J40" s="8" t="str">
        <f>VLOOKUP($E40,'un-class-eco'!$B$2:$D$219,3,FALSE)</f>
        <v>Low income</v>
      </c>
      <c r="K40" s="8" t="str">
        <f>IF(VLOOKUP(E40,'un-class'!$L$1:$O$249,2,FALSE)="x","LDC",IF(VLOOKUP(E40,'un-class'!$L$1:$O$249,3,FALSE)="x","LLDC",IF(VLOOKUP(E40,'un-class'!$L$1:O255,4,FALSE)="x","SIDS","nan")))</f>
        <v>LDC</v>
      </c>
      <c r="L40" s="14" t="str">
        <f t="shared" si="27"/>
        <v>MDG</v>
      </c>
      <c r="M40" s="15" t="s">
        <v>1049</v>
      </c>
      <c r="N40" s="13">
        <f>VLOOKUP($E40,'ssp1-up-g'!$C$1:$X$194,5,FALSE)</f>
        <v>1.8735376600908538</v>
      </c>
      <c r="O40" s="13">
        <f>VLOOKUP($E40,'ssp1-up-g'!$C$1:$X$194,6,FALSE)</f>
        <v>2.1495649022231866</v>
      </c>
      <c r="P40" s="13">
        <f>VLOOKUP($E40,'ssp1-up-g'!$C$1:$X$194,7,FALSE)</f>
        <v>2.3695449557574566</v>
      </c>
      <c r="Q40" s="13">
        <f>VLOOKUP($E40,'ssp1-up-g'!$C$1:$X$194,8,FALSE)</f>
        <v>2.5009118167173163</v>
      </c>
      <c r="R40" s="13">
        <f>VLOOKUP($E40,'ssp1-up-g'!$C$1:$X$194,9,FALSE)</f>
        <v>2.5895634502206857</v>
      </c>
      <c r="S40" s="13">
        <f>VLOOKUP($E40,'ssp1-up-g'!$C$1:$X$194,10,FALSE)</f>
        <v>2.5705837446163997</v>
      </c>
      <c r="T40" s="13">
        <f>VLOOKUP($E40,'ssp1-up-g'!$C$1:$X$194,11,FALSE)</f>
        <v>2.4551584702154621</v>
      </c>
      <c r="U40" s="13">
        <f>VLOOKUP($E40,'ssp1-up-g'!$C$1:$X$194,12,FALSE)</f>
        <v>2.2734991926761943</v>
      </c>
      <c r="V40" s="13">
        <f>VLOOKUP($E40,'ssp1-up-g'!$C$1:$X$194,13,FALSE)</f>
        <v>2.0790145852378217</v>
      </c>
      <c r="W40" s="13">
        <f>VLOOKUP($E40,'ssp1-up-g'!$C$1:$X$194,14,FALSE)</f>
        <v>1.8510389083012981</v>
      </c>
      <c r="X40" s="13">
        <f>VLOOKUP($E40,'ssp1-up-g'!$C$1:$X$194,15,FALSE)</f>
        <v>1.5953675135518637</v>
      </c>
      <c r="Y40" s="13">
        <f>VLOOKUP($E40,'ssp1-up-g'!$C$1:$X$194,16,FALSE)</f>
        <v>1.3117905856651859</v>
      </c>
      <c r="Z40" s="13">
        <f>VLOOKUP($E40,'ssp1-up-g'!$C$1:$X$194,17,FALSE)</f>
        <v>1.0103782823081531</v>
      </c>
      <c r="AA40" s="13">
        <f>VLOOKUP($E40,'ssp1-up-g'!$C$1:$X$194,18,FALSE)</f>
        <v>0.69818243334932362</v>
      </c>
      <c r="AB40" s="13">
        <f>VLOOKUP($E40,'ssp1-up-g'!$C$1:$X$194,19,FALSE)</f>
        <v>0.38230207993381526</v>
      </c>
      <c r="AC40" s="13">
        <f>VLOOKUP($E40,'ssp1-up-g'!$C$1:$X$194,20,FALSE)</f>
        <v>6.7794687668595088E-2</v>
      </c>
      <c r="AD40" s="13">
        <f>VLOOKUP($E40,'ssp1-up-g'!$C$1:$X$194,21,FALSE)</f>
        <v>0</v>
      </c>
      <c r="AE40" s="13">
        <f>VLOOKUP($E40,'ssp1-up-g'!$C$1:$X$194,22,FALSE)</f>
        <v>0</v>
      </c>
    </row>
    <row r="41" spans="1:31" x14ac:dyDescent="0.3">
      <c r="A41" s="14">
        <v>39</v>
      </c>
      <c r="B41" s="8" t="s">
        <v>274</v>
      </c>
      <c r="C41" s="8" t="s">
        <v>214</v>
      </c>
      <c r="D41" s="8">
        <v>454</v>
      </c>
      <c r="E41" s="8" t="s">
        <v>130</v>
      </c>
      <c r="F41" s="8">
        <v>454</v>
      </c>
      <c r="G41" s="8" t="s">
        <v>261</v>
      </c>
      <c r="H41" s="8">
        <v>910</v>
      </c>
      <c r="J41" s="8" t="str">
        <f>VLOOKUP($E41,'un-class-eco'!$B$2:$D$219,3,FALSE)</f>
        <v>Low income</v>
      </c>
      <c r="K41" s="8" t="str">
        <f>IF(VLOOKUP(E41,'un-class'!$L$1:$O$249,2,FALSE)="x","LDC",IF(VLOOKUP(E41,'un-class'!$L$1:$O$249,3,FALSE)="x","LLDC",IF(VLOOKUP(E41,'un-class'!$L$1:O256,4,FALSE)="x","SIDS","nan")))</f>
        <v>LDC</v>
      </c>
      <c r="L41" s="14" t="str">
        <f t="shared" si="27"/>
        <v>MWI</v>
      </c>
      <c r="M41" s="15" t="s">
        <v>1049</v>
      </c>
      <c r="N41" s="13">
        <f>VLOOKUP($E41,'ssp1-up-g'!$C$1:$X$194,5,FALSE)</f>
        <v>1.0555145727187591</v>
      </c>
      <c r="O41" s="13">
        <f>VLOOKUP($E41,'ssp1-up-g'!$C$1:$X$194,6,FALSE)</f>
        <v>1.3382122870086777</v>
      </c>
      <c r="P41" s="13">
        <f>VLOOKUP($E41,'ssp1-up-g'!$C$1:$X$194,7,FALSE)</f>
        <v>1.6241775084944088</v>
      </c>
      <c r="Q41" s="13">
        <f>VLOOKUP($E41,'ssp1-up-g'!$C$1:$X$194,8,FALSE)</f>
        <v>1.8969245551171836</v>
      </c>
      <c r="R41" s="13">
        <f>VLOOKUP($E41,'ssp1-up-g'!$C$1:$X$194,9,FALSE)</f>
        <v>2.1962470539644467</v>
      </c>
      <c r="S41" s="13">
        <f>VLOOKUP($E41,'ssp1-up-g'!$C$1:$X$194,10,FALSE)</f>
        <v>2.4399471527150602</v>
      </c>
      <c r="T41" s="13">
        <f>VLOOKUP($E41,'ssp1-up-g'!$C$1:$X$194,11,FALSE)</f>
        <v>2.6038706112302545</v>
      </c>
      <c r="U41" s="13">
        <f>VLOOKUP($E41,'ssp1-up-g'!$C$1:$X$194,12,FALSE)</f>
        <v>2.6814847086801166</v>
      </c>
      <c r="V41" s="13">
        <f>VLOOKUP($E41,'ssp1-up-g'!$C$1:$X$194,13,FALSE)</f>
        <v>2.6977206380167793</v>
      </c>
      <c r="W41" s="13">
        <f>VLOOKUP($E41,'ssp1-up-g'!$C$1:$X$194,14,FALSE)</f>
        <v>2.6407536918105521</v>
      </c>
      <c r="X41" s="13">
        <f>VLOOKUP($E41,'ssp1-up-g'!$C$1:$X$194,15,FALSE)</f>
        <v>2.5343522947021562</v>
      </c>
      <c r="Y41" s="13">
        <f>VLOOKUP($E41,'ssp1-up-g'!$C$1:$X$194,16,FALSE)</f>
        <v>2.3588314244511821</v>
      </c>
      <c r="Z41" s="13">
        <f>VLOOKUP($E41,'ssp1-up-g'!$C$1:$X$194,17,FALSE)</f>
        <v>2.1303680524652364</v>
      </c>
      <c r="AA41" s="13">
        <f>VLOOKUP($E41,'ssp1-up-g'!$C$1:$X$194,18,FALSE)</f>
        <v>1.871123209585754</v>
      </c>
      <c r="AB41" s="13">
        <f>VLOOKUP($E41,'ssp1-up-g'!$C$1:$X$194,19,FALSE)</f>
        <v>1.5940073619232251</v>
      </c>
      <c r="AC41" s="13">
        <f>VLOOKUP($E41,'ssp1-up-g'!$C$1:$X$194,20,FALSE)</f>
        <v>1.3052683425237177</v>
      </c>
      <c r="AD41" s="13">
        <f>VLOOKUP($E41,'ssp1-up-g'!$C$1:$X$194,21,FALSE)</f>
        <v>1.0071515310434904</v>
      </c>
      <c r="AE41" s="13">
        <f>VLOOKUP($E41,'ssp1-up-g'!$C$1:$X$194,22,FALSE)</f>
        <v>0.70626793167726731</v>
      </c>
    </row>
    <row r="42" spans="1:31" x14ac:dyDescent="0.3">
      <c r="A42" s="14">
        <v>40</v>
      </c>
      <c r="B42" s="8" t="s">
        <v>276</v>
      </c>
      <c r="C42" s="8">
        <v>1</v>
      </c>
      <c r="D42" s="8">
        <v>480</v>
      </c>
      <c r="E42" s="8" t="s">
        <v>129</v>
      </c>
      <c r="F42" s="8">
        <v>480</v>
      </c>
      <c r="G42" s="8" t="s">
        <v>261</v>
      </c>
      <c r="H42" s="8">
        <v>910</v>
      </c>
      <c r="J42" s="8" t="str">
        <f>VLOOKUP($E42,'un-class-eco'!$B$2:$D$219,3,FALSE)</f>
        <v>Upper middle income</v>
      </c>
      <c r="K42" s="8" t="str">
        <f>IF(VLOOKUP(E42,'un-class'!$L$1:$O$249,2,FALSE)="x","LDC",IF(VLOOKUP(E42,'un-class'!$L$1:$O$249,3,FALSE)="x","LLDC",IF(VLOOKUP(E42,'un-class'!$L$1:O257,4,FALSE)="x","SIDS","nan")))</f>
        <v>SIDS</v>
      </c>
      <c r="L42" s="14" t="str">
        <f t="shared" si="27"/>
        <v>MUS</v>
      </c>
      <c r="M42" s="15" t="s">
        <v>1049</v>
      </c>
      <c r="N42" s="13">
        <f>VLOOKUP($E42,'ssp1-up-g'!$C$1:$X$194,5,FALSE)</f>
        <v>7.8957736066553763E-2</v>
      </c>
      <c r="O42" s="13">
        <f>VLOOKUP($E42,'ssp1-up-g'!$C$1:$X$194,6,FALSE)</f>
        <v>7.8036203958262829E-2</v>
      </c>
      <c r="P42" s="13">
        <f>VLOOKUP($E42,'ssp1-up-g'!$C$1:$X$194,7,FALSE)</f>
        <v>7.4061514273234375E-2</v>
      </c>
      <c r="Q42" s="13">
        <f>VLOOKUP($E42,'ssp1-up-g'!$C$1:$X$194,8,FALSE)</f>
        <v>6.6864503684033072E-2</v>
      </c>
      <c r="R42" s="13">
        <f>VLOOKUP($E42,'ssp1-up-g'!$C$1:$X$194,9,FALSE)</f>
        <v>5.920426537297363E-2</v>
      </c>
      <c r="S42" s="13">
        <f>VLOOKUP($E42,'ssp1-up-g'!$C$1:$X$194,10,FALSE)</f>
        <v>5.026188836829748E-2</v>
      </c>
      <c r="T42" s="13">
        <f>VLOOKUP($E42,'ssp1-up-g'!$C$1:$X$194,11,FALSE)</f>
        <v>4.024709238081503E-2</v>
      </c>
      <c r="U42" s="13">
        <f>VLOOKUP($E42,'ssp1-up-g'!$C$1:$X$194,12,FALSE)</f>
        <v>2.9855102181473137E-2</v>
      </c>
      <c r="V42" s="13">
        <f>VLOOKUP($E42,'ssp1-up-g'!$C$1:$X$194,13,FALSE)</f>
        <v>2.0206929577065935E-2</v>
      </c>
      <c r="W42" s="13">
        <f>VLOOKUP($E42,'ssp1-up-g'!$C$1:$X$194,14,FALSE)</f>
        <v>1.1422467332952824E-2</v>
      </c>
      <c r="X42" s="13">
        <f>VLOOKUP($E42,'ssp1-up-g'!$C$1:$X$194,15,FALSE)</f>
        <v>2.3922777809681772E-3</v>
      </c>
      <c r="Y42" s="13">
        <f>VLOOKUP($E42,'ssp1-up-g'!$C$1:$X$194,16,FALSE)</f>
        <v>0</v>
      </c>
      <c r="Z42" s="13">
        <f>VLOOKUP($E42,'ssp1-up-g'!$C$1:$X$194,17,FALSE)</f>
        <v>0</v>
      </c>
      <c r="AA42" s="13">
        <f>VLOOKUP($E42,'ssp1-up-g'!$C$1:$X$194,18,FALSE)</f>
        <v>0</v>
      </c>
      <c r="AB42" s="13">
        <f>VLOOKUP($E42,'ssp1-up-g'!$C$1:$X$194,19,FALSE)</f>
        <v>0</v>
      </c>
      <c r="AC42" s="13">
        <f>VLOOKUP($E42,'ssp1-up-g'!$C$1:$X$194,20,FALSE)</f>
        <v>0</v>
      </c>
      <c r="AD42" s="13">
        <f>VLOOKUP($E42,'ssp1-up-g'!$C$1:$X$194,21,FALSE)</f>
        <v>0</v>
      </c>
      <c r="AE42" s="13">
        <f>VLOOKUP($E42,'ssp1-up-g'!$C$1:$X$194,22,FALSE)</f>
        <v>0</v>
      </c>
    </row>
    <row r="43" spans="1:31" x14ac:dyDescent="0.3">
      <c r="A43" s="14">
        <v>41</v>
      </c>
      <c r="B43" s="8" t="s">
        <v>278</v>
      </c>
      <c r="C43" s="8">
        <v>2</v>
      </c>
      <c r="D43" s="8">
        <v>175</v>
      </c>
      <c r="E43" s="8" t="s">
        <v>132</v>
      </c>
      <c r="F43" s="8">
        <v>175</v>
      </c>
      <c r="G43" s="8" t="s">
        <v>261</v>
      </c>
      <c r="H43" s="8">
        <v>910</v>
      </c>
      <c r="J43" s="8" t="s">
        <v>799</v>
      </c>
      <c r="K43" s="8" t="str">
        <f>IF(VLOOKUP(E43,'un-class'!$L$1:$O$249,2,FALSE)="x","LDC",IF(VLOOKUP(E43,'un-class'!$L$1:$O$249,3,FALSE)="x","LLDC",IF(VLOOKUP(E43,'un-class'!$L$1:O258,4,FALSE)="x","SIDS","nan")))</f>
        <v>nan</v>
      </c>
      <c r="L43" s="14" t="str">
        <f t="shared" si="27"/>
        <v>MYT</v>
      </c>
      <c r="M43" s="15" t="s">
        <v>1049</v>
      </c>
      <c r="N43" s="13">
        <f>VLOOKUP($E43,'ssp1-up-g'!$C$1:$X$194,5,FALSE)</f>
        <v>2.4962721997507972E-2</v>
      </c>
      <c r="O43" s="13">
        <f>VLOOKUP($E43,'ssp1-up-g'!$C$1:$X$194,6,FALSE)</f>
        <v>2.5203056462539369E-2</v>
      </c>
      <c r="P43" s="13">
        <f>VLOOKUP($E43,'ssp1-up-g'!$C$1:$X$194,7,FALSE)</f>
        <v>2.5526123973704906E-2</v>
      </c>
      <c r="Q43" s="13">
        <f>VLOOKUP($E43,'ssp1-up-g'!$C$1:$X$194,8,FALSE)</f>
        <v>2.6064050547446593E-2</v>
      </c>
      <c r="R43" s="13">
        <f>VLOOKUP($E43,'ssp1-up-g'!$C$1:$X$194,9,FALSE)</f>
        <v>2.6294072125674889E-2</v>
      </c>
      <c r="S43" s="13">
        <f>VLOOKUP($E43,'ssp1-up-g'!$C$1:$X$194,10,FALSE)</f>
        <v>2.5100503562916404E-2</v>
      </c>
      <c r="T43" s="13">
        <f>VLOOKUP($E43,'ssp1-up-g'!$C$1:$X$194,11,FALSE)</f>
        <v>2.2943933838005415E-2</v>
      </c>
      <c r="U43" s="13">
        <f>VLOOKUP($E43,'ssp1-up-g'!$C$1:$X$194,12,FALSE)</f>
        <v>2.032868162928908E-2</v>
      </c>
      <c r="V43" s="13">
        <f>VLOOKUP($E43,'ssp1-up-g'!$C$1:$X$194,13,FALSE)</f>
        <v>1.7968752440803926E-2</v>
      </c>
      <c r="W43" s="13">
        <f>VLOOKUP($E43,'ssp1-up-g'!$C$1:$X$194,14,FALSE)</f>
        <v>1.5769678980098567E-2</v>
      </c>
      <c r="X43" s="13">
        <f>VLOOKUP($E43,'ssp1-up-g'!$C$1:$X$194,15,FALSE)</f>
        <v>1.3540647880210033E-2</v>
      </c>
      <c r="Y43" s="13">
        <f>VLOOKUP($E43,'ssp1-up-g'!$C$1:$X$194,16,FALSE)</f>
        <v>1.1116127059441483E-2</v>
      </c>
      <c r="Z43" s="13">
        <f>VLOOKUP($E43,'ssp1-up-g'!$C$1:$X$194,17,FALSE)</f>
        <v>8.0705930605254328E-3</v>
      </c>
      <c r="AA43" s="13">
        <f>VLOOKUP($E43,'ssp1-up-g'!$C$1:$X$194,18,FALSE)</f>
        <v>5.0493155439965132E-3</v>
      </c>
      <c r="AB43" s="13">
        <f>VLOOKUP($E43,'ssp1-up-g'!$C$1:$X$194,19,FALSE)</f>
        <v>2.2655544483390355E-3</v>
      </c>
      <c r="AC43" s="13">
        <f>VLOOKUP($E43,'ssp1-up-g'!$C$1:$X$194,20,FALSE)</f>
        <v>0</v>
      </c>
      <c r="AD43" s="13">
        <f>VLOOKUP($E43,'ssp1-up-g'!$C$1:$X$194,21,FALSE)</f>
        <v>0</v>
      </c>
      <c r="AE43" s="13">
        <f>VLOOKUP($E43,'ssp1-up-g'!$C$1:$X$194,22,FALSE)</f>
        <v>0</v>
      </c>
    </row>
    <row r="44" spans="1:31" x14ac:dyDescent="0.3">
      <c r="A44" s="14">
        <v>42</v>
      </c>
      <c r="B44" s="8" t="s">
        <v>280</v>
      </c>
      <c r="C44" s="8" t="s">
        <v>214</v>
      </c>
      <c r="D44" s="8">
        <v>508</v>
      </c>
      <c r="E44" s="8" t="s">
        <v>126</v>
      </c>
      <c r="F44" s="8">
        <v>508</v>
      </c>
      <c r="G44" s="8" t="s">
        <v>261</v>
      </c>
      <c r="H44" s="8">
        <v>910</v>
      </c>
      <c r="J44" s="8" t="str">
        <f>VLOOKUP($E44,'un-class-eco'!$B$2:$D$219,3,FALSE)</f>
        <v>Low income</v>
      </c>
      <c r="K44" s="8" t="str">
        <f>IF(VLOOKUP(E44,'un-class'!$L$1:$O$249,2,FALSE)="x","LDC",IF(VLOOKUP(E44,'un-class'!$L$1:$O$249,3,FALSE)="x","LLDC",IF(VLOOKUP(E44,'un-class'!$L$1:O259,4,FALSE)="x","SIDS","nan")))</f>
        <v>LDC</v>
      </c>
      <c r="L44" s="14" t="str">
        <f t="shared" si="27"/>
        <v>MOZ</v>
      </c>
      <c r="M44" s="15" t="s">
        <v>1049</v>
      </c>
      <c r="N44" s="13">
        <f>VLOOKUP($E44,'ssp1-up-g'!$C$1:$X$194,5,FALSE)</f>
        <v>2.4083294518502818</v>
      </c>
      <c r="O44" s="13">
        <f>VLOOKUP($E44,'ssp1-up-g'!$C$1:$X$194,6,FALSE)</f>
        <v>2.594177339090626</v>
      </c>
      <c r="P44" s="13">
        <f>VLOOKUP($E44,'ssp1-up-g'!$C$1:$X$194,7,FALSE)</f>
        <v>2.6871822661694367</v>
      </c>
      <c r="Q44" s="13">
        <f>VLOOKUP($E44,'ssp1-up-g'!$C$1:$X$194,8,FALSE)</f>
        <v>2.6235290991972455</v>
      </c>
      <c r="R44" s="13">
        <f>VLOOKUP($E44,'ssp1-up-g'!$C$1:$X$194,9,FALSE)</f>
        <v>2.5367532208223729</v>
      </c>
      <c r="S44" s="13">
        <f>VLOOKUP($E44,'ssp1-up-g'!$C$1:$X$194,10,FALSE)</f>
        <v>2.3383771804665123</v>
      </c>
      <c r="T44" s="13">
        <f>VLOOKUP($E44,'ssp1-up-g'!$C$1:$X$194,11,FALSE)</f>
        <v>2.0903695616849696</v>
      </c>
      <c r="U44" s="13">
        <f>VLOOKUP($E44,'ssp1-up-g'!$C$1:$X$194,12,FALSE)</f>
        <v>1.8418246030393526</v>
      </c>
      <c r="V44" s="13">
        <f>VLOOKUP($E44,'ssp1-up-g'!$C$1:$X$194,13,FALSE)</f>
        <v>1.6099071139639065</v>
      </c>
      <c r="W44" s="13">
        <f>VLOOKUP($E44,'ssp1-up-g'!$C$1:$X$194,14,FALSE)</f>
        <v>1.3752084568237528</v>
      </c>
      <c r="X44" s="13">
        <f>VLOOKUP($E44,'ssp1-up-g'!$C$1:$X$194,15,FALSE)</f>
        <v>1.1393011732076026</v>
      </c>
      <c r="Y44" s="13">
        <f>VLOOKUP($E44,'ssp1-up-g'!$C$1:$X$194,16,FALSE)</f>
        <v>0.88324235614147995</v>
      </c>
      <c r="Z44" s="13">
        <f>VLOOKUP($E44,'ssp1-up-g'!$C$1:$X$194,17,FALSE)</f>
        <v>0.62062254630104974</v>
      </c>
      <c r="AA44" s="13">
        <f>VLOOKUP($E44,'ssp1-up-g'!$C$1:$X$194,18,FALSE)</f>
        <v>0.36379622656880173</v>
      </c>
      <c r="AB44" s="13">
        <f>VLOOKUP($E44,'ssp1-up-g'!$C$1:$X$194,19,FALSE)</f>
        <v>0.10829223892342554</v>
      </c>
      <c r="AC44" s="13">
        <f>VLOOKUP($E44,'ssp1-up-g'!$C$1:$X$194,20,FALSE)</f>
        <v>0</v>
      </c>
      <c r="AD44" s="13">
        <f>VLOOKUP($E44,'ssp1-up-g'!$C$1:$X$194,21,FALSE)</f>
        <v>0</v>
      </c>
      <c r="AE44" s="13">
        <f>VLOOKUP($E44,'ssp1-up-g'!$C$1:$X$194,22,FALSE)</f>
        <v>0</v>
      </c>
    </row>
    <row r="45" spans="1:31" x14ac:dyDescent="0.3">
      <c r="A45" s="14">
        <v>43</v>
      </c>
      <c r="B45" s="8" t="s">
        <v>282</v>
      </c>
      <c r="C45" s="8">
        <v>2</v>
      </c>
      <c r="D45" s="8">
        <v>638</v>
      </c>
      <c r="E45" s="8" t="s">
        <v>156</v>
      </c>
      <c r="F45" s="8">
        <v>638</v>
      </c>
      <c r="G45" s="8" t="s">
        <v>261</v>
      </c>
      <c r="H45" s="8">
        <v>910</v>
      </c>
      <c r="J45" s="8" t="s">
        <v>799</v>
      </c>
      <c r="K45" s="8" t="str">
        <f>IF(VLOOKUP(E45,'un-class'!$L$1:$O$249,2,FALSE)="x","LDC",IF(VLOOKUP(E45,'un-class'!$L$1:$O$249,3,FALSE)="x","LLDC",IF(VLOOKUP(E45,'un-class'!$L$1:O260,4,FALSE)="x","SIDS","nan")))</f>
        <v>nan</v>
      </c>
      <c r="L45" s="14" t="str">
        <f t="shared" si="27"/>
        <v>REU</v>
      </c>
      <c r="M45" s="15" t="s">
        <v>1049</v>
      </c>
      <c r="N45" s="13">
        <f>VLOOKUP($E45,'ssp1-up-g'!$C$1:$X$194,5,FALSE)</f>
        <v>6.6328726996302545E-2</v>
      </c>
      <c r="O45" s="13">
        <f>VLOOKUP($E45,'ssp1-up-g'!$C$1:$X$194,6,FALSE)</f>
        <v>4.6482337986615385E-2</v>
      </c>
      <c r="P45" s="13">
        <f>VLOOKUP($E45,'ssp1-up-g'!$C$1:$X$194,7,FALSE)</f>
        <v>3.7753443174256107E-2</v>
      </c>
      <c r="Q45" s="13">
        <f>VLOOKUP($E45,'ssp1-up-g'!$C$1:$X$194,8,FALSE)</f>
        <v>3.0607612878377766E-2</v>
      </c>
      <c r="R45" s="13">
        <f>VLOOKUP($E45,'ssp1-up-g'!$C$1:$X$194,9,FALSE)</f>
        <v>2.6122354126431158E-2</v>
      </c>
      <c r="S45" s="13">
        <f>VLOOKUP($E45,'ssp1-up-g'!$C$1:$X$194,10,FALSE)</f>
        <v>2.1102798404319056E-2</v>
      </c>
      <c r="T45" s="13">
        <f>VLOOKUP($E45,'ssp1-up-g'!$C$1:$X$194,11,FALSE)</f>
        <v>1.5404567670614266E-2</v>
      </c>
      <c r="U45" s="13">
        <f>VLOOKUP($E45,'ssp1-up-g'!$C$1:$X$194,12,FALSE)</f>
        <v>9.2076237986777887E-3</v>
      </c>
      <c r="V45" s="13">
        <f>VLOOKUP($E45,'ssp1-up-g'!$C$1:$X$194,13,FALSE)</f>
        <v>3.8526801485068152E-3</v>
      </c>
      <c r="W45" s="13">
        <f>VLOOKUP($E45,'ssp1-up-g'!$C$1:$X$194,14,FALSE)</f>
        <v>0</v>
      </c>
      <c r="X45" s="13">
        <f>VLOOKUP($E45,'ssp1-up-g'!$C$1:$X$194,15,FALSE)</f>
        <v>0</v>
      </c>
      <c r="Y45" s="13">
        <f>VLOOKUP($E45,'ssp1-up-g'!$C$1:$X$194,16,FALSE)</f>
        <v>0</v>
      </c>
      <c r="Z45" s="13">
        <f>VLOOKUP($E45,'ssp1-up-g'!$C$1:$X$194,17,FALSE)</f>
        <v>0</v>
      </c>
      <c r="AA45" s="13">
        <f>VLOOKUP($E45,'ssp1-up-g'!$C$1:$X$194,18,FALSE)</f>
        <v>0</v>
      </c>
      <c r="AB45" s="13">
        <f>VLOOKUP($E45,'ssp1-up-g'!$C$1:$X$194,19,FALSE)</f>
        <v>0</v>
      </c>
      <c r="AC45" s="13">
        <f>VLOOKUP($E45,'ssp1-up-g'!$C$1:$X$194,20,FALSE)</f>
        <v>0</v>
      </c>
      <c r="AD45" s="13">
        <f>VLOOKUP($E45,'ssp1-up-g'!$C$1:$X$194,21,FALSE)</f>
        <v>0</v>
      </c>
      <c r="AE45" s="13">
        <f>VLOOKUP($E45,'ssp1-up-g'!$C$1:$X$194,22,FALSE)</f>
        <v>0</v>
      </c>
    </row>
    <row r="46" spans="1:31" x14ac:dyDescent="0.3">
      <c r="A46" s="14">
        <v>44</v>
      </c>
      <c r="B46" s="8" t="s">
        <v>284</v>
      </c>
      <c r="C46" s="8" t="s">
        <v>214</v>
      </c>
      <c r="D46" s="8">
        <v>646</v>
      </c>
      <c r="E46" s="8" t="s">
        <v>159</v>
      </c>
      <c r="F46" s="8">
        <v>646</v>
      </c>
      <c r="G46" s="8" t="s">
        <v>261</v>
      </c>
      <c r="H46" s="8">
        <v>910</v>
      </c>
      <c r="J46" s="8" t="str">
        <f>VLOOKUP($E46,'un-class-eco'!$B$2:$D$219,3,FALSE)</f>
        <v>Low income</v>
      </c>
      <c r="K46" s="8" t="str">
        <f>IF(VLOOKUP(E46,'un-class'!$L$1:$O$249,2,FALSE)="x","LDC",IF(VLOOKUP(E46,'un-class'!$L$1:$O$249,3,FALSE)="x","LLDC",IF(VLOOKUP(E46,'un-class'!$L$1:O261,4,FALSE)="x","SIDS","nan")))</f>
        <v>LDC</v>
      </c>
      <c r="L46" s="14" t="str">
        <f t="shared" si="27"/>
        <v>RWA</v>
      </c>
      <c r="M46" s="15" t="s">
        <v>1049</v>
      </c>
      <c r="N46" s="13">
        <f>VLOOKUP($E46,'ssp1-up-g'!$C$1:$X$194,5,FALSE)</f>
        <v>0.71199703536841152</v>
      </c>
      <c r="O46" s="13">
        <f>VLOOKUP($E46,'ssp1-up-g'!$C$1:$X$194,6,FALSE)</f>
        <v>0.86392323068140042</v>
      </c>
      <c r="P46" s="13">
        <f>VLOOKUP($E46,'ssp1-up-g'!$C$1:$X$194,7,FALSE)</f>
        <v>1.0032856340565428</v>
      </c>
      <c r="Q46" s="13">
        <f>VLOOKUP($E46,'ssp1-up-g'!$C$1:$X$194,8,FALSE)</f>
        <v>1.1331362308691704</v>
      </c>
      <c r="R46" s="13">
        <f>VLOOKUP($E46,'ssp1-up-g'!$C$1:$X$194,9,FALSE)</f>
        <v>1.2807787624522726</v>
      </c>
      <c r="S46" s="13">
        <f>VLOOKUP($E46,'ssp1-up-g'!$C$1:$X$194,10,FALSE)</f>
        <v>1.3955426678976881</v>
      </c>
      <c r="T46" s="13">
        <f>VLOOKUP($E46,'ssp1-up-g'!$C$1:$X$194,11,FALSE)</f>
        <v>1.4424693204168761</v>
      </c>
      <c r="U46" s="13">
        <f>VLOOKUP($E46,'ssp1-up-g'!$C$1:$X$194,12,FALSE)</f>
        <v>1.4240743085073646</v>
      </c>
      <c r="V46" s="13">
        <f>VLOOKUP($E46,'ssp1-up-g'!$C$1:$X$194,13,FALSE)</f>
        <v>1.3675507437949896</v>
      </c>
      <c r="W46" s="13">
        <f>VLOOKUP($E46,'ssp1-up-g'!$C$1:$X$194,14,FALSE)</f>
        <v>1.2879490890356582</v>
      </c>
      <c r="X46" s="13">
        <f>VLOOKUP($E46,'ssp1-up-g'!$C$1:$X$194,15,FALSE)</f>
        <v>1.1982863870240319</v>
      </c>
      <c r="Y46" s="13">
        <f>VLOOKUP($E46,'ssp1-up-g'!$C$1:$X$194,16,FALSE)</f>
        <v>1.0778355014121459</v>
      </c>
      <c r="Z46" s="13">
        <f>VLOOKUP($E46,'ssp1-up-g'!$C$1:$X$194,17,FALSE)</f>
        <v>0.92774892939398512</v>
      </c>
      <c r="AA46" s="13">
        <f>VLOOKUP($E46,'ssp1-up-g'!$C$1:$X$194,18,FALSE)</f>
        <v>0.76353125816911316</v>
      </c>
      <c r="AB46" s="13">
        <f>VLOOKUP($E46,'ssp1-up-g'!$C$1:$X$194,19,FALSE)</f>
        <v>0.60290898791641823</v>
      </c>
      <c r="AC46" s="13">
        <f>VLOOKUP($E46,'ssp1-up-g'!$C$1:$X$194,20,FALSE)</f>
        <v>0.4464923132979024</v>
      </c>
      <c r="AD46" s="13">
        <f>VLOOKUP($E46,'ssp1-up-g'!$C$1:$X$194,21,FALSE)</f>
        <v>0.29168485392604282</v>
      </c>
      <c r="AE46" s="13">
        <f>VLOOKUP($E46,'ssp1-up-g'!$C$1:$X$194,22,FALSE)</f>
        <v>0.13370733353258402</v>
      </c>
    </row>
    <row r="47" spans="1:31" x14ac:dyDescent="0.3">
      <c r="A47" s="14">
        <v>45</v>
      </c>
      <c r="B47" s="8" t="s">
        <v>286</v>
      </c>
      <c r="C47" s="8" t="s">
        <v>214</v>
      </c>
      <c r="D47" s="8">
        <v>690</v>
      </c>
      <c r="E47" s="8" t="s">
        <v>287</v>
      </c>
      <c r="F47" s="8">
        <v>690</v>
      </c>
      <c r="G47" s="8" t="s">
        <v>261</v>
      </c>
      <c r="H47" s="8">
        <v>910</v>
      </c>
      <c r="J47" s="8" t="str">
        <f>VLOOKUP($E47,'un-class-eco'!$B$2:$D$219,3,FALSE)</f>
        <v>High income</v>
      </c>
      <c r="K47" s="8" t="str">
        <f>IF(VLOOKUP(E47,'un-class'!$L$1:$O$249,2,FALSE)="x","LDC",IF(VLOOKUP(E47,'un-class'!$L$1:$O$249,3,FALSE)="x","LLDC",IF(VLOOKUP(E47,'un-class'!$L$1:O262,4,FALSE)="x","SIDS","nan")))</f>
        <v>SIDS</v>
      </c>
      <c r="L47" s="14" t="str">
        <f t="shared" si="27"/>
        <v>SYC</v>
      </c>
      <c r="M47" s="15" t="s">
        <v>1049</v>
      </c>
      <c r="N47" s="8" t="s">
        <v>799</v>
      </c>
      <c r="O47" s="8" t="s">
        <v>799</v>
      </c>
      <c r="P47" s="8" t="s">
        <v>799</v>
      </c>
      <c r="Q47" s="8" t="s">
        <v>799</v>
      </c>
      <c r="R47" s="8" t="s">
        <v>799</v>
      </c>
      <c r="S47" s="8" t="s">
        <v>799</v>
      </c>
      <c r="T47" s="8" t="s">
        <v>799</v>
      </c>
      <c r="U47" s="8" t="s">
        <v>799</v>
      </c>
      <c r="V47" s="8" t="s">
        <v>799</v>
      </c>
      <c r="W47" s="8" t="s">
        <v>799</v>
      </c>
      <c r="X47" s="8" t="s">
        <v>799</v>
      </c>
      <c r="Y47" s="8" t="s">
        <v>799</v>
      </c>
      <c r="Z47" s="8" t="s">
        <v>799</v>
      </c>
      <c r="AA47" s="8" t="s">
        <v>799</v>
      </c>
      <c r="AB47" s="8" t="s">
        <v>799</v>
      </c>
      <c r="AC47" s="8" t="s">
        <v>799</v>
      </c>
      <c r="AD47" s="8" t="s">
        <v>799</v>
      </c>
      <c r="AE47" s="8" t="s">
        <v>799</v>
      </c>
    </row>
    <row r="48" spans="1:31" x14ac:dyDescent="0.3">
      <c r="A48" s="14">
        <v>46</v>
      </c>
      <c r="B48" s="8" t="s">
        <v>289</v>
      </c>
      <c r="C48" s="8" t="s">
        <v>214</v>
      </c>
      <c r="D48" s="8">
        <v>706</v>
      </c>
      <c r="E48" s="8" t="s">
        <v>167</v>
      </c>
      <c r="F48" s="8">
        <v>706</v>
      </c>
      <c r="G48" s="8" t="s">
        <v>261</v>
      </c>
      <c r="H48" s="8">
        <v>910</v>
      </c>
      <c r="J48" s="8" t="str">
        <f>VLOOKUP($E48,'un-class-eco'!$B$2:$D$219,3,FALSE)</f>
        <v>Low income</v>
      </c>
      <c r="K48" s="8" t="str">
        <f>IF(VLOOKUP(E48,'un-class'!$L$1:$O$249,2,FALSE)="x","LDC",IF(VLOOKUP(E48,'un-class'!$L$1:$O$249,3,FALSE)="x","LLDC",IF(VLOOKUP(E48,'un-class'!$L$1:O263,4,FALSE)="x","SIDS","nan")))</f>
        <v>LDC</v>
      </c>
      <c r="L48" s="14" t="str">
        <f t="shared" si="27"/>
        <v>SOM</v>
      </c>
      <c r="M48" s="15" t="s">
        <v>1049</v>
      </c>
      <c r="N48" s="13">
        <f>VLOOKUP($E48,'ssp1-up-g'!$C$1:$X$194,5,FALSE)</f>
        <v>0.76330336152829181</v>
      </c>
      <c r="O48" s="13">
        <f>VLOOKUP($E48,'ssp1-up-g'!$C$1:$X$194,6,FALSE)</f>
        <v>0.77320371730286741</v>
      </c>
      <c r="P48" s="13">
        <f>VLOOKUP($E48,'ssp1-up-g'!$C$1:$X$194,7,FALSE)</f>
        <v>0.78426950559203235</v>
      </c>
      <c r="Q48" s="13">
        <f>VLOOKUP($E48,'ssp1-up-g'!$C$1:$X$194,8,FALSE)</f>
        <v>0.77795634548536086</v>
      </c>
      <c r="R48" s="13">
        <f>VLOOKUP($E48,'ssp1-up-g'!$C$1:$X$194,9,FALSE)</f>
        <v>0.75425138022747085</v>
      </c>
      <c r="S48" s="13">
        <f>VLOOKUP($E48,'ssp1-up-g'!$C$1:$X$194,10,FALSE)</f>
        <v>0.67934820183860101</v>
      </c>
      <c r="T48" s="13">
        <f>VLOOKUP($E48,'ssp1-up-g'!$C$1:$X$194,11,FALSE)</f>
        <v>0.56515844560936834</v>
      </c>
      <c r="U48" s="13">
        <f>VLOOKUP($E48,'ssp1-up-g'!$C$1:$X$194,12,FALSE)</f>
        <v>0.45249145149355563</v>
      </c>
      <c r="V48" s="13">
        <f>VLOOKUP($E48,'ssp1-up-g'!$C$1:$X$194,13,FALSE)</f>
        <v>0.34239658882054869</v>
      </c>
      <c r="W48" s="13">
        <f>VLOOKUP($E48,'ssp1-up-g'!$C$1:$X$194,14,FALSE)</f>
        <v>0.26136018161866836</v>
      </c>
      <c r="X48" s="13">
        <f>VLOOKUP($E48,'ssp1-up-g'!$C$1:$X$194,15,FALSE)</f>
        <v>0.21150264836641774</v>
      </c>
      <c r="Y48" s="13">
        <f>VLOOKUP($E48,'ssp1-up-g'!$C$1:$X$194,16,FALSE)</f>
        <v>0.17287762233296355</v>
      </c>
      <c r="Z48" s="13">
        <f>VLOOKUP($E48,'ssp1-up-g'!$C$1:$X$194,17,FALSE)</f>
        <v>0.11759432829848748</v>
      </c>
      <c r="AA48" s="13">
        <f>VLOOKUP($E48,'ssp1-up-g'!$C$1:$X$194,18,FALSE)</f>
        <v>7.2378491334617934E-2</v>
      </c>
      <c r="AB48" s="13">
        <f>VLOOKUP($E48,'ssp1-up-g'!$C$1:$X$194,19,FALSE)</f>
        <v>3.3244574855805453E-2</v>
      </c>
      <c r="AC48" s="13">
        <f>VLOOKUP($E48,'ssp1-up-g'!$C$1:$X$194,20,FALSE)</f>
        <v>0</v>
      </c>
      <c r="AD48" s="13">
        <f>VLOOKUP($E48,'ssp1-up-g'!$C$1:$X$194,21,FALSE)</f>
        <v>0</v>
      </c>
      <c r="AE48" s="13">
        <f>VLOOKUP($E48,'ssp1-up-g'!$C$1:$X$194,22,FALSE)</f>
        <v>0</v>
      </c>
    </row>
    <row r="49" spans="1:31" x14ac:dyDescent="0.3">
      <c r="A49" s="14">
        <v>47</v>
      </c>
      <c r="B49" s="8" t="s">
        <v>291</v>
      </c>
      <c r="C49" s="8" t="s">
        <v>214</v>
      </c>
      <c r="D49" s="8">
        <v>728</v>
      </c>
      <c r="E49" s="8" t="s">
        <v>292</v>
      </c>
      <c r="F49" s="8">
        <v>728</v>
      </c>
      <c r="G49" s="8" t="s">
        <v>261</v>
      </c>
      <c r="H49" s="8">
        <v>910</v>
      </c>
      <c r="J49" s="8" t="str">
        <f>VLOOKUP($E49,'un-class-eco'!$B$2:$D$219,3,FALSE)</f>
        <v>Low income</v>
      </c>
      <c r="K49" s="8" t="str">
        <f>IF(VLOOKUP(E49,'un-class'!$L$1:$O$249,2,FALSE)="x","LDC",IF(VLOOKUP(E49,'un-class'!$L$1:$O$249,3,FALSE)="x","LLDC",IF(VLOOKUP(E49,'un-class'!$L$1:O264,4,FALSE)="x","SIDS","nan")))</f>
        <v>LDC</v>
      </c>
      <c r="L49" s="14" t="str">
        <f t="shared" si="27"/>
        <v>SSD</v>
      </c>
      <c r="M49" s="15" t="s">
        <v>1049</v>
      </c>
      <c r="N49" s="8" t="s">
        <v>799</v>
      </c>
      <c r="O49" s="8" t="s">
        <v>799</v>
      </c>
      <c r="P49" s="8" t="s">
        <v>799</v>
      </c>
      <c r="Q49" s="8" t="s">
        <v>799</v>
      </c>
      <c r="R49" s="8" t="s">
        <v>799</v>
      </c>
      <c r="S49" s="8" t="s">
        <v>799</v>
      </c>
      <c r="T49" s="8" t="s">
        <v>799</v>
      </c>
      <c r="U49" s="8" t="s">
        <v>799</v>
      </c>
      <c r="V49" s="8" t="s">
        <v>799</v>
      </c>
      <c r="W49" s="8" t="s">
        <v>799</v>
      </c>
      <c r="X49" s="8" t="s">
        <v>799</v>
      </c>
      <c r="Y49" s="8" t="s">
        <v>799</v>
      </c>
      <c r="Z49" s="8" t="s">
        <v>799</v>
      </c>
      <c r="AA49" s="8" t="s">
        <v>799</v>
      </c>
      <c r="AB49" s="8" t="s">
        <v>799</v>
      </c>
      <c r="AC49" s="8" t="s">
        <v>799</v>
      </c>
      <c r="AD49" s="8" t="s">
        <v>799</v>
      </c>
      <c r="AE49" s="8" t="s">
        <v>799</v>
      </c>
    </row>
    <row r="50" spans="1:31" x14ac:dyDescent="0.3">
      <c r="A50" s="14">
        <v>48</v>
      </c>
      <c r="B50" s="8" t="s">
        <v>294</v>
      </c>
      <c r="C50" s="8" t="s">
        <v>214</v>
      </c>
      <c r="D50" s="8">
        <v>800</v>
      </c>
      <c r="E50" s="8" t="s">
        <v>187</v>
      </c>
      <c r="F50" s="8">
        <v>800</v>
      </c>
      <c r="G50" s="8" t="s">
        <v>261</v>
      </c>
      <c r="H50" s="8">
        <v>910</v>
      </c>
      <c r="J50" s="8" t="str">
        <f>VLOOKUP($E50,'un-class-eco'!$B$2:$D$219,3,FALSE)</f>
        <v>Low income</v>
      </c>
      <c r="K50" s="8" t="str">
        <f>IF(VLOOKUP(E50,'un-class'!$L$1:$O$249,2,FALSE)="x","LDC",IF(VLOOKUP(E50,'un-class'!$L$1:$O$249,3,FALSE)="x","LLDC",IF(VLOOKUP(E50,'un-class'!$L$1:O265,4,FALSE)="x","SIDS","nan")))</f>
        <v>LDC</v>
      </c>
      <c r="L50" s="14" t="str">
        <f t="shared" si="27"/>
        <v>UGA</v>
      </c>
      <c r="M50" s="15" t="s">
        <v>1049</v>
      </c>
      <c r="N50" s="13">
        <f>VLOOKUP($E50,'ssp1-up-g'!$C$1:$X$194,5,FALSE)</f>
        <v>1.7613838143841187</v>
      </c>
      <c r="O50" s="13">
        <f>VLOOKUP($E50,'ssp1-up-g'!$C$1:$X$194,6,FALSE)</f>
        <v>2.2843560297597971</v>
      </c>
      <c r="P50" s="13">
        <f>VLOOKUP($E50,'ssp1-up-g'!$C$1:$X$194,7,FALSE)</f>
        <v>2.9019238106310628</v>
      </c>
      <c r="Q50" s="13">
        <f>VLOOKUP($E50,'ssp1-up-g'!$C$1:$X$194,8,FALSE)</f>
        <v>3.573306907452837</v>
      </c>
      <c r="R50" s="13">
        <f>VLOOKUP($E50,'ssp1-up-g'!$C$1:$X$194,9,FALSE)</f>
        <v>4.3284007650117697</v>
      </c>
      <c r="S50" s="13">
        <f>VLOOKUP($E50,'ssp1-up-g'!$C$1:$X$194,10,FALSE)</f>
        <v>5.0169606714110948</v>
      </c>
      <c r="T50" s="13">
        <f>VLOOKUP($E50,'ssp1-up-g'!$C$1:$X$194,11,FALSE)</f>
        <v>5.5793981112046893</v>
      </c>
      <c r="U50" s="13">
        <f>VLOOKUP($E50,'ssp1-up-g'!$C$1:$X$194,12,FALSE)</f>
        <v>5.9931292574753634</v>
      </c>
      <c r="V50" s="13">
        <f>VLOOKUP($E50,'ssp1-up-g'!$C$1:$X$194,13,FALSE)</f>
        <v>6.2853971803982986</v>
      </c>
      <c r="W50" s="13">
        <f>VLOOKUP($E50,'ssp1-up-g'!$C$1:$X$194,14,FALSE)</f>
        <v>6.3963086009479539</v>
      </c>
      <c r="X50" s="13">
        <f>VLOOKUP($E50,'ssp1-up-g'!$C$1:$X$194,15,FALSE)</f>
        <v>6.3307800029016192</v>
      </c>
      <c r="Y50" s="13">
        <f>VLOOKUP($E50,'ssp1-up-g'!$C$1:$X$194,16,FALSE)</f>
        <v>6.0522394077122641</v>
      </c>
      <c r="Z50" s="13">
        <f>VLOOKUP($E50,'ssp1-up-g'!$C$1:$X$194,17,FALSE)</f>
        <v>5.6095994553439397</v>
      </c>
      <c r="AA50" s="13">
        <f>VLOOKUP($E50,'ssp1-up-g'!$C$1:$X$194,18,FALSE)</f>
        <v>5.0544101567785589</v>
      </c>
      <c r="AB50" s="13">
        <f>VLOOKUP($E50,'ssp1-up-g'!$C$1:$X$194,19,FALSE)</f>
        <v>4.4221116029518868</v>
      </c>
      <c r="AC50" s="13">
        <f>VLOOKUP($E50,'ssp1-up-g'!$C$1:$X$194,20,FALSE)</f>
        <v>3.7192003046555726</v>
      </c>
      <c r="AD50" s="13">
        <f>VLOOKUP($E50,'ssp1-up-g'!$C$1:$X$194,21,FALSE)</f>
        <v>2.9655762790223008</v>
      </c>
      <c r="AE50" s="13">
        <f>VLOOKUP($E50,'ssp1-up-g'!$C$1:$X$194,22,FALSE)</f>
        <v>2.1979137213827329</v>
      </c>
    </row>
    <row r="51" spans="1:31" x14ac:dyDescent="0.3">
      <c r="A51" s="14">
        <v>49</v>
      </c>
      <c r="B51" s="8" t="s">
        <v>296</v>
      </c>
      <c r="C51" s="8">
        <v>3</v>
      </c>
      <c r="D51" s="8">
        <v>834</v>
      </c>
      <c r="E51" s="8" t="s">
        <v>186</v>
      </c>
      <c r="F51" s="8">
        <v>834</v>
      </c>
      <c r="G51" s="8" t="s">
        <v>261</v>
      </c>
      <c r="H51" s="8">
        <v>910</v>
      </c>
      <c r="J51" s="8" t="str">
        <f>VLOOKUP($E51,'un-class-eco'!$B$2:$D$219,3,FALSE)</f>
        <v>Lower middle income</v>
      </c>
      <c r="K51" s="8" t="str">
        <f>IF(VLOOKUP(E51,'un-class'!$L$1:$O$249,2,FALSE)="x","LDC",IF(VLOOKUP(E51,'un-class'!$L$1:$O$249,3,FALSE)="x","LLDC",IF(VLOOKUP(E51,'un-class'!$L$1:O266,4,FALSE)="x","SIDS","nan")))</f>
        <v>LDC</v>
      </c>
      <c r="L51" s="14" t="str">
        <f t="shared" si="27"/>
        <v>TZA</v>
      </c>
      <c r="M51" s="15" t="s">
        <v>1049</v>
      </c>
      <c r="N51" s="13">
        <f>VLOOKUP($E51,'ssp1-up-g'!$C$1:$X$194,5,FALSE)</f>
        <v>3.8069578982701717</v>
      </c>
      <c r="O51" s="13">
        <f>VLOOKUP($E51,'ssp1-up-g'!$C$1:$X$194,6,FALSE)</f>
        <v>4.439224644985531</v>
      </c>
      <c r="P51" s="13">
        <f>VLOOKUP($E51,'ssp1-up-g'!$C$1:$X$194,7,FALSE)</f>
        <v>5.0513975723245501</v>
      </c>
      <c r="Q51" s="13">
        <f>VLOOKUP($E51,'ssp1-up-g'!$C$1:$X$194,8,FALSE)</f>
        <v>5.4837690832589914</v>
      </c>
      <c r="R51" s="13">
        <f>VLOOKUP($E51,'ssp1-up-g'!$C$1:$X$194,9,FALSE)</f>
        <v>5.864075247083484</v>
      </c>
      <c r="S51" s="13">
        <f>VLOOKUP($E51,'ssp1-up-g'!$C$1:$X$194,10,FALSE)</f>
        <v>5.9853435221358708</v>
      </c>
      <c r="T51" s="13">
        <f>VLOOKUP($E51,'ssp1-up-g'!$C$1:$X$194,11,FALSE)</f>
        <v>5.8539611579932043</v>
      </c>
      <c r="U51" s="13">
        <f>VLOOKUP($E51,'ssp1-up-g'!$C$1:$X$194,12,FALSE)</f>
        <v>5.5459256977865863</v>
      </c>
      <c r="V51" s="13">
        <f>VLOOKUP($E51,'ssp1-up-g'!$C$1:$X$194,13,FALSE)</f>
        <v>5.1631364533847091</v>
      </c>
      <c r="W51" s="13">
        <f>VLOOKUP($E51,'ssp1-up-g'!$C$1:$X$194,14,FALSE)</f>
        <v>4.7007722053078922</v>
      </c>
      <c r="X51" s="13">
        <f>VLOOKUP($E51,'ssp1-up-g'!$C$1:$X$194,15,FALSE)</f>
        <v>4.2204746591060598</v>
      </c>
      <c r="Y51" s="13">
        <f>VLOOKUP($E51,'ssp1-up-g'!$C$1:$X$194,16,FALSE)</f>
        <v>3.6719399032848798</v>
      </c>
      <c r="Z51" s="13">
        <f>VLOOKUP($E51,'ssp1-up-g'!$C$1:$X$194,17,FALSE)</f>
        <v>3.0897224578264115</v>
      </c>
      <c r="AA51" s="13">
        <f>VLOOKUP($E51,'ssp1-up-g'!$C$1:$X$194,18,FALSE)</f>
        <v>2.5033242959140978</v>
      </c>
      <c r="AB51" s="13">
        <f>VLOOKUP($E51,'ssp1-up-g'!$C$1:$X$194,19,FALSE)</f>
        <v>1.9192823178864415</v>
      </c>
      <c r="AC51" s="13">
        <f>VLOOKUP($E51,'ssp1-up-g'!$C$1:$X$194,20,FALSE)</f>
        <v>1.3258778105629858</v>
      </c>
      <c r="AD51" s="13">
        <f>VLOOKUP($E51,'ssp1-up-g'!$C$1:$X$194,21,FALSE)</f>
        <v>0.71931632132678658</v>
      </c>
      <c r="AE51" s="13">
        <f>VLOOKUP($E51,'ssp1-up-g'!$C$1:$X$194,22,FALSE)</f>
        <v>0.11635428865285746</v>
      </c>
    </row>
    <row r="52" spans="1:31" x14ac:dyDescent="0.3">
      <c r="A52" s="14">
        <v>50</v>
      </c>
      <c r="B52" s="8" t="s">
        <v>298</v>
      </c>
      <c r="C52" s="8" t="s">
        <v>214</v>
      </c>
      <c r="D52" s="8">
        <v>894</v>
      </c>
      <c r="E52" s="8" t="s">
        <v>200</v>
      </c>
      <c r="F52" s="8">
        <v>894</v>
      </c>
      <c r="G52" s="8" t="s">
        <v>261</v>
      </c>
      <c r="H52" s="8">
        <v>910</v>
      </c>
      <c r="J52" s="8" t="str">
        <f>VLOOKUP($E52,'un-class-eco'!$B$2:$D$219,3,FALSE)</f>
        <v>Lower middle income</v>
      </c>
      <c r="K52" s="8" t="str">
        <f>IF(VLOOKUP(E52,'un-class'!$L$1:$O$249,2,FALSE)="x","LDC",IF(VLOOKUP(E52,'un-class'!$L$1:$O$249,3,FALSE)="x","LLDC",IF(VLOOKUP(E52,'un-class'!$L$1:O267,4,FALSE)="x","SIDS","nan")))</f>
        <v>LDC</v>
      </c>
      <c r="L52" s="14" t="str">
        <f t="shared" si="27"/>
        <v>ZMB</v>
      </c>
      <c r="M52" s="15" t="s">
        <v>1049</v>
      </c>
      <c r="N52" s="13">
        <f>VLOOKUP($E52,'ssp1-up-g'!$C$1:$X$194,5,FALSE)</f>
        <v>1.3213929950524612</v>
      </c>
      <c r="O52" s="13">
        <f>VLOOKUP($E52,'ssp1-up-g'!$C$1:$X$194,6,FALSE)</f>
        <v>1.5046057287450205</v>
      </c>
      <c r="P52" s="13">
        <f>VLOOKUP($E52,'ssp1-up-g'!$C$1:$X$194,7,FALSE)</f>
        <v>1.6535828670420969</v>
      </c>
      <c r="Q52" s="13">
        <f>VLOOKUP($E52,'ssp1-up-g'!$C$1:$X$194,8,FALSE)</f>
        <v>1.7551368991543743</v>
      </c>
      <c r="R52" s="13">
        <f>VLOOKUP($E52,'ssp1-up-g'!$C$1:$X$194,9,FALSE)</f>
        <v>1.8534452911848494</v>
      </c>
      <c r="S52" s="13">
        <f>VLOOKUP($E52,'ssp1-up-g'!$C$1:$X$194,10,FALSE)</f>
        <v>1.8642985678998851</v>
      </c>
      <c r="T52" s="13">
        <f>VLOOKUP($E52,'ssp1-up-g'!$C$1:$X$194,11,FALSE)</f>
        <v>1.7897285030487264</v>
      </c>
      <c r="U52" s="13">
        <f>VLOOKUP($E52,'ssp1-up-g'!$C$1:$X$194,12,FALSE)</f>
        <v>1.6695491209881688</v>
      </c>
      <c r="V52" s="13">
        <f>VLOOKUP($E52,'ssp1-up-g'!$C$1:$X$194,13,FALSE)</f>
        <v>1.5510566804184904</v>
      </c>
      <c r="W52" s="13">
        <f>VLOOKUP($E52,'ssp1-up-g'!$C$1:$X$194,14,FALSE)</f>
        <v>1.4258086411524289</v>
      </c>
      <c r="X52" s="13">
        <f>VLOOKUP($E52,'ssp1-up-g'!$C$1:$X$194,15,FALSE)</f>
        <v>1.300901793785485</v>
      </c>
      <c r="Y52" s="13">
        <f>VLOOKUP($E52,'ssp1-up-g'!$C$1:$X$194,16,FALSE)</f>
        <v>1.1467341989455235</v>
      </c>
      <c r="Z52" s="13">
        <f>VLOOKUP($E52,'ssp1-up-g'!$C$1:$X$194,17,FALSE)</f>
        <v>0.98006503930694322</v>
      </c>
      <c r="AA52" s="13">
        <f>VLOOKUP($E52,'ssp1-up-g'!$C$1:$X$194,18,FALSE)</f>
        <v>0.81320827761155456</v>
      </c>
      <c r="AB52" s="13">
        <f>VLOOKUP($E52,'ssp1-up-g'!$C$1:$X$194,19,FALSE)</f>
        <v>0.65034265978763628</v>
      </c>
      <c r="AC52" s="13">
        <f>VLOOKUP($E52,'ssp1-up-g'!$C$1:$X$194,20,FALSE)</f>
        <v>0.48508501954482597</v>
      </c>
      <c r="AD52" s="13">
        <f>VLOOKUP($E52,'ssp1-up-g'!$C$1:$X$194,21,FALSE)</f>
        <v>0.31619565513855719</v>
      </c>
      <c r="AE52" s="13">
        <f>VLOOKUP($E52,'ssp1-up-g'!$C$1:$X$194,22,FALSE)</f>
        <v>0.14767901573673115</v>
      </c>
    </row>
    <row r="53" spans="1:31" x14ac:dyDescent="0.3">
      <c r="A53" s="14">
        <v>51</v>
      </c>
      <c r="B53" s="8" t="s">
        <v>300</v>
      </c>
      <c r="C53" s="8" t="s">
        <v>214</v>
      </c>
      <c r="D53" s="8">
        <v>716</v>
      </c>
      <c r="E53" s="8" t="s">
        <v>201</v>
      </c>
      <c r="F53" s="8">
        <v>716</v>
      </c>
      <c r="G53" s="8" t="s">
        <v>261</v>
      </c>
      <c r="H53" s="8">
        <v>910</v>
      </c>
      <c r="J53" s="8" t="str">
        <f>VLOOKUP($E53,'un-class-eco'!$B$2:$D$219,3,FALSE)</f>
        <v>Lower middle income</v>
      </c>
      <c r="K53" s="8" t="str">
        <f>IF(VLOOKUP(E53,'un-class'!$L$1:$O$249,2,FALSE)="x","LDC",IF(VLOOKUP(E53,'un-class'!$L$1:$O$249,3,FALSE)="x","LLDC",IF(VLOOKUP(E53,'un-class'!$L$1:O268,4,FALSE)="x","SIDS","nan")))</f>
        <v>LLDC</v>
      </c>
      <c r="L53" s="14" t="str">
        <f t="shared" si="27"/>
        <v>ZWE</v>
      </c>
      <c r="M53" s="15" t="s">
        <v>1049</v>
      </c>
      <c r="N53" s="13">
        <f>VLOOKUP($E53,'ssp1-up-g'!$C$1:$X$194,5,FALSE)</f>
        <v>0.62453320273789359</v>
      </c>
      <c r="O53" s="13">
        <f>VLOOKUP($E53,'ssp1-up-g'!$C$1:$X$194,6,FALSE)</f>
        <v>0.67196926107534694</v>
      </c>
      <c r="P53" s="13">
        <f>VLOOKUP($E53,'ssp1-up-g'!$C$1:$X$194,7,FALSE)</f>
        <v>0.61567049865474655</v>
      </c>
      <c r="Q53" s="13">
        <f>VLOOKUP($E53,'ssp1-up-g'!$C$1:$X$194,8,FALSE)</f>
        <v>0.52097936056911465</v>
      </c>
      <c r="R53" s="13">
        <f>VLOOKUP($E53,'ssp1-up-g'!$C$1:$X$194,9,FALSE)</f>
        <v>0.44687607028721121</v>
      </c>
      <c r="S53" s="13">
        <f>VLOOKUP($E53,'ssp1-up-g'!$C$1:$X$194,10,FALSE)</f>
        <v>0.371867715734437</v>
      </c>
      <c r="T53" s="13">
        <f>VLOOKUP($E53,'ssp1-up-g'!$C$1:$X$194,11,FALSE)</f>
        <v>0.29294442300961521</v>
      </c>
      <c r="U53" s="13">
        <f>VLOOKUP($E53,'ssp1-up-g'!$C$1:$X$194,12,FALSE)</f>
        <v>0.21608490367012578</v>
      </c>
      <c r="V53" s="13">
        <f>VLOOKUP($E53,'ssp1-up-g'!$C$1:$X$194,13,FALSE)</f>
        <v>0.14483507125022754</v>
      </c>
      <c r="W53" s="13">
        <f>VLOOKUP($E53,'ssp1-up-g'!$C$1:$X$194,14,FALSE)</f>
        <v>7.4085946438435357E-2</v>
      </c>
      <c r="X53" s="13">
        <f>VLOOKUP($E53,'ssp1-up-g'!$C$1:$X$194,15,FALSE)</f>
        <v>3.7280857529271572E-2</v>
      </c>
      <c r="Y53" s="13">
        <f>VLOOKUP($E53,'ssp1-up-g'!$C$1:$X$194,16,FALSE)</f>
        <v>0</v>
      </c>
      <c r="Z53" s="13">
        <f>VLOOKUP($E53,'ssp1-up-g'!$C$1:$X$194,17,FALSE)</f>
        <v>0</v>
      </c>
      <c r="AA53" s="13">
        <f>VLOOKUP($E53,'ssp1-up-g'!$C$1:$X$194,18,FALSE)</f>
        <v>0</v>
      </c>
      <c r="AB53" s="13">
        <f>VLOOKUP($E53,'ssp1-up-g'!$C$1:$X$194,19,FALSE)</f>
        <v>0</v>
      </c>
      <c r="AC53" s="13">
        <f>VLOOKUP($E53,'ssp1-up-g'!$C$1:$X$194,20,FALSE)</f>
        <v>0</v>
      </c>
      <c r="AD53" s="13">
        <f>VLOOKUP($E53,'ssp1-up-g'!$C$1:$X$194,21,FALSE)</f>
        <v>0</v>
      </c>
      <c r="AE53" s="13">
        <f>VLOOKUP($E53,'ssp1-up-g'!$C$1:$X$194,22,FALSE)</f>
        <v>0</v>
      </c>
    </row>
    <row r="54" spans="1:31" x14ac:dyDescent="0.3">
      <c r="A54" s="14">
        <v>52</v>
      </c>
      <c r="B54" s="14" t="s">
        <v>302</v>
      </c>
      <c r="C54" s="14" t="s">
        <v>214</v>
      </c>
      <c r="D54" s="14">
        <v>911</v>
      </c>
      <c r="E54" s="14" t="s">
        <v>214</v>
      </c>
      <c r="F54" s="14">
        <v>17</v>
      </c>
      <c r="G54" s="14" t="s">
        <v>258</v>
      </c>
      <c r="H54" s="14">
        <v>903</v>
      </c>
      <c r="I54" s="14">
        <v>1834</v>
      </c>
      <c r="L54" s="14" t="str">
        <f>B54</f>
        <v>Middle Africa</v>
      </c>
      <c r="M54" s="15" t="s">
        <v>1049</v>
      </c>
      <c r="N54" s="15">
        <f t="shared" ref="N54:AE54" si="28">SUMIF($H$2:$H$295,$D54,N$2:N$295)</f>
        <v>13.287021813680804</v>
      </c>
      <c r="O54" s="15">
        <f t="shared" si="28"/>
        <v>14.871856610724391</v>
      </c>
      <c r="P54" s="15">
        <f t="shared" si="28"/>
        <v>16.034494385072414</v>
      </c>
      <c r="Q54" s="15">
        <f t="shared" si="28"/>
        <v>16.401699663424079</v>
      </c>
      <c r="R54" s="15">
        <f t="shared" si="28"/>
        <v>16.677092452170832</v>
      </c>
      <c r="S54" s="15">
        <f t="shared" si="28"/>
        <v>16.368804299184223</v>
      </c>
      <c r="T54" s="15">
        <f t="shared" si="28"/>
        <v>15.516381710574688</v>
      </c>
      <c r="U54" s="15">
        <f t="shared" si="28"/>
        <v>14.261257558329484</v>
      </c>
      <c r="V54" s="15">
        <f t="shared" si="28"/>
        <v>12.91680712689592</v>
      </c>
      <c r="W54" s="15">
        <f t="shared" si="28"/>
        <v>11.431802412755307</v>
      </c>
      <c r="X54" s="15">
        <f t="shared" si="28"/>
        <v>9.8655204694447249</v>
      </c>
      <c r="Y54" s="15">
        <f t="shared" si="28"/>
        <v>8.1719489855812455</v>
      </c>
      <c r="Z54" s="15">
        <f t="shared" si="28"/>
        <v>6.4123877463753285</v>
      </c>
      <c r="AA54" s="15">
        <f t="shared" si="28"/>
        <v>4.6592512068927068</v>
      </c>
      <c r="AB54" s="15">
        <f t="shared" si="28"/>
        <v>3.1712472157073979</v>
      </c>
      <c r="AC54" s="15">
        <f t="shared" si="28"/>
        <v>1.8040178622531127</v>
      </c>
      <c r="AD54" s="15">
        <f t="shared" si="28"/>
        <v>0.78087520907601871</v>
      </c>
      <c r="AE54" s="15">
        <f t="shared" si="28"/>
        <v>6.9285924042752356E-2</v>
      </c>
    </row>
    <row r="55" spans="1:31" x14ac:dyDescent="0.3">
      <c r="A55" s="14">
        <v>53</v>
      </c>
      <c r="B55" s="8" t="s">
        <v>303</v>
      </c>
      <c r="C55" s="8" t="s">
        <v>214</v>
      </c>
      <c r="D55" s="8">
        <v>24</v>
      </c>
      <c r="E55" s="8" t="s">
        <v>11</v>
      </c>
      <c r="F55" s="8">
        <v>24</v>
      </c>
      <c r="G55" s="8" t="s">
        <v>261</v>
      </c>
      <c r="H55" s="8">
        <v>911</v>
      </c>
      <c r="J55" s="8" t="str">
        <f>VLOOKUP($E55,'un-class-eco'!$B$2:$D$219,3,FALSE)</f>
        <v>Lower middle income</v>
      </c>
      <c r="K55" s="8" t="str">
        <f>IF(VLOOKUP(E55,'un-class'!$L$1:$O$249,2,FALSE)="x","LDC",IF(VLOOKUP(E55,'un-class'!$L$1:$O$249,3,FALSE)="x","LLDC",IF(VLOOKUP(E55,'un-class'!$L$1:O270,4,FALSE)="x","SIDS","nan")))</f>
        <v>LDC</v>
      </c>
      <c r="L55" s="14" t="str">
        <f t="shared" si="27"/>
        <v>AGO</v>
      </c>
      <c r="M55" s="15" t="s">
        <v>1049</v>
      </c>
      <c r="N55" s="13">
        <f>VLOOKUP($E55,'ssp1-up-g'!$C$1:$X$194,5,FALSE)</f>
        <v>2.4470106445521527</v>
      </c>
      <c r="O55" s="13">
        <f>VLOOKUP($E55,'ssp1-up-g'!$C$1:$X$194,6,FALSE)</f>
        <v>2.7116202694483587</v>
      </c>
      <c r="P55" s="13">
        <f>VLOOKUP($E55,'ssp1-up-g'!$C$1:$X$194,7,FALSE)</f>
        <v>2.834230158905136</v>
      </c>
      <c r="Q55" s="13">
        <f>VLOOKUP($E55,'ssp1-up-g'!$C$1:$X$194,8,FALSE)</f>
        <v>2.832363969748922</v>
      </c>
      <c r="R55" s="13">
        <f>VLOOKUP($E55,'ssp1-up-g'!$C$1:$X$194,9,FALSE)</f>
        <v>2.8432846774772997</v>
      </c>
      <c r="S55" s="13">
        <f>VLOOKUP($E55,'ssp1-up-g'!$C$1:$X$194,10,FALSE)</f>
        <v>2.7653237314174142</v>
      </c>
      <c r="T55" s="13">
        <f>VLOOKUP($E55,'ssp1-up-g'!$C$1:$X$194,11,FALSE)</f>
        <v>2.6052851579557341</v>
      </c>
      <c r="U55" s="13">
        <f>VLOOKUP($E55,'ssp1-up-g'!$C$1:$X$194,12,FALSE)</f>
        <v>2.3772517321191629</v>
      </c>
      <c r="V55" s="13">
        <f>VLOOKUP($E55,'ssp1-up-g'!$C$1:$X$194,13,FALSE)</f>
        <v>2.1327091541038286</v>
      </c>
      <c r="W55" s="13">
        <f>VLOOKUP($E55,'ssp1-up-g'!$C$1:$X$194,14,FALSE)</f>
        <v>1.8648768249253322</v>
      </c>
      <c r="X55" s="13">
        <f>VLOOKUP($E55,'ssp1-up-g'!$C$1:$X$194,15,FALSE)</f>
        <v>1.5763825677490644</v>
      </c>
      <c r="Y55" s="13">
        <f>VLOOKUP($E55,'ssp1-up-g'!$C$1:$X$194,16,FALSE)</f>
        <v>1.2647850314830791</v>
      </c>
      <c r="Z55" s="13">
        <f>VLOOKUP($E55,'ssp1-up-g'!$C$1:$X$194,17,FALSE)</f>
        <v>0.94252600277362575</v>
      </c>
      <c r="AA55" s="13">
        <f>VLOOKUP($E55,'ssp1-up-g'!$C$1:$X$194,18,FALSE)</f>
        <v>0.62061048123261742</v>
      </c>
      <c r="AB55" s="13">
        <f>VLOOKUP($E55,'ssp1-up-g'!$C$1:$X$194,19,FALSE)</f>
        <v>0.30707915562749832</v>
      </c>
      <c r="AC55" s="13">
        <f>VLOOKUP($E55,'ssp1-up-g'!$C$1:$X$194,20,FALSE)</f>
        <v>4.248897549665287E-3</v>
      </c>
      <c r="AD55" s="13">
        <f>VLOOKUP($E55,'ssp1-up-g'!$C$1:$X$194,21,FALSE)</f>
        <v>0</v>
      </c>
      <c r="AE55" s="13">
        <f>VLOOKUP($E55,'ssp1-up-g'!$C$1:$X$194,22,FALSE)</f>
        <v>0</v>
      </c>
    </row>
    <row r="56" spans="1:31" x14ac:dyDescent="0.3">
      <c r="A56" s="14">
        <v>54</v>
      </c>
      <c r="B56" s="8" t="s">
        <v>305</v>
      </c>
      <c r="C56" s="8" t="s">
        <v>214</v>
      </c>
      <c r="D56" s="8">
        <v>120</v>
      </c>
      <c r="E56" s="8" t="s">
        <v>42</v>
      </c>
      <c r="F56" s="8">
        <v>120</v>
      </c>
      <c r="G56" s="8" t="s">
        <v>261</v>
      </c>
      <c r="H56" s="8">
        <v>911</v>
      </c>
      <c r="J56" s="8" t="str">
        <f>VLOOKUP($E56,'un-class-eco'!$B$2:$D$219,3,FALSE)</f>
        <v>Lower middle income</v>
      </c>
      <c r="K56" s="8" t="str">
        <f>IF(VLOOKUP(E56,'un-class'!$L$1:$O$249,2,FALSE)="x","LDC",IF(VLOOKUP(E56,'un-class'!$L$1:$O$249,3,FALSE)="x","LLDC",IF(VLOOKUP(E56,'un-class'!$L$1:O271,4,FALSE)="x","SIDS","nan")))</f>
        <v>nan</v>
      </c>
      <c r="L56" s="14" t="str">
        <f t="shared" si="27"/>
        <v>CMR</v>
      </c>
      <c r="M56" s="15" t="s">
        <v>1049</v>
      </c>
      <c r="N56" s="13">
        <f>VLOOKUP($E56,'ssp1-up-g'!$C$1:$X$194,5,FALSE)</f>
        <v>1.8925955873484952</v>
      </c>
      <c r="O56" s="13">
        <f>VLOOKUP($E56,'ssp1-up-g'!$C$1:$X$194,6,FALSE)</f>
        <v>1.9488218396677599</v>
      </c>
      <c r="P56" s="13">
        <f>VLOOKUP($E56,'ssp1-up-g'!$C$1:$X$194,7,FALSE)</f>
        <v>1.9585297435295352</v>
      </c>
      <c r="Q56" s="13">
        <f>VLOOKUP($E56,'ssp1-up-g'!$C$1:$X$194,8,FALSE)</f>
        <v>1.9020078971419707</v>
      </c>
      <c r="R56" s="13">
        <f>VLOOKUP($E56,'ssp1-up-g'!$C$1:$X$194,9,FALSE)</f>
        <v>1.8535222344851014</v>
      </c>
      <c r="S56" s="13">
        <f>VLOOKUP($E56,'ssp1-up-g'!$C$1:$X$194,10,FALSE)</f>
        <v>1.7350817822522195</v>
      </c>
      <c r="T56" s="13">
        <f>VLOOKUP($E56,'ssp1-up-g'!$C$1:$X$194,11,FALSE)</f>
        <v>1.550078018235812</v>
      </c>
      <c r="U56" s="13">
        <f>VLOOKUP($E56,'ssp1-up-g'!$C$1:$X$194,12,FALSE)</f>
        <v>1.3450880374433822</v>
      </c>
      <c r="V56" s="13">
        <f>VLOOKUP($E56,'ssp1-up-g'!$C$1:$X$194,13,FALSE)</f>
        <v>1.1352424146260844</v>
      </c>
      <c r="W56" s="13">
        <f>VLOOKUP($E56,'ssp1-up-g'!$C$1:$X$194,14,FALSE)</f>
        <v>0.92189571929502634</v>
      </c>
      <c r="X56" s="13">
        <f>VLOOKUP($E56,'ssp1-up-g'!$C$1:$X$194,15,FALSE)</f>
        <v>0.70851597682245782</v>
      </c>
      <c r="Y56" s="13">
        <f>VLOOKUP($E56,'ssp1-up-g'!$C$1:$X$194,16,FALSE)</f>
        <v>0.48110841480830047</v>
      </c>
      <c r="Z56" s="13">
        <f>VLOOKUP($E56,'ssp1-up-g'!$C$1:$X$194,17,FALSE)</f>
        <v>0.25267750694737501</v>
      </c>
      <c r="AA56" s="13">
        <f>VLOOKUP($E56,'ssp1-up-g'!$C$1:$X$194,18,FALSE)</f>
        <v>3.1530016281941187E-2</v>
      </c>
      <c r="AB56" s="13">
        <f>VLOOKUP($E56,'ssp1-up-g'!$C$1:$X$194,19,FALSE)</f>
        <v>0</v>
      </c>
      <c r="AC56" s="13">
        <f>VLOOKUP($E56,'ssp1-up-g'!$C$1:$X$194,20,FALSE)</f>
        <v>0</v>
      </c>
      <c r="AD56" s="13">
        <f>VLOOKUP($E56,'ssp1-up-g'!$C$1:$X$194,21,FALSE)</f>
        <v>0</v>
      </c>
      <c r="AE56" s="13">
        <f>VLOOKUP($E56,'ssp1-up-g'!$C$1:$X$194,22,FALSE)</f>
        <v>0</v>
      </c>
    </row>
    <row r="57" spans="1:31" x14ac:dyDescent="0.3">
      <c r="A57" s="14">
        <v>55</v>
      </c>
      <c r="B57" s="8" t="s">
        <v>307</v>
      </c>
      <c r="C57" s="8" t="s">
        <v>214</v>
      </c>
      <c r="D57" s="8">
        <v>140</v>
      </c>
      <c r="E57" s="8" t="s">
        <v>36</v>
      </c>
      <c r="F57" s="8">
        <v>140</v>
      </c>
      <c r="G57" s="8" t="s">
        <v>261</v>
      </c>
      <c r="H57" s="8">
        <v>911</v>
      </c>
      <c r="J57" s="8" t="str">
        <f>VLOOKUP($E57,'un-class-eco'!$B$2:$D$219,3,FALSE)</f>
        <v>Low income</v>
      </c>
      <c r="K57" s="8" t="str">
        <f>IF(VLOOKUP(E57,'un-class'!$L$1:$O$249,2,FALSE)="x","LDC",IF(VLOOKUP(E57,'un-class'!$L$1:$O$249,3,FALSE)="x","LLDC",IF(VLOOKUP(E57,'un-class'!$L$1:O272,4,FALSE)="x","SIDS","nan")))</f>
        <v>LDC</v>
      </c>
      <c r="L57" s="14" t="str">
        <f t="shared" si="27"/>
        <v>CAF</v>
      </c>
      <c r="M57" s="15" t="s">
        <v>1049</v>
      </c>
      <c r="N57" s="13">
        <f>VLOOKUP($E57,'ssp1-up-g'!$C$1:$X$194,5,FALSE)</f>
        <v>0.35431765014288596</v>
      </c>
      <c r="O57" s="13">
        <f>VLOOKUP($E57,'ssp1-up-g'!$C$1:$X$194,6,FALSE)</f>
        <v>0.38599774580462354</v>
      </c>
      <c r="P57" s="13">
        <f>VLOOKUP($E57,'ssp1-up-g'!$C$1:$X$194,7,FALSE)</f>
        <v>0.40503816294768269</v>
      </c>
      <c r="Q57" s="13">
        <f>VLOOKUP($E57,'ssp1-up-g'!$C$1:$X$194,8,FALSE)</f>
        <v>0.40136074634246466</v>
      </c>
      <c r="R57" s="13">
        <f>VLOOKUP($E57,'ssp1-up-g'!$C$1:$X$194,9,FALSE)</f>
        <v>0.39530821157823803</v>
      </c>
      <c r="S57" s="13">
        <f>VLOOKUP($E57,'ssp1-up-g'!$C$1:$X$194,10,FALSE)</f>
        <v>0.37462041035734117</v>
      </c>
      <c r="T57" s="13">
        <f>VLOOKUP($E57,'ssp1-up-g'!$C$1:$X$194,11,FALSE)</f>
        <v>0.33899898699053033</v>
      </c>
      <c r="U57" s="13">
        <f>VLOOKUP($E57,'ssp1-up-g'!$C$1:$X$194,12,FALSE)</f>
        <v>0.30210687938210778</v>
      </c>
      <c r="V57" s="13">
        <f>VLOOKUP($E57,'ssp1-up-g'!$C$1:$X$194,13,FALSE)</f>
        <v>0.26113154803202487</v>
      </c>
      <c r="W57" s="13">
        <f>VLOOKUP($E57,'ssp1-up-g'!$C$1:$X$194,14,FALSE)</f>
        <v>0.21801649709265192</v>
      </c>
      <c r="X57" s="13">
        <f>VLOOKUP($E57,'ssp1-up-g'!$C$1:$X$194,15,FALSE)</f>
        <v>0.17449953172527</v>
      </c>
      <c r="Y57" s="13">
        <f>VLOOKUP($E57,'ssp1-up-g'!$C$1:$X$194,16,FALSE)</f>
        <v>0.12758648998515465</v>
      </c>
      <c r="Z57" s="13">
        <f>VLOOKUP($E57,'ssp1-up-g'!$C$1:$X$194,17,FALSE)</f>
        <v>8.0732590824151629E-2</v>
      </c>
      <c r="AA57" s="13">
        <f>VLOOKUP($E57,'ssp1-up-g'!$C$1:$X$194,18,FALSE)</f>
        <v>3.6191124584189716E-2</v>
      </c>
      <c r="AB57" s="13">
        <f>VLOOKUP($E57,'ssp1-up-g'!$C$1:$X$194,19,FALSE)</f>
        <v>0</v>
      </c>
      <c r="AC57" s="13">
        <f>VLOOKUP($E57,'ssp1-up-g'!$C$1:$X$194,20,FALSE)</f>
        <v>0</v>
      </c>
      <c r="AD57" s="13">
        <f>VLOOKUP($E57,'ssp1-up-g'!$C$1:$X$194,21,FALSE)</f>
        <v>0</v>
      </c>
      <c r="AE57" s="13">
        <f>VLOOKUP($E57,'ssp1-up-g'!$C$1:$X$194,22,FALSE)</f>
        <v>0</v>
      </c>
    </row>
    <row r="58" spans="1:31" x14ac:dyDescent="0.3">
      <c r="A58" s="14">
        <v>56</v>
      </c>
      <c r="B58" s="8" t="s">
        <v>309</v>
      </c>
      <c r="C58" s="8" t="s">
        <v>214</v>
      </c>
      <c r="D58" s="8">
        <v>148</v>
      </c>
      <c r="E58" s="8" t="s">
        <v>176</v>
      </c>
      <c r="F58" s="8">
        <v>148</v>
      </c>
      <c r="G58" s="8" t="s">
        <v>261</v>
      </c>
      <c r="H58" s="8">
        <v>911</v>
      </c>
      <c r="J58" s="8" t="str">
        <f>VLOOKUP($E58,'un-class-eco'!$B$2:$D$219,3,FALSE)</f>
        <v>Low income</v>
      </c>
      <c r="K58" s="8" t="str">
        <f>IF(VLOOKUP(E58,'un-class'!$L$1:$O$249,2,FALSE)="x","LDC",IF(VLOOKUP(E58,'un-class'!$L$1:$O$249,3,FALSE)="x","LLDC",IF(VLOOKUP(E58,'un-class'!$L$1:O273,4,FALSE)="x","SIDS","nan")))</f>
        <v>LDC</v>
      </c>
      <c r="L58" s="14" t="str">
        <f t="shared" si="27"/>
        <v>TCD</v>
      </c>
      <c r="M58" s="15" t="s">
        <v>1049</v>
      </c>
      <c r="N58" s="13">
        <f>VLOOKUP($E58,'ssp1-up-g'!$C$1:$X$194,5,FALSE)</f>
        <v>1.0246462256791187</v>
      </c>
      <c r="O58" s="13">
        <f>VLOOKUP($E58,'ssp1-up-g'!$C$1:$X$194,6,FALSE)</f>
        <v>1.2236646439970329</v>
      </c>
      <c r="P58" s="13">
        <f>VLOOKUP($E58,'ssp1-up-g'!$C$1:$X$194,7,FALSE)</f>
        <v>1.4005773736747207</v>
      </c>
      <c r="Q58" s="13">
        <f>VLOOKUP($E58,'ssp1-up-g'!$C$1:$X$194,8,FALSE)</f>
        <v>1.5072428609777466</v>
      </c>
      <c r="R58" s="13">
        <f>VLOOKUP($E58,'ssp1-up-g'!$C$1:$X$194,9,FALSE)</f>
        <v>1.5969963939272098</v>
      </c>
      <c r="S58" s="13">
        <f>VLOOKUP($E58,'ssp1-up-g'!$C$1:$X$194,10,FALSE)</f>
        <v>1.610223531977816</v>
      </c>
      <c r="T58" s="13">
        <f>VLOOKUP($E58,'ssp1-up-g'!$C$1:$X$194,11,FALSE)</f>
        <v>1.5680258899172621</v>
      </c>
      <c r="U58" s="13">
        <f>VLOOKUP($E58,'ssp1-up-g'!$C$1:$X$194,12,FALSE)</f>
        <v>1.4816568126593719</v>
      </c>
      <c r="V58" s="13">
        <f>VLOOKUP($E58,'ssp1-up-g'!$C$1:$X$194,13,FALSE)</f>
        <v>1.3712800218655694</v>
      </c>
      <c r="W58" s="13">
        <f>VLOOKUP($E58,'ssp1-up-g'!$C$1:$X$194,14,FALSE)</f>
        <v>1.2414177839684495</v>
      </c>
      <c r="X58" s="13">
        <f>VLOOKUP($E58,'ssp1-up-g'!$C$1:$X$194,15,FALSE)</f>
        <v>1.1117399264935344</v>
      </c>
      <c r="Y58" s="13">
        <f>VLOOKUP($E58,'ssp1-up-g'!$C$1:$X$194,16,FALSE)</f>
        <v>0.96794609571160706</v>
      </c>
      <c r="Z58" s="13">
        <f>VLOOKUP($E58,'ssp1-up-g'!$C$1:$X$194,17,FALSE)</f>
        <v>0.81703585280828506</v>
      </c>
      <c r="AA58" s="13">
        <f>VLOOKUP($E58,'ssp1-up-g'!$C$1:$X$194,18,FALSE)</f>
        <v>0.66454933382292936</v>
      </c>
      <c r="AB58" s="13">
        <f>VLOOKUP($E58,'ssp1-up-g'!$C$1:$X$194,19,FALSE)</f>
        <v>0.51198974583628498</v>
      </c>
      <c r="AC58" s="13">
        <f>VLOOKUP($E58,'ssp1-up-g'!$C$1:$X$194,20,FALSE)</f>
        <v>0.36050324435826298</v>
      </c>
      <c r="AD58" s="13">
        <f>VLOOKUP($E58,'ssp1-up-g'!$C$1:$X$194,21,FALSE)</f>
        <v>0.21069549925099196</v>
      </c>
      <c r="AE58" s="13">
        <f>VLOOKUP($E58,'ssp1-up-g'!$C$1:$X$194,22,FALSE)</f>
        <v>6.9285924042752356E-2</v>
      </c>
    </row>
    <row r="59" spans="1:31" x14ac:dyDescent="0.3">
      <c r="A59" s="14">
        <v>57</v>
      </c>
      <c r="B59" s="8" t="s">
        <v>311</v>
      </c>
      <c r="C59" s="8" t="s">
        <v>214</v>
      </c>
      <c r="D59" s="8">
        <v>178</v>
      </c>
      <c r="E59" s="8" t="s">
        <v>44</v>
      </c>
      <c r="F59" s="8">
        <v>178</v>
      </c>
      <c r="G59" s="8" t="s">
        <v>261</v>
      </c>
      <c r="H59" s="8">
        <v>911</v>
      </c>
      <c r="J59" s="8" t="str">
        <f>VLOOKUP($E59,'un-class-eco'!$B$2:$D$219,3,FALSE)</f>
        <v>Lower middle income</v>
      </c>
      <c r="K59" s="8" t="str">
        <f>IF(VLOOKUP(E59,'un-class'!$L$1:$O$249,2,FALSE)="x","LDC",IF(VLOOKUP(E59,'un-class'!$L$1:$O$249,3,FALSE)="x","LLDC",IF(VLOOKUP(E59,'un-class'!$L$1:O274,4,FALSE)="x","SIDS","nan")))</f>
        <v>nan</v>
      </c>
      <c r="L59" s="14" t="str">
        <f t="shared" si="27"/>
        <v>COG</v>
      </c>
      <c r="M59" s="15" t="s">
        <v>1049</v>
      </c>
      <c r="N59" s="13">
        <f>VLOOKUP($E59,'ssp1-up-g'!$C$1:$X$194,5,FALSE)</f>
        <v>0.48328185434889637</v>
      </c>
      <c r="O59" s="13">
        <f>VLOOKUP($E59,'ssp1-up-g'!$C$1:$X$194,6,FALSE)</f>
        <v>0.48571622301638717</v>
      </c>
      <c r="P59" s="13">
        <f>VLOOKUP($E59,'ssp1-up-g'!$C$1:$X$194,7,FALSE)</f>
        <v>0.48010661008126521</v>
      </c>
      <c r="Q59" s="13">
        <f>VLOOKUP($E59,'ssp1-up-g'!$C$1:$X$194,8,FALSE)</f>
        <v>0.45940346444770741</v>
      </c>
      <c r="R59" s="13">
        <f>VLOOKUP($E59,'ssp1-up-g'!$C$1:$X$194,9,FALSE)</f>
        <v>0.4427631249783559</v>
      </c>
      <c r="S59" s="13">
        <f>VLOOKUP($E59,'ssp1-up-g'!$C$1:$X$194,10,FALSE)</f>
        <v>0.41083087987203815</v>
      </c>
      <c r="T59" s="13">
        <f>VLOOKUP($E59,'ssp1-up-g'!$C$1:$X$194,11,FALSE)</f>
        <v>0.36682520078498992</v>
      </c>
      <c r="U59" s="13">
        <f>VLOOKUP($E59,'ssp1-up-g'!$C$1:$X$194,12,FALSE)</f>
        <v>0.31852900924593985</v>
      </c>
      <c r="V59" s="13">
        <f>VLOOKUP($E59,'ssp1-up-g'!$C$1:$X$194,13,FALSE)</f>
        <v>0.27243472869854557</v>
      </c>
      <c r="W59" s="13">
        <f>VLOOKUP($E59,'ssp1-up-g'!$C$1:$X$194,14,FALSE)</f>
        <v>0.22699202746369185</v>
      </c>
      <c r="X59" s="13">
        <f>VLOOKUP($E59,'ssp1-up-g'!$C$1:$X$194,15,FALSE)</f>
        <v>0.1768541275865978</v>
      </c>
      <c r="Y59" s="13">
        <f>VLOOKUP($E59,'ssp1-up-g'!$C$1:$X$194,16,FALSE)</f>
        <v>0.12459992760133254</v>
      </c>
      <c r="Z59" s="13">
        <f>VLOOKUP($E59,'ssp1-up-g'!$C$1:$X$194,17,FALSE)</f>
        <v>7.1550692855521625E-2</v>
      </c>
      <c r="AA59" s="13">
        <f>VLOOKUP($E59,'ssp1-up-g'!$C$1:$X$194,18,FALSE)</f>
        <v>2.0801983430161819E-2</v>
      </c>
      <c r="AB59" s="13">
        <f>VLOOKUP($E59,'ssp1-up-g'!$C$1:$X$194,19,FALSE)</f>
        <v>0</v>
      </c>
      <c r="AC59" s="13">
        <f>VLOOKUP($E59,'ssp1-up-g'!$C$1:$X$194,20,FALSE)</f>
        <v>0</v>
      </c>
      <c r="AD59" s="13">
        <f>VLOOKUP($E59,'ssp1-up-g'!$C$1:$X$194,21,FALSE)</f>
        <v>0</v>
      </c>
      <c r="AE59" s="13">
        <f>VLOOKUP($E59,'ssp1-up-g'!$C$1:$X$194,22,FALSE)</f>
        <v>0</v>
      </c>
    </row>
    <row r="60" spans="1:31" x14ac:dyDescent="0.3">
      <c r="A60" s="14">
        <v>58</v>
      </c>
      <c r="B60" s="8" t="s">
        <v>313</v>
      </c>
      <c r="C60" s="8" t="s">
        <v>214</v>
      </c>
      <c r="D60" s="8">
        <v>180</v>
      </c>
      <c r="E60" s="8" t="s">
        <v>43</v>
      </c>
      <c r="F60" s="8">
        <v>180</v>
      </c>
      <c r="G60" s="8" t="s">
        <v>261</v>
      </c>
      <c r="H60" s="8">
        <v>911</v>
      </c>
      <c r="J60" s="8" t="str">
        <f>VLOOKUP($E60,'un-class-eco'!$B$2:$D$219,3,FALSE)</f>
        <v>Low income</v>
      </c>
      <c r="K60" s="8" t="str">
        <f>IF(VLOOKUP(E60,'un-class'!$L$1:$O$249,2,FALSE)="x","LDC",IF(VLOOKUP(E60,'un-class'!$L$1:$O$249,3,FALSE)="x","LLDC",IF(VLOOKUP(E60,'un-class'!$L$1:O275,4,FALSE)="x","SIDS","nan")))</f>
        <v>LDC</v>
      </c>
      <c r="L60" s="14" t="str">
        <f t="shared" si="27"/>
        <v>COD</v>
      </c>
      <c r="M60" s="15" t="s">
        <v>1049</v>
      </c>
      <c r="N60" s="13">
        <f>VLOOKUP($E60,'ssp1-up-g'!$C$1:$X$194,5,FALSE)</f>
        <v>6.8710490175232657</v>
      </c>
      <c r="O60" s="13">
        <f>VLOOKUP($E60,'ssp1-up-g'!$C$1:$X$194,6,FALSE)</f>
        <v>7.9042488580666372</v>
      </c>
      <c r="P60" s="13">
        <f>VLOOKUP($E60,'ssp1-up-g'!$C$1:$X$194,7,FALSE)</f>
        <v>8.755687675301175</v>
      </c>
      <c r="Q60" s="13">
        <f>VLOOKUP($E60,'ssp1-up-g'!$C$1:$X$194,8,FALSE)</f>
        <v>9.1175521172623135</v>
      </c>
      <c r="R60" s="13">
        <f>VLOOKUP($E60,'ssp1-up-g'!$C$1:$X$194,9,FALSE)</f>
        <v>9.377746866798482</v>
      </c>
      <c r="S60" s="13">
        <f>VLOOKUP($E60,'ssp1-up-g'!$C$1:$X$194,10,FALSE)</f>
        <v>9.3235803115738349</v>
      </c>
      <c r="T60" s="13">
        <f>VLOOKUP($E60,'ssp1-up-g'!$C$1:$X$194,11,FALSE)</f>
        <v>8.9586086687117046</v>
      </c>
      <c r="U60" s="13">
        <f>VLOOKUP($E60,'ssp1-up-g'!$C$1:$X$194,12,FALSE)</f>
        <v>8.3277195393067274</v>
      </c>
      <c r="V60" s="13">
        <f>VLOOKUP($E60,'ssp1-up-g'!$C$1:$X$194,13,FALSE)</f>
        <v>7.6531848429635261</v>
      </c>
      <c r="W60" s="13">
        <f>VLOOKUP($E60,'ssp1-up-g'!$C$1:$X$194,14,FALSE)</f>
        <v>6.8857729010127855</v>
      </c>
      <c r="X60" s="13">
        <f>VLOOKUP($E60,'ssp1-up-g'!$C$1:$X$194,15,FALSE)</f>
        <v>6.0646694285159697</v>
      </c>
      <c r="Y60" s="13">
        <f>VLOOKUP($E60,'ssp1-up-g'!$C$1:$X$194,16,FALSE)</f>
        <v>5.1643479856199548</v>
      </c>
      <c r="Z60" s="13">
        <f>VLOOKUP($E60,'ssp1-up-g'!$C$1:$X$194,17,FALSE)</f>
        <v>4.2168977696625234</v>
      </c>
      <c r="AA60" s="13">
        <f>VLOOKUP($E60,'ssp1-up-g'!$C$1:$X$194,18,FALSE)</f>
        <v>3.2654648228178189</v>
      </c>
      <c r="AB60" s="13">
        <f>VLOOKUP($E60,'ssp1-up-g'!$C$1:$X$194,19,FALSE)</f>
        <v>2.3421148424212248</v>
      </c>
      <c r="AC60" s="13">
        <f>VLOOKUP($E60,'ssp1-up-g'!$C$1:$X$194,20,FALSE)</f>
        <v>1.4383966176557266</v>
      </c>
      <c r="AD60" s="13">
        <f>VLOOKUP($E60,'ssp1-up-g'!$C$1:$X$194,21,FALSE)</f>
        <v>0.57017970982502675</v>
      </c>
      <c r="AE60" s="13">
        <f>VLOOKUP($E60,'ssp1-up-g'!$C$1:$X$194,22,FALSE)</f>
        <v>0</v>
      </c>
    </row>
    <row r="61" spans="1:31" x14ac:dyDescent="0.3">
      <c r="A61" s="14">
        <v>59</v>
      </c>
      <c r="B61" s="8" t="s">
        <v>315</v>
      </c>
      <c r="C61" s="8" t="s">
        <v>214</v>
      </c>
      <c r="D61" s="8">
        <v>226</v>
      </c>
      <c r="E61" s="8" t="s">
        <v>75</v>
      </c>
      <c r="F61" s="8">
        <v>226</v>
      </c>
      <c r="G61" s="8" t="s">
        <v>261</v>
      </c>
      <c r="H61" s="8">
        <v>911</v>
      </c>
      <c r="J61" s="8" t="str">
        <f>VLOOKUP($E61,'un-class-eco'!$B$2:$D$219,3,FALSE)</f>
        <v>Upper middle income</v>
      </c>
      <c r="K61" s="8" t="str">
        <f>IF(VLOOKUP(E61,'un-class'!$L$1:$O$249,2,FALSE)="x","LDC",IF(VLOOKUP(E61,'un-class'!$L$1:$O$249,3,FALSE)="x","LLDC",IF(VLOOKUP(E61,'un-class'!$L$1:O276,4,FALSE)="x","SIDS","nan")))</f>
        <v>nan</v>
      </c>
      <c r="L61" s="14" t="str">
        <f t="shared" si="27"/>
        <v>GNQ</v>
      </c>
      <c r="M61" s="15" t="s">
        <v>1049</v>
      </c>
      <c r="N61" s="13">
        <f>VLOOKUP($E61,'ssp1-up-g'!$C$1:$X$194,5,FALSE)</f>
        <v>7.4462804116012082E-2</v>
      </c>
      <c r="O61" s="13">
        <f>VLOOKUP($E61,'ssp1-up-g'!$C$1:$X$194,6,FALSE)</f>
        <v>8.1928945547568521E-2</v>
      </c>
      <c r="P61" s="13">
        <f>VLOOKUP($E61,'ssp1-up-g'!$C$1:$X$194,7,FALSE)</f>
        <v>8.6438502980022647E-2</v>
      </c>
      <c r="Q61" s="13">
        <f>VLOOKUP($E61,'ssp1-up-g'!$C$1:$X$194,8,FALSE)</f>
        <v>8.6995425961558737E-2</v>
      </c>
      <c r="R61" s="13">
        <f>VLOOKUP($E61,'ssp1-up-g'!$C$1:$X$194,9,FALSE)</f>
        <v>8.6922038838228466E-2</v>
      </c>
      <c r="S61" s="13">
        <f>VLOOKUP($E61,'ssp1-up-g'!$C$1:$X$194,10,FALSE)</f>
        <v>8.3553692366448051E-2</v>
      </c>
      <c r="T61" s="13">
        <f>VLOOKUP($E61,'ssp1-up-g'!$C$1:$X$194,11,FALSE)</f>
        <v>7.8184322910357595E-2</v>
      </c>
      <c r="U61" s="13">
        <f>VLOOKUP($E61,'ssp1-up-g'!$C$1:$X$194,12,FALSE)</f>
        <v>7.1967751953957104E-2</v>
      </c>
      <c r="V61" s="13">
        <f>VLOOKUP($E61,'ssp1-up-g'!$C$1:$X$194,13,FALSE)</f>
        <v>6.6003638965675848E-2</v>
      </c>
      <c r="W61" s="13">
        <f>VLOOKUP($E61,'ssp1-up-g'!$C$1:$X$194,14,FALSE)</f>
        <v>5.9734021133694748E-2</v>
      </c>
      <c r="X61" s="13">
        <f>VLOOKUP($E61,'ssp1-up-g'!$C$1:$X$194,15,FALSE)</f>
        <v>5.1438994157590789E-2</v>
      </c>
      <c r="Y61" s="13">
        <f>VLOOKUP($E61,'ssp1-up-g'!$C$1:$X$194,16,FALSE)</f>
        <v>4.157504037181714E-2</v>
      </c>
      <c r="Z61" s="13">
        <f>VLOOKUP($E61,'ssp1-up-g'!$C$1:$X$194,17,FALSE)</f>
        <v>3.0967330503846036E-2</v>
      </c>
      <c r="AA61" s="13">
        <f>VLOOKUP($E61,'ssp1-up-g'!$C$1:$X$194,18,FALSE)</f>
        <v>2.0103444723047925E-2</v>
      </c>
      <c r="AB61" s="13">
        <f>VLOOKUP($E61,'ssp1-up-g'!$C$1:$X$194,19,FALSE)</f>
        <v>1.0063471822389758E-2</v>
      </c>
      <c r="AC61" s="13">
        <f>VLOOKUP($E61,'ssp1-up-g'!$C$1:$X$194,20,FALSE)</f>
        <v>8.6910268945783464E-4</v>
      </c>
      <c r="AD61" s="13">
        <f>VLOOKUP($E61,'ssp1-up-g'!$C$1:$X$194,21,FALSE)</f>
        <v>0</v>
      </c>
      <c r="AE61" s="13">
        <f>VLOOKUP($E61,'ssp1-up-g'!$C$1:$X$194,22,FALSE)</f>
        <v>0</v>
      </c>
    </row>
    <row r="62" spans="1:31" x14ac:dyDescent="0.3">
      <c r="A62" s="14">
        <v>60</v>
      </c>
      <c r="B62" s="8" t="s">
        <v>317</v>
      </c>
      <c r="C62" s="8" t="s">
        <v>214</v>
      </c>
      <c r="D62" s="8">
        <v>266</v>
      </c>
      <c r="E62" s="8" t="s">
        <v>67</v>
      </c>
      <c r="F62" s="8">
        <v>266</v>
      </c>
      <c r="G62" s="8" t="s">
        <v>261</v>
      </c>
      <c r="H62" s="8">
        <v>911</v>
      </c>
      <c r="J62" s="8" t="str">
        <f>VLOOKUP($E62,'un-class-eco'!$B$2:$D$219,3,FALSE)</f>
        <v>Upper middle income</v>
      </c>
      <c r="K62" s="8" t="str">
        <f>IF(VLOOKUP(E62,'un-class'!$L$1:$O$249,2,FALSE)="x","LDC",IF(VLOOKUP(E62,'un-class'!$L$1:$O$249,3,FALSE)="x","LLDC",IF(VLOOKUP(E62,'un-class'!$L$1:O277,4,FALSE)="x","SIDS","nan")))</f>
        <v>nan</v>
      </c>
      <c r="L62" s="14" t="str">
        <f t="shared" si="27"/>
        <v>GAB</v>
      </c>
      <c r="M62" s="15" t="s">
        <v>1049</v>
      </c>
      <c r="N62" s="13">
        <f>VLOOKUP($E62,'ssp1-up-g'!$C$1:$X$194,5,FALSE)</f>
        <v>0.12710239116090816</v>
      </c>
      <c r="O62" s="13">
        <f>VLOOKUP($E62,'ssp1-up-g'!$C$1:$X$194,6,FALSE)</f>
        <v>0.11910769841853774</v>
      </c>
      <c r="P62" s="13">
        <f>VLOOKUP($E62,'ssp1-up-g'!$C$1:$X$194,7,FALSE)</f>
        <v>0.10499850784612752</v>
      </c>
      <c r="Q62" s="13">
        <f>VLOOKUP($E62,'ssp1-up-g'!$C$1:$X$194,8,FALSE)</f>
        <v>8.793035625098744E-2</v>
      </c>
      <c r="R62" s="13">
        <f>VLOOKUP($E62,'ssp1-up-g'!$C$1:$X$194,9,FALSE)</f>
        <v>7.5510204491508359E-2</v>
      </c>
      <c r="S62" s="13">
        <f>VLOOKUP($E62,'ssp1-up-g'!$C$1:$X$194,10,FALSE)</f>
        <v>6.2544575661983126E-2</v>
      </c>
      <c r="T62" s="13">
        <f>VLOOKUP($E62,'ssp1-up-g'!$C$1:$X$194,11,FALSE)</f>
        <v>4.9266269239079064E-2</v>
      </c>
      <c r="U62" s="13">
        <f>VLOOKUP($E62,'ssp1-up-g'!$C$1:$X$194,12,FALSE)</f>
        <v>3.6937796218834862E-2</v>
      </c>
      <c r="V62" s="13">
        <f>VLOOKUP($E62,'ssp1-up-g'!$C$1:$X$194,13,FALSE)</f>
        <v>2.4820777640665259E-2</v>
      </c>
      <c r="W62" s="13">
        <f>VLOOKUP($E62,'ssp1-up-g'!$C$1:$X$194,14,FALSE)</f>
        <v>1.3096637863674099E-2</v>
      </c>
      <c r="X62" s="13">
        <f>VLOOKUP($E62,'ssp1-up-g'!$C$1:$X$194,15,FALSE)</f>
        <v>1.4199163942383297E-3</v>
      </c>
      <c r="Y62" s="13">
        <f>VLOOKUP($E62,'ssp1-up-g'!$C$1:$X$194,16,FALSE)</f>
        <v>0</v>
      </c>
      <c r="Z62" s="13">
        <f>VLOOKUP($E62,'ssp1-up-g'!$C$1:$X$194,17,FALSE)</f>
        <v>0</v>
      </c>
      <c r="AA62" s="13">
        <f>VLOOKUP($E62,'ssp1-up-g'!$C$1:$X$194,18,FALSE)</f>
        <v>0</v>
      </c>
      <c r="AB62" s="13">
        <f>VLOOKUP($E62,'ssp1-up-g'!$C$1:$X$194,19,FALSE)</f>
        <v>0</v>
      </c>
      <c r="AC62" s="13">
        <f>VLOOKUP($E62,'ssp1-up-g'!$C$1:$X$194,20,FALSE)</f>
        <v>0</v>
      </c>
      <c r="AD62" s="13">
        <f>VLOOKUP($E62,'ssp1-up-g'!$C$1:$X$194,21,FALSE)</f>
        <v>0</v>
      </c>
      <c r="AE62" s="13">
        <f>VLOOKUP($E62,'ssp1-up-g'!$C$1:$X$194,22,FALSE)</f>
        <v>0</v>
      </c>
    </row>
    <row r="63" spans="1:31" x14ac:dyDescent="0.3">
      <c r="A63" s="14">
        <v>61</v>
      </c>
      <c r="B63" s="8" t="s">
        <v>319</v>
      </c>
      <c r="C63" s="8" t="s">
        <v>214</v>
      </c>
      <c r="D63" s="8">
        <v>678</v>
      </c>
      <c r="E63" s="8" t="s">
        <v>169</v>
      </c>
      <c r="F63" s="8">
        <v>678</v>
      </c>
      <c r="G63" s="8" t="s">
        <v>261</v>
      </c>
      <c r="H63" s="8">
        <v>911</v>
      </c>
      <c r="J63" s="8" t="str">
        <f>VLOOKUP($E63,'un-class-eco'!$B$2:$D$219,3,FALSE)</f>
        <v>Lower middle income</v>
      </c>
      <c r="K63" s="8" t="str">
        <f>IF(VLOOKUP(E63,'un-class'!$L$1:$O$249,2,FALSE)="x","LDC",IF(VLOOKUP(E63,'un-class'!$L$1:$O$249,3,FALSE)="x","LLDC",IF(VLOOKUP(E63,'un-class'!$L$1:O278,4,FALSE)="x","SIDS","nan")))</f>
        <v>LDC</v>
      </c>
      <c r="L63" s="14" t="str">
        <f t="shared" si="27"/>
        <v>STP</v>
      </c>
      <c r="M63" s="15" t="s">
        <v>1049</v>
      </c>
      <c r="N63" s="13">
        <f>VLOOKUP($E63,'ssp1-up-g'!$C$1:$X$194,5,FALSE)</f>
        <v>1.2555638809067959E-2</v>
      </c>
      <c r="O63" s="13">
        <f>VLOOKUP($E63,'ssp1-up-g'!$C$1:$X$194,6,FALSE)</f>
        <v>1.075038675748427E-2</v>
      </c>
      <c r="P63" s="13">
        <f>VLOOKUP($E63,'ssp1-up-g'!$C$1:$X$194,7,FALSE)</f>
        <v>8.8876498067478882E-3</v>
      </c>
      <c r="Q63" s="13">
        <f>VLOOKUP($E63,'ssp1-up-g'!$C$1:$X$194,8,FALSE)</f>
        <v>6.842825290411636E-3</v>
      </c>
      <c r="R63" s="13">
        <f>VLOOKUP($E63,'ssp1-up-g'!$C$1:$X$194,9,FALSE)</f>
        <v>5.0386995964085968E-3</v>
      </c>
      <c r="S63" s="13">
        <f>VLOOKUP($E63,'ssp1-up-g'!$C$1:$X$194,10,FALSE)</f>
        <v>3.0453837051296617E-3</v>
      </c>
      <c r="T63" s="13">
        <f>VLOOKUP($E63,'ssp1-up-g'!$C$1:$X$194,11,FALSE)</f>
        <v>1.1091958292186177E-3</v>
      </c>
      <c r="U63" s="13">
        <f>VLOOKUP($E63,'ssp1-up-g'!$C$1:$X$194,12,FALSE)</f>
        <v>0</v>
      </c>
      <c r="V63" s="13">
        <f>VLOOKUP($E63,'ssp1-up-g'!$C$1:$X$194,13,FALSE)</f>
        <v>0</v>
      </c>
      <c r="W63" s="13">
        <f>VLOOKUP($E63,'ssp1-up-g'!$C$1:$X$194,14,FALSE)</f>
        <v>0</v>
      </c>
      <c r="X63" s="13">
        <f>VLOOKUP($E63,'ssp1-up-g'!$C$1:$X$194,15,FALSE)</f>
        <v>0</v>
      </c>
      <c r="Y63" s="13">
        <f>VLOOKUP($E63,'ssp1-up-g'!$C$1:$X$194,16,FALSE)</f>
        <v>0</v>
      </c>
      <c r="Z63" s="13">
        <f>VLOOKUP($E63,'ssp1-up-g'!$C$1:$X$194,17,FALSE)</f>
        <v>0</v>
      </c>
      <c r="AA63" s="13">
        <f>VLOOKUP($E63,'ssp1-up-g'!$C$1:$X$194,18,FALSE)</f>
        <v>0</v>
      </c>
      <c r="AB63" s="13">
        <f>VLOOKUP($E63,'ssp1-up-g'!$C$1:$X$194,19,FALSE)</f>
        <v>0</v>
      </c>
      <c r="AC63" s="13">
        <f>VLOOKUP($E63,'ssp1-up-g'!$C$1:$X$194,20,FALSE)</f>
        <v>0</v>
      </c>
      <c r="AD63" s="13">
        <f>VLOOKUP($E63,'ssp1-up-g'!$C$1:$X$194,21,FALSE)</f>
        <v>0</v>
      </c>
      <c r="AE63" s="13">
        <f>VLOOKUP($E63,'ssp1-up-g'!$C$1:$X$194,22,FALSE)</f>
        <v>0</v>
      </c>
    </row>
    <row r="64" spans="1:31" x14ac:dyDescent="0.3">
      <c r="A64" s="14">
        <v>62</v>
      </c>
      <c r="B64" s="14" t="s">
        <v>321</v>
      </c>
      <c r="C64" s="14" t="s">
        <v>214</v>
      </c>
      <c r="D64" s="14">
        <v>912</v>
      </c>
      <c r="E64" s="14" t="s">
        <v>214</v>
      </c>
      <c r="F64" s="14">
        <v>15</v>
      </c>
      <c r="G64" s="14" t="s">
        <v>258</v>
      </c>
      <c r="H64" s="14">
        <v>903</v>
      </c>
      <c r="I64" s="14">
        <v>1833</v>
      </c>
      <c r="L64" s="14" t="str">
        <f>B64</f>
        <v>Northern Africa</v>
      </c>
      <c r="M64" s="15" t="s">
        <v>1049</v>
      </c>
      <c r="N64" s="15">
        <f t="shared" ref="N64:AE64" si="29">SUMIF($H$2:$H$295,$D64,N$2:N$295)</f>
        <v>17.823361636986757</v>
      </c>
      <c r="O64" s="15">
        <f t="shared" si="29"/>
        <v>17.738603227774771</v>
      </c>
      <c r="P64" s="15">
        <f t="shared" si="29"/>
        <v>16.892009037454184</v>
      </c>
      <c r="Q64" s="15">
        <f t="shared" si="29"/>
        <v>15.58645052034537</v>
      </c>
      <c r="R64" s="15">
        <f t="shared" si="29"/>
        <v>14.491435544661288</v>
      </c>
      <c r="S64" s="15">
        <f t="shared" si="29"/>
        <v>13.074911015840499</v>
      </c>
      <c r="T64" s="15">
        <f t="shared" si="29"/>
        <v>11.25703320617674</v>
      </c>
      <c r="U64" s="15">
        <f t="shared" si="29"/>
        <v>9.0890270578119132</v>
      </c>
      <c r="V64" s="15">
        <f t="shared" si="29"/>
        <v>6.9660818800667332</v>
      </c>
      <c r="W64" s="15">
        <f t="shared" si="29"/>
        <v>5.1041812749936124</v>
      </c>
      <c r="X64" s="15">
        <f t="shared" si="29"/>
        <v>3.7528212776948067</v>
      </c>
      <c r="Y64" s="15">
        <f t="shared" si="29"/>
        <v>2.4763033262762946</v>
      </c>
      <c r="Z64" s="15">
        <f t="shared" si="29"/>
        <v>1.1552721960073384</v>
      </c>
      <c r="AA64" s="15">
        <f t="shared" si="29"/>
        <v>5.3041108205235332E-2</v>
      </c>
      <c r="AB64" s="15">
        <f t="shared" si="29"/>
        <v>0</v>
      </c>
      <c r="AC64" s="15">
        <f t="shared" si="29"/>
        <v>0</v>
      </c>
      <c r="AD64" s="15">
        <f t="shared" si="29"/>
        <v>0</v>
      </c>
      <c r="AE64" s="15">
        <f t="shared" si="29"/>
        <v>0</v>
      </c>
    </row>
    <row r="65" spans="1:31" x14ac:dyDescent="0.3">
      <c r="A65" s="14">
        <v>63</v>
      </c>
      <c r="B65" s="8" t="s">
        <v>322</v>
      </c>
      <c r="C65" s="8" t="s">
        <v>214</v>
      </c>
      <c r="D65" s="8">
        <v>12</v>
      </c>
      <c r="E65" s="8" t="s">
        <v>56</v>
      </c>
      <c r="F65" s="8">
        <v>12</v>
      </c>
      <c r="G65" s="8" t="s">
        <v>261</v>
      </c>
      <c r="H65" s="8">
        <v>912</v>
      </c>
      <c r="J65" s="8" t="str">
        <f>VLOOKUP($E65,'un-class-eco'!$B$2:$D$219,3,FALSE)</f>
        <v>Upper middle income</v>
      </c>
      <c r="K65" s="8" t="str">
        <f>IF(VLOOKUP(E65,'un-class'!$L$1:$O$249,2,FALSE)="x","LDC",IF(VLOOKUP(E65,'un-class'!$L$1:$O$249,3,FALSE)="x","LLDC",IF(VLOOKUP(E65,'un-class'!$L$1:O280,4,FALSE)="x","SIDS","nan")))</f>
        <v>nan</v>
      </c>
      <c r="L65" s="14" t="str">
        <f t="shared" si="27"/>
        <v>DZA</v>
      </c>
      <c r="M65" s="15" t="s">
        <v>1049</v>
      </c>
      <c r="N65" s="13">
        <f>VLOOKUP($E65,'ssp1-up-g'!$C$1:$X$194,5,FALSE)</f>
        <v>2.9826143795504585</v>
      </c>
      <c r="O65" s="13">
        <f>VLOOKUP($E65,'ssp1-up-g'!$C$1:$X$194,6,FALSE)</f>
        <v>2.7460986181218701</v>
      </c>
      <c r="P65" s="13">
        <f>VLOOKUP($E65,'ssp1-up-g'!$C$1:$X$194,7,FALSE)</f>
        <v>2.3819747049206939</v>
      </c>
      <c r="Q65" s="13">
        <f>VLOOKUP($E65,'ssp1-up-g'!$C$1:$X$194,8,FALSE)</f>
        <v>1.9806091059813582</v>
      </c>
      <c r="R65" s="13">
        <f>VLOOKUP($E65,'ssp1-up-g'!$C$1:$X$194,9,FALSE)</f>
        <v>1.7089378496092138</v>
      </c>
      <c r="S65" s="13">
        <f>VLOOKUP($E65,'ssp1-up-g'!$C$1:$X$194,10,FALSE)</f>
        <v>1.4635106511327933</v>
      </c>
      <c r="T65" s="13">
        <f>VLOOKUP($E65,'ssp1-up-g'!$C$1:$X$194,11,FALSE)</f>
        <v>1.1770928934835538</v>
      </c>
      <c r="U65" s="13">
        <f>VLOOKUP($E65,'ssp1-up-g'!$C$1:$X$194,12,FALSE)</f>
        <v>0.81408615806277851</v>
      </c>
      <c r="V65" s="13">
        <f>VLOOKUP($E65,'ssp1-up-g'!$C$1:$X$194,13,FALSE)</f>
        <v>0.43814311521042981</v>
      </c>
      <c r="W65" s="13">
        <f>VLOOKUP($E65,'ssp1-up-g'!$C$1:$X$194,14,FALSE)</f>
        <v>7.6973162898063663E-2</v>
      </c>
      <c r="X65" s="13">
        <f>VLOOKUP($E65,'ssp1-up-g'!$C$1:$X$194,15,FALSE)</f>
        <v>0</v>
      </c>
      <c r="Y65" s="13">
        <f>VLOOKUP($E65,'ssp1-up-g'!$C$1:$X$194,16,FALSE)</f>
        <v>0</v>
      </c>
      <c r="Z65" s="13">
        <f>VLOOKUP($E65,'ssp1-up-g'!$C$1:$X$194,17,FALSE)</f>
        <v>0</v>
      </c>
      <c r="AA65" s="13">
        <f>VLOOKUP($E65,'ssp1-up-g'!$C$1:$X$194,18,FALSE)</f>
        <v>0</v>
      </c>
      <c r="AB65" s="13">
        <f>VLOOKUP($E65,'ssp1-up-g'!$C$1:$X$194,19,FALSE)</f>
        <v>0</v>
      </c>
      <c r="AC65" s="13">
        <f>VLOOKUP($E65,'ssp1-up-g'!$C$1:$X$194,20,FALSE)</f>
        <v>0</v>
      </c>
      <c r="AD65" s="13">
        <f>VLOOKUP($E65,'ssp1-up-g'!$C$1:$X$194,21,FALSE)</f>
        <v>0</v>
      </c>
      <c r="AE65" s="13">
        <f>VLOOKUP($E65,'ssp1-up-g'!$C$1:$X$194,22,FALSE)</f>
        <v>0</v>
      </c>
    </row>
    <row r="66" spans="1:31" x14ac:dyDescent="0.3">
      <c r="A66" s="14">
        <v>64</v>
      </c>
      <c r="B66" s="8" t="s">
        <v>324</v>
      </c>
      <c r="C66" s="8" t="s">
        <v>214</v>
      </c>
      <c r="D66" s="8">
        <v>818</v>
      </c>
      <c r="E66" s="8" t="s">
        <v>58</v>
      </c>
      <c r="F66" s="8">
        <v>818</v>
      </c>
      <c r="G66" s="8" t="s">
        <v>261</v>
      </c>
      <c r="H66" s="8">
        <v>912</v>
      </c>
      <c r="J66" s="8" t="str">
        <f>VLOOKUP($E66,'un-class-eco'!$B$2:$D$219,3,FALSE)</f>
        <v>Lower middle income</v>
      </c>
      <c r="K66" s="8" t="str">
        <f>IF(VLOOKUP(E66,'un-class'!$L$1:$O$249,2,FALSE)="x","LDC",IF(VLOOKUP(E66,'un-class'!$L$1:$O$249,3,FALSE)="x","LLDC",IF(VLOOKUP(E66,'un-class'!$L$1:O281,4,FALSE)="x","SIDS","nan")))</f>
        <v>nan</v>
      </c>
      <c r="L66" s="14" t="str">
        <f t="shared" si="27"/>
        <v>EGY</v>
      </c>
      <c r="M66" s="15" t="s">
        <v>1049</v>
      </c>
      <c r="N66" s="13">
        <f>VLOOKUP($E66,'ssp1-up-g'!$C$1:$X$194,5,FALSE)</f>
        <v>7.0503650682782038</v>
      </c>
      <c r="O66" s="13">
        <f>VLOOKUP($E66,'ssp1-up-g'!$C$1:$X$194,6,FALSE)</f>
        <v>7.1481019418444447</v>
      </c>
      <c r="P66" s="13">
        <f>VLOOKUP($E66,'ssp1-up-g'!$C$1:$X$194,7,FALSE)</f>
        <v>6.9355487533551567</v>
      </c>
      <c r="Q66" s="13">
        <f>VLOOKUP($E66,'ssp1-up-g'!$C$1:$X$194,8,FALSE)</f>
        <v>6.5381640543687638</v>
      </c>
      <c r="R66" s="13">
        <f>VLOOKUP($E66,'ssp1-up-g'!$C$1:$X$194,9,FALSE)</f>
        <v>6.1955114048302633</v>
      </c>
      <c r="S66" s="13">
        <f>VLOOKUP($E66,'ssp1-up-g'!$C$1:$X$194,10,FALSE)</f>
        <v>5.6900863305648528</v>
      </c>
      <c r="T66" s="13">
        <f>VLOOKUP($E66,'ssp1-up-g'!$C$1:$X$194,11,FALSE)</f>
        <v>5.0140846324838151</v>
      </c>
      <c r="U66" s="13">
        <f>VLOOKUP($E66,'ssp1-up-g'!$C$1:$X$194,12,FALSE)</f>
        <v>4.2366146662121338</v>
      </c>
      <c r="V66" s="13">
        <f>VLOOKUP($E66,'ssp1-up-g'!$C$1:$X$194,13,FALSE)</f>
        <v>3.4919734839864844</v>
      </c>
      <c r="W66" s="13">
        <f>VLOOKUP($E66,'ssp1-up-g'!$C$1:$X$194,14,FALSE)</f>
        <v>2.7554256851853438</v>
      </c>
      <c r="X66" s="13">
        <f>VLOOKUP($E66,'ssp1-up-g'!$C$1:$X$194,15,FALSE)</f>
        <v>2.0645346138659733</v>
      </c>
      <c r="Y66" s="13">
        <f>VLOOKUP($E66,'ssp1-up-g'!$C$1:$X$194,16,FALSE)</f>
        <v>1.3291064108486665</v>
      </c>
      <c r="Z66" s="13">
        <f>VLOOKUP($E66,'ssp1-up-g'!$C$1:$X$194,17,FALSE)</f>
        <v>0.56038285129457677</v>
      </c>
      <c r="AA66" s="13">
        <f>VLOOKUP($E66,'ssp1-up-g'!$C$1:$X$194,18,FALSE)</f>
        <v>0</v>
      </c>
      <c r="AB66" s="13">
        <f>VLOOKUP($E66,'ssp1-up-g'!$C$1:$X$194,19,FALSE)</f>
        <v>0</v>
      </c>
      <c r="AC66" s="13">
        <f>VLOOKUP($E66,'ssp1-up-g'!$C$1:$X$194,20,FALSE)</f>
        <v>0</v>
      </c>
      <c r="AD66" s="13">
        <f>VLOOKUP($E66,'ssp1-up-g'!$C$1:$X$194,21,FALSE)</f>
        <v>0</v>
      </c>
      <c r="AE66" s="13">
        <f>VLOOKUP($E66,'ssp1-up-g'!$C$1:$X$194,22,FALSE)</f>
        <v>0</v>
      </c>
    </row>
    <row r="67" spans="1:31" x14ac:dyDescent="0.3">
      <c r="A67" s="14">
        <v>65</v>
      </c>
      <c r="B67" s="8" t="s">
        <v>326</v>
      </c>
      <c r="C67" s="8" t="s">
        <v>214</v>
      </c>
      <c r="D67" s="8">
        <v>434</v>
      </c>
      <c r="E67" s="8" t="s">
        <v>107</v>
      </c>
      <c r="F67" s="8">
        <v>434</v>
      </c>
      <c r="G67" s="8" t="s">
        <v>261</v>
      </c>
      <c r="H67" s="8">
        <v>912</v>
      </c>
      <c r="J67" s="8" t="str">
        <f>VLOOKUP($E67,'un-class-eco'!$B$2:$D$219,3,FALSE)</f>
        <v>Upper middle income</v>
      </c>
      <c r="K67" s="8" t="str">
        <f>IF(VLOOKUP(E67,'un-class'!$L$1:$O$249,2,FALSE)="x","LDC",IF(VLOOKUP(E67,'un-class'!$L$1:$O$249,3,FALSE)="x","LLDC",IF(VLOOKUP(E67,'un-class'!$L$1:O282,4,FALSE)="x","SIDS","nan")))</f>
        <v>nan</v>
      </c>
      <c r="L67" s="14" t="str">
        <f t="shared" ref="L67:L130" si="30">E67</f>
        <v>LBY</v>
      </c>
      <c r="M67" s="15" t="s">
        <v>1049</v>
      </c>
      <c r="N67" s="13">
        <f>VLOOKUP($E67,'ssp1-up-g'!$C$1:$X$194,5,FALSE)</f>
        <v>0.68000830652567146</v>
      </c>
      <c r="O67" s="13">
        <f>VLOOKUP($E67,'ssp1-up-g'!$C$1:$X$194,6,FALSE)</f>
        <v>0.60140493160147468</v>
      </c>
      <c r="P67" s="13">
        <f>VLOOKUP($E67,'ssp1-up-g'!$C$1:$X$194,7,FALSE)</f>
        <v>0.49474183582525466</v>
      </c>
      <c r="Q67" s="13">
        <f>VLOOKUP($E67,'ssp1-up-g'!$C$1:$X$194,8,FALSE)</f>
        <v>0.40911599423086109</v>
      </c>
      <c r="R67" s="13">
        <f>VLOOKUP($E67,'ssp1-up-g'!$C$1:$X$194,9,FALSE)</f>
        <v>0.3730770472047773</v>
      </c>
      <c r="S67" s="13">
        <f>VLOOKUP($E67,'ssp1-up-g'!$C$1:$X$194,10,FALSE)</f>
        <v>0.34265853337324437</v>
      </c>
      <c r="T67" s="13">
        <f>VLOOKUP($E67,'ssp1-up-g'!$C$1:$X$194,11,FALSE)</f>
        <v>0.29052021323283928</v>
      </c>
      <c r="U67" s="13">
        <f>VLOOKUP($E67,'ssp1-up-g'!$C$1:$X$194,12,FALSE)</f>
        <v>0.21256440286468958</v>
      </c>
      <c r="V67" s="13">
        <f>VLOOKUP($E67,'ssp1-up-g'!$C$1:$X$194,13,FALSE)</f>
        <v>0.12822558895625669</v>
      </c>
      <c r="W67" s="13">
        <f>VLOOKUP($E67,'ssp1-up-g'!$C$1:$X$194,14,FALSE)</f>
        <v>4.8558351876478056E-2</v>
      </c>
      <c r="X67" s="13">
        <f>VLOOKUP($E67,'ssp1-up-g'!$C$1:$X$194,15,FALSE)</f>
        <v>0</v>
      </c>
      <c r="Y67" s="13">
        <f>VLOOKUP($E67,'ssp1-up-g'!$C$1:$X$194,16,FALSE)</f>
        <v>0</v>
      </c>
      <c r="Z67" s="13">
        <f>VLOOKUP($E67,'ssp1-up-g'!$C$1:$X$194,17,FALSE)</f>
        <v>0</v>
      </c>
      <c r="AA67" s="13">
        <f>VLOOKUP($E67,'ssp1-up-g'!$C$1:$X$194,18,FALSE)</f>
        <v>0</v>
      </c>
      <c r="AB67" s="13">
        <f>VLOOKUP($E67,'ssp1-up-g'!$C$1:$X$194,19,FALSE)</f>
        <v>0</v>
      </c>
      <c r="AC67" s="13">
        <f>VLOOKUP($E67,'ssp1-up-g'!$C$1:$X$194,20,FALSE)</f>
        <v>0</v>
      </c>
      <c r="AD67" s="13">
        <f>VLOOKUP($E67,'ssp1-up-g'!$C$1:$X$194,21,FALSE)</f>
        <v>0</v>
      </c>
      <c r="AE67" s="13">
        <f>VLOOKUP($E67,'ssp1-up-g'!$C$1:$X$194,22,FALSE)</f>
        <v>0</v>
      </c>
    </row>
    <row r="68" spans="1:31" x14ac:dyDescent="0.3">
      <c r="A68" s="14">
        <v>66</v>
      </c>
      <c r="B68" s="8" t="s">
        <v>328</v>
      </c>
      <c r="C68" s="8" t="s">
        <v>214</v>
      </c>
      <c r="D68" s="8">
        <v>504</v>
      </c>
      <c r="E68" s="8" t="s">
        <v>115</v>
      </c>
      <c r="F68" s="8">
        <v>504</v>
      </c>
      <c r="G68" s="8" t="s">
        <v>261</v>
      </c>
      <c r="H68" s="8">
        <v>912</v>
      </c>
      <c r="J68" s="8" t="str">
        <f>VLOOKUP($E68,'un-class-eco'!$B$2:$D$219,3,FALSE)</f>
        <v>Lower middle income</v>
      </c>
      <c r="K68" s="8" t="str">
        <f>IF(VLOOKUP(E68,'un-class'!$L$1:$O$249,2,FALSE)="x","LDC",IF(VLOOKUP(E68,'un-class'!$L$1:$O$249,3,FALSE)="x","LLDC",IF(VLOOKUP(E68,'un-class'!$L$1:O283,4,FALSE)="x","SIDS","nan")))</f>
        <v>nan</v>
      </c>
      <c r="L68" s="14" t="str">
        <f t="shared" si="30"/>
        <v>MAR</v>
      </c>
      <c r="M68" s="15" t="s">
        <v>1049</v>
      </c>
      <c r="N68" s="13">
        <f>VLOOKUP($E68,'ssp1-up-g'!$C$1:$X$194,5,FALSE)</f>
        <v>1.9567390065069468</v>
      </c>
      <c r="O68" s="13">
        <f>VLOOKUP($E68,'ssp1-up-g'!$C$1:$X$194,6,FALSE)</f>
        <v>1.8320919038953285</v>
      </c>
      <c r="P68" s="13">
        <f>VLOOKUP($E68,'ssp1-up-g'!$C$1:$X$194,7,FALSE)</f>
        <v>1.6514998132895755</v>
      </c>
      <c r="Q68" s="13">
        <f>VLOOKUP($E68,'ssp1-up-g'!$C$1:$X$194,8,FALSE)</f>
        <v>1.4066907662819403</v>
      </c>
      <c r="R68" s="13">
        <f>VLOOKUP($E68,'ssp1-up-g'!$C$1:$X$194,9,FALSE)</f>
        <v>1.1971303862698512</v>
      </c>
      <c r="S68" s="13">
        <f>VLOOKUP($E68,'ssp1-up-g'!$C$1:$X$194,10,FALSE)</f>
        <v>0.96474222862424952</v>
      </c>
      <c r="T68" s="13">
        <f>VLOOKUP($E68,'ssp1-up-g'!$C$1:$X$194,11,FALSE)</f>
        <v>0.70104632217358187</v>
      </c>
      <c r="U68" s="13">
        <f>VLOOKUP($E68,'ssp1-up-g'!$C$1:$X$194,12,FALSE)</f>
        <v>0.40736431920363003</v>
      </c>
      <c r="V68" s="13">
        <f>VLOOKUP($E68,'ssp1-up-g'!$C$1:$X$194,13,FALSE)</f>
        <v>0.12378177925549849</v>
      </c>
      <c r="W68" s="13">
        <f>VLOOKUP($E68,'ssp1-up-g'!$C$1:$X$194,14,FALSE)</f>
        <v>0</v>
      </c>
      <c r="X68" s="13">
        <f>VLOOKUP($E68,'ssp1-up-g'!$C$1:$X$194,15,FALSE)</f>
        <v>0</v>
      </c>
      <c r="Y68" s="13">
        <f>VLOOKUP($E68,'ssp1-up-g'!$C$1:$X$194,16,FALSE)</f>
        <v>0</v>
      </c>
      <c r="Z68" s="13">
        <f>VLOOKUP($E68,'ssp1-up-g'!$C$1:$X$194,17,FALSE)</f>
        <v>0</v>
      </c>
      <c r="AA68" s="13">
        <f>VLOOKUP($E68,'ssp1-up-g'!$C$1:$X$194,18,FALSE)</f>
        <v>0</v>
      </c>
      <c r="AB68" s="13">
        <f>VLOOKUP($E68,'ssp1-up-g'!$C$1:$X$194,19,FALSE)</f>
        <v>0</v>
      </c>
      <c r="AC68" s="13">
        <f>VLOOKUP($E68,'ssp1-up-g'!$C$1:$X$194,20,FALSE)</f>
        <v>0</v>
      </c>
      <c r="AD68" s="13">
        <f>VLOOKUP($E68,'ssp1-up-g'!$C$1:$X$194,21,FALSE)</f>
        <v>0</v>
      </c>
      <c r="AE68" s="13">
        <f>VLOOKUP($E68,'ssp1-up-g'!$C$1:$X$194,22,FALSE)</f>
        <v>0</v>
      </c>
    </row>
    <row r="69" spans="1:31" x14ac:dyDescent="0.3">
      <c r="A69" s="14">
        <v>67</v>
      </c>
      <c r="B69" s="8" t="s">
        <v>330</v>
      </c>
      <c r="C69" s="8" t="s">
        <v>214</v>
      </c>
      <c r="D69" s="8">
        <v>729</v>
      </c>
      <c r="E69" s="8" t="s">
        <v>161</v>
      </c>
      <c r="F69" s="8">
        <v>729</v>
      </c>
      <c r="G69" s="8" t="s">
        <v>261</v>
      </c>
      <c r="H69" s="8">
        <v>912</v>
      </c>
      <c r="J69" s="8" t="str">
        <f>VLOOKUP($E69,'un-class-eco'!$B$2:$D$219,3,FALSE)</f>
        <v>Low income</v>
      </c>
      <c r="K69" s="8" t="str">
        <f>IF(VLOOKUP(E69,'un-class'!$L$1:$O$249,2,FALSE)="x","LDC",IF(VLOOKUP(E69,'un-class'!$L$1:$O$249,3,FALSE)="x","LLDC",IF(VLOOKUP(E69,'un-class'!$L$1:O284,4,FALSE)="x","SIDS","nan")))</f>
        <v>LDC</v>
      </c>
      <c r="L69" s="14" t="str">
        <f t="shared" si="30"/>
        <v>SDN</v>
      </c>
      <c r="M69" s="15" t="s">
        <v>1049</v>
      </c>
      <c r="N69" s="13">
        <f>VLOOKUP($E69,'ssp1-up-g'!$C$1:$X$194,5,FALSE)</f>
        <v>4.47339929806434</v>
      </c>
      <c r="O69" s="13">
        <f>VLOOKUP($E69,'ssp1-up-g'!$C$1:$X$194,6,FALSE)</f>
        <v>4.7942989568995529</v>
      </c>
      <c r="P69" s="13">
        <f>VLOOKUP($E69,'ssp1-up-g'!$C$1:$X$194,7,FALSE)</f>
        <v>4.8989856343668023</v>
      </c>
      <c r="Q69" s="13">
        <f>VLOOKUP($E69,'ssp1-up-g'!$C$1:$X$194,8,FALSE)</f>
        <v>4.825944995531934</v>
      </c>
      <c r="R69" s="13">
        <f>VLOOKUP($E69,'ssp1-up-g'!$C$1:$X$194,9,FALSE)</f>
        <v>4.672213593738654</v>
      </c>
      <c r="S69" s="13">
        <f>VLOOKUP($E69,'ssp1-up-g'!$C$1:$X$194,10,FALSE)</f>
        <v>4.3391400884898914</v>
      </c>
      <c r="T69" s="13">
        <f>VLOOKUP($E69,'ssp1-up-g'!$C$1:$X$194,11,FALSE)</f>
        <v>3.8714699481974932</v>
      </c>
      <c r="U69" s="13">
        <f>VLOOKUP($E69,'ssp1-up-g'!$C$1:$X$194,12,FALSE)</f>
        <v>3.2983795168808925</v>
      </c>
      <c r="V69" s="13">
        <f>VLOOKUP($E69,'ssp1-up-g'!$C$1:$X$194,13,FALSE)</f>
        <v>2.7484946747158574</v>
      </c>
      <c r="W69" s="13">
        <f>VLOOKUP($E69,'ssp1-up-g'!$C$1:$X$194,14,FALSE)</f>
        <v>2.2232240750337269</v>
      </c>
      <c r="X69" s="13">
        <f>VLOOKUP($E69,'ssp1-up-g'!$C$1:$X$194,15,FALSE)</f>
        <v>1.6882866638288334</v>
      </c>
      <c r="Y69" s="13">
        <f>VLOOKUP($E69,'ssp1-up-g'!$C$1:$X$194,16,FALSE)</f>
        <v>1.147196915427628</v>
      </c>
      <c r="Z69" s="13">
        <f>VLOOKUP($E69,'ssp1-up-g'!$C$1:$X$194,17,FALSE)</f>
        <v>0.59488934471276167</v>
      </c>
      <c r="AA69" s="13">
        <f>VLOOKUP($E69,'ssp1-up-g'!$C$1:$X$194,18,FALSE)</f>
        <v>5.3041108205235332E-2</v>
      </c>
      <c r="AB69" s="13">
        <f>VLOOKUP($E69,'ssp1-up-g'!$C$1:$X$194,19,FALSE)</f>
        <v>0</v>
      </c>
      <c r="AC69" s="13">
        <f>VLOOKUP($E69,'ssp1-up-g'!$C$1:$X$194,20,FALSE)</f>
        <v>0</v>
      </c>
      <c r="AD69" s="13">
        <f>VLOOKUP($E69,'ssp1-up-g'!$C$1:$X$194,21,FALSE)</f>
        <v>0</v>
      </c>
      <c r="AE69" s="13">
        <f>VLOOKUP($E69,'ssp1-up-g'!$C$1:$X$194,22,FALSE)</f>
        <v>0</v>
      </c>
    </row>
    <row r="70" spans="1:31" x14ac:dyDescent="0.3">
      <c r="A70" s="14">
        <v>68</v>
      </c>
      <c r="B70" s="8" t="s">
        <v>332</v>
      </c>
      <c r="C70" s="8" t="s">
        <v>214</v>
      </c>
      <c r="D70" s="8">
        <v>788</v>
      </c>
      <c r="E70" s="8" t="s">
        <v>184</v>
      </c>
      <c r="F70" s="8">
        <v>788</v>
      </c>
      <c r="G70" s="8" t="s">
        <v>261</v>
      </c>
      <c r="H70" s="8">
        <v>912</v>
      </c>
      <c r="J70" s="8" t="str">
        <f>VLOOKUP($E70,'un-class-eco'!$B$2:$D$219,3,FALSE)</f>
        <v>Lower middle income</v>
      </c>
      <c r="K70" s="8" t="str">
        <f>IF(VLOOKUP(E70,'un-class'!$L$1:$O$249,2,FALSE)="x","LDC",IF(VLOOKUP(E70,'un-class'!$L$1:$O$249,3,FALSE)="x","LLDC",IF(VLOOKUP(E70,'un-class'!$L$1:O285,4,FALSE)="x","SIDS","nan")))</f>
        <v>nan</v>
      </c>
      <c r="L70" s="14" t="str">
        <f t="shared" si="30"/>
        <v>TUN</v>
      </c>
      <c r="M70" s="15" t="s">
        <v>1049</v>
      </c>
      <c r="N70" s="13">
        <f>VLOOKUP($E70,'ssp1-up-g'!$C$1:$X$194,5,FALSE)</f>
        <v>0.68023557806113555</v>
      </c>
      <c r="O70" s="13">
        <f>VLOOKUP($E70,'ssp1-up-g'!$C$1:$X$194,6,FALSE)</f>
        <v>0.61660687541209924</v>
      </c>
      <c r="P70" s="13">
        <f>VLOOKUP($E70,'ssp1-up-g'!$C$1:$X$194,7,FALSE)</f>
        <v>0.52925829569669958</v>
      </c>
      <c r="Q70" s="13">
        <f>VLOOKUP($E70,'ssp1-up-g'!$C$1:$X$194,8,FALSE)</f>
        <v>0.42592560395051215</v>
      </c>
      <c r="R70" s="13">
        <f>VLOOKUP($E70,'ssp1-up-g'!$C$1:$X$194,9,FALSE)</f>
        <v>0.34456526300852808</v>
      </c>
      <c r="S70" s="13">
        <f>VLOOKUP($E70,'ssp1-up-g'!$C$1:$X$194,10,FALSE)</f>
        <v>0.27477318365546743</v>
      </c>
      <c r="T70" s="13">
        <f>VLOOKUP($E70,'ssp1-up-g'!$C$1:$X$194,11,FALSE)</f>
        <v>0.20281919660545711</v>
      </c>
      <c r="U70" s="13">
        <f>VLOOKUP($E70,'ssp1-up-g'!$C$1:$X$194,12,FALSE)</f>
        <v>0.12001799458778883</v>
      </c>
      <c r="V70" s="13">
        <f>VLOOKUP($E70,'ssp1-up-g'!$C$1:$X$194,13,FALSE)</f>
        <v>3.5463237942206405E-2</v>
      </c>
      <c r="W70" s="13">
        <f>VLOOKUP($E70,'ssp1-up-g'!$C$1:$X$194,14,FALSE)</f>
        <v>0</v>
      </c>
      <c r="X70" s="13">
        <f>VLOOKUP($E70,'ssp1-up-g'!$C$1:$X$194,15,FALSE)</f>
        <v>0</v>
      </c>
      <c r="Y70" s="13">
        <f>VLOOKUP($E70,'ssp1-up-g'!$C$1:$X$194,16,FALSE)</f>
        <v>0</v>
      </c>
      <c r="Z70" s="13">
        <f>VLOOKUP($E70,'ssp1-up-g'!$C$1:$X$194,17,FALSE)</f>
        <v>0</v>
      </c>
      <c r="AA70" s="13">
        <f>VLOOKUP($E70,'ssp1-up-g'!$C$1:$X$194,18,FALSE)</f>
        <v>0</v>
      </c>
      <c r="AB70" s="13">
        <f>VLOOKUP($E70,'ssp1-up-g'!$C$1:$X$194,19,FALSE)</f>
        <v>0</v>
      </c>
      <c r="AC70" s="13">
        <f>VLOOKUP($E70,'ssp1-up-g'!$C$1:$X$194,20,FALSE)</f>
        <v>0</v>
      </c>
      <c r="AD70" s="13">
        <f>VLOOKUP($E70,'ssp1-up-g'!$C$1:$X$194,21,FALSE)</f>
        <v>0</v>
      </c>
      <c r="AE70" s="13">
        <f>VLOOKUP($E70,'ssp1-up-g'!$C$1:$X$194,22,FALSE)</f>
        <v>0</v>
      </c>
    </row>
    <row r="71" spans="1:31" x14ac:dyDescent="0.3">
      <c r="A71" s="14">
        <v>69</v>
      </c>
      <c r="B71" s="8" t="s">
        <v>334</v>
      </c>
      <c r="C71" s="8" t="s">
        <v>214</v>
      </c>
      <c r="D71" s="8">
        <v>732</v>
      </c>
      <c r="E71" s="8" t="s">
        <v>335</v>
      </c>
      <c r="F71" s="8">
        <v>732</v>
      </c>
      <c r="G71" s="8" t="s">
        <v>261</v>
      </c>
      <c r="H71" s="8">
        <v>912</v>
      </c>
      <c r="J71" s="8" t="s">
        <v>799</v>
      </c>
      <c r="K71" s="8" t="str">
        <f>IF(VLOOKUP(E71,'un-class'!$L$1:$O$249,2,FALSE)="x","LDC",IF(VLOOKUP(E71,'un-class'!$L$1:$O$249,3,FALSE)="x","LLDC",IF(VLOOKUP(E71,'un-class'!$L$1:O286,4,FALSE)="x","SIDS","nan")))</f>
        <v>nan</v>
      </c>
      <c r="L71" s="14" t="str">
        <f t="shared" si="30"/>
        <v>ESH</v>
      </c>
      <c r="M71" s="15" t="s">
        <v>1049</v>
      </c>
      <c r="N71" s="8" t="s">
        <v>799</v>
      </c>
      <c r="O71" s="8" t="s">
        <v>799</v>
      </c>
      <c r="P71" s="8" t="s">
        <v>799</v>
      </c>
      <c r="Q71" s="8" t="s">
        <v>799</v>
      </c>
      <c r="R71" s="8" t="s">
        <v>799</v>
      </c>
      <c r="S71" s="8" t="s">
        <v>799</v>
      </c>
      <c r="T71" s="8" t="s">
        <v>799</v>
      </c>
      <c r="U71" s="8" t="s">
        <v>799</v>
      </c>
      <c r="V71" s="8" t="s">
        <v>799</v>
      </c>
      <c r="W71" s="8" t="s">
        <v>799</v>
      </c>
      <c r="X71" s="8" t="s">
        <v>799</v>
      </c>
      <c r="Y71" s="8" t="s">
        <v>799</v>
      </c>
      <c r="Z71" s="8" t="s">
        <v>799</v>
      </c>
      <c r="AA71" s="8" t="s">
        <v>799</v>
      </c>
      <c r="AB71" s="8" t="s">
        <v>799</v>
      </c>
      <c r="AC71" s="8" t="s">
        <v>799</v>
      </c>
      <c r="AD71" s="8" t="s">
        <v>799</v>
      </c>
      <c r="AE71" s="8" t="s">
        <v>799</v>
      </c>
    </row>
    <row r="72" spans="1:31" x14ac:dyDescent="0.3">
      <c r="A72" s="14">
        <v>70</v>
      </c>
      <c r="B72" s="14" t="s">
        <v>337</v>
      </c>
      <c r="C72" s="14" t="s">
        <v>214</v>
      </c>
      <c r="D72" s="14">
        <v>913</v>
      </c>
      <c r="E72" s="14" t="s">
        <v>214</v>
      </c>
      <c r="F72" s="14">
        <v>18</v>
      </c>
      <c r="G72" s="14" t="s">
        <v>258</v>
      </c>
      <c r="H72" s="14">
        <v>903</v>
      </c>
      <c r="I72" s="14">
        <v>1834</v>
      </c>
      <c r="L72" s="14" t="str">
        <f>B72</f>
        <v>Southern Africa</v>
      </c>
      <c r="M72" s="15" t="s">
        <v>1049</v>
      </c>
      <c r="N72" s="15">
        <f t="shared" ref="N72:AE72" si="31">SUMIF($H$2:$H$295,$D72,N$2:N$295)</f>
        <v>3.8669214536881453</v>
      </c>
      <c r="O72" s="15">
        <f t="shared" si="31"/>
        <v>4.0137054390849904</v>
      </c>
      <c r="P72" s="15">
        <f t="shared" si="31"/>
        <v>3.8901986075500079</v>
      </c>
      <c r="Q72" s="15">
        <f t="shared" si="31"/>
        <v>3.5759961872051145</v>
      </c>
      <c r="R72" s="15">
        <f t="shared" si="31"/>
        <v>3.3101693134205847</v>
      </c>
      <c r="S72" s="15">
        <f t="shared" si="31"/>
        <v>2.9768010730403462</v>
      </c>
      <c r="T72" s="15">
        <f t="shared" si="31"/>
        <v>2.5683777387750153</v>
      </c>
      <c r="U72" s="15">
        <f t="shared" si="31"/>
        <v>2.1200854331007681</v>
      </c>
      <c r="V72" s="15">
        <f t="shared" si="31"/>
        <v>1.6191061786045351</v>
      </c>
      <c r="W72" s="15">
        <f t="shared" si="31"/>
        <v>1.0825024558063054</v>
      </c>
      <c r="X72" s="15">
        <f t="shared" si="31"/>
        <v>0.54253746066473107</v>
      </c>
      <c r="Y72" s="15">
        <f t="shared" si="31"/>
        <v>0.10444231422693728</v>
      </c>
      <c r="Z72" s="15">
        <f t="shared" si="31"/>
        <v>4.3918065307418708E-2</v>
      </c>
      <c r="AA72" s="15">
        <f t="shared" si="31"/>
        <v>1.0271070028865958E-2</v>
      </c>
      <c r="AB72" s="15">
        <f t="shared" si="31"/>
        <v>1.4176754864569929E-3</v>
      </c>
      <c r="AC72" s="15">
        <f t="shared" si="31"/>
        <v>0</v>
      </c>
      <c r="AD72" s="15">
        <f t="shared" si="31"/>
        <v>0</v>
      </c>
      <c r="AE72" s="15">
        <f t="shared" si="31"/>
        <v>0</v>
      </c>
    </row>
    <row r="73" spans="1:31" x14ac:dyDescent="0.3">
      <c r="A73" s="14">
        <v>71</v>
      </c>
      <c r="B73" s="8" t="s">
        <v>338</v>
      </c>
      <c r="C73" s="8" t="s">
        <v>214</v>
      </c>
      <c r="D73" s="8">
        <v>72</v>
      </c>
      <c r="E73" s="8" t="s">
        <v>35</v>
      </c>
      <c r="F73" s="8">
        <v>72</v>
      </c>
      <c r="G73" s="8" t="s">
        <v>261</v>
      </c>
      <c r="H73" s="8">
        <v>913</v>
      </c>
      <c r="J73" s="8" t="str">
        <f>VLOOKUP($E73,'un-class-eco'!$B$2:$D$219,3,FALSE)</f>
        <v>Upper middle income</v>
      </c>
      <c r="K73" s="8" t="str">
        <f>IF(VLOOKUP(E73,'un-class'!$L$1:$O$249,2,FALSE)="x","LDC",IF(VLOOKUP(E73,'un-class'!$L$1:$O$249,3,FALSE)="x","LLDC",IF(VLOOKUP(E73,'un-class'!$L$1:O288,4,FALSE)="x","SIDS","nan")))</f>
        <v>LLDC</v>
      </c>
      <c r="L73" s="14" t="str">
        <f t="shared" si="30"/>
        <v>BWA</v>
      </c>
      <c r="M73" s="15" t="s">
        <v>1049</v>
      </c>
      <c r="N73" s="13">
        <f>VLOOKUP($E73,'ssp1-up-g'!$C$1:$X$194,5,FALSE)</f>
        <v>0.1488646949089576</v>
      </c>
      <c r="O73" s="13">
        <f>VLOOKUP($E73,'ssp1-up-g'!$C$1:$X$194,6,FALSE)</f>
        <v>0.15060891847481206</v>
      </c>
      <c r="P73" s="13">
        <f>VLOOKUP($E73,'ssp1-up-g'!$C$1:$X$194,7,FALSE)</f>
        <v>0.13983915947664083</v>
      </c>
      <c r="Q73" s="13">
        <f>VLOOKUP($E73,'ssp1-up-g'!$C$1:$X$194,8,FALSE)</f>
        <v>0.12529763779908865</v>
      </c>
      <c r="R73" s="13">
        <f>VLOOKUP($E73,'ssp1-up-g'!$C$1:$X$194,9,FALSE)</f>
        <v>0.11706697740847227</v>
      </c>
      <c r="S73" s="13">
        <f>VLOOKUP($E73,'ssp1-up-g'!$C$1:$X$194,10,FALSE)</f>
        <v>0.10851106868304639</v>
      </c>
      <c r="T73" s="13">
        <f>VLOOKUP($E73,'ssp1-up-g'!$C$1:$X$194,11,FALSE)</f>
        <v>9.7582328660601458E-2</v>
      </c>
      <c r="U73" s="13">
        <f>VLOOKUP($E73,'ssp1-up-g'!$C$1:$X$194,12,FALSE)</f>
        <v>8.4328805698748344E-2</v>
      </c>
      <c r="V73" s="13">
        <f>VLOOKUP($E73,'ssp1-up-g'!$C$1:$X$194,13,FALSE)</f>
        <v>6.7686330964557229E-2</v>
      </c>
      <c r="W73" s="13">
        <f>VLOOKUP($E73,'ssp1-up-g'!$C$1:$X$194,14,FALSE)</f>
        <v>5.0965461342314278E-2</v>
      </c>
      <c r="X73" s="13">
        <f>VLOOKUP($E73,'ssp1-up-g'!$C$1:$X$194,15,FALSE)</f>
        <v>2.8303159149922319E-2</v>
      </c>
      <c r="Y73" s="13">
        <f>VLOOKUP($E73,'ssp1-up-g'!$C$1:$X$194,16,FALSE)</f>
        <v>8.1179706025253928E-3</v>
      </c>
      <c r="Z73" s="13">
        <f>VLOOKUP($E73,'ssp1-up-g'!$C$1:$X$194,17,FALSE)</f>
        <v>0</v>
      </c>
      <c r="AA73" s="13">
        <f>VLOOKUP($E73,'ssp1-up-g'!$C$1:$X$194,18,FALSE)</f>
        <v>0</v>
      </c>
      <c r="AB73" s="13">
        <f>VLOOKUP($E73,'ssp1-up-g'!$C$1:$X$194,19,FALSE)</f>
        <v>0</v>
      </c>
      <c r="AC73" s="13">
        <f>VLOOKUP($E73,'ssp1-up-g'!$C$1:$X$194,20,FALSE)</f>
        <v>0</v>
      </c>
      <c r="AD73" s="13">
        <f>VLOOKUP($E73,'ssp1-up-g'!$C$1:$X$194,21,FALSE)</f>
        <v>0</v>
      </c>
      <c r="AE73" s="13">
        <f>VLOOKUP($E73,'ssp1-up-g'!$C$1:$X$194,22,FALSE)</f>
        <v>0</v>
      </c>
    </row>
    <row r="74" spans="1:31" x14ac:dyDescent="0.3">
      <c r="A74" s="14">
        <v>72</v>
      </c>
      <c r="B74" s="8" t="s">
        <v>340</v>
      </c>
      <c r="C74" s="8" t="s">
        <v>214</v>
      </c>
      <c r="D74" s="8">
        <v>748</v>
      </c>
      <c r="E74" s="8" t="s">
        <v>174</v>
      </c>
      <c r="F74" s="8">
        <v>748</v>
      </c>
      <c r="G74" s="8" t="s">
        <v>261</v>
      </c>
      <c r="H74" s="8">
        <v>913</v>
      </c>
      <c r="J74" s="8" t="str">
        <f>VLOOKUP($E74,'un-class-eco'!$B$2:$D$219,3,FALSE)</f>
        <v>Lower middle income</v>
      </c>
      <c r="K74" s="8" t="str">
        <f>IF(VLOOKUP(E74,'un-class'!$L$1:$O$249,2,FALSE)="x","LDC",IF(VLOOKUP(E74,'un-class'!$L$1:$O$249,3,FALSE)="x","LLDC",IF(VLOOKUP(E74,'un-class'!$L$1:O289,4,FALSE)="x","SIDS","nan")))</f>
        <v>LLDC</v>
      </c>
      <c r="L74" s="14" t="str">
        <f t="shared" si="30"/>
        <v>SWZ</v>
      </c>
      <c r="M74" s="15" t="s">
        <v>1049</v>
      </c>
      <c r="N74" s="13">
        <f>VLOOKUP($E74,'ssp1-up-g'!$C$1:$X$194,5,FALSE)</f>
        <v>6.8304967190224553E-2</v>
      </c>
      <c r="O74" s="13">
        <f>VLOOKUP($E74,'ssp1-up-g'!$C$1:$X$194,6,FALSE)</f>
        <v>7.7946162345311376E-2</v>
      </c>
      <c r="P74" s="13">
        <f>VLOOKUP($E74,'ssp1-up-g'!$C$1:$X$194,7,FALSE)</f>
        <v>8.3005573858036863E-2</v>
      </c>
      <c r="Q74" s="13">
        <f>VLOOKUP($E74,'ssp1-up-g'!$C$1:$X$194,8,FALSE)</f>
        <v>8.4344915247091479E-2</v>
      </c>
      <c r="R74" s="13">
        <f>VLOOKUP($E74,'ssp1-up-g'!$C$1:$X$194,9,FALSE)</f>
        <v>8.4652523832581483E-2</v>
      </c>
      <c r="S74" s="13">
        <f>VLOOKUP($E74,'ssp1-up-g'!$C$1:$X$194,10,FALSE)</f>
        <v>8.2514069106676136E-2</v>
      </c>
      <c r="T74" s="13">
        <f>VLOOKUP($E74,'ssp1-up-g'!$C$1:$X$194,11,FALSE)</f>
        <v>7.7980949534205202E-2</v>
      </c>
      <c r="U74" s="13">
        <f>VLOOKUP($E74,'ssp1-up-g'!$C$1:$X$194,12,FALSE)</f>
        <v>7.1200614735969614E-2</v>
      </c>
      <c r="V74" s="13">
        <f>VLOOKUP($E74,'ssp1-up-g'!$C$1:$X$194,13,FALSE)</f>
        <v>6.275168433350975E-2</v>
      </c>
      <c r="W74" s="13">
        <f>VLOOKUP($E74,'ssp1-up-g'!$C$1:$X$194,14,FALSE)</f>
        <v>5.2651487320265034E-2</v>
      </c>
      <c r="X74" s="13">
        <f>VLOOKUP($E74,'ssp1-up-g'!$C$1:$X$194,15,FALSE)</f>
        <v>4.1572324963826679E-2</v>
      </c>
      <c r="Y74" s="13">
        <f>VLOOKUP($E74,'ssp1-up-g'!$C$1:$X$194,16,FALSE)</f>
        <v>3.009154173181483E-2</v>
      </c>
      <c r="Z74" s="13">
        <f>VLOOKUP($E74,'ssp1-up-g'!$C$1:$X$194,17,FALSE)</f>
        <v>1.9611014146389216E-2</v>
      </c>
      <c r="AA74" s="13">
        <f>VLOOKUP($E74,'ssp1-up-g'!$C$1:$X$194,18,FALSE)</f>
        <v>9.93535939519119E-3</v>
      </c>
      <c r="AB74" s="13">
        <f>VLOOKUP($E74,'ssp1-up-g'!$C$1:$X$194,19,FALSE)</f>
        <v>1.4176754864569929E-3</v>
      </c>
      <c r="AC74" s="13">
        <f>VLOOKUP($E74,'ssp1-up-g'!$C$1:$X$194,20,FALSE)</f>
        <v>0</v>
      </c>
      <c r="AD74" s="13">
        <f>VLOOKUP($E74,'ssp1-up-g'!$C$1:$X$194,21,FALSE)</f>
        <v>0</v>
      </c>
      <c r="AE74" s="13">
        <f>VLOOKUP($E74,'ssp1-up-g'!$C$1:$X$194,22,FALSE)</f>
        <v>0</v>
      </c>
    </row>
    <row r="75" spans="1:31" x14ac:dyDescent="0.3">
      <c r="A75" s="14">
        <v>73</v>
      </c>
      <c r="B75" s="8" t="s">
        <v>342</v>
      </c>
      <c r="C75" s="8" t="s">
        <v>214</v>
      </c>
      <c r="D75" s="8">
        <v>426</v>
      </c>
      <c r="E75" s="8" t="s">
        <v>110</v>
      </c>
      <c r="F75" s="8">
        <v>426</v>
      </c>
      <c r="G75" s="8" t="s">
        <v>261</v>
      </c>
      <c r="H75" s="8">
        <v>913</v>
      </c>
      <c r="J75" s="8" t="str">
        <f>VLOOKUP($E75,'un-class-eco'!$B$2:$D$219,3,FALSE)</f>
        <v>Lower middle income</v>
      </c>
      <c r="K75" s="8" t="str">
        <f>IF(VLOOKUP(E75,'un-class'!$L$1:$O$249,2,FALSE)="x","LDC",IF(VLOOKUP(E75,'un-class'!$L$1:$O$249,3,FALSE)="x","LLDC",IF(VLOOKUP(E75,'un-class'!$L$1:O290,4,FALSE)="x","SIDS","nan")))</f>
        <v>LDC</v>
      </c>
      <c r="L75" s="14" t="str">
        <f t="shared" si="30"/>
        <v>LSO</v>
      </c>
      <c r="M75" s="15" t="s">
        <v>1049</v>
      </c>
      <c r="N75" s="13">
        <f>VLOOKUP($E75,'ssp1-up-g'!$C$1:$X$194,5,FALSE)</f>
        <v>0.1564909118452974</v>
      </c>
      <c r="O75" s="13">
        <f>VLOOKUP($E75,'ssp1-up-g'!$C$1:$X$194,6,FALSE)</f>
        <v>0.17593773038519778</v>
      </c>
      <c r="P75" s="13">
        <f>VLOOKUP($E75,'ssp1-up-g'!$C$1:$X$194,7,FALSE)</f>
        <v>0.18172584017166327</v>
      </c>
      <c r="Q75" s="13">
        <f>VLOOKUP($E75,'ssp1-up-g'!$C$1:$X$194,8,FALSE)</f>
        <v>0.17516201645543816</v>
      </c>
      <c r="R75" s="13">
        <f>VLOOKUP($E75,'ssp1-up-g'!$C$1:$X$194,9,FALSE)</f>
        <v>0.16443098487688634</v>
      </c>
      <c r="S75" s="13">
        <f>VLOOKUP($E75,'ssp1-up-g'!$C$1:$X$194,10,FALSE)</f>
        <v>0.14858197153388586</v>
      </c>
      <c r="T75" s="13">
        <f>VLOOKUP($E75,'ssp1-up-g'!$C$1:$X$194,11,FALSE)</f>
        <v>0.1297041033582913</v>
      </c>
      <c r="U75" s="13">
        <f>VLOOKUP($E75,'ssp1-up-g'!$C$1:$X$194,12,FALSE)</f>
        <v>0.10886859425121065</v>
      </c>
      <c r="V75" s="13">
        <f>VLOOKUP($E75,'ssp1-up-g'!$C$1:$X$194,13,FALSE)</f>
        <v>8.5857127042788139E-2</v>
      </c>
      <c r="W75" s="13">
        <f>VLOOKUP($E75,'ssp1-up-g'!$C$1:$X$194,14,FALSE)</f>
        <v>6.2509664469064585E-2</v>
      </c>
      <c r="X75" s="13">
        <f>VLOOKUP($E75,'ssp1-up-g'!$C$1:$X$194,15,FALSE)</f>
        <v>3.9692958258118027E-2</v>
      </c>
      <c r="Y75" s="13">
        <f>VLOOKUP($E75,'ssp1-up-g'!$C$1:$X$194,16,FALSE)</f>
        <v>1.9982210291413338E-2</v>
      </c>
      <c r="Z75" s="13">
        <f>VLOOKUP($E75,'ssp1-up-g'!$C$1:$X$194,17,FALSE)</f>
        <v>1.2465651733792882E-3</v>
      </c>
      <c r="AA75" s="13">
        <f>VLOOKUP($E75,'ssp1-up-g'!$C$1:$X$194,18,FALSE)</f>
        <v>0</v>
      </c>
      <c r="AB75" s="13">
        <f>VLOOKUP($E75,'ssp1-up-g'!$C$1:$X$194,19,FALSE)</f>
        <v>0</v>
      </c>
      <c r="AC75" s="13">
        <f>VLOOKUP($E75,'ssp1-up-g'!$C$1:$X$194,20,FALSE)</f>
        <v>0</v>
      </c>
      <c r="AD75" s="13">
        <f>VLOOKUP($E75,'ssp1-up-g'!$C$1:$X$194,21,FALSE)</f>
        <v>0</v>
      </c>
      <c r="AE75" s="13">
        <f>VLOOKUP($E75,'ssp1-up-g'!$C$1:$X$194,22,FALSE)</f>
        <v>0</v>
      </c>
    </row>
    <row r="76" spans="1:31" x14ac:dyDescent="0.3">
      <c r="A76" s="14">
        <v>74</v>
      </c>
      <c r="B76" s="8" t="s">
        <v>344</v>
      </c>
      <c r="C76" s="8" t="s">
        <v>214</v>
      </c>
      <c r="D76" s="8">
        <v>516</v>
      </c>
      <c r="E76" s="8" t="s">
        <v>133</v>
      </c>
      <c r="F76" s="8">
        <v>516</v>
      </c>
      <c r="G76" s="8" t="s">
        <v>261</v>
      </c>
      <c r="H76" s="8">
        <v>913</v>
      </c>
      <c r="J76" s="8" t="str">
        <f>VLOOKUP($E76,'un-class-eco'!$B$2:$D$219,3,FALSE)</f>
        <v>Upper middle income</v>
      </c>
      <c r="K76" s="8" t="str">
        <f>IF(VLOOKUP(E76,'un-class'!$L$1:$O$249,2,FALSE)="x","LDC",IF(VLOOKUP(E76,'un-class'!$L$1:$O$249,3,FALSE)="x","LLDC",IF(VLOOKUP(E76,'un-class'!$L$1:O291,4,FALSE)="x","SIDS","nan")))</f>
        <v>nan</v>
      </c>
      <c r="L76" s="14" t="str">
        <f t="shared" si="30"/>
        <v>NAM</v>
      </c>
      <c r="M76" s="15" t="s">
        <v>1049</v>
      </c>
      <c r="N76" s="13">
        <f>VLOOKUP($E76,'ssp1-up-g'!$C$1:$X$194,5,FALSE)</f>
        <v>0.18494204366243849</v>
      </c>
      <c r="O76" s="13">
        <f>VLOOKUP($E76,'ssp1-up-g'!$C$1:$X$194,6,FALSE)</f>
        <v>0.19497582595993412</v>
      </c>
      <c r="P76" s="13">
        <f>VLOOKUP($E76,'ssp1-up-g'!$C$1:$X$194,7,FALSE)</f>
        <v>0.19633893135675184</v>
      </c>
      <c r="Q76" s="13">
        <f>VLOOKUP($E76,'ssp1-up-g'!$C$1:$X$194,8,FALSE)</f>
        <v>0.18978153507240658</v>
      </c>
      <c r="R76" s="13">
        <f>VLOOKUP($E76,'ssp1-up-g'!$C$1:$X$194,9,FALSE)</f>
        <v>0.18199023509051915</v>
      </c>
      <c r="S76" s="13">
        <f>VLOOKUP($E76,'ssp1-up-g'!$C$1:$X$194,10,FALSE)</f>
        <v>0.16832336573730555</v>
      </c>
      <c r="T76" s="13">
        <f>VLOOKUP($E76,'ssp1-up-g'!$C$1:$X$194,11,FALSE)</f>
        <v>0.14977798461698044</v>
      </c>
      <c r="U76" s="13">
        <f>VLOOKUP($E76,'ssp1-up-g'!$C$1:$X$194,12,FALSE)</f>
        <v>0.13010892092691595</v>
      </c>
      <c r="V76" s="13">
        <f>VLOOKUP($E76,'ssp1-up-g'!$C$1:$X$194,13,FALSE)</f>
        <v>0.10985068640641948</v>
      </c>
      <c r="W76" s="13">
        <f>VLOOKUP($E76,'ssp1-up-g'!$C$1:$X$194,14,FALSE)</f>
        <v>8.9416108988239262E-2</v>
      </c>
      <c r="X76" s="13">
        <f>VLOOKUP($E76,'ssp1-up-g'!$C$1:$X$194,15,FALSE)</f>
        <v>6.8432014481023984E-2</v>
      </c>
      <c r="Y76" s="13">
        <f>VLOOKUP($E76,'ssp1-up-g'!$C$1:$X$194,16,FALSE)</f>
        <v>4.6250591601183721E-2</v>
      </c>
      <c r="Z76" s="13">
        <f>VLOOKUP($E76,'ssp1-up-g'!$C$1:$X$194,17,FALSE)</f>
        <v>2.3060485987650203E-2</v>
      </c>
      <c r="AA76" s="13">
        <f>VLOOKUP($E76,'ssp1-up-g'!$C$1:$X$194,18,FALSE)</f>
        <v>3.3571063367476839E-4</v>
      </c>
      <c r="AB76" s="13">
        <f>VLOOKUP($E76,'ssp1-up-g'!$C$1:$X$194,19,FALSE)</f>
        <v>0</v>
      </c>
      <c r="AC76" s="13">
        <f>VLOOKUP($E76,'ssp1-up-g'!$C$1:$X$194,20,FALSE)</f>
        <v>0</v>
      </c>
      <c r="AD76" s="13">
        <f>VLOOKUP($E76,'ssp1-up-g'!$C$1:$X$194,21,FALSE)</f>
        <v>0</v>
      </c>
      <c r="AE76" s="13">
        <f>VLOOKUP($E76,'ssp1-up-g'!$C$1:$X$194,22,FALSE)</f>
        <v>0</v>
      </c>
    </row>
    <row r="77" spans="1:31" x14ac:dyDescent="0.3">
      <c r="A77" s="14">
        <v>75</v>
      </c>
      <c r="B77" s="8" t="s">
        <v>346</v>
      </c>
      <c r="C77" s="8" t="s">
        <v>214</v>
      </c>
      <c r="D77" s="8">
        <v>710</v>
      </c>
      <c r="E77" s="8" t="s">
        <v>199</v>
      </c>
      <c r="F77" s="8">
        <v>710</v>
      </c>
      <c r="G77" s="8" t="s">
        <v>261</v>
      </c>
      <c r="H77" s="8">
        <v>913</v>
      </c>
      <c r="J77" s="8" t="str">
        <f>VLOOKUP($E77,'un-class-eco'!$B$2:$D$219,3,FALSE)</f>
        <v>Upper middle income</v>
      </c>
      <c r="K77" s="8" t="str">
        <f>IF(VLOOKUP(E77,'un-class'!$L$1:$O$249,2,FALSE)="x","LDC",IF(VLOOKUP(E77,'un-class'!$L$1:$O$249,3,FALSE)="x","LLDC",IF(VLOOKUP(E77,'un-class'!$L$1:O292,4,FALSE)="x","SIDS","nan")))</f>
        <v>nan</v>
      </c>
      <c r="L77" s="14" t="str">
        <f t="shared" si="30"/>
        <v>ZAF</v>
      </c>
      <c r="M77" s="15" t="s">
        <v>1049</v>
      </c>
      <c r="N77" s="13">
        <f>VLOOKUP($E77,'ssp1-up-g'!$C$1:$X$194,5,FALSE)</f>
        <v>3.3083188360812272</v>
      </c>
      <c r="O77" s="13">
        <f>VLOOKUP($E77,'ssp1-up-g'!$C$1:$X$194,6,FALSE)</f>
        <v>3.4142368019197349</v>
      </c>
      <c r="P77" s="13">
        <f>VLOOKUP($E77,'ssp1-up-g'!$C$1:$X$194,7,FALSE)</f>
        <v>3.2892891026869151</v>
      </c>
      <c r="Q77" s="13">
        <f>VLOOKUP($E77,'ssp1-up-g'!$C$1:$X$194,8,FALSE)</f>
        <v>3.0014100826310894</v>
      </c>
      <c r="R77" s="13">
        <f>VLOOKUP($E77,'ssp1-up-g'!$C$1:$X$194,9,FALSE)</f>
        <v>2.7620285922121255</v>
      </c>
      <c r="S77" s="13">
        <f>VLOOKUP($E77,'ssp1-up-g'!$C$1:$X$194,10,FALSE)</f>
        <v>2.4688705979794321</v>
      </c>
      <c r="T77" s="13">
        <f>VLOOKUP($E77,'ssp1-up-g'!$C$1:$X$194,11,FALSE)</f>
        <v>2.1133323726049369</v>
      </c>
      <c r="U77" s="13">
        <f>VLOOKUP($E77,'ssp1-up-g'!$C$1:$X$194,12,FALSE)</f>
        <v>1.7255784974879234</v>
      </c>
      <c r="V77" s="13">
        <f>VLOOKUP($E77,'ssp1-up-g'!$C$1:$X$194,13,FALSE)</f>
        <v>1.2929603498572604</v>
      </c>
      <c r="W77" s="13">
        <f>VLOOKUP($E77,'ssp1-up-g'!$C$1:$X$194,14,FALSE)</f>
        <v>0.82695973368642228</v>
      </c>
      <c r="X77" s="13">
        <f>VLOOKUP($E77,'ssp1-up-g'!$C$1:$X$194,15,FALSE)</f>
        <v>0.36453700381184007</v>
      </c>
      <c r="Y77" s="13">
        <f>VLOOKUP($E77,'ssp1-up-g'!$C$1:$X$194,16,FALSE)</f>
        <v>0</v>
      </c>
      <c r="Z77" s="13">
        <f>VLOOKUP($E77,'ssp1-up-g'!$C$1:$X$194,17,FALSE)</f>
        <v>0</v>
      </c>
      <c r="AA77" s="13">
        <f>VLOOKUP($E77,'ssp1-up-g'!$C$1:$X$194,18,FALSE)</f>
        <v>0</v>
      </c>
      <c r="AB77" s="13">
        <f>VLOOKUP($E77,'ssp1-up-g'!$C$1:$X$194,19,FALSE)</f>
        <v>0</v>
      </c>
      <c r="AC77" s="13">
        <f>VLOOKUP($E77,'ssp1-up-g'!$C$1:$X$194,20,FALSE)</f>
        <v>0</v>
      </c>
      <c r="AD77" s="13">
        <f>VLOOKUP($E77,'ssp1-up-g'!$C$1:$X$194,21,FALSE)</f>
        <v>0</v>
      </c>
      <c r="AE77" s="13">
        <f>VLOOKUP($E77,'ssp1-up-g'!$C$1:$X$194,22,FALSE)</f>
        <v>0</v>
      </c>
    </row>
    <row r="78" spans="1:31" x14ac:dyDescent="0.3">
      <c r="A78" s="14">
        <v>76</v>
      </c>
      <c r="B78" s="14" t="s">
        <v>348</v>
      </c>
      <c r="C78" s="14" t="s">
        <v>214</v>
      </c>
      <c r="D78" s="14">
        <v>914</v>
      </c>
      <c r="E78" s="14" t="s">
        <v>214</v>
      </c>
      <c r="F78" s="14">
        <v>11</v>
      </c>
      <c r="G78" s="14" t="s">
        <v>258</v>
      </c>
      <c r="H78" s="14">
        <v>903</v>
      </c>
      <c r="I78" s="14">
        <v>1834</v>
      </c>
      <c r="L78" s="14" t="str">
        <f>B78</f>
        <v>Western Africa</v>
      </c>
      <c r="M78" s="15" t="s">
        <v>1049</v>
      </c>
      <c r="N78" s="15">
        <f t="shared" ref="N78:AE78" si="32">SUMIF($H$2:$H$295,$D78,N$2:N$295)</f>
        <v>31.757335271543305</v>
      </c>
      <c r="O78" s="15">
        <f t="shared" si="32"/>
        <v>35.20145368471632</v>
      </c>
      <c r="P78" s="15">
        <f t="shared" si="32"/>
        <v>37.993484466482634</v>
      </c>
      <c r="Q78" s="15">
        <f t="shared" si="32"/>
        <v>39.552563724887406</v>
      </c>
      <c r="R78" s="15">
        <f t="shared" si="32"/>
        <v>41.445867506021692</v>
      </c>
      <c r="S78" s="15">
        <f t="shared" si="32"/>
        <v>42.023407245866558</v>
      </c>
      <c r="T78" s="15">
        <f t="shared" si="32"/>
        <v>41.123935411186594</v>
      </c>
      <c r="U78" s="15">
        <f t="shared" si="32"/>
        <v>39.053291235410931</v>
      </c>
      <c r="V78" s="15">
        <f t="shared" si="32"/>
        <v>36.53388754750106</v>
      </c>
      <c r="W78" s="15">
        <f t="shared" si="32"/>
        <v>33.56995276086176</v>
      </c>
      <c r="X78" s="15">
        <f t="shared" si="32"/>
        <v>30.546270504587429</v>
      </c>
      <c r="Y78" s="15">
        <f t="shared" si="32"/>
        <v>27.028966309469425</v>
      </c>
      <c r="Z78" s="15">
        <f t="shared" si="32"/>
        <v>23.127005925827689</v>
      </c>
      <c r="AA78" s="15">
        <f t="shared" si="32"/>
        <v>19.051715364008921</v>
      </c>
      <c r="AB78" s="15">
        <f t="shared" si="32"/>
        <v>15.159650174404803</v>
      </c>
      <c r="AC78" s="15">
        <f t="shared" si="32"/>
        <v>11.6504936864571</v>
      </c>
      <c r="AD78" s="15">
        <f t="shared" si="32"/>
        <v>8.5904627169065826</v>
      </c>
      <c r="AE78" s="15">
        <f t="shared" si="32"/>
        <v>5.7507148863951727</v>
      </c>
    </row>
    <row r="79" spans="1:31" x14ac:dyDescent="0.3">
      <c r="A79" s="14">
        <v>77</v>
      </c>
      <c r="B79" s="8" t="s">
        <v>349</v>
      </c>
      <c r="C79" s="8" t="s">
        <v>214</v>
      </c>
      <c r="D79" s="8">
        <v>204</v>
      </c>
      <c r="E79" s="8" t="s">
        <v>21</v>
      </c>
      <c r="F79" s="8">
        <v>204</v>
      </c>
      <c r="G79" s="8" t="s">
        <v>261</v>
      </c>
      <c r="H79" s="8">
        <v>914</v>
      </c>
      <c r="J79" s="8" t="str">
        <f>VLOOKUP($E79,'un-class-eco'!$B$2:$D$219,3,FALSE)</f>
        <v>Lower middle income</v>
      </c>
      <c r="K79" s="8" t="str">
        <f>IF(VLOOKUP(E79,'un-class'!$L$1:$O$249,2,FALSE)="x","LDC",IF(VLOOKUP(E79,'un-class'!$L$1:$O$249,3,FALSE)="x","LLDC",IF(VLOOKUP(E79,'un-class'!$L$1:O294,4,FALSE)="x","SIDS","nan")))</f>
        <v>LDC</v>
      </c>
      <c r="L79" s="14" t="str">
        <f t="shared" si="30"/>
        <v>BEN</v>
      </c>
      <c r="M79" s="15" t="s">
        <v>1049</v>
      </c>
      <c r="N79" s="13">
        <f>VLOOKUP($E79,'ssp1-up-g'!$C$1:$X$194,5,FALSE)</f>
        <v>1.0120406688476633</v>
      </c>
      <c r="O79" s="13">
        <f>VLOOKUP($E79,'ssp1-up-g'!$C$1:$X$194,6,FALSE)</f>
        <v>1.120638482422029</v>
      </c>
      <c r="P79" s="13">
        <f>VLOOKUP($E79,'ssp1-up-g'!$C$1:$X$194,7,FALSE)</f>
        <v>1.1858009342597962</v>
      </c>
      <c r="Q79" s="13">
        <f>VLOOKUP($E79,'ssp1-up-g'!$C$1:$X$194,8,FALSE)</f>
        <v>1.2016519881376757</v>
      </c>
      <c r="R79" s="13">
        <f>VLOOKUP($E79,'ssp1-up-g'!$C$1:$X$194,9,FALSE)</f>
        <v>1.2162479316091055</v>
      </c>
      <c r="S79" s="13">
        <f>VLOOKUP($E79,'ssp1-up-g'!$C$1:$X$194,10,FALSE)</f>
        <v>1.1904477089599617</v>
      </c>
      <c r="T79" s="13">
        <f>VLOOKUP($E79,'ssp1-up-g'!$C$1:$X$194,11,FALSE)</f>
        <v>1.1237320677921012</v>
      </c>
      <c r="U79" s="13">
        <f>VLOOKUP($E79,'ssp1-up-g'!$C$1:$X$194,12,FALSE)</f>
        <v>1.0327611791420868</v>
      </c>
      <c r="V79" s="13">
        <f>VLOOKUP($E79,'ssp1-up-g'!$C$1:$X$194,13,FALSE)</f>
        <v>0.93123503335392499</v>
      </c>
      <c r="W79" s="13">
        <f>VLOOKUP($E79,'ssp1-up-g'!$C$1:$X$194,14,FALSE)</f>
        <v>0.82452000131059755</v>
      </c>
      <c r="X79" s="13">
        <f>VLOOKUP($E79,'ssp1-up-g'!$C$1:$X$194,15,FALSE)</f>
        <v>0.71242493186500688</v>
      </c>
      <c r="Y79" s="13">
        <f>VLOOKUP($E79,'ssp1-up-g'!$C$1:$X$194,16,FALSE)</f>
        <v>0.59104974611007322</v>
      </c>
      <c r="Z79" s="13">
        <f>VLOOKUP($E79,'ssp1-up-g'!$C$1:$X$194,17,FALSE)</f>
        <v>0.46094025453156107</v>
      </c>
      <c r="AA79" s="13">
        <f>VLOOKUP($E79,'ssp1-up-g'!$C$1:$X$194,18,FALSE)</f>
        <v>0.32742291699674198</v>
      </c>
      <c r="AB79" s="13">
        <f>VLOOKUP($E79,'ssp1-up-g'!$C$1:$X$194,19,FALSE)</f>
        <v>0.1959710420434071</v>
      </c>
      <c r="AC79" s="13">
        <f>VLOOKUP($E79,'ssp1-up-g'!$C$1:$X$194,20,FALSE)</f>
        <v>7.0601098253820993E-2</v>
      </c>
      <c r="AD79" s="13">
        <f>VLOOKUP($E79,'ssp1-up-g'!$C$1:$X$194,21,FALSE)</f>
        <v>0</v>
      </c>
      <c r="AE79" s="13">
        <f>VLOOKUP($E79,'ssp1-up-g'!$C$1:$X$194,22,FALSE)</f>
        <v>0</v>
      </c>
    </row>
    <row r="80" spans="1:31" x14ac:dyDescent="0.3">
      <c r="A80" s="14">
        <v>78</v>
      </c>
      <c r="B80" s="8" t="s">
        <v>351</v>
      </c>
      <c r="C80" s="8" t="s">
        <v>214</v>
      </c>
      <c r="D80" s="8">
        <v>854</v>
      </c>
      <c r="E80" s="8" t="s">
        <v>22</v>
      </c>
      <c r="F80" s="8">
        <v>854</v>
      </c>
      <c r="G80" s="8" t="s">
        <v>261</v>
      </c>
      <c r="H80" s="8">
        <v>914</v>
      </c>
      <c r="J80" s="8" t="str">
        <f>VLOOKUP($E80,'un-class-eco'!$B$2:$D$219,3,FALSE)</f>
        <v>Low income</v>
      </c>
      <c r="K80" s="8" t="str">
        <f>IF(VLOOKUP(E80,'un-class'!$L$1:$O$249,2,FALSE)="x","LDC",IF(VLOOKUP(E80,'un-class'!$L$1:$O$249,3,FALSE)="x","LLDC",IF(VLOOKUP(E80,'un-class'!$L$1:O295,4,FALSE)="x","SIDS","nan")))</f>
        <v>LDC</v>
      </c>
      <c r="L80" s="14" t="str">
        <f t="shared" si="30"/>
        <v>BFA</v>
      </c>
      <c r="M80" s="15" t="s">
        <v>1049</v>
      </c>
      <c r="N80" s="13">
        <f>VLOOKUP($E80,'ssp1-up-g'!$C$1:$X$194,5,FALSE)</f>
        <v>1.7310710430799885</v>
      </c>
      <c r="O80" s="13">
        <f>VLOOKUP($E80,'ssp1-up-g'!$C$1:$X$194,6,FALSE)</f>
        <v>2.1000977035812571</v>
      </c>
      <c r="P80" s="13">
        <f>VLOOKUP($E80,'ssp1-up-g'!$C$1:$X$194,7,FALSE)</f>
        <v>2.4167789629019083</v>
      </c>
      <c r="Q80" s="13">
        <f>VLOOKUP($E80,'ssp1-up-g'!$C$1:$X$194,8,FALSE)</f>
        <v>2.6157000991517698</v>
      </c>
      <c r="R80" s="13">
        <f>VLOOKUP($E80,'ssp1-up-g'!$C$1:$X$194,9,FALSE)</f>
        <v>2.7669240873211933</v>
      </c>
      <c r="S80" s="13">
        <f>VLOOKUP($E80,'ssp1-up-g'!$C$1:$X$194,10,FALSE)</f>
        <v>2.779932878211568</v>
      </c>
      <c r="T80" s="13">
        <f>VLOOKUP($E80,'ssp1-up-g'!$C$1:$X$194,11,FALSE)</f>
        <v>2.6736256755398422</v>
      </c>
      <c r="U80" s="13">
        <f>VLOOKUP($E80,'ssp1-up-g'!$C$1:$X$194,12,FALSE)</f>
        <v>2.4754887099592651</v>
      </c>
      <c r="V80" s="13">
        <f>VLOOKUP($E80,'ssp1-up-g'!$C$1:$X$194,13,FALSE)</f>
        <v>2.2374325926673713</v>
      </c>
      <c r="W80" s="13">
        <f>VLOOKUP($E80,'ssp1-up-g'!$C$1:$X$194,14,FALSE)</f>
        <v>1.9719535393707481</v>
      </c>
      <c r="X80" s="13">
        <f>VLOOKUP($E80,'ssp1-up-g'!$C$1:$X$194,15,FALSE)</f>
        <v>1.7284465758670358</v>
      </c>
      <c r="Y80" s="13">
        <f>VLOOKUP($E80,'ssp1-up-g'!$C$1:$X$194,16,FALSE)</f>
        <v>1.474567944543228</v>
      </c>
      <c r="Z80" s="13">
        <f>VLOOKUP($E80,'ssp1-up-g'!$C$1:$X$194,17,FALSE)</f>
        <v>1.2156951719462157</v>
      </c>
      <c r="AA80" s="13">
        <f>VLOOKUP($E80,'ssp1-up-g'!$C$1:$X$194,18,FALSE)</f>
        <v>0.96346394699905602</v>
      </c>
      <c r="AB80" s="13">
        <f>VLOOKUP($E80,'ssp1-up-g'!$C$1:$X$194,19,FALSE)</f>
        <v>0.7258163218863416</v>
      </c>
      <c r="AC80" s="13">
        <f>VLOOKUP($E80,'ssp1-up-g'!$C$1:$X$194,20,FALSE)</f>
        <v>0.49806116928176891</v>
      </c>
      <c r="AD80" s="13">
        <f>VLOOKUP($E80,'ssp1-up-g'!$C$1:$X$194,21,FALSE)</f>
        <v>0.27998222916166071</v>
      </c>
      <c r="AE80" s="13">
        <f>VLOOKUP($E80,'ssp1-up-g'!$C$1:$X$194,22,FALSE)</f>
        <v>7.0777851115572332E-2</v>
      </c>
    </row>
    <row r="81" spans="1:31" x14ac:dyDescent="0.3">
      <c r="A81" s="14">
        <v>79</v>
      </c>
      <c r="B81" s="8" t="s">
        <v>353</v>
      </c>
      <c r="C81" s="8" t="s">
        <v>214</v>
      </c>
      <c r="D81" s="8">
        <v>132</v>
      </c>
      <c r="E81" s="8" t="s">
        <v>47</v>
      </c>
      <c r="F81" s="8">
        <v>132</v>
      </c>
      <c r="G81" s="8" t="s">
        <v>261</v>
      </c>
      <c r="H81" s="8">
        <v>914</v>
      </c>
      <c r="J81" s="8" t="str">
        <f>VLOOKUP($E81,'un-class-eco'!$B$2:$D$219,3,FALSE)</f>
        <v>Lower middle income</v>
      </c>
      <c r="K81" s="8" t="str">
        <f>IF(VLOOKUP(E81,'un-class'!$L$1:$O$249,2,FALSE)="x","LDC",IF(VLOOKUP(E81,'un-class'!$L$1:$O$249,3,FALSE)="x","LLDC",IF(VLOOKUP(E81,'un-class'!$L$1:O296,4,FALSE)="x","SIDS","nan")))</f>
        <v>SIDS</v>
      </c>
      <c r="L81" s="14" t="str">
        <f t="shared" si="30"/>
        <v>CPV</v>
      </c>
      <c r="M81" s="15" t="s">
        <v>1049</v>
      </c>
      <c r="N81" s="13">
        <f>VLOOKUP($E81,'ssp1-up-g'!$C$1:$X$194,5,FALSE)</f>
        <v>3.2888486029853004E-2</v>
      </c>
      <c r="O81" s="13">
        <f>VLOOKUP($E81,'ssp1-up-g'!$C$1:$X$194,6,FALSE)</f>
        <v>2.7322513312794394E-2</v>
      </c>
      <c r="P81" s="13">
        <f>VLOOKUP($E81,'ssp1-up-g'!$C$1:$X$194,7,FALSE)</f>
        <v>2.1698676128044825E-2</v>
      </c>
      <c r="Q81" s="13">
        <f>VLOOKUP($E81,'ssp1-up-g'!$C$1:$X$194,8,FALSE)</f>
        <v>1.6033697273973913E-2</v>
      </c>
      <c r="R81" s="13">
        <f>VLOOKUP($E81,'ssp1-up-g'!$C$1:$X$194,9,FALSE)</f>
        <v>1.1652645476217527E-2</v>
      </c>
      <c r="S81" s="13">
        <f>VLOOKUP($E81,'ssp1-up-g'!$C$1:$X$194,10,FALSE)</f>
        <v>7.1767829294709373E-3</v>
      </c>
      <c r="T81" s="13">
        <f>VLOOKUP($E81,'ssp1-up-g'!$C$1:$X$194,11,FALSE)</f>
        <v>2.5856164948230842E-3</v>
      </c>
      <c r="U81" s="13">
        <f>VLOOKUP($E81,'ssp1-up-g'!$C$1:$X$194,12,FALSE)</f>
        <v>0</v>
      </c>
      <c r="V81" s="13">
        <f>VLOOKUP($E81,'ssp1-up-g'!$C$1:$X$194,13,FALSE)</f>
        <v>0</v>
      </c>
      <c r="W81" s="13">
        <f>VLOOKUP($E81,'ssp1-up-g'!$C$1:$X$194,14,FALSE)</f>
        <v>0</v>
      </c>
      <c r="X81" s="13">
        <f>VLOOKUP($E81,'ssp1-up-g'!$C$1:$X$194,15,FALSE)</f>
        <v>0</v>
      </c>
      <c r="Y81" s="13">
        <f>VLOOKUP($E81,'ssp1-up-g'!$C$1:$X$194,16,FALSE)</f>
        <v>0</v>
      </c>
      <c r="Z81" s="13">
        <f>VLOOKUP($E81,'ssp1-up-g'!$C$1:$X$194,17,FALSE)</f>
        <v>0</v>
      </c>
      <c r="AA81" s="13">
        <f>VLOOKUP($E81,'ssp1-up-g'!$C$1:$X$194,18,FALSE)</f>
        <v>0</v>
      </c>
      <c r="AB81" s="13">
        <f>VLOOKUP($E81,'ssp1-up-g'!$C$1:$X$194,19,FALSE)</f>
        <v>0</v>
      </c>
      <c r="AC81" s="13">
        <f>VLOOKUP($E81,'ssp1-up-g'!$C$1:$X$194,20,FALSE)</f>
        <v>0</v>
      </c>
      <c r="AD81" s="13">
        <f>VLOOKUP($E81,'ssp1-up-g'!$C$1:$X$194,21,FALSE)</f>
        <v>0</v>
      </c>
      <c r="AE81" s="13">
        <f>VLOOKUP($E81,'ssp1-up-g'!$C$1:$X$194,22,FALSE)</f>
        <v>0</v>
      </c>
    </row>
    <row r="82" spans="1:31" x14ac:dyDescent="0.3">
      <c r="A82" s="14">
        <v>80</v>
      </c>
      <c r="B82" s="8" t="s">
        <v>355</v>
      </c>
      <c r="C82" s="8" t="s">
        <v>214</v>
      </c>
      <c r="D82" s="8">
        <v>384</v>
      </c>
      <c r="E82" s="8" t="s">
        <v>41</v>
      </c>
      <c r="F82" s="8">
        <v>384</v>
      </c>
      <c r="G82" s="8" t="s">
        <v>261</v>
      </c>
      <c r="H82" s="8">
        <v>914</v>
      </c>
      <c r="J82" s="8" t="str">
        <f>VLOOKUP($E82,'un-class-eco'!$B$2:$D$219,3,FALSE)</f>
        <v>Lower middle income</v>
      </c>
      <c r="K82" s="8" t="str">
        <f>IF(VLOOKUP(E82,'un-class'!$L$1:$O$249,2,FALSE)="x","LDC",IF(VLOOKUP(E82,'un-class'!$L$1:$O$249,3,FALSE)="x","LLDC",IF(VLOOKUP(E82,'un-class'!$L$1:O297,4,FALSE)="x","SIDS","nan")))</f>
        <v>nan</v>
      </c>
      <c r="L82" s="14" t="str">
        <f t="shared" si="30"/>
        <v>CIV</v>
      </c>
      <c r="M82" s="15" t="s">
        <v>1049</v>
      </c>
      <c r="N82" s="13">
        <f>VLOOKUP($E82,'ssp1-up-g'!$C$1:$X$194,5,FALSE)</f>
        <v>1.7104717521232562</v>
      </c>
      <c r="O82" s="13">
        <f>VLOOKUP($E82,'ssp1-up-g'!$C$1:$X$194,6,FALSE)</f>
        <v>1.6850751171626932</v>
      </c>
      <c r="P82" s="13">
        <f>VLOOKUP($E82,'ssp1-up-g'!$C$1:$X$194,7,FALSE)</f>
        <v>1.6551324884497447</v>
      </c>
      <c r="Q82" s="13">
        <f>VLOOKUP($E82,'ssp1-up-g'!$C$1:$X$194,8,FALSE)</f>
        <v>1.5328712454700515</v>
      </c>
      <c r="R82" s="13">
        <f>VLOOKUP($E82,'ssp1-up-g'!$C$1:$X$194,9,FALSE)</f>
        <v>1.4373288449175696</v>
      </c>
      <c r="S82" s="13">
        <f>VLOOKUP($E82,'ssp1-up-g'!$C$1:$X$194,10,FALSE)</f>
        <v>1.2900983154825916</v>
      </c>
      <c r="T82" s="13">
        <f>VLOOKUP($E82,'ssp1-up-g'!$C$1:$X$194,11,FALSE)</f>
        <v>1.1047068639292128</v>
      </c>
      <c r="U82" s="13">
        <f>VLOOKUP($E82,'ssp1-up-g'!$C$1:$X$194,12,FALSE)</f>
        <v>0.91551117735163245</v>
      </c>
      <c r="V82" s="13">
        <f>VLOOKUP($E82,'ssp1-up-g'!$C$1:$X$194,13,FALSE)</f>
        <v>0.73824735906158168</v>
      </c>
      <c r="W82" s="13">
        <f>VLOOKUP($E82,'ssp1-up-g'!$C$1:$X$194,14,FALSE)</f>
        <v>0.5686787343454256</v>
      </c>
      <c r="X82" s="13">
        <f>VLOOKUP($E82,'ssp1-up-g'!$C$1:$X$194,15,FALSE)</f>
        <v>0.44232222027816803</v>
      </c>
      <c r="Y82" s="13">
        <f>VLOOKUP($E82,'ssp1-up-g'!$C$1:$X$194,16,FALSE)</f>
        <v>0.30552427328441922</v>
      </c>
      <c r="Z82" s="13">
        <f>VLOOKUP($E82,'ssp1-up-g'!$C$1:$X$194,17,FALSE)</f>
        <v>0.16055349784253536</v>
      </c>
      <c r="AA82" s="13">
        <f>VLOOKUP($E82,'ssp1-up-g'!$C$1:$X$194,18,FALSE)</f>
        <v>1.7216674994475767E-2</v>
      </c>
      <c r="AB82" s="13">
        <f>VLOOKUP($E82,'ssp1-up-g'!$C$1:$X$194,19,FALSE)</f>
        <v>0</v>
      </c>
      <c r="AC82" s="13">
        <f>VLOOKUP($E82,'ssp1-up-g'!$C$1:$X$194,20,FALSE)</f>
        <v>0</v>
      </c>
      <c r="AD82" s="13">
        <f>VLOOKUP($E82,'ssp1-up-g'!$C$1:$X$194,21,FALSE)</f>
        <v>0</v>
      </c>
      <c r="AE82" s="13">
        <f>VLOOKUP($E82,'ssp1-up-g'!$C$1:$X$194,22,FALSE)</f>
        <v>0</v>
      </c>
    </row>
    <row r="83" spans="1:31" x14ac:dyDescent="0.3">
      <c r="A83" s="14">
        <v>81</v>
      </c>
      <c r="B83" s="8" t="s">
        <v>357</v>
      </c>
      <c r="C83" s="8" t="s">
        <v>214</v>
      </c>
      <c r="D83" s="8">
        <v>270</v>
      </c>
      <c r="E83" s="8" t="s">
        <v>73</v>
      </c>
      <c r="F83" s="8">
        <v>270</v>
      </c>
      <c r="G83" s="8" t="s">
        <v>261</v>
      </c>
      <c r="H83" s="8">
        <v>914</v>
      </c>
      <c r="J83" s="8" t="str">
        <f>VLOOKUP($E83,'un-class-eco'!$B$2:$D$219,3,FALSE)</f>
        <v>Low income</v>
      </c>
      <c r="K83" s="8" t="str">
        <f>IF(VLOOKUP(E83,'un-class'!$L$1:$O$249,2,FALSE)="x","LDC",IF(VLOOKUP(E83,'un-class'!$L$1:$O$249,3,FALSE)="x","LLDC",IF(VLOOKUP(E83,'un-class'!$L$1:O298,4,FALSE)="x","SIDS","nan")))</f>
        <v>LDC</v>
      </c>
      <c r="L83" s="14" t="str">
        <f t="shared" si="30"/>
        <v>GMB</v>
      </c>
      <c r="M83" s="15" t="s">
        <v>1049</v>
      </c>
      <c r="N83" s="13">
        <f>VLOOKUP($E83,'ssp1-up-g'!$C$1:$X$194,5,FALSE)</f>
        <v>0.19224137564346289</v>
      </c>
      <c r="O83" s="13">
        <f>VLOOKUP($E83,'ssp1-up-g'!$C$1:$X$194,6,FALSE)</f>
        <v>0.19483802272176476</v>
      </c>
      <c r="P83" s="13">
        <f>VLOOKUP($E83,'ssp1-up-g'!$C$1:$X$194,7,FALSE)</f>
        <v>0.195510833037988</v>
      </c>
      <c r="Q83" s="13">
        <f>VLOOKUP($E83,'ssp1-up-g'!$C$1:$X$194,8,FALSE)</f>
        <v>0.18964383926071005</v>
      </c>
      <c r="R83" s="13">
        <f>VLOOKUP($E83,'ssp1-up-g'!$C$1:$X$194,9,FALSE)</f>
        <v>0.18624909103162346</v>
      </c>
      <c r="S83" s="13">
        <f>VLOOKUP($E83,'ssp1-up-g'!$C$1:$X$194,10,FALSE)</f>
        <v>0.17463753797387138</v>
      </c>
      <c r="T83" s="13">
        <f>VLOOKUP($E83,'ssp1-up-g'!$C$1:$X$194,11,FALSE)</f>
        <v>0.15503152810753429</v>
      </c>
      <c r="U83" s="13">
        <f>VLOOKUP($E83,'ssp1-up-g'!$C$1:$X$194,12,FALSE)</f>
        <v>0.13191480536371625</v>
      </c>
      <c r="V83" s="13">
        <f>VLOOKUP($E83,'ssp1-up-g'!$C$1:$X$194,13,FALSE)</f>
        <v>0.10845511595038548</v>
      </c>
      <c r="W83" s="13">
        <f>VLOOKUP($E83,'ssp1-up-g'!$C$1:$X$194,14,FALSE)</f>
        <v>8.5933351349835263E-2</v>
      </c>
      <c r="X83" s="13">
        <f>VLOOKUP($E83,'ssp1-up-g'!$C$1:$X$194,15,FALSE)</f>
        <v>6.8512912555647176E-2</v>
      </c>
      <c r="Y83" s="13">
        <f>VLOOKUP($E83,'ssp1-up-g'!$C$1:$X$194,16,FALSE)</f>
        <v>5.0164810205509447E-2</v>
      </c>
      <c r="Z83" s="13">
        <f>VLOOKUP($E83,'ssp1-up-g'!$C$1:$X$194,17,FALSE)</f>
        <v>3.105672433395501E-2</v>
      </c>
      <c r="AA83" s="13">
        <f>VLOOKUP($E83,'ssp1-up-g'!$C$1:$X$194,18,FALSE)</f>
        <v>1.2797873548177296E-2</v>
      </c>
      <c r="AB83" s="13">
        <f>VLOOKUP($E83,'ssp1-up-g'!$C$1:$X$194,19,FALSE)</f>
        <v>0</v>
      </c>
      <c r="AC83" s="13">
        <f>VLOOKUP($E83,'ssp1-up-g'!$C$1:$X$194,20,FALSE)</f>
        <v>0</v>
      </c>
      <c r="AD83" s="13">
        <f>VLOOKUP($E83,'ssp1-up-g'!$C$1:$X$194,21,FALSE)</f>
        <v>0</v>
      </c>
      <c r="AE83" s="13">
        <f>VLOOKUP($E83,'ssp1-up-g'!$C$1:$X$194,22,FALSE)</f>
        <v>0</v>
      </c>
    </row>
    <row r="84" spans="1:31" x14ac:dyDescent="0.3">
      <c r="A84" s="14">
        <v>82</v>
      </c>
      <c r="B84" s="8" t="s">
        <v>359</v>
      </c>
      <c r="C84" s="8" t="s">
        <v>214</v>
      </c>
      <c r="D84" s="8">
        <v>288</v>
      </c>
      <c r="E84" s="8" t="s">
        <v>70</v>
      </c>
      <c r="F84" s="8">
        <v>288</v>
      </c>
      <c r="G84" s="8" t="s">
        <v>261</v>
      </c>
      <c r="H84" s="8">
        <v>914</v>
      </c>
      <c r="J84" s="8" t="str">
        <f>VLOOKUP($E84,'un-class-eco'!$B$2:$D$219,3,FALSE)</f>
        <v>Lower middle income</v>
      </c>
      <c r="K84" s="8" t="str">
        <f>IF(VLOOKUP(E84,'un-class'!$L$1:$O$249,2,FALSE)="x","LDC",IF(VLOOKUP(E84,'un-class'!$L$1:$O$249,3,FALSE)="x","LLDC",IF(VLOOKUP(E84,'un-class'!$L$1:O299,4,FALSE)="x","SIDS","nan")))</f>
        <v>nan</v>
      </c>
      <c r="L84" s="14" t="str">
        <f t="shared" si="30"/>
        <v>GHA</v>
      </c>
      <c r="M84" s="15" t="s">
        <v>1049</v>
      </c>
      <c r="N84" s="13">
        <f>VLOOKUP($E84,'ssp1-up-g'!$C$1:$X$194,5,FALSE)</f>
        <v>2.56048399744828</v>
      </c>
      <c r="O84" s="13">
        <f>VLOOKUP($E84,'ssp1-up-g'!$C$1:$X$194,6,FALSE)</f>
        <v>2.6120011968728214</v>
      </c>
      <c r="P84" s="13">
        <f>VLOOKUP($E84,'ssp1-up-g'!$C$1:$X$194,7,FALSE)</f>
        <v>2.6118283451317694</v>
      </c>
      <c r="Q84" s="13">
        <f>VLOOKUP($E84,'ssp1-up-g'!$C$1:$X$194,8,FALSE)</f>
        <v>2.5498383753682852</v>
      </c>
      <c r="R84" s="13">
        <f>VLOOKUP($E84,'ssp1-up-g'!$C$1:$X$194,9,FALSE)</f>
        <v>2.5143011075153261</v>
      </c>
      <c r="S84" s="13">
        <f>VLOOKUP($E84,'ssp1-up-g'!$C$1:$X$194,10,FALSE)</f>
        <v>2.3843231417116648</v>
      </c>
      <c r="T84" s="13">
        <f>VLOOKUP($E84,'ssp1-up-g'!$C$1:$X$194,11,FALSE)</f>
        <v>2.1526633264797006</v>
      </c>
      <c r="U84" s="13">
        <f>VLOOKUP($E84,'ssp1-up-g'!$C$1:$X$194,12,FALSE)</f>
        <v>1.8789131124840495</v>
      </c>
      <c r="V84" s="13">
        <f>VLOOKUP($E84,'ssp1-up-g'!$C$1:$X$194,13,FALSE)</f>
        <v>1.6068175703595493</v>
      </c>
      <c r="W84" s="13">
        <f>VLOOKUP($E84,'ssp1-up-g'!$C$1:$X$194,14,FALSE)</f>
        <v>1.3514747300488636</v>
      </c>
      <c r="X84" s="13">
        <f>VLOOKUP($E84,'ssp1-up-g'!$C$1:$X$194,15,FALSE)</f>
        <v>1.1239101860839611</v>
      </c>
      <c r="Y84" s="13">
        <f>VLOOKUP($E84,'ssp1-up-g'!$C$1:$X$194,16,FALSE)</f>
        <v>0.87791260336214805</v>
      </c>
      <c r="Z84" s="13">
        <f>VLOOKUP($E84,'ssp1-up-g'!$C$1:$X$194,17,FALSE)</f>
        <v>0.61468941348267236</v>
      </c>
      <c r="AA84" s="13">
        <f>VLOOKUP($E84,'ssp1-up-g'!$C$1:$X$194,18,FALSE)</f>
        <v>0.34949052942590697</v>
      </c>
      <c r="AB84" s="13">
        <f>VLOOKUP($E84,'ssp1-up-g'!$C$1:$X$194,19,FALSE)</f>
        <v>9.7815929250650413E-2</v>
      </c>
      <c r="AC84" s="13">
        <f>VLOOKUP($E84,'ssp1-up-g'!$C$1:$X$194,20,FALSE)</f>
        <v>0</v>
      </c>
      <c r="AD84" s="13">
        <f>VLOOKUP($E84,'ssp1-up-g'!$C$1:$X$194,21,FALSE)</f>
        <v>0</v>
      </c>
      <c r="AE84" s="13">
        <f>VLOOKUP($E84,'ssp1-up-g'!$C$1:$X$194,22,FALSE)</f>
        <v>0</v>
      </c>
    </row>
    <row r="85" spans="1:31" x14ac:dyDescent="0.3">
      <c r="A85" s="14">
        <v>83</v>
      </c>
      <c r="B85" s="8" t="s">
        <v>361</v>
      </c>
      <c r="C85" s="8" t="s">
        <v>214</v>
      </c>
      <c r="D85" s="8">
        <v>324</v>
      </c>
      <c r="E85" s="8" t="s">
        <v>71</v>
      </c>
      <c r="F85" s="8">
        <v>324</v>
      </c>
      <c r="G85" s="8" t="s">
        <v>261</v>
      </c>
      <c r="H85" s="8">
        <v>914</v>
      </c>
      <c r="J85" s="8" t="str">
        <f>VLOOKUP($E85,'un-class-eco'!$B$2:$D$219,3,FALSE)</f>
        <v>Lower middle income</v>
      </c>
      <c r="K85" s="8" t="str">
        <f>IF(VLOOKUP(E85,'un-class'!$L$1:$O$249,2,FALSE)="x","LDC",IF(VLOOKUP(E85,'un-class'!$L$1:$O$249,3,FALSE)="x","LLDC",IF(VLOOKUP(E85,'un-class'!$L$1:O300,4,FALSE)="x","SIDS","nan")))</f>
        <v>LDC</v>
      </c>
      <c r="L85" s="14" t="str">
        <f t="shared" si="30"/>
        <v>GIN</v>
      </c>
      <c r="M85" s="15" t="s">
        <v>1049</v>
      </c>
      <c r="N85" s="13">
        <f>VLOOKUP($E85,'ssp1-up-g'!$C$1:$X$194,5,FALSE)</f>
        <v>0.78515012332289524</v>
      </c>
      <c r="O85" s="13">
        <f>VLOOKUP($E85,'ssp1-up-g'!$C$1:$X$194,6,FALSE)</f>
        <v>0.82763628109304932</v>
      </c>
      <c r="P85" s="13">
        <f>VLOOKUP($E85,'ssp1-up-g'!$C$1:$X$194,7,FALSE)</f>
        <v>0.84319290736259589</v>
      </c>
      <c r="Q85" s="13">
        <f>VLOOKUP($E85,'ssp1-up-g'!$C$1:$X$194,8,FALSE)</f>
        <v>0.81488778776925042</v>
      </c>
      <c r="R85" s="13">
        <f>VLOOKUP($E85,'ssp1-up-g'!$C$1:$X$194,9,FALSE)</f>
        <v>0.77904941307591624</v>
      </c>
      <c r="S85" s="13">
        <f>VLOOKUP($E85,'ssp1-up-g'!$C$1:$X$194,10,FALSE)</f>
        <v>0.70794987413750654</v>
      </c>
      <c r="T85" s="13">
        <f>VLOOKUP($E85,'ssp1-up-g'!$C$1:$X$194,11,FALSE)</f>
        <v>0.61455850770932052</v>
      </c>
      <c r="U85" s="13">
        <f>VLOOKUP($E85,'ssp1-up-g'!$C$1:$X$194,12,FALSE)</f>
        <v>0.51213657297918935</v>
      </c>
      <c r="V85" s="13">
        <f>VLOOKUP($E85,'ssp1-up-g'!$C$1:$X$194,13,FALSE)</f>
        <v>0.41487227561507645</v>
      </c>
      <c r="W85" s="13">
        <f>VLOOKUP($E85,'ssp1-up-g'!$C$1:$X$194,14,FALSE)</f>
        <v>0.32118318844920957</v>
      </c>
      <c r="X85" s="13">
        <f>VLOOKUP($E85,'ssp1-up-g'!$C$1:$X$194,15,FALSE)</f>
        <v>0.26881679052141649</v>
      </c>
      <c r="Y85" s="13">
        <f>VLOOKUP($E85,'ssp1-up-g'!$C$1:$X$194,16,FALSE)</f>
        <v>0.2155435148331275</v>
      </c>
      <c r="Z85" s="13">
        <f>VLOOKUP($E85,'ssp1-up-g'!$C$1:$X$194,17,FALSE)</f>
        <v>0.15961377985074954</v>
      </c>
      <c r="AA85" s="13">
        <f>VLOOKUP($E85,'ssp1-up-g'!$C$1:$X$194,18,FALSE)</f>
        <v>0.1023900944192313</v>
      </c>
      <c r="AB85" s="13">
        <f>VLOOKUP($E85,'ssp1-up-g'!$C$1:$X$194,19,FALSE)</f>
        <v>4.6049397408125969E-2</v>
      </c>
      <c r="AC85" s="13">
        <f>VLOOKUP($E85,'ssp1-up-g'!$C$1:$X$194,20,FALSE)</f>
        <v>0</v>
      </c>
      <c r="AD85" s="13">
        <f>VLOOKUP($E85,'ssp1-up-g'!$C$1:$X$194,21,FALSE)</f>
        <v>0</v>
      </c>
      <c r="AE85" s="13">
        <f>VLOOKUP($E85,'ssp1-up-g'!$C$1:$X$194,22,FALSE)</f>
        <v>0</v>
      </c>
    </row>
    <row r="86" spans="1:31" x14ac:dyDescent="0.3">
      <c r="A86" s="14">
        <v>84</v>
      </c>
      <c r="B86" s="8" t="s">
        <v>363</v>
      </c>
      <c r="C86" s="8" t="s">
        <v>214</v>
      </c>
      <c r="D86" s="8">
        <v>624</v>
      </c>
      <c r="E86" s="8" t="s">
        <v>74</v>
      </c>
      <c r="F86" s="8">
        <v>624</v>
      </c>
      <c r="G86" s="8" t="s">
        <v>261</v>
      </c>
      <c r="H86" s="8">
        <v>914</v>
      </c>
      <c r="J86" s="8" t="str">
        <f>VLOOKUP($E86,'un-class-eco'!$B$2:$D$219,3,FALSE)</f>
        <v>Low income</v>
      </c>
      <c r="K86" s="8" t="str">
        <f>IF(VLOOKUP(E86,'un-class'!$L$1:$O$249,2,FALSE)="x","LDC",IF(VLOOKUP(E86,'un-class'!$L$1:$O$249,3,FALSE)="x","LLDC",IF(VLOOKUP(E86,'un-class'!$L$1:O301,4,FALSE)="x","SIDS","nan")))</f>
        <v>LDC</v>
      </c>
      <c r="L86" s="14" t="str">
        <f t="shared" si="30"/>
        <v>GNB</v>
      </c>
      <c r="M86" s="15" t="s">
        <v>1049</v>
      </c>
      <c r="N86" s="13">
        <f>VLOOKUP($E86,'ssp1-up-g'!$C$1:$X$194,5,FALSE)</f>
        <v>0.11518255821937162</v>
      </c>
      <c r="O86" s="13">
        <f>VLOOKUP($E86,'ssp1-up-g'!$C$1:$X$194,6,FALSE)</f>
        <v>0.12750456231511342</v>
      </c>
      <c r="P86" s="13">
        <f>VLOOKUP($E86,'ssp1-up-g'!$C$1:$X$194,7,FALSE)</f>
        <v>0.13640128762924519</v>
      </c>
      <c r="Q86" s="13">
        <f>VLOOKUP($E86,'ssp1-up-g'!$C$1:$X$194,8,FALSE)</f>
        <v>0.13891385262798217</v>
      </c>
      <c r="R86" s="13">
        <f>VLOOKUP($E86,'ssp1-up-g'!$C$1:$X$194,9,FALSE)</f>
        <v>0.14137591670247474</v>
      </c>
      <c r="S86" s="13">
        <f>VLOOKUP($E86,'ssp1-up-g'!$C$1:$X$194,10,FALSE)</f>
        <v>0.13764549555562544</v>
      </c>
      <c r="T86" s="13">
        <f>VLOOKUP($E86,'ssp1-up-g'!$C$1:$X$194,11,FALSE)</f>
        <v>0.12943173508092487</v>
      </c>
      <c r="U86" s="13">
        <f>VLOOKUP($E86,'ssp1-up-g'!$C$1:$X$194,12,FALSE)</f>
        <v>0.11629516751987201</v>
      </c>
      <c r="V86" s="13">
        <f>VLOOKUP($E86,'ssp1-up-g'!$C$1:$X$194,13,FALSE)</f>
        <v>0.10192471193074248</v>
      </c>
      <c r="W86" s="13">
        <f>VLOOKUP($E86,'ssp1-up-g'!$C$1:$X$194,14,FALSE)</f>
        <v>8.6865770258832908E-2</v>
      </c>
      <c r="X86" s="13">
        <f>VLOOKUP($E86,'ssp1-up-g'!$C$1:$X$194,15,FALSE)</f>
        <v>7.2926151981438148E-2</v>
      </c>
      <c r="Y86" s="13">
        <f>VLOOKUP($E86,'ssp1-up-g'!$C$1:$X$194,16,FALSE)</f>
        <v>5.8317943240993486E-2</v>
      </c>
      <c r="Z86" s="13">
        <f>VLOOKUP($E86,'ssp1-up-g'!$C$1:$X$194,17,FALSE)</f>
        <v>4.2714228954110478E-2</v>
      </c>
      <c r="AA86" s="13">
        <f>VLOOKUP($E86,'ssp1-up-g'!$C$1:$X$194,18,FALSE)</f>
        <v>2.7066497595315209E-2</v>
      </c>
      <c r="AB86" s="13">
        <f>VLOOKUP($E86,'ssp1-up-g'!$C$1:$X$194,19,FALSE)</f>
        <v>1.2288972151038857E-2</v>
      </c>
      <c r="AC86" s="13">
        <f>VLOOKUP($E86,'ssp1-up-g'!$C$1:$X$194,20,FALSE)</f>
        <v>0</v>
      </c>
      <c r="AD86" s="13">
        <f>VLOOKUP($E86,'ssp1-up-g'!$C$1:$X$194,21,FALSE)</f>
        <v>0</v>
      </c>
      <c r="AE86" s="13">
        <f>VLOOKUP($E86,'ssp1-up-g'!$C$1:$X$194,22,FALSE)</f>
        <v>0</v>
      </c>
    </row>
    <row r="87" spans="1:31" x14ac:dyDescent="0.3">
      <c r="A87" s="14">
        <v>85</v>
      </c>
      <c r="B87" s="8" t="s">
        <v>365</v>
      </c>
      <c r="C87" s="8" t="s">
        <v>214</v>
      </c>
      <c r="D87" s="8">
        <v>430</v>
      </c>
      <c r="E87" s="8" t="s">
        <v>106</v>
      </c>
      <c r="F87" s="8">
        <v>430</v>
      </c>
      <c r="G87" s="8" t="s">
        <v>261</v>
      </c>
      <c r="H87" s="8">
        <v>914</v>
      </c>
      <c r="J87" s="8" t="str">
        <f>VLOOKUP($E87,'un-class-eco'!$B$2:$D$219,3,FALSE)</f>
        <v>Low income</v>
      </c>
      <c r="K87" s="8" t="str">
        <f>IF(VLOOKUP(E87,'un-class'!$L$1:$O$249,2,FALSE)="x","LDC",IF(VLOOKUP(E87,'un-class'!$L$1:$O$249,3,FALSE)="x","LLDC",IF(VLOOKUP(E87,'un-class'!$L$1:O302,4,FALSE)="x","SIDS","nan")))</f>
        <v>LDC</v>
      </c>
      <c r="L87" s="14" t="str">
        <f t="shared" si="30"/>
        <v>LBR</v>
      </c>
      <c r="M87" s="15" t="s">
        <v>1049</v>
      </c>
      <c r="N87" s="13">
        <f>VLOOKUP($E87,'ssp1-up-g'!$C$1:$X$194,5,FALSE)</f>
        <v>0.61489497612007904</v>
      </c>
      <c r="O87" s="13">
        <f>VLOOKUP($E87,'ssp1-up-g'!$C$1:$X$194,6,FALSE)</f>
        <v>0.67295654047284703</v>
      </c>
      <c r="P87" s="13">
        <f>VLOOKUP($E87,'ssp1-up-g'!$C$1:$X$194,7,FALSE)</f>
        <v>0.72331715973468702</v>
      </c>
      <c r="Q87" s="13">
        <f>VLOOKUP($E87,'ssp1-up-g'!$C$1:$X$194,8,FALSE)</f>
        <v>0.74325554777597791</v>
      </c>
      <c r="R87" s="13">
        <f>VLOOKUP($E87,'ssp1-up-g'!$C$1:$X$194,9,FALSE)</f>
        <v>0.76150387039514289</v>
      </c>
      <c r="S87" s="13">
        <f>VLOOKUP($E87,'ssp1-up-g'!$C$1:$X$194,10,FALSE)</f>
        <v>0.75608214560248754</v>
      </c>
      <c r="T87" s="13">
        <f>VLOOKUP($E87,'ssp1-up-g'!$C$1:$X$194,11,FALSE)</f>
        <v>0.72568519920751307</v>
      </c>
      <c r="U87" s="13">
        <f>VLOOKUP($E87,'ssp1-up-g'!$C$1:$X$194,12,FALSE)</f>
        <v>0.67831048621757528</v>
      </c>
      <c r="V87" s="13">
        <f>VLOOKUP($E87,'ssp1-up-g'!$C$1:$X$194,13,FALSE)</f>
        <v>0.61939286174300179</v>
      </c>
      <c r="W87" s="13">
        <f>VLOOKUP($E87,'ssp1-up-g'!$C$1:$X$194,14,FALSE)</f>
        <v>0.55263542468399507</v>
      </c>
      <c r="X87" s="13">
        <f>VLOOKUP($E87,'ssp1-up-g'!$C$1:$X$194,15,FALSE)</f>
        <v>0.46841634365897811</v>
      </c>
      <c r="Y87" s="13">
        <f>VLOOKUP($E87,'ssp1-up-g'!$C$1:$X$194,16,FALSE)</f>
        <v>0.37550300479911236</v>
      </c>
      <c r="Z87" s="13">
        <f>VLOOKUP($E87,'ssp1-up-g'!$C$1:$X$194,17,FALSE)</f>
        <v>0.27783374214160261</v>
      </c>
      <c r="AA87" s="13">
        <f>VLOOKUP($E87,'ssp1-up-g'!$C$1:$X$194,18,FALSE)</f>
        <v>0.18009075687125708</v>
      </c>
      <c r="AB87" s="13">
        <f>VLOOKUP($E87,'ssp1-up-g'!$C$1:$X$194,19,FALSE)</f>
        <v>8.6812144799068847E-2</v>
      </c>
      <c r="AC87" s="13">
        <f>VLOOKUP($E87,'ssp1-up-g'!$C$1:$X$194,20,FALSE)</f>
        <v>0</v>
      </c>
      <c r="AD87" s="13">
        <f>VLOOKUP($E87,'ssp1-up-g'!$C$1:$X$194,21,FALSE)</f>
        <v>0</v>
      </c>
      <c r="AE87" s="13">
        <f>VLOOKUP($E87,'ssp1-up-g'!$C$1:$X$194,22,FALSE)</f>
        <v>0</v>
      </c>
    </row>
    <row r="88" spans="1:31" x14ac:dyDescent="0.3">
      <c r="A88" s="14">
        <v>86</v>
      </c>
      <c r="B88" s="8" t="s">
        <v>367</v>
      </c>
      <c r="C88" s="8" t="s">
        <v>214</v>
      </c>
      <c r="D88" s="8">
        <v>466</v>
      </c>
      <c r="E88" s="8" t="s">
        <v>121</v>
      </c>
      <c r="F88" s="8">
        <v>466</v>
      </c>
      <c r="G88" s="8" t="s">
        <v>261</v>
      </c>
      <c r="H88" s="8">
        <v>914</v>
      </c>
      <c r="J88" s="8" t="str">
        <f>VLOOKUP($E88,'un-class-eco'!$B$2:$D$219,3,FALSE)</f>
        <v>Low income</v>
      </c>
      <c r="K88" s="8" t="str">
        <f>IF(VLOOKUP(E88,'un-class'!$L$1:$O$249,2,FALSE)="x","LDC",IF(VLOOKUP(E88,'un-class'!$L$1:$O$249,3,FALSE)="x","LLDC",IF(VLOOKUP(E88,'un-class'!$L$1:O303,4,FALSE)="x","SIDS","nan")))</f>
        <v>LDC</v>
      </c>
      <c r="L88" s="14" t="str">
        <f t="shared" si="30"/>
        <v>MLI</v>
      </c>
      <c r="M88" s="15" t="s">
        <v>1049</v>
      </c>
      <c r="N88" s="13">
        <f>VLOOKUP($E88,'ssp1-up-g'!$C$1:$X$194,5,FALSE)</f>
        <v>1.8467148298543616</v>
      </c>
      <c r="O88" s="13">
        <f>VLOOKUP($E88,'ssp1-up-g'!$C$1:$X$194,6,FALSE)</f>
        <v>2.0947628146045014</v>
      </c>
      <c r="P88" s="13">
        <f>VLOOKUP($E88,'ssp1-up-g'!$C$1:$X$194,7,FALSE)</f>
        <v>2.2879678506349599</v>
      </c>
      <c r="Q88" s="13">
        <f>VLOOKUP($E88,'ssp1-up-g'!$C$1:$X$194,8,FALSE)</f>
        <v>2.3590969443379652</v>
      </c>
      <c r="R88" s="13">
        <f>VLOOKUP($E88,'ssp1-up-g'!$C$1:$X$194,9,FALSE)</f>
        <v>2.4140757317900885</v>
      </c>
      <c r="S88" s="13">
        <f>VLOOKUP($E88,'ssp1-up-g'!$C$1:$X$194,10,FALSE)</f>
        <v>2.3443000169543424</v>
      </c>
      <c r="T88" s="13">
        <f>VLOOKUP($E88,'ssp1-up-g'!$C$1:$X$194,11,FALSE)</f>
        <v>2.1934501038392149</v>
      </c>
      <c r="U88" s="13">
        <f>VLOOKUP($E88,'ssp1-up-g'!$C$1:$X$194,12,FALSE)</f>
        <v>1.9822604342964318</v>
      </c>
      <c r="V88" s="13">
        <f>VLOOKUP($E88,'ssp1-up-g'!$C$1:$X$194,13,FALSE)</f>
        <v>1.7648355817480343</v>
      </c>
      <c r="W88" s="13">
        <f>VLOOKUP($E88,'ssp1-up-g'!$C$1:$X$194,14,FALSE)</f>
        <v>1.5389459583526666</v>
      </c>
      <c r="X88" s="13">
        <f>VLOOKUP($E88,'ssp1-up-g'!$C$1:$X$194,15,FALSE)</f>
        <v>1.3342265142912098</v>
      </c>
      <c r="Y88" s="13">
        <f>VLOOKUP($E88,'ssp1-up-g'!$C$1:$X$194,16,FALSE)</f>
        <v>1.120695393038428</v>
      </c>
      <c r="Z88" s="13">
        <f>VLOOKUP($E88,'ssp1-up-g'!$C$1:$X$194,17,FALSE)</f>
        <v>0.89800327859608586</v>
      </c>
      <c r="AA88" s="13">
        <f>VLOOKUP($E88,'ssp1-up-g'!$C$1:$X$194,18,FALSE)</f>
        <v>0.67647168471342312</v>
      </c>
      <c r="AB88" s="13">
        <f>VLOOKUP($E88,'ssp1-up-g'!$C$1:$X$194,19,FALSE)</f>
        <v>0.46428670207063405</v>
      </c>
      <c r="AC88" s="13">
        <f>VLOOKUP($E88,'ssp1-up-g'!$C$1:$X$194,20,FALSE)</f>
        <v>0.25921115190232058</v>
      </c>
      <c r="AD88" s="13">
        <f>VLOOKUP($E88,'ssp1-up-g'!$C$1:$X$194,21,FALSE)</f>
        <v>5.9171611326735984E-2</v>
      </c>
      <c r="AE88" s="13">
        <f>VLOOKUP($E88,'ssp1-up-g'!$C$1:$X$194,22,FALSE)</f>
        <v>0</v>
      </c>
    </row>
    <row r="89" spans="1:31" x14ac:dyDescent="0.3">
      <c r="A89" s="14">
        <v>87</v>
      </c>
      <c r="B89" s="8" t="s">
        <v>369</v>
      </c>
      <c r="C89" s="8" t="s">
        <v>214</v>
      </c>
      <c r="D89" s="8">
        <v>478</v>
      </c>
      <c r="E89" s="8" t="s">
        <v>127</v>
      </c>
      <c r="F89" s="8">
        <v>478</v>
      </c>
      <c r="G89" s="8" t="s">
        <v>261</v>
      </c>
      <c r="H89" s="8">
        <v>914</v>
      </c>
      <c r="J89" s="8" t="str">
        <f>VLOOKUP($E89,'un-class-eco'!$B$2:$D$219,3,FALSE)</f>
        <v>Lower middle income</v>
      </c>
      <c r="K89" s="8" t="str">
        <f>IF(VLOOKUP(E89,'un-class'!$L$1:$O$249,2,FALSE)="x","LDC",IF(VLOOKUP(E89,'un-class'!$L$1:$O$249,3,FALSE)="x","LLDC",IF(VLOOKUP(E89,'un-class'!$L$1:O304,4,FALSE)="x","SIDS","nan")))</f>
        <v>LDC</v>
      </c>
      <c r="L89" s="14" t="str">
        <f t="shared" si="30"/>
        <v>MRT</v>
      </c>
      <c r="M89" s="15" t="s">
        <v>1049</v>
      </c>
      <c r="N89" s="13">
        <f>VLOOKUP($E89,'ssp1-up-g'!$C$1:$X$194,5,FALSE)</f>
        <v>0.34555894478860583</v>
      </c>
      <c r="O89" s="13">
        <f>VLOOKUP($E89,'ssp1-up-g'!$C$1:$X$194,6,FALSE)</f>
        <v>0.35742221778379557</v>
      </c>
      <c r="P89" s="13">
        <f>VLOOKUP($E89,'ssp1-up-g'!$C$1:$X$194,7,FALSE)</f>
        <v>0.35469457066978194</v>
      </c>
      <c r="Q89" s="13">
        <f>VLOOKUP($E89,'ssp1-up-g'!$C$1:$X$194,8,FALSE)</f>
        <v>0.34363956474250124</v>
      </c>
      <c r="R89" s="13">
        <f>VLOOKUP($E89,'ssp1-up-g'!$C$1:$X$194,9,FALSE)</f>
        <v>0.3313283252462238</v>
      </c>
      <c r="S89" s="13">
        <f>VLOOKUP($E89,'ssp1-up-g'!$C$1:$X$194,10,FALSE)</f>
        <v>0.30535960356911129</v>
      </c>
      <c r="T89" s="13">
        <f>VLOOKUP($E89,'ssp1-up-g'!$C$1:$X$194,11,FALSE)</f>
        <v>0.26678885642094174</v>
      </c>
      <c r="U89" s="13">
        <f>VLOOKUP($E89,'ssp1-up-g'!$C$1:$X$194,12,FALSE)</f>
        <v>0.22429557827439117</v>
      </c>
      <c r="V89" s="13">
        <f>VLOOKUP($E89,'ssp1-up-g'!$C$1:$X$194,13,FALSE)</f>
        <v>0.18691160465841827</v>
      </c>
      <c r="W89" s="13">
        <f>VLOOKUP($E89,'ssp1-up-g'!$C$1:$X$194,14,FALSE)</f>
        <v>0.15608190326069327</v>
      </c>
      <c r="X89" s="13">
        <f>VLOOKUP($E89,'ssp1-up-g'!$C$1:$X$194,15,FALSE)</f>
        <v>0.12684450377372336</v>
      </c>
      <c r="Y89" s="13">
        <f>VLOOKUP($E89,'ssp1-up-g'!$C$1:$X$194,16,FALSE)</f>
        <v>9.565475393883105E-2</v>
      </c>
      <c r="Z89" s="13">
        <f>VLOOKUP($E89,'ssp1-up-g'!$C$1:$X$194,17,FALSE)</f>
        <v>6.1324930529476518E-2</v>
      </c>
      <c r="AA89" s="13">
        <f>VLOOKUP($E89,'ssp1-up-g'!$C$1:$X$194,18,FALSE)</f>
        <v>2.8313142676906544E-2</v>
      </c>
      <c r="AB89" s="13">
        <f>VLOOKUP($E89,'ssp1-up-g'!$C$1:$X$194,19,FALSE)</f>
        <v>0</v>
      </c>
      <c r="AC89" s="13">
        <f>VLOOKUP($E89,'ssp1-up-g'!$C$1:$X$194,20,FALSE)</f>
        <v>0</v>
      </c>
      <c r="AD89" s="13">
        <f>VLOOKUP($E89,'ssp1-up-g'!$C$1:$X$194,21,FALSE)</f>
        <v>0</v>
      </c>
      <c r="AE89" s="13">
        <f>VLOOKUP($E89,'ssp1-up-g'!$C$1:$X$194,22,FALSE)</f>
        <v>0</v>
      </c>
    </row>
    <row r="90" spans="1:31" x14ac:dyDescent="0.3">
      <c r="A90" s="14">
        <v>88</v>
      </c>
      <c r="B90" s="8" t="s">
        <v>371</v>
      </c>
      <c r="C90" s="8" t="s">
        <v>214</v>
      </c>
      <c r="D90" s="8">
        <v>562</v>
      </c>
      <c r="E90" s="8" t="s">
        <v>135</v>
      </c>
      <c r="F90" s="8">
        <v>562</v>
      </c>
      <c r="G90" s="8" t="s">
        <v>261</v>
      </c>
      <c r="H90" s="8">
        <v>914</v>
      </c>
      <c r="J90" s="8" t="str">
        <f>VLOOKUP($E90,'un-class-eco'!$B$2:$D$219,3,FALSE)</f>
        <v>Low income</v>
      </c>
      <c r="K90" s="8" t="str">
        <f>IF(VLOOKUP(E90,'un-class'!$L$1:$O$249,2,FALSE)="x","LDC",IF(VLOOKUP(E90,'un-class'!$L$1:$O$249,3,FALSE)="x","LLDC",IF(VLOOKUP(E90,'un-class'!$L$1:O305,4,FALSE)="x","SIDS","nan")))</f>
        <v>LDC</v>
      </c>
      <c r="L90" s="14" t="str">
        <f t="shared" si="30"/>
        <v>NER</v>
      </c>
      <c r="M90" s="15" t="s">
        <v>1049</v>
      </c>
      <c r="N90" s="13">
        <f>VLOOKUP($E90,'ssp1-up-g'!$C$1:$X$194,5,FALSE)</f>
        <v>1.0370086246264476</v>
      </c>
      <c r="O90" s="13">
        <f>VLOOKUP($E90,'ssp1-up-g'!$C$1:$X$194,6,FALSE)</f>
        <v>1.3252395748173456</v>
      </c>
      <c r="P90" s="13">
        <f>VLOOKUP($E90,'ssp1-up-g'!$C$1:$X$194,7,FALSE)</f>
        <v>1.6452321173967768</v>
      </c>
      <c r="Q90" s="13">
        <f>VLOOKUP($E90,'ssp1-up-g'!$C$1:$X$194,8,FALSE)</f>
        <v>1.9702073294027178</v>
      </c>
      <c r="R90" s="13">
        <f>VLOOKUP($E90,'ssp1-up-g'!$C$1:$X$194,9,FALSE)</f>
        <v>2.3411257778910688</v>
      </c>
      <c r="S90" s="13">
        <f>VLOOKUP($E90,'ssp1-up-g'!$C$1:$X$194,10,FALSE)</f>
        <v>2.657538780312926</v>
      </c>
      <c r="T90" s="13">
        <f>VLOOKUP($E90,'ssp1-up-g'!$C$1:$X$194,11,FALSE)</f>
        <v>2.8994714656788219</v>
      </c>
      <c r="U90" s="13">
        <f>VLOOKUP($E90,'ssp1-up-g'!$C$1:$X$194,12,FALSE)</f>
        <v>3.0444211714960083</v>
      </c>
      <c r="V90" s="13">
        <f>VLOOKUP($E90,'ssp1-up-g'!$C$1:$X$194,13,FALSE)</f>
        <v>3.1273882168086544</v>
      </c>
      <c r="W90" s="13">
        <f>VLOOKUP($E90,'ssp1-up-g'!$C$1:$X$194,14,FALSE)</f>
        <v>3.1226231320433584</v>
      </c>
      <c r="X90" s="13">
        <f>VLOOKUP($E90,'ssp1-up-g'!$C$1:$X$194,15,FALSE)</f>
        <v>3.0516684585316725</v>
      </c>
      <c r="Y90" s="13">
        <f>VLOOKUP($E90,'ssp1-up-g'!$C$1:$X$194,16,FALSE)</f>
        <v>2.9017565302143069</v>
      </c>
      <c r="Z90" s="13">
        <f>VLOOKUP($E90,'ssp1-up-g'!$C$1:$X$194,17,FALSE)</f>
        <v>2.6786350726003327</v>
      </c>
      <c r="AA90" s="13">
        <f>VLOOKUP($E90,'ssp1-up-g'!$C$1:$X$194,18,FALSE)</f>
        <v>2.4013145000212575</v>
      </c>
      <c r="AB90" s="13">
        <f>VLOOKUP($E90,'ssp1-up-g'!$C$1:$X$194,19,FALSE)</f>
        <v>2.0893988107911952</v>
      </c>
      <c r="AC90" s="13">
        <f>VLOOKUP($E90,'ssp1-up-g'!$C$1:$X$194,20,FALSE)</f>
        <v>1.7611516332128616</v>
      </c>
      <c r="AD90" s="13">
        <f>VLOOKUP($E90,'ssp1-up-g'!$C$1:$X$194,21,FALSE)</f>
        <v>1.4239608170513449</v>
      </c>
      <c r="AE90" s="13">
        <f>VLOOKUP($E90,'ssp1-up-g'!$C$1:$X$194,22,FALSE)</f>
        <v>1.0835584421664279</v>
      </c>
    </row>
    <row r="91" spans="1:31" x14ac:dyDescent="0.3">
      <c r="A91" s="14">
        <v>89</v>
      </c>
      <c r="B91" s="8" t="s">
        <v>373</v>
      </c>
      <c r="C91" s="8" t="s">
        <v>214</v>
      </c>
      <c r="D91" s="8">
        <v>566</v>
      </c>
      <c r="E91" s="8" t="s">
        <v>136</v>
      </c>
      <c r="F91" s="8">
        <v>566</v>
      </c>
      <c r="G91" s="8" t="s">
        <v>261</v>
      </c>
      <c r="H91" s="8">
        <v>914</v>
      </c>
      <c r="J91" s="8" t="str">
        <f>VLOOKUP($E91,'un-class-eco'!$B$2:$D$219,3,FALSE)</f>
        <v>Lower middle income</v>
      </c>
      <c r="K91" s="8" t="str">
        <f>IF(VLOOKUP(E91,'un-class'!$L$1:$O$249,2,FALSE)="x","LDC",IF(VLOOKUP(E91,'un-class'!$L$1:$O$249,3,FALSE)="x","LLDC",IF(VLOOKUP(E91,'un-class'!$L$1:O306,4,FALSE)="x","SIDS","nan")))</f>
        <v>nan</v>
      </c>
      <c r="L91" s="14" t="str">
        <f t="shared" si="30"/>
        <v>NGA</v>
      </c>
      <c r="M91" s="15" t="s">
        <v>1049</v>
      </c>
      <c r="N91" s="13">
        <f>VLOOKUP($E91,'ssp1-up-g'!$C$1:$X$194,5,FALSE)</f>
        <v>17.374885698099533</v>
      </c>
      <c r="O91" s="13">
        <f>VLOOKUP($E91,'ssp1-up-g'!$C$1:$X$194,6,FALSE)</f>
        <v>19.530925565149673</v>
      </c>
      <c r="P91" s="13">
        <f>VLOOKUP($E91,'ssp1-up-g'!$C$1:$X$194,7,FALSE)</f>
        <v>21.329902647429535</v>
      </c>
      <c r="Q91" s="13">
        <f>VLOOKUP($E91,'ssp1-up-g'!$C$1:$X$194,8,FALSE)</f>
        <v>22.524534075510303</v>
      </c>
      <c r="R91" s="13">
        <f>VLOOKUP($E91,'ssp1-up-g'!$C$1:$X$194,9,FALSE)</f>
        <v>24.032731867487058</v>
      </c>
      <c r="S91" s="13">
        <f>VLOOKUP($E91,'ssp1-up-g'!$C$1:$X$194,10,FALSE)</f>
        <v>24.924945701005129</v>
      </c>
      <c r="T91" s="13">
        <f>VLOOKUP($E91,'ssp1-up-g'!$C$1:$X$194,11,FALSE)</f>
        <v>24.960437687382068</v>
      </c>
      <c r="U91" s="13">
        <f>VLOOKUP($E91,'ssp1-up-g'!$C$1:$X$194,12,FALSE)</f>
        <v>24.215330214109684</v>
      </c>
      <c r="V91" s="13">
        <f>VLOOKUP($E91,'ssp1-up-g'!$C$1:$X$194,13,FALSE)</f>
        <v>23.114119589705297</v>
      </c>
      <c r="W91" s="13">
        <f>VLOOKUP($E91,'ssp1-up-g'!$C$1:$X$194,14,FALSE)</f>
        <v>21.658269357837185</v>
      </c>
      <c r="X91" s="13">
        <f>VLOOKUP($E91,'ssp1-up-g'!$C$1:$X$194,15,FALSE)</f>
        <v>20.046314015945541</v>
      </c>
      <c r="Y91" s="13">
        <f>VLOOKUP($E91,'ssp1-up-g'!$C$1:$X$194,16,FALSE)</f>
        <v>18.11571006445331</v>
      </c>
      <c r="Z91" s="13">
        <f>VLOOKUP($E91,'ssp1-up-g'!$C$1:$X$194,17,FALSE)</f>
        <v>15.94147028247761</v>
      </c>
      <c r="AA91" s="13">
        <f>VLOOKUP($E91,'ssp1-up-g'!$C$1:$X$194,18,FALSE)</f>
        <v>13.637810643312264</v>
      </c>
      <c r="AB91" s="13">
        <f>VLOOKUP($E91,'ssp1-up-g'!$C$1:$X$194,19,FALSE)</f>
        <v>11.338923384684335</v>
      </c>
      <c r="AC91" s="13">
        <f>VLOOKUP($E91,'ssp1-up-g'!$C$1:$X$194,20,FALSE)</f>
        <v>9.0614686338063279</v>
      </c>
      <c r="AD91" s="13">
        <f>VLOOKUP($E91,'ssp1-up-g'!$C$1:$X$194,21,FALSE)</f>
        <v>6.827348059366841</v>
      </c>
      <c r="AE91" s="13">
        <f>VLOOKUP($E91,'ssp1-up-g'!$C$1:$X$194,22,FALSE)</f>
        <v>4.5963785931131724</v>
      </c>
    </row>
    <row r="92" spans="1:31" x14ac:dyDescent="0.3">
      <c r="A92" s="14">
        <v>90</v>
      </c>
      <c r="B92" s="8" t="s">
        <v>375</v>
      </c>
      <c r="C92" s="8">
        <v>4</v>
      </c>
      <c r="D92" s="8">
        <v>654</v>
      </c>
      <c r="E92" s="8" t="s">
        <v>376</v>
      </c>
      <c r="F92" s="8">
        <v>654</v>
      </c>
      <c r="G92" s="8" t="s">
        <v>261</v>
      </c>
      <c r="H92" s="8">
        <v>914</v>
      </c>
      <c r="J92" s="8" t="s">
        <v>799</v>
      </c>
      <c r="K92" s="8" t="str">
        <f>IF(VLOOKUP(E92,'un-class'!$L$1:$O$249,2,FALSE)="x","LDC",IF(VLOOKUP(E92,'un-class'!$L$1:$O$249,3,FALSE)="x","LLDC",IF(VLOOKUP(E92,'un-class'!$L$1:O307,4,FALSE)="x","SIDS","nan")))</f>
        <v>nan</v>
      </c>
      <c r="L92" s="14" t="str">
        <f t="shared" si="30"/>
        <v>SHN</v>
      </c>
      <c r="M92" s="15" t="s">
        <v>1049</v>
      </c>
      <c r="N92" s="8" t="s">
        <v>799</v>
      </c>
      <c r="O92" s="8" t="s">
        <v>799</v>
      </c>
      <c r="P92" s="8" t="s">
        <v>799</v>
      </c>
      <c r="Q92" s="8" t="s">
        <v>799</v>
      </c>
      <c r="R92" s="8" t="s">
        <v>799</v>
      </c>
      <c r="S92" s="8" t="s">
        <v>799</v>
      </c>
      <c r="T92" s="8" t="s">
        <v>799</v>
      </c>
      <c r="U92" s="8" t="s">
        <v>799</v>
      </c>
      <c r="V92" s="8" t="s">
        <v>799</v>
      </c>
      <c r="W92" s="8" t="s">
        <v>799</v>
      </c>
      <c r="X92" s="8" t="s">
        <v>799</v>
      </c>
      <c r="Y92" s="8" t="s">
        <v>799</v>
      </c>
      <c r="Z92" s="8" t="s">
        <v>799</v>
      </c>
      <c r="AA92" s="8" t="s">
        <v>799</v>
      </c>
      <c r="AB92" s="8" t="s">
        <v>799</v>
      </c>
      <c r="AC92" s="8" t="s">
        <v>799</v>
      </c>
      <c r="AD92" s="8" t="s">
        <v>799</v>
      </c>
      <c r="AE92" s="8" t="s">
        <v>799</v>
      </c>
    </row>
    <row r="93" spans="1:31" x14ac:dyDescent="0.3">
      <c r="A93" s="14">
        <v>91</v>
      </c>
      <c r="B93" s="8" t="s">
        <v>378</v>
      </c>
      <c r="C93" s="8" t="s">
        <v>214</v>
      </c>
      <c r="D93" s="8">
        <v>686</v>
      </c>
      <c r="E93" s="8" t="s">
        <v>162</v>
      </c>
      <c r="F93" s="8">
        <v>686</v>
      </c>
      <c r="G93" s="8" t="s">
        <v>261</v>
      </c>
      <c r="H93" s="8">
        <v>914</v>
      </c>
      <c r="J93" s="8" t="str">
        <f>VLOOKUP($E93,'un-class-eco'!$B$2:$D$219,3,FALSE)</f>
        <v>Lower middle income</v>
      </c>
      <c r="K93" s="8" t="str">
        <f>IF(VLOOKUP(E93,'un-class'!$L$1:$O$249,2,FALSE)="x","LDC",IF(VLOOKUP(E93,'un-class'!$L$1:$O$249,3,FALSE)="x","LLDC",IF(VLOOKUP(E93,'un-class'!$L$1:O308,4,FALSE)="x","SIDS","nan")))</f>
        <v>LDC</v>
      </c>
      <c r="L93" s="14" t="str">
        <f t="shared" si="30"/>
        <v>SEN</v>
      </c>
      <c r="M93" s="15" t="s">
        <v>1049</v>
      </c>
      <c r="N93" s="13">
        <f>VLOOKUP($E93,'ssp1-up-g'!$C$1:$X$194,5,FALSE)</f>
        <v>1.2613474919289924</v>
      </c>
      <c r="O93" s="13">
        <f>VLOOKUP($E93,'ssp1-up-g'!$C$1:$X$194,6,FALSE)</f>
        <v>1.2816264469361522</v>
      </c>
      <c r="P93" s="13">
        <f>VLOOKUP($E93,'ssp1-up-g'!$C$1:$X$194,7,FALSE)</f>
        <v>1.2861653411336071</v>
      </c>
      <c r="Q93" s="13">
        <f>VLOOKUP($E93,'ssp1-up-g'!$C$1:$X$194,8,FALSE)</f>
        <v>1.2539515198734303</v>
      </c>
      <c r="R93" s="13">
        <f>VLOOKUP($E93,'ssp1-up-g'!$C$1:$X$194,9,FALSE)</f>
        <v>1.2194963606573932</v>
      </c>
      <c r="S93" s="13">
        <f>VLOOKUP($E93,'ssp1-up-g'!$C$1:$X$194,10,FALSE)</f>
        <v>1.124454381804215</v>
      </c>
      <c r="T93" s="13">
        <f>VLOOKUP($E93,'ssp1-up-g'!$C$1:$X$194,11,FALSE)</f>
        <v>0.9761843077914012</v>
      </c>
      <c r="U93" s="13">
        <f>VLOOKUP($E93,'ssp1-up-g'!$C$1:$X$194,12,FALSE)</f>
        <v>0.81122424036152729</v>
      </c>
      <c r="V93" s="13">
        <f>VLOOKUP($E93,'ssp1-up-g'!$C$1:$X$194,13,FALSE)</f>
        <v>0.67201007794523804</v>
      </c>
      <c r="W93" s="13">
        <f>VLOOKUP($E93,'ssp1-up-g'!$C$1:$X$194,14,FALSE)</f>
        <v>0.55044025926961382</v>
      </c>
      <c r="X93" s="13">
        <f>VLOOKUP($E93,'ssp1-up-g'!$C$1:$X$194,15,FALSE)</f>
        <v>0.46132113452546442</v>
      </c>
      <c r="Y93" s="13">
        <f>VLOOKUP($E93,'ssp1-up-g'!$C$1:$X$194,16,FALSE)</f>
        <v>0.35711881517055488</v>
      </c>
      <c r="Z93" s="13">
        <f>VLOOKUP($E93,'ssp1-up-g'!$C$1:$X$194,17,FALSE)</f>
        <v>0.24837535287971946</v>
      </c>
      <c r="AA93" s="13">
        <f>VLOOKUP($E93,'ssp1-up-g'!$C$1:$X$194,18,FALSE)</f>
        <v>0.14197368257602605</v>
      </c>
      <c r="AB93" s="13">
        <f>VLOOKUP($E93,'ssp1-up-g'!$C$1:$X$194,19,FALSE)</f>
        <v>4.5842262602327821E-2</v>
      </c>
      <c r="AC93" s="13">
        <f>VLOOKUP($E93,'ssp1-up-g'!$C$1:$X$194,20,FALSE)</f>
        <v>0</v>
      </c>
      <c r="AD93" s="13">
        <f>VLOOKUP($E93,'ssp1-up-g'!$C$1:$X$194,21,FALSE)</f>
        <v>0</v>
      </c>
      <c r="AE93" s="13">
        <f>VLOOKUP($E93,'ssp1-up-g'!$C$1:$X$194,22,FALSE)</f>
        <v>0</v>
      </c>
    </row>
    <row r="94" spans="1:31" x14ac:dyDescent="0.3">
      <c r="A94" s="14">
        <v>92</v>
      </c>
      <c r="B94" s="8" t="s">
        <v>380</v>
      </c>
      <c r="C94" s="8" t="s">
        <v>214</v>
      </c>
      <c r="D94" s="8">
        <v>694</v>
      </c>
      <c r="E94" s="8" t="s">
        <v>165</v>
      </c>
      <c r="F94" s="8">
        <v>694</v>
      </c>
      <c r="G94" s="8" t="s">
        <v>261</v>
      </c>
      <c r="H94" s="8">
        <v>914</v>
      </c>
      <c r="J94" s="8" t="str">
        <f>VLOOKUP($E94,'un-class-eco'!$B$2:$D$219,3,FALSE)</f>
        <v>Low income</v>
      </c>
      <c r="K94" s="8" t="str">
        <f>IF(VLOOKUP(E94,'un-class'!$L$1:$O$249,2,FALSE)="x","LDC",IF(VLOOKUP(E94,'un-class'!$L$1:$O$249,3,FALSE)="x","LLDC",IF(VLOOKUP(E94,'un-class'!$L$1:O309,4,FALSE)="x","SIDS","nan")))</f>
        <v>LDC</v>
      </c>
      <c r="L94" s="14" t="str">
        <f t="shared" si="30"/>
        <v>SLE</v>
      </c>
      <c r="M94" s="15" t="s">
        <v>1049</v>
      </c>
      <c r="N94" s="13">
        <f>VLOOKUP($E94,'ssp1-up-g'!$C$1:$X$194,5,FALSE)</f>
        <v>0.5447625602673396</v>
      </c>
      <c r="O94" s="13">
        <f>VLOOKUP($E94,'ssp1-up-g'!$C$1:$X$194,6,FALSE)</f>
        <v>0.59847377181410888</v>
      </c>
      <c r="P94" s="13">
        <f>VLOOKUP($E94,'ssp1-up-g'!$C$1:$X$194,7,FALSE)</f>
        <v>0.63622274501003773</v>
      </c>
      <c r="Q94" s="13">
        <f>VLOOKUP($E94,'ssp1-up-g'!$C$1:$X$194,8,FALSE)</f>
        <v>0.64911888489158986</v>
      </c>
      <c r="R94" s="13">
        <f>VLOOKUP($E94,'ssp1-up-g'!$C$1:$X$194,9,FALSE)</f>
        <v>0.66107855131819981</v>
      </c>
      <c r="S94" s="13">
        <f>VLOOKUP($E94,'ssp1-up-g'!$C$1:$X$194,10,FALSE)</f>
        <v>0.64524990317978759</v>
      </c>
      <c r="T94" s="13">
        <f>VLOOKUP($E94,'ssp1-up-g'!$C$1:$X$194,11,FALSE)</f>
        <v>0.60549916495135658</v>
      </c>
      <c r="U94" s="13">
        <f>VLOOKUP($E94,'ssp1-up-g'!$C$1:$X$194,12,FALSE)</f>
        <v>0.55561223399555004</v>
      </c>
      <c r="V94" s="13">
        <f>VLOOKUP($E94,'ssp1-up-g'!$C$1:$X$194,13,FALSE)</f>
        <v>0.4994075384195904</v>
      </c>
      <c r="W94" s="13">
        <f>VLOOKUP($E94,'ssp1-up-g'!$C$1:$X$194,14,FALSE)</f>
        <v>0.44089052068834711</v>
      </c>
      <c r="X94" s="13">
        <f>VLOOKUP($E94,'ssp1-up-g'!$C$1:$X$194,15,FALSE)</f>
        <v>0.37223625880916344</v>
      </c>
      <c r="Y94" s="13">
        <f>VLOOKUP($E94,'ssp1-up-g'!$C$1:$X$194,16,FALSE)</f>
        <v>0.29474488857880132</v>
      </c>
      <c r="Z94" s="13">
        <f>VLOOKUP($E94,'ssp1-up-g'!$C$1:$X$194,17,FALSE)</f>
        <v>0.21327800379516049</v>
      </c>
      <c r="AA94" s="13">
        <f>VLOOKUP($E94,'ssp1-up-g'!$C$1:$X$194,18,FALSE)</f>
        <v>0.13229096510189464</v>
      </c>
      <c r="AB94" s="13">
        <f>VLOOKUP($E94,'ssp1-up-g'!$C$1:$X$194,19,FALSE)</f>
        <v>5.6445206717677721E-2</v>
      </c>
      <c r="AC94" s="13">
        <f>VLOOKUP($E94,'ssp1-up-g'!$C$1:$X$194,20,FALSE)</f>
        <v>0</v>
      </c>
      <c r="AD94" s="13">
        <f>VLOOKUP($E94,'ssp1-up-g'!$C$1:$X$194,21,FALSE)</f>
        <v>0</v>
      </c>
      <c r="AE94" s="13">
        <f>VLOOKUP($E94,'ssp1-up-g'!$C$1:$X$194,22,FALSE)</f>
        <v>0</v>
      </c>
    </row>
    <row r="95" spans="1:31" x14ac:dyDescent="0.3">
      <c r="A95" s="14">
        <v>93</v>
      </c>
      <c r="B95" s="8" t="s">
        <v>382</v>
      </c>
      <c r="C95" s="8" t="s">
        <v>214</v>
      </c>
      <c r="D95" s="8">
        <v>768</v>
      </c>
      <c r="E95" s="8" t="s">
        <v>177</v>
      </c>
      <c r="F95" s="8">
        <v>768</v>
      </c>
      <c r="G95" s="8" t="s">
        <v>261</v>
      </c>
      <c r="H95" s="8">
        <v>914</v>
      </c>
      <c r="J95" s="8" t="str">
        <f>VLOOKUP($E95,'un-class-eco'!$B$2:$D$219,3,FALSE)</f>
        <v>Low income</v>
      </c>
      <c r="K95" s="8" t="str">
        <f>IF(VLOOKUP(E95,'un-class'!$L$1:$O$249,2,FALSE)="x","LDC",IF(VLOOKUP(E95,'un-class'!$L$1:$O$249,3,FALSE)="x","LLDC",IF(VLOOKUP(E95,'un-class'!$L$1:O310,4,FALSE)="x","SIDS","nan")))</f>
        <v>LDC</v>
      </c>
      <c r="L95" s="14" t="str">
        <f t="shared" si="30"/>
        <v>TGO</v>
      </c>
      <c r="M95" s="15" t="s">
        <v>1049</v>
      </c>
      <c r="N95" s="13">
        <f>VLOOKUP($E95,'ssp1-up-g'!$C$1:$X$194,5,FALSE)</f>
        <v>0.59263214114317231</v>
      </c>
      <c r="O95" s="13">
        <f>VLOOKUP($E95,'ssp1-up-g'!$C$1:$X$194,6,FALSE)</f>
        <v>0.64493287365637775</v>
      </c>
      <c r="P95" s="13">
        <f>VLOOKUP($E95,'ssp1-up-g'!$C$1:$X$194,7,FALSE)</f>
        <v>0.66363759957215507</v>
      </c>
      <c r="Q95" s="13">
        <f>VLOOKUP($E95,'ssp1-up-g'!$C$1:$X$194,8,FALSE)</f>
        <v>0.64921897329321876</v>
      </c>
      <c r="R95" s="13">
        <f>VLOOKUP($E95,'ssp1-up-g'!$C$1:$X$194,9,FALSE)</f>
        <v>0.63139798358709065</v>
      </c>
      <c r="S95" s="13">
        <f>VLOOKUP($E95,'ssp1-up-g'!$C$1:$X$194,10,FALSE)</f>
        <v>0.59326497847629689</v>
      </c>
      <c r="T95" s="13">
        <f>VLOOKUP($E95,'ssp1-up-g'!$C$1:$X$194,11,FALSE)</f>
        <v>0.54008330478182298</v>
      </c>
      <c r="U95" s="13">
        <f>VLOOKUP($E95,'ssp1-up-g'!$C$1:$X$194,12,FALSE)</f>
        <v>0.47881615185995496</v>
      </c>
      <c r="V95" s="13">
        <f>VLOOKUP($E95,'ssp1-up-g'!$C$1:$X$194,13,FALSE)</f>
        <v>0.41083741753419378</v>
      </c>
      <c r="W95" s="13">
        <f>VLOOKUP($E95,'ssp1-up-g'!$C$1:$X$194,14,FALSE)</f>
        <v>0.33945688959239373</v>
      </c>
      <c r="X95" s="13">
        <f>VLOOKUP($E95,'ssp1-up-g'!$C$1:$X$194,15,FALSE)</f>
        <v>0.26788350589900745</v>
      </c>
      <c r="Y95" s="13">
        <f>VLOOKUP($E95,'ssp1-up-g'!$C$1:$X$194,16,FALSE)</f>
        <v>0.19470202369658374</v>
      </c>
      <c r="Z95" s="13">
        <f>VLOOKUP($E95,'ssp1-up-g'!$C$1:$X$194,17,FALSE)</f>
        <v>0.12282219186590204</v>
      </c>
      <c r="AA95" s="13">
        <f>VLOOKUP($E95,'ssp1-up-g'!$C$1:$X$194,18,FALSE)</f>
        <v>5.3601454756984523E-2</v>
      </c>
      <c r="AB95" s="13">
        <f>VLOOKUP($E95,'ssp1-up-g'!$C$1:$X$194,19,FALSE)</f>
        <v>0</v>
      </c>
      <c r="AC95" s="13">
        <f>VLOOKUP($E95,'ssp1-up-g'!$C$1:$X$194,20,FALSE)</f>
        <v>0</v>
      </c>
      <c r="AD95" s="13">
        <f>VLOOKUP($E95,'ssp1-up-g'!$C$1:$X$194,21,FALSE)</f>
        <v>0</v>
      </c>
      <c r="AE95" s="13">
        <f>VLOOKUP($E95,'ssp1-up-g'!$C$1:$X$194,22,FALSE)</f>
        <v>0</v>
      </c>
    </row>
    <row r="96" spans="1:31" x14ac:dyDescent="0.3">
      <c r="A96" s="14">
        <v>94</v>
      </c>
      <c r="B96" s="14" t="s">
        <v>384</v>
      </c>
      <c r="C96" s="14" t="s">
        <v>214</v>
      </c>
      <c r="D96" s="14">
        <v>935</v>
      </c>
      <c r="E96" s="14" t="s">
        <v>214</v>
      </c>
      <c r="F96" s="14">
        <v>142</v>
      </c>
      <c r="G96" s="14" t="s">
        <v>2</v>
      </c>
      <c r="H96" s="14">
        <v>1840</v>
      </c>
      <c r="I96" s="14"/>
      <c r="L96" s="14" t="str">
        <f>B96</f>
        <v>Asia</v>
      </c>
      <c r="M96" s="15" t="s">
        <v>1049</v>
      </c>
      <c r="N96" s="15">
        <f t="shared" ref="N96:W97" si="33">SUMIF($H$2:$H$295,$D96,N$2:N$295)</f>
        <v>287.39285802123055</v>
      </c>
      <c r="O96" s="15">
        <f t="shared" si="33"/>
        <v>281.43032359454378</v>
      </c>
      <c r="P96" s="15">
        <f t="shared" si="33"/>
        <v>266.41877423557628</v>
      </c>
      <c r="Q96" s="15">
        <f t="shared" si="33"/>
        <v>243.49590331540739</v>
      </c>
      <c r="R96" s="15">
        <f t="shared" si="33"/>
        <v>220.02079161585112</v>
      </c>
      <c r="S96" s="15">
        <f t="shared" si="33"/>
        <v>190.24461411664694</v>
      </c>
      <c r="T96" s="15">
        <f t="shared" si="33"/>
        <v>156.19013992257953</v>
      </c>
      <c r="U96" s="15">
        <f t="shared" si="33"/>
        <v>124.40980194417129</v>
      </c>
      <c r="V96" s="15">
        <f t="shared" si="33"/>
        <v>99.886218904962163</v>
      </c>
      <c r="W96" s="15">
        <f t="shared" si="33"/>
        <v>75.110306580409144</v>
      </c>
      <c r="X96" s="15">
        <f t="shared" ref="X96:AE97" si="34">SUMIF($H$2:$H$295,$D96,X$2:X$295)</f>
        <v>52.273967600427405</v>
      </c>
      <c r="Y96" s="15">
        <f t="shared" si="34"/>
        <v>31.164247569514799</v>
      </c>
      <c r="Z96" s="15">
        <f t="shared" si="34"/>
        <v>11.889878820557866</v>
      </c>
      <c r="AA96" s="15">
        <f t="shared" si="34"/>
        <v>5.3903060463208536</v>
      </c>
      <c r="AB96" s="15">
        <f t="shared" si="34"/>
        <v>3.1037416581871637</v>
      </c>
      <c r="AC96" s="15">
        <f t="shared" si="34"/>
        <v>1.8698403609981558</v>
      </c>
      <c r="AD96" s="15">
        <f t="shared" si="34"/>
        <v>1.1322765807128976</v>
      </c>
      <c r="AE96" s="15">
        <f t="shared" si="34"/>
        <v>0.73763063700178444</v>
      </c>
    </row>
    <row r="97" spans="1:31" x14ac:dyDescent="0.3">
      <c r="A97" s="14">
        <v>95</v>
      </c>
      <c r="B97" s="14" t="s">
        <v>385</v>
      </c>
      <c r="C97" s="14" t="s">
        <v>214</v>
      </c>
      <c r="D97" s="14">
        <v>5500</v>
      </c>
      <c r="E97" s="14" t="s">
        <v>214</v>
      </c>
      <c r="F97" s="14">
        <v>143</v>
      </c>
      <c r="G97" s="14" t="s">
        <v>258</v>
      </c>
      <c r="H97" s="14">
        <v>935</v>
      </c>
      <c r="I97" s="14">
        <v>1831</v>
      </c>
      <c r="L97" s="14" t="str">
        <f>B97</f>
        <v>Central Asia</v>
      </c>
      <c r="M97" s="15" t="s">
        <v>1049</v>
      </c>
      <c r="N97" s="15">
        <f t="shared" si="33"/>
        <v>4.003415140070393</v>
      </c>
      <c r="O97" s="15">
        <f t="shared" si="33"/>
        <v>3.9813544796221625</v>
      </c>
      <c r="P97" s="15">
        <f t="shared" si="33"/>
        <v>3.7522704994539247</v>
      </c>
      <c r="Q97" s="15">
        <f t="shared" si="33"/>
        <v>3.397070747113041</v>
      </c>
      <c r="R97" s="15">
        <f t="shared" si="33"/>
        <v>3.0917049150575888</v>
      </c>
      <c r="S97" s="15">
        <f t="shared" si="33"/>
        <v>2.7211471577668345</v>
      </c>
      <c r="T97" s="15">
        <f t="shared" si="33"/>
        <v>2.2321257836546309</v>
      </c>
      <c r="U97" s="15">
        <f t="shared" si="33"/>
        <v>1.6601399890384956</v>
      </c>
      <c r="V97" s="15">
        <f t="shared" si="33"/>
        <v>1.1168018613734936</v>
      </c>
      <c r="W97" s="15">
        <f t="shared" si="33"/>
        <v>0.61295824743815164</v>
      </c>
      <c r="X97" s="15">
        <f t="shared" si="34"/>
        <v>0.22587165391891784</v>
      </c>
      <c r="Y97" s="15">
        <f t="shared" si="34"/>
        <v>1.4346039305072722E-2</v>
      </c>
      <c r="Z97" s="15">
        <f t="shared" si="34"/>
        <v>0</v>
      </c>
      <c r="AA97" s="15">
        <f t="shared" si="34"/>
        <v>0</v>
      </c>
      <c r="AB97" s="15">
        <f t="shared" si="34"/>
        <v>0</v>
      </c>
      <c r="AC97" s="15">
        <f t="shared" si="34"/>
        <v>0</v>
      </c>
      <c r="AD97" s="15">
        <f t="shared" si="34"/>
        <v>0</v>
      </c>
      <c r="AE97" s="15">
        <f t="shared" si="34"/>
        <v>0</v>
      </c>
    </row>
    <row r="98" spans="1:31" x14ac:dyDescent="0.3">
      <c r="A98" s="14">
        <v>96</v>
      </c>
      <c r="B98" s="8" t="s">
        <v>386</v>
      </c>
      <c r="C98" s="8" t="s">
        <v>214</v>
      </c>
      <c r="D98" s="8">
        <v>398</v>
      </c>
      <c r="E98" s="8" t="s">
        <v>98</v>
      </c>
      <c r="F98" s="8">
        <v>398</v>
      </c>
      <c r="G98" s="8" t="s">
        <v>261</v>
      </c>
      <c r="H98" s="8">
        <v>5500</v>
      </c>
      <c r="J98" s="8" t="str">
        <f>VLOOKUP($E98,'un-class-eco'!$B$2:$D$219,3,FALSE)</f>
        <v>Upper middle income</v>
      </c>
      <c r="K98" s="8" t="str">
        <f>IF(VLOOKUP(E98,'un-class'!$L$1:$O$249,2,FALSE)="x","LDC",IF(VLOOKUP(E98,'un-class'!$L$1:$O$249,3,FALSE)="x","LLDC",IF(VLOOKUP(E98,'un-class'!$L$1:O313,4,FALSE)="x","SIDS","nan")))</f>
        <v>LLDC</v>
      </c>
      <c r="L98" s="14" t="str">
        <f t="shared" si="30"/>
        <v>KAZ</v>
      </c>
      <c r="M98" s="15" t="s">
        <v>1049</v>
      </c>
      <c r="N98" s="13">
        <f>VLOOKUP($E98,'ssp1-up-g'!$C$1:$X$194,5,FALSE)</f>
        <v>1.1029172443311737</v>
      </c>
      <c r="O98" s="13">
        <f>VLOOKUP($E98,'ssp1-up-g'!$C$1:$X$194,6,FALSE)</f>
        <v>1.0481081761020619</v>
      </c>
      <c r="P98" s="13">
        <f>VLOOKUP($E98,'ssp1-up-g'!$C$1:$X$194,7,FALSE)</f>
        <v>0.9446222018475936</v>
      </c>
      <c r="Q98" s="13">
        <f>VLOOKUP($E98,'ssp1-up-g'!$C$1:$X$194,8,FALSE)</f>
        <v>0.83292541237024764</v>
      </c>
      <c r="R98" s="13">
        <f>VLOOKUP($E98,'ssp1-up-g'!$C$1:$X$194,9,FALSE)</f>
        <v>0.76908930557725697</v>
      </c>
      <c r="S98" s="13">
        <f>VLOOKUP($E98,'ssp1-up-g'!$C$1:$X$194,10,FALSE)</f>
        <v>0.69851268974103675</v>
      </c>
      <c r="T98" s="13">
        <f>VLOOKUP($E98,'ssp1-up-g'!$C$1:$X$194,11,FALSE)</f>
        <v>0.57779051922194391</v>
      </c>
      <c r="U98" s="13">
        <f>VLOOKUP($E98,'ssp1-up-g'!$C$1:$X$194,12,FALSE)</f>
        <v>0.42483262653398057</v>
      </c>
      <c r="V98" s="13">
        <f>VLOOKUP($E98,'ssp1-up-g'!$C$1:$X$194,13,FALSE)</f>
        <v>0.2877847310761652</v>
      </c>
      <c r="W98" s="13">
        <f>VLOOKUP($E98,'ssp1-up-g'!$C$1:$X$194,14,FALSE)</f>
        <v>0.1688136286428481</v>
      </c>
      <c r="X98" s="13">
        <f>VLOOKUP($E98,'ssp1-up-g'!$C$1:$X$194,15,FALSE)</f>
        <v>5.7091149013189124E-2</v>
      </c>
      <c r="Y98" s="13">
        <f>VLOOKUP($E98,'ssp1-up-g'!$C$1:$X$194,16,FALSE)</f>
        <v>0</v>
      </c>
      <c r="Z98" s="13">
        <f>VLOOKUP($E98,'ssp1-up-g'!$C$1:$X$194,17,FALSE)</f>
        <v>0</v>
      </c>
      <c r="AA98" s="13">
        <f>VLOOKUP($E98,'ssp1-up-g'!$C$1:$X$194,18,FALSE)</f>
        <v>0</v>
      </c>
      <c r="AB98" s="13">
        <f>VLOOKUP($E98,'ssp1-up-g'!$C$1:$X$194,19,FALSE)</f>
        <v>0</v>
      </c>
      <c r="AC98" s="13">
        <f>VLOOKUP($E98,'ssp1-up-g'!$C$1:$X$194,20,FALSE)</f>
        <v>0</v>
      </c>
      <c r="AD98" s="13">
        <f>VLOOKUP($E98,'ssp1-up-g'!$C$1:$X$194,21,FALSE)</f>
        <v>0</v>
      </c>
      <c r="AE98" s="13">
        <f>VLOOKUP($E98,'ssp1-up-g'!$C$1:$X$194,22,FALSE)</f>
        <v>0</v>
      </c>
    </row>
    <row r="99" spans="1:31" x14ac:dyDescent="0.3">
      <c r="A99" s="14">
        <v>97</v>
      </c>
      <c r="B99" s="8" t="s">
        <v>388</v>
      </c>
      <c r="C99" s="8" t="s">
        <v>214</v>
      </c>
      <c r="D99" s="8">
        <v>417</v>
      </c>
      <c r="E99" s="8" t="s">
        <v>100</v>
      </c>
      <c r="F99" s="8">
        <v>417</v>
      </c>
      <c r="G99" s="8" t="s">
        <v>261</v>
      </c>
      <c r="H99" s="8">
        <v>5500</v>
      </c>
      <c r="J99" s="8" t="str">
        <f>VLOOKUP($E99,'un-class-eco'!$B$2:$D$219,3,FALSE)</f>
        <v>Lower middle income</v>
      </c>
      <c r="K99" s="8" t="str">
        <f>IF(VLOOKUP(E99,'un-class'!$L$1:$O$249,2,FALSE)="x","LDC",IF(VLOOKUP(E99,'un-class'!$L$1:$O$249,3,FALSE)="x","LLDC",IF(VLOOKUP(E99,'un-class'!$L$1:O314,4,FALSE)="x","SIDS","nan")))</f>
        <v>LLDC</v>
      </c>
      <c r="L99" s="14" t="str">
        <f t="shared" si="30"/>
        <v>KGZ</v>
      </c>
      <c r="M99" s="15" t="s">
        <v>1049</v>
      </c>
      <c r="N99" s="13">
        <f>VLOOKUP($E99,'ssp1-up-g'!$C$1:$X$194,5,FALSE)</f>
        <v>0.35182881359422669</v>
      </c>
      <c r="O99" s="13">
        <f>VLOOKUP($E99,'ssp1-up-g'!$C$1:$X$194,6,FALSE)</f>
        <v>0.34725265827529306</v>
      </c>
      <c r="P99" s="13">
        <f>VLOOKUP($E99,'ssp1-up-g'!$C$1:$X$194,7,FALSE)</f>
        <v>0.3233646678565294</v>
      </c>
      <c r="Q99" s="13">
        <f>VLOOKUP($E99,'ssp1-up-g'!$C$1:$X$194,8,FALSE)</f>
        <v>0.29556964507066974</v>
      </c>
      <c r="R99" s="13">
        <f>VLOOKUP($E99,'ssp1-up-g'!$C$1:$X$194,9,FALSE)</f>
        <v>0.26832048414838416</v>
      </c>
      <c r="S99" s="13">
        <f>VLOOKUP($E99,'ssp1-up-g'!$C$1:$X$194,10,FALSE)</f>
        <v>0.227474619918695</v>
      </c>
      <c r="T99" s="13">
        <f>VLOOKUP($E99,'ssp1-up-g'!$C$1:$X$194,11,FALSE)</f>
        <v>0.17782799127857274</v>
      </c>
      <c r="U99" s="13">
        <f>VLOOKUP($E99,'ssp1-up-g'!$C$1:$X$194,12,FALSE)</f>
        <v>0.12608186114767328</v>
      </c>
      <c r="V99" s="13">
        <f>VLOOKUP($E99,'ssp1-up-g'!$C$1:$X$194,13,FALSE)</f>
        <v>8.1555875603480654E-2</v>
      </c>
      <c r="W99" s="13">
        <f>VLOOKUP($E99,'ssp1-up-g'!$C$1:$X$194,14,FALSE)</f>
        <v>4.2158900222788454E-2</v>
      </c>
      <c r="X99" s="13">
        <f>VLOOKUP($E99,'ssp1-up-g'!$C$1:$X$194,15,FALSE)</f>
        <v>1.328572669041872E-2</v>
      </c>
      <c r="Y99" s="13">
        <f>VLOOKUP($E99,'ssp1-up-g'!$C$1:$X$194,16,FALSE)</f>
        <v>0</v>
      </c>
      <c r="Z99" s="13">
        <f>VLOOKUP($E99,'ssp1-up-g'!$C$1:$X$194,17,FALSE)</f>
        <v>0</v>
      </c>
      <c r="AA99" s="13">
        <f>VLOOKUP($E99,'ssp1-up-g'!$C$1:$X$194,18,FALSE)</f>
        <v>0</v>
      </c>
      <c r="AB99" s="13">
        <f>VLOOKUP($E99,'ssp1-up-g'!$C$1:$X$194,19,FALSE)</f>
        <v>0</v>
      </c>
      <c r="AC99" s="13">
        <f>VLOOKUP($E99,'ssp1-up-g'!$C$1:$X$194,20,FALSE)</f>
        <v>0</v>
      </c>
      <c r="AD99" s="13">
        <f>VLOOKUP($E99,'ssp1-up-g'!$C$1:$X$194,21,FALSE)</f>
        <v>0</v>
      </c>
      <c r="AE99" s="13">
        <f>VLOOKUP($E99,'ssp1-up-g'!$C$1:$X$194,22,FALSE)</f>
        <v>0</v>
      </c>
    </row>
    <row r="100" spans="1:31" x14ac:dyDescent="0.3">
      <c r="A100" s="14">
        <v>98</v>
      </c>
      <c r="B100" s="8" t="s">
        <v>390</v>
      </c>
      <c r="C100" s="8" t="s">
        <v>214</v>
      </c>
      <c r="D100" s="8">
        <v>762</v>
      </c>
      <c r="E100" s="8" t="s">
        <v>179</v>
      </c>
      <c r="F100" s="8">
        <v>762</v>
      </c>
      <c r="G100" s="8" t="s">
        <v>261</v>
      </c>
      <c r="H100" s="8">
        <v>5500</v>
      </c>
      <c r="J100" s="8" t="str">
        <f>VLOOKUP($E100,'un-class-eco'!$B$2:$D$219,3,FALSE)</f>
        <v>Lower middle income</v>
      </c>
      <c r="K100" s="8" t="str">
        <f>IF(VLOOKUP(E100,'un-class'!$L$1:$O$249,2,FALSE)="x","LDC",IF(VLOOKUP(E100,'un-class'!$L$1:$O$249,3,FALSE)="x","LLDC",IF(VLOOKUP(E100,'un-class'!$L$1:O315,4,FALSE)="x","SIDS","nan")))</f>
        <v>LLDC</v>
      </c>
      <c r="L100" s="14" t="str">
        <f t="shared" si="30"/>
        <v>TJK</v>
      </c>
      <c r="M100" s="15" t="s">
        <v>1049</v>
      </c>
      <c r="N100" s="13">
        <f>VLOOKUP($E100,'ssp1-up-g'!$C$1:$X$194,5,FALSE)</f>
        <v>0.39461842492647725</v>
      </c>
      <c r="O100" s="13">
        <f>VLOOKUP($E100,'ssp1-up-g'!$C$1:$X$194,6,FALSE)</f>
        <v>0.41585688156269152</v>
      </c>
      <c r="P100" s="13">
        <f>VLOOKUP($E100,'ssp1-up-g'!$C$1:$X$194,7,FALSE)</f>
        <v>0.41267352980081151</v>
      </c>
      <c r="Q100" s="13">
        <f>VLOOKUP($E100,'ssp1-up-g'!$C$1:$X$194,8,FALSE)</f>
        <v>0.38623193104393216</v>
      </c>
      <c r="R100" s="13">
        <f>VLOOKUP($E100,'ssp1-up-g'!$C$1:$X$194,9,FALSE)</f>
        <v>0.35493798581586056</v>
      </c>
      <c r="S100" s="13">
        <f>VLOOKUP($E100,'ssp1-up-g'!$C$1:$X$194,10,FALSE)</f>
        <v>0.31057614023239921</v>
      </c>
      <c r="T100" s="13">
        <f>VLOOKUP($E100,'ssp1-up-g'!$C$1:$X$194,11,FALSE)</f>
        <v>0.25344109502930756</v>
      </c>
      <c r="U100" s="13">
        <f>VLOOKUP($E100,'ssp1-up-g'!$C$1:$X$194,12,FALSE)</f>
        <v>0.18969870154011392</v>
      </c>
      <c r="V100" s="13">
        <f>VLOOKUP($E100,'ssp1-up-g'!$C$1:$X$194,13,FALSE)</f>
        <v>0.12953545686547674</v>
      </c>
      <c r="W100" s="13">
        <f>VLOOKUP($E100,'ssp1-up-g'!$C$1:$X$194,14,FALSE)</f>
        <v>7.1666088810324879E-2</v>
      </c>
      <c r="X100" s="13">
        <f>VLOOKUP($E100,'ssp1-up-g'!$C$1:$X$194,15,FALSE)</f>
        <v>4.274707658479926E-2</v>
      </c>
      <c r="Y100" s="13">
        <f>VLOOKUP($E100,'ssp1-up-g'!$C$1:$X$194,16,FALSE)</f>
        <v>1.4346039305072722E-2</v>
      </c>
      <c r="Z100" s="13">
        <f>VLOOKUP($E100,'ssp1-up-g'!$C$1:$X$194,17,FALSE)</f>
        <v>0</v>
      </c>
      <c r="AA100" s="13">
        <f>VLOOKUP($E100,'ssp1-up-g'!$C$1:$X$194,18,FALSE)</f>
        <v>0</v>
      </c>
      <c r="AB100" s="13">
        <f>VLOOKUP($E100,'ssp1-up-g'!$C$1:$X$194,19,FALSE)</f>
        <v>0</v>
      </c>
      <c r="AC100" s="13">
        <f>VLOOKUP($E100,'ssp1-up-g'!$C$1:$X$194,20,FALSE)</f>
        <v>0</v>
      </c>
      <c r="AD100" s="13">
        <f>VLOOKUP($E100,'ssp1-up-g'!$C$1:$X$194,21,FALSE)</f>
        <v>0</v>
      </c>
      <c r="AE100" s="13">
        <f>VLOOKUP($E100,'ssp1-up-g'!$C$1:$X$194,22,FALSE)</f>
        <v>0</v>
      </c>
    </row>
    <row r="101" spans="1:31" x14ac:dyDescent="0.3">
      <c r="A101" s="14">
        <v>99</v>
      </c>
      <c r="B101" s="8" t="s">
        <v>392</v>
      </c>
      <c r="C101" s="8" t="s">
        <v>214</v>
      </c>
      <c r="D101" s="8">
        <v>795</v>
      </c>
      <c r="E101" s="8" t="s">
        <v>180</v>
      </c>
      <c r="F101" s="8">
        <v>795</v>
      </c>
      <c r="G101" s="8" t="s">
        <v>261</v>
      </c>
      <c r="H101" s="8">
        <v>5500</v>
      </c>
      <c r="J101" s="8" t="str">
        <f>VLOOKUP($E101,'un-class-eco'!$B$2:$D$219,3,FALSE)</f>
        <v>Upper middle income</v>
      </c>
      <c r="K101" s="8" t="str">
        <f>IF(VLOOKUP(E101,'un-class'!$L$1:$O$249,2,FALSE)="x","LDC",IF(VLOOKUP(E101,'un-class'!$L$1:$O$249,3,FALSE)="x","LLDC",IF(VLOOKUP(E101,'un-class'!$L$1:O316,4,FALSE)="x","SIDS","nan")))</f>
        <v>LLDC</v>
      </c>
      <c r="L101" s="14" t="str">
        <f t="shared" si="30"/>
        <v>TKM</v>
      </c>
      <c r="M101" s="15" t="s">
        <v>1049</v>
      </c>
      <c r="N101" s="13">
        <f>VLOOKUP($E101,'ssp1-up-g'!$C$1:$X$194,5,FALSE)</f>
        <v>0.35433401126936204</v>
      </c>
      <c r="O101" s="13">
        <f>VLOOKUP($E101,'ssp1-up-g'!$C$1:$X$194,6,FALSE)</f>
        <v>0.34616224183862876</v>
      </c>
      <c r="P101" s="13">
        <f>VLOOKUP($E101,'ssp1-up-g'!$C$1:$X$194,7,FALSE)</f>
        <v>0.32080332450853799</v>
      </c>
      <c r="Q101" s="13">
        <f>VLOOKUP($E101,'ssp1-up-g'!$C$1:$X$194,8,FALSE)</f>
        <v>0.28298253021516961</v>
      </c>
      <c r="R101" s="13">
        <f>VLOOKUP($E101,'ssp1-up-g'!$C$1:$X$194,9,FALSE)</f>
        <v>0.25014986314385945</v>
      </c>
      <c r="S101" s="13">
        <f>VLOOKUP($E101,'ssp1-up-g'!$C$1:$X$194,10,FALSE)</f>
        <v>0.21298478477419813</v>
      </c>
      <c r="T101" s="13">
        <f>VLOOKUP($E101,'ssp1-up-g'!$C$1:$X$194,11,FALSE)</f>
        <v>0.1685491484142041</v>
      </c>
      <c r="U101" s="13">
        <f>VLOOKUP($E101,'ssp1-up-g'!$C$1:$X$194,12,FALSE)</f>
        <v>0.1197527683484676</v>
      </c>
      <c r="V101" s="13">
        <f>VLOOKUP($E101,'ssp1-up-g'!$C$1:$X$194,13,FALSE)</f>
        <v>7.2797991769534498E-2</v>
      </c>
      <c r="W101" s="13">
        <f>VLOOKUP($E101,'ssp1-up-g'!$C$1:$X$194,14,FALSE)</f>
        <v>2.881926483160413E-2</v>
      </c>
      <c r="X101" s="13">
        <f>VLOOKUP($E101,'ssp1-up-g'!$C$1:$X$194,15,FALSE)</f>
        <v>0</v>
      </c>
      <c r="Y101" s="13">
        <f>VLOOKUP($E101,'ssp1-up-g'!$C$1:$X$194,16,FALSE)</f>
        <v>0</v>
      </c>
      <c r="Z101" s="13">
        <f>VLOOKUP($E101,'ssp1-up-g'!$C$1:$X$194,17,FALSE)</f>
        <v>0</v>
      </c>
      <c r="AA101" s="13">
        <f>VLOOKUP($E101,'ssp1-up-g'!$C$1:$X$194,18,FALSE)</f>
        <v>0</v>
      </c>
      <c r="AB101" s="13">
        <f>VLOOKUP($E101,'ssp1-up-g'!$C$1:$X$194,19,FALSE)</f>
        <v>0</v>
      </c>
      <c r="AC101" s="13">
        <f>VLOOKUP($E101,'ssp1-up-g'!$C$1:$X$194,20,FALSE)</f>
        <v>0</v>
      </c>
      <c r="AD101" s="13">
        <f>VLOOKUP($E101,'ssp1-up-g'!$C$1:$X$194,21,FALSE)</f>
        <v>0</v>
      </c>
      <c r="AE101" s="13">
        <f>VLOOKUP($E101,'ssp1-up-g'!$C$1:$X$194,22,FALSE)</f>
        <v>0</v>
      </c>
    </row>
    <row r="102" spans="1:31" x14ac:dyDescent="0.3">
      <c r="A102" s="14">
        <v>100</v>
      </c>
      <c r="B102" s="8" t="s">
        <v>394</v>
      </c>
      <c r="C102" s="8" t="s">
        <v>214</v>
      </c>
      <c r="D102" s="8">
        <v>860</v>
      </c>
      <c r="E102" s="8" t="s">
        <v>191</v>
      </c>
      <c r="F102" s="8">
        <v>860</v>
      </c>
      <c r="G102" s="8" t="s">
        <v>261</v>
      </c>
      <c r="H102" s="8">
        <v>5500</v>
      </c>
      <c r="J102" s="8" t="str">
        <f>VLOOKUP($E102,'un-class-eco'!$B$2:$D$219,3,FALSE)</f>
        <v>Lower middle income</v>
      </c>
      <c r="K102" s="8" t="str">
        <f>IF(VLOOKUP(E102,'un-class'!$L$1:$O$249,2,FALSE)="x","LDC",IF(VLOOKUP(E102,'un-class'!$L$1:$O$249,3,FALSE)="x","LLDC",IF(VLOOKUP(E102,'un-class'!$L$1:O317,4,FALSE)="x","SIDS","nan")))</f>
        <v>LLDC</v>
      </c>
      <c r="L102" s="14" t="str">
        <f t="shared" si="30"/>
        <v>UZB</v>
      </c>
      <c r="M102" s="15" t="s">
        <v>1049</v>
      </c>
      <c r="N102" s="13">
        <f>VLOOKUP($E102,'ssp1-up-g'!$C$1:$X$194,5,FALSE)</f>
        <v>1.7997166459491538</v>
      </c>
      <c r="O102" s="13">
        <f>VLOOKUP($E102,'ssp1-up-g'!$C$1:$X$194,6,FALSE)</f>
        <v>1.8239745218434873</v>
      </c>
      <c r="P102" s="13">
        <f>VLOOKUP($E102,'ssp1-up-g'!$C$1:$X$194,7,FALSE)</f>
        <v>1.7508067754404522</v>
      </c>
      <c r="Q102" s="13">
        <f>VLOOKUP($E102,'ssp1-up-g'!$C$1:$X$194,8,FALSE)</f>
        <v>1.5993612284130219</v>
      </c>
      <c r="R102" s="13">
        <f>VLOOKUP($E102,'ssp1-up-g'!$C$1:$X$194,9,FALSE)</f>
        <v>1.4492072763722277</v>
      </c>
      <c r="S102" s="13">
        <f>VLOOKUP($E102,'ssp1-up-g'!$C$1:$X$194,10,FALSE)</f>
        <v>1.2715989231005054</v>
      </c>
      <c r="T102" s="13">
        <f>VLOOKUP($E102,'ssp1-up-g'!$C$1:$X$194,11,FALSE)</f>
        <v>1.0545170297106026</v>
      </c>
      <c r="U102" s="13">
        <f>VLOOKUP($E102,'ssp1-up-g'!$C$1:$X$194,12,FALSE)</f>
        <v>0.7997740314682602</v>
      </c>
      <c r="V102" s="13">
        <f>VLOOKUP($E102,'ssp1-up-g'!$C$1:$X$194,13,FALSE)</f>
        <v>0.54512780605883648</v>
      </c>
      <c r="W102" s="13">
        <f>VLOOKUP($E102,'ssp1-up-g'!$C$1:$X$194,14,FALSE)</f>
        <v>0.30150036493058607</v>
      </c>
      <c r="X102" s="13">
        <f>VLOOKUP($E102,'ssp1-up-g'!$C$1:$X$194,15,FALSE)</f>
        <v>0.11274770163051073</v>
      </c>
      <c r="Y102" s="13">
        <f>VLOOKUP($E102,'ssp1-up-g'!$C$1:$X$194,16,FALSE)</f>
        <v>0</v>
      </c>
      <c r="Z102" s="13">
        <f>VLOOKUP($E102,'ssp1-up-g'!$C$1:$X$194,17,FALSE)</f>
        <v>0</v>
      </c>
      <c r="AA102" s="13">
        <f>VLOOKUP($E102,'ssp1-up-g'!$C$1:$X$194,18,FALSE)</f>
        <v>0</v>
      </c>
      <c r="AB102" s="13">
        <f>VLOOKUP($E102,'ssp1-up-g'!$C$1:$X$194,19,FALSE)</f>
        <v>0</v>
      </c>
      <c r="AC102" s="13">
        <f>VLOOKUP($E102,'ssp1-up-g'!$C$1:$X$194,20,FALSE)</f>
        <v>0</v>
      </c>
      <c r="AD102" s="13">
        <f>VLOOKUP($E102,'ssp1-up-g'!$C$1:$X$194,21,FALSE)</f>
        <v>0</v>
      </c>
      <c r="AE102" s="13">
        <f>VLOOKUP($E102,'ssp1-up-g'!$C$1:$X$194,22,FALSE)</f>
        <v>0</v>
      </c>
    </row>
    <row r="103" spans="1:31" x14ac:dyDescent="0.3">
      <c r="A103" s="14">
        <v>101</v>
      </c>
      <c r="B103" s="14" t="s">
        <v>396</v>
      </c>
      <c r="C103" s="14" t="s">
        <v>214</v>
      </c>
      <c r="D103" s="14">
        <v>906</v>
      </c>
      <c r="E103" s="14" t="s">
        <v>214</v>
      </c>
      <c r="F103" s="14">
        <v>30</v>
      </c>
      <c r="G103" s="14" t="s">
        <v>258</v>
      </c>
      <c r="H103" s="14">
        <v>935</v>
      </c>
      <c r="I103" s="14">
        <v>1832</v>
      </c>
      <c r="L103" s="14" t="str">
        <f>B103</f>
        <v>Eastern Asia</v>
      </c>
      <c r="M103" s="15" t="s">
        <v>1049</v>
      </c>
      <c r="N103" s="15">
        <f t="shared" ref="N103:AE103" si="35">SUMIF($H$2:$H$295,$D103,N$2:N$295)</f>
        <v>98.927615514153544</v>
      </c>
      <c r="O103" s="15">
        <f t="shared" si="35"/>
        <v>88.067927531662292</v>
      </c>
      <c r="P103" s="15">
        <f t="shared" si="35"/>
        <v>73.123373143653481</v>
      </c>
      <c r="Q103" s="15">
        <f t="shared" si="35"/>
        <v>56.512478233948407</v>
      </c>
      <c r="R103" s="15">
        <f t="shared" si="35"/>
        <v>40.377389768628859</v>
      </c>
      <c r="S103" s="15">
        <f t="shared" si="35"/>
        <v>24.012245795004983</v>
      </c>
      <c r="T103" s="15">
        <f t="shared" si="35"/>
        <v>8.7836775685274482</v>
      </c>
      <c r="U103" s="15">
        <f t="shared" si="35"/>
        <v>0.28613036428787075</v>
      </c>
      <c r="V103" s="15">
        <f t="shared" si="35"/>
        <v>0.10598100691598233</v>
      </c>
      <c r="W103" s="15">
        <f t="shared" si="35"/>
        <v>1.553793691351657E-2</v>
      </c>
      <c r="X103" s="15">
        <f t="shared" si="35"/>
        <v>0</v>
      </c>
      <c r="Y103" s="15">
        <f t="shared" si="35"/>
        <v>0</v>
      </c>
      <c r="Z103" s="15">
        <f t="shared" si="35"/>
        <v>0</v>
      </c>
      <c r="AA103" s="15">
        <f t="shared" si="35"/>
        <v>0</v>
      </c>
      <c r="AB103" s="15">
        <f t="shared" si="35"/>
        <v>0</v>
      </c>
      <c r="AC103" s="15">
        <f t="shared" si="35"/>
        <v>0</v>
      </c>
      <c r="AD103" s="15">
        <f t="shared" si="35"/>
        <v>0</v>
      </c>
      <c r="AE103" s="15">
        <f t="shared" si="35"/>
        <v>0</v>
      </c>
    </row>
    <row r="104" spans="1:31" x14ac:dyDescent="0.3">
      <c r="A104" s="14">
        <v>102</v>
      </c>
      <c r="B104" s="8" t="s">
        <v>397</v>
      </c>
      <c r="C104" s="8">
        <v>5</v>
      </c>
      <c r="D104" s="8">
        <v>156</v>
      </c>
      <c r="E104" s="8" t="s">
        <v>40</v>
      </c>
      <c r="F104" s="8">
        <v>156</v>
      </c>
      <c r="G104" s="8" t="s">
        <v>261</v>
      </c>
      <c r="H104" s="8">
        <v>906</v>
      </c>
      <c r="J104" s="8" t="str">
        <f>VLOOKUP($E104,'un-class-eco'!$B$2:$D$219,3,FALSE)</f>
        <v>Upper middle income</v>
      </c>
      <c r="K104" s="8" t="str">
        <f>IF(VLOOKUP(E104,'un-class'!$L$1:$O$249,2,FALSE)="x","LDC",IF(VLOOKUP(E104,'un-class'!$L$1:$O$249,3,FALSE)="x","LLDC",IF(VLOOKUP(E104,'un-class'!$L$1:O319,4,FALSE)="x","SIDS","nan")))</f>
        <v>nan</v>
      </c>
      <c r="L104" s="14" t="str">
        <f t="shared" si="30"/>
        <v>CHN</v>
      </c>
      <c r="M104" s="15" t="s">
        <v>1049</v>
      </c>
      <c r="N104" s="13">
        <f>VLOOKUP($E104,'ssp1-up-g'!$C$1:$X$194,5,FALSE)</f>
        <v>91.541406302914424</v>
      </c>
      <c r="O104" s="13">
        <f>VLOOKUP($E104,'ssp1-up-g'!$C$1:$X$194,6,FALSE)</f>
        <v>82.036317805371823</v>
      </c>
      <c r="P104" s="13">
        <f>VLOOKUP($E104,'ssp1-up-g'!$C$1:$X$194,7,FALSE)</f>
        <v>68.346377920953159</v>
      </c>
      <c r="Q104" s="13">
        <f>VLOOKUP($E104,'ssp1-up-g'!$C$1:$X$194,8,FALSE)</f>
        <v>52.916341911760014</v>
      </c>
      <c r="R104" s="13">
        <f>VLOOKUP($E104,'ssp1-up-g'!$C$1:$X$194,9,FALSE)</f>
        <v>37.869591981965755</v>
      </c>
      <c r="S104" s="13">
        <f>VLOOKUP($E104,'ssp1-up-g'!$C$1:$X$194,10,FALSE)</f>
        <v>22.551828465498488</v>
      </c>
      <c r="T104" s="13">
        <f>VLOOKUP($E104,'ssp1-up-g'!$C$1:$X$194,11,FALSE)</f>
        <v>8.2027541960054577</v>
      </c>
      <c r="U104" s="13">
        <f>VLOOKUP($E104,'ssp1-up-g'!$C$1:$X$194,12,FALSE)</f>
        <v>0</v>
      </c>
      <c r="V104" s="13">
        <f>VLOOKUP($E104,'ssp1-up-g'!$C$1:$X$194,13,FALSE)</f>
        <v>0</v>
      </c>
      <c r="W104" s="13">
        <f>VLOOKUP($E104,'ssp1-up-g'!$C$1:$X$194,14,FALSE)</f>
        <v>0</v>
      </c>
      <c r="X104" s="13">
        <f>VLOOKUP($E104,'ssp1-up-g'!$C$1:$X$194,15,FALSE)</f>
        <v>0</v>
      </c>
      <c r="Y104" s="13">
        <f>VLOOKUP($E104,'ssp1-up-g'!$C$1:$X$194,16,FALSE)</f>
        <v>0</v>
      </c>
      <c r="Z104" s="13">
        <f>VLOOKUP($E104,'ssp1-up-g'!$C$1:$X$194,17,FALSE)</f>
        <v>0</v>
      </c>
      <c r="AA104" s="13">
        <f>VLOOKUP($E104,'ssp1-up-g'!$C$1:$X$194,18,FALSE)</f>
        <v>0</v>
      </c>
      <c r="AB104" s="13">
        <f>VLOOKUP($E104,'ssp1-up-g'!$C$1:$X$194,19,FALSE)</f>
        <v>0</v>
      </c>
      <c r="AC104" s="13">
        <f>VLOOKUP($E104,'ssp1-up-g'!$C$1:$X$194,20,FALSE)</f>
        <v>0</v>
      </c>
      <c r="AD104" s="13">
        <f>VLOOKUP($E104,'ssp1-up-g'!$C$1:$X$194,21,FALSE)</f>
        <v>0</v>
      </c>
      <c r="AE104" s="13">
        <f>VLOOKUP($E104,'ssp1-up-g'!$C$1:$X$194,22,FALSE)</f>
        <v>0</v>
      </c>
    </row>
    <row r="105" spans="1:31" x14ac:dyDescent="0.3">
      <c r="A105" s="14">
        <v>103</v>
      </c>
      <c r="B105" s="8" t="s">
        <v>399</v>
      </c>
      <c r="C105" s="8">
        <v>6</v>
      </c>
      <c r="D105" s="8">
        <v>344</v>
      </c>
      <c r="E105" s="8" t="s">
        <v>82</v>
      </c>
      <c r="F105" s="8">
        <v>344</v>
      </c>
      <c r="G105" s="8" t="s">
        <v>261</v>
      </c>
      <c r="H105" s="8">
        <v>906</v>
      </c>
      <c r="J105" s="8" t="str">
        <f>VLOOKUP($E105,'un-class-eco'!$B$2:$D$219,3,FALSE)</f>
        <v>High income</v>
      </c>
      <c r="K105" s="8" t="str">
        <f>IF(VLOOKUP(E105,'un-class'!$L$1:$O$249,2,FALSE)="x","LDC",IF(VLOOKUP(E105,'un-class'!$L$1:$O$249,3,FALSE)="x","LLDC",IF(VLOOKUP(E105,'un-class'!$L$1:O320,4,FALSE)="x","SIDS","nan")))</f>
        <v>nan</v>
      </c>
      <c r="L105" s="14" t="str">
        <f t="shared" si="30"/>
        <v>HKG</v>
      </c>
      <c r="M105" s="15" t="s">
        <v>1049</v>
      </c>
      <c r="N105" s="13">
        <f>VLOOKUP($E105,'ssp1-up-g'!$C$1:$X$194,5,FALSE)</f>
        <v>0.2990075510999306</v>
      </c>
      <c r="O105" s="13">
        <f>VLOOKUP($E105,'ssp1-up-g'!$C$1:$X$194,6,FALSE)</f>
        <v>0.27236243734496846</v>
      </c>
      <c r="P105" s="13">
        <f>VLOOKUP($E105,'ssp1-up-g'!$C$1:$X$194,7,FALSE)</f>
        <v>0.27407336103719704</v>
      </c>
      <c r="Q105" s="13">
        <f>VLOOKUP($E105,'ssp1-up-g'!$C$1:$X$194,8,FALSE)</f>
        <v>0.28466053595143137</v>
      </c>
      <c r="R105" s="13">
        <f>VLOOKUP($E105,'ssp1-up-g'!$C$1:$X$194,9,FALSE)</f>
        <v>0.28032277774686243</v>
      </c>
      <c r="S105" s="13">
        <f>VLOOKUP($E105,'ssp1-up-g'!$C$1:$X$194,10,FALSE)</f>
        <v>0.24627812874434518</v>
      </c>
      <c r="T105" s="13">
        <f>VLOOKUP($E105,'ssp1-up-g'!$C$1:$X$194,11,FALSE)</f>
        <v>0.20119985824765863</v>
      </c>
      <c r="U105" s="13">
        <f>VLOOKUP($E105,'ssp1-up-g'!$C$1:$X$194,12,FALSE)</f>
        <v>0.13945669209881828</v>
      </c>
      <c r="V105" s="13">
        <f>VLOOKUP($E105,'ssp1-up-g'!$C$1:$X$194,13,FALSE)</f>
        <v>7.2396180172924929E-2</v>
      </c>
      <c r="W105" s="13">
        <f>VLOOKUP($E105,'ssp1-up-g'!$C$1:$X$194,14,FALSE)</f>
        <v>1.2704343462653256E-2</v>
      </c>
      <c r="X105" s="13">
        <f>VLOOKUP($E105,'ssp1-up-g'!$C$1:$X$194,15,FALSE)</f>
        <v>0</v>
      </c>
      <c r="Y105" s="13">
        <f>VLOOKUP($E105,'ssp1-up-g'!$C$1:$X$194,16,FALSE)</f>
        <v>0</v>
      </c>
      <c r="Z105" s="13">
        <f>VLOOKUP($E105,'ssp1-up-g'!$C$1:$X$194,17,FALSE)</f>
        <v>0</v>
      </c>
      <c r="AA105" s="13">
        <f>VLOOKUP($E105,'ssp1-up-g'!$C$1:$X$194,18,FALSE)</f>
        <v>0</v>
      </c>
      <c r="AB105" s="13">
        <f>VLOOKUP($E105,'ssp1-up-g'!$C$1:$X$194,19,FALSE)</f>
        <v>0</v>
      </c>
      <c r="AC105" s="13">
        <f>VLOOKUP($E105,'ssp1-up-g'!$C$1:$X$194,20,FALSE)</f>
        <v>0</v>
      </c>
      <c r="AD105" s="13">
        <f>VLOOKUP($E105,'ssp1-up-g'!$C$1:$X$194,21,FALSE)</f>
        <v>0</v>
      </c>
      <c r="AE105" s="13">
        <f>VLOOKUP($E105,'ssp1-up-g'!$C$1:$X$194,22,FALSE)</f>
        <v>0</v>
      </c>
    </row>
    <row r="106" spans="1:31" x14ac:dyDescent="0.3">
      <c r="A106" s="14">
        <v>104</v>
      </c>
      <c r="B106" s="8" t="s">
        <v>401</v>
      </c>
      <c r="C106" s="8">
        <v>7</v>
      </c>
      <c r="D106" s="8">
        <v>446</v>
      </c>
      <c r="E106" s="8" t="s">
        <v>114</v>
      </c>
      <c r="F106" s="8">
        <v>446</v>
      </c>
      <c r="G106" s="8" t="s">
        <v>261</v>
      </c>
      <c r="H106" s="8">
        <v>906</v>
      </c>
      <c r="J106" s="8" t="str">
        <f>VLOOKUP($E106,'un-class-eco'!$B$2:$D$219,3,FALSE)</f>
        <v>High income</v>
      </c>
      <c r="K106" s="8" t="str">
        <f>IF(VLOOKUP(E106,'un-class'!$L$1:$O$249,2,FALSE)="x","LDC",IF(VLOOKUP(E106,'un-class'!$L$1:$O$249,3,FALSE)="x","LLDC",IF(VLOOKUP(E106,'un-class'!$L$1:O321,4,FALSE)="x","SIDS","nan")))</f>
        <v>nan</v>
      </c>
      <c r="L106" s="14" t="str">
        <f t="shared" si="30"/>
        <v>MAC</v>
      </c>
      <c r="M106" s="15" t="s">
        <v>1049</v>
      </c>
      <c r="N106" s="13">
        <f>VLOOKUP($E106,'ssp1-up-g'!$C$1:$X$194,5,FALSE)</f>
        <v>4.3094047008991665E-2</v>
      </c>
      <c r="O106" s="13">
        <f>VLOOKUP($E106,'ssp1-up-g'!$C$1:$X$194,6,FALSE)</f>
        <v>2.5413799100855505E-2</v>
      </c>
      <c r="P106" s="13">
        <f>VLOOKUP($E106,'ssp1-up-g'!$C$1:$X$194,7,FALSE)</f>
        <v>2.8042325330744022E-2</v>
      </c>
      <c r="Q106" s="13">
        <f>VLOOKUP($E106,'ssp1-up-g'!$C$1:$X$194,8,FALSE)</f>
        <v>2.8957863637197101E-2</v>
      </c>
      <c r="R106" s="13">
        <f>VLOOKUP($E106,'ssp1-up-g'!$C$1:$X$194,9,FALSE)</f>
        <v>2.7890484938569271E-2</v>
      </c>
      <c r="S106" s="13">
        <f>VLOOKUP($E106,'ssp1-up-g'!$C$1:$X$194,10,FALSE)</f>
        <v>2.4201986324844715E-2</v>
      </c>
      <c r="T106" s="13">
        <f>VLOOKUP($E106,'ssp1-up-g'!$C$1:$X$194,11,FALSE)</f>
        <v>1.9179354843911756E-2</v>
      </c>
      <c r="U106" s="13">
        <f>VLOOKUP($E106,'ssp1-up-g'!$C$1:$X$194,12,FALSE)</f>
        <v>1.332252512423282E-2</v>
      </c>
      <c r="V106" s="13">
        <f>VLOOKUP($E106,'ssp1-up-g'!$C$1:$X$194,13,FALSE)</f>
        <v>7.1188577510219453E-3</v>
      </c>
      <c r="W106" s="13">
        <f>VLOOKUP($E106,'ssp1-up-g'!$C$1:$X$194,14,FALSE)</f>
        <v>1.4527722448528513E-3</v>
      </c>
      <c r="X106" s="13">
        <f>VLOOKUP($E106,'ssp1-up-g'!$C$1:$X$194,15,FALSE)</f>
        <v>0</v>
      </c>
      <c r="Y106" s="13">
        <f>VLOOKUP($E106,'ssp1-up-g'!$C$1:$X$194,16,FALSE)</f>
        <v>0</v>
      </c>
      <c r="Z106" s="13">
        <f>VLOOKUP($E106,'ssp1-up-g'!$C$1:$X$194,17,FALSE)</f>
        <v>0</v>
      </c>
      <c r="AA106" s="13">
        <f>VLOOKUP($E106,'ssp1-up-g'!$C$1:$X$194,18,FALSE)</f>
        <v>0</v>
      </c>
      <c r="AB106" s="13">
        <f>VLOOKUP($E106,'ssp1-up-g'!$C$1:$X$194,19,FALSE)</f>
        <v>0</v>
      </c>
      <c r="AC106" s="13">
        <f>VLOOKUP($E106,'ssp1-up-g'!$C$1:$X$194,20,FALSE)</f>
        <v>0</v>
      </c>
      <c r="AD106" s="13">
        <f>VLOOKUP($E106,'ssp1-up-g'!$C$1:$X$194,21,FALSE)</f>
        <v>0</v>
      </c>
      <c r="AE106" s="13">
        <f>VLOOKUP($E106,'ssp1-up-g'!$C$1:$X$194,22,FALSE)</f>
        <v>0</v>
      </c>
    </row>
    <row r="107" spans="1:31" x14ac:dyDescent="0.3">
      <c r="A107" s="14">
        <v>105</v>
      </c>
      <c r="B107" s="8" t="s">
        <v>403</v>
      </c>
      <c r="C107" s="8">
        <v>8</v>
      </c>
      <c r="D107" s="8">
        <v>158</v>
      </c>
      <c r="E107" s="8" t="s">
        <v>404</v>
      </c>
      <c r="F107" s="8">
        <v>158</v>
      </c>
      <c r="G107" s="8" t="s">
        <v>261</v>
      </c>
      <c r="H107" s="8">
        <v>906</v>
      </c>
      <c r="J107" s="8" t="str">
        <f>VLOOKUP($E107,'un-class-eco'!$B$2:$D$219,3,FALSE)</f>
        <v>High income</v>
      </c>
      <c r="K107" s="8" t="s">
        <v>799</v>
      </c>
      <c r="L107" s="14" t="str">
        <f t="shared" si="30"/>
        <v>TWN</v>
      </c>
      <c r="M107" s="15" t="s">
        <v>1049</v>
      </c>
      <c r="N107" s="8" t="s">
        <v>799</v>
      </c>
      <c r="O107" s="8" t="s">
        <v>799</v>
      </c>
      <c r="P107" s="8" t="s">
        <v>799</v>
      </c>
      <c r="Q107" s="8" t="s">
        <v>799</v>
      </c>
      <c r="R107" s="8" t="s">
        <v>799</v>
      </c>
      <c r="S107" s="8" t="s">
        <v>799</v>
      </c>
      <c r="T107" s="8" t="s">
        <v>799</v>
      </c>
      <c r="U107" s="8" t="s">
        <v>799</v>
      </c>
      <c r="V107" s="8" t="s">
        <v>799</v>
      </c>
      <c r="W107" s="8" t="s">
        <v>799</v>
      </c>
      <c r="X107" s="8" t="s">
        <v>799</v>
      </c>
      <c r="Y107" s="8" t="s">
        <v>799</v>
      </c>
      <c r="Z107" s="8" t="s">
        <v>799</v>
      </c>
      <c r="AA107" s="8" t="s">
        <v>799</v>
      </c>
      <c r="AB107" s="8" t="s">
        <v>799</v>
      </c>
      <c r="AC107" s="8" t="s">
        <v>799</v>
      </c>
      <c r="AD107" s="8" t="s">
        <v>799</v>
      </c>
      <c r="AE107" s="8" t="s">
        <v>799</v>
      </c>
    </row>
    <row r="108" spans="1:31" x14ac:dyDescent="0.3">
      <c r="A108" s="14">
        <v>106</v>
      </c>
      <c r="B108" s="8" t="s">
        <v>405</v>
      </c>
      <c r="C108" s="8" t="s">
        <v>214</v>
      </c>
      <c r="D108" s="8">
        <v>408</v>
      </c>
      <c r="E108" s="8" t="s">
        <v>150</v>
      </c>
      <c r="F108" s="8">
        <v>408</v>
      </c>
      <c r="G108" s="8" t="s">
        <v>261</v>
      </c>
      <c r="H108" s="8">
        <v>906</v>
      </c>
      <c r="J108" s="8" t="str">
        <f>VLOOKUP($E108,'un-class-eco'!$B$2:$D$219,3,FALSE)</f>
        <v>Low income</v>
      </c>
      <c r="K108" s="8" t="str">
        <f>IF(VLOOKUP(E108,'un-class'!$L$1:$O$249,2,FALSE)="x","LDC",IF(VLOOKUP(E108,'un-class'!$L$1:$O$249,3,FALSE)="x","LLDC",IF(VLOOKUP(E108,'un-class'!$L$1:O323,4,FALSE)="x","SIDS","nan")))</f>
        <v>nan</v>
      </c>
      <c r="L108" s="14" t="str">
        <f t="shared" si="30"/>
        <v>PRK</v>
      </c>
      <c r="M108" s="15" t="s">
        <v>1049</v>
      </c>
      <c r="N108" s="13">
        <f>VLOOKUP($E108,'ssp1-up-g'!$C$1:$X$194,5,FALSE)</f>
        <v>1.1228533196963131</v>
      </c>
      <c r="O108" s="13">
        <f>VLOOKUP($E108,'ssp1-up-g'!$C$1:$X$194,6,FALSE)</f>
        <v>1.066842674788214</v>
      </c>
      <c r="P108" s="13">
        <f>VLOOKUP($E108,'ssp1-up-g'!$C$1:$X$194,7,FALSE)</f>
        <v>0.95484163654472098</v>
      </c>
      <c r="Q108" s="13">
        <f>VLOOKUP($E108,'ssp1-up-g'!$C$1:$X$194,8,FALSE)</f>
        <v>0.78452017792213624</v>
      </c>
      <c r="R108" s="13">
        <f>VLOOKUP($E108,'ssp1-up-g'!$C$1:$X$194,9,FALSE)</f>
        <v>0.62028303767023729</v>
      </c>
      <c r="S108" s="13">
        <f>VLOOKUP($E108,'ssp1-up-g'!$C$1:$X$194,10,FALSE)</f>
        <v>0.44706102448549245</v>
      </c>
      <c r="T108" s="13">
        <f>VLOOKUP($E108,'ssp1-up-g'!$C$1:$X$194,11,FALSE)</f>
        <v>0.2689514651772491</v>
      </c>
      <c r="U108" s="13">
        <f>VLOOKUP($E108,'ssp1-up-g'!$C$1:$X$194,12,FALSE)</f>
        <v>7.7596655653920266E-2</v>
      </c>
      <c r="V108" s="13">
        <f>VLOOKUP($E108,'ssp1-up-g'!$C$1:$X$194,13,FALSE)</f>
        <v>0</v>
      </c>
      <c r="W108" s="13">
        <f>VLOOKUP($E108,'ssp1-up-g'!$C$1:$X$194,14,FALSE)</f>
        <v>0</v>
      </c>
      <c r="X108" s="13">
        <f>VLOOKUP($E108,'ssp1-up-g'!$C$1:$X$194,15,FALSE)</f>
        <v>0</v>
      </c>
      <c r="Y108" s="13">
        <f>VLOOKUP($E108,'ssp1-up-g'!$C$1:$X$194,16,FALSE)</f>
        <v>0</v>
      </c>
      <c r="Z108" s="13">
        <f>VLOOKUP($E108,'ssp1-up-g'!$C$1:$X$194,17,FALSE)</f>
        <v>0</v>
      </c>
      <c r="AA108" s="13">
        <f>VLOOKUP($E108,'ssp1-up-g'!$C$1:$X$194,18,FALSE)</f>
        <v>0</v>
      </c>
      <c r="AB108" s="13">
        <f>VLOOKUP($E108,'ssp1-up-g'!$C$1:$X$194,19,FALSE)</f>
        <v>0</v>
      </c>
      <c r="AC108" s="13">
        <f>VLOOKUP($E108,'ssp1-up-g'!$C$1:$X$194,20,FALSE)</f>
        <v>0</v>
      </c>
      <c r="AD108" s="13">
        <f>VLOOKUP($E108,'ssp1-up-g'!$C$1:$X$194,21,FALSE)</f>
        <v>0</v>
      </c>
      <c r="AE108" s="13">
        <f>VLOOKUP($E108,'ssp1-up-g'!$C$1:$X$194,22,FALSE)</f>
        <v>0</v>
      </c>
    </row>
    <row r="109" spans="1:31" x14ac:dyDescent="0.3">
      <c r="A109" s="14">
        <v>107</v>
      </c>
      <c r="B109" s="8" t="s">
        <v>407</v>
      </c>
      <c r="C109" s="8" t="s">
        <v>214</v>
      </c>
      <c r="D109" s="8">
        <v>392</v>
      </c>
      <c r="E109" s="8" t="s">
        <v>97</v>
      </c>
      <c r="F109" s="8">
        <v>392</v>
      </c>
      <c r="G109" s="8" t="s">
        <v>261</v>
      </c>
      <c r="H109" s="8">
        <v>906</v>
      </c>
      <c r="J109" s="8" t="str">
        <f>VLOOKUP($E109,'un-class-eco'!$B$2:$D$219,3,FALSE)</f>
        <v>High income</v>
      </c>
      <c r="K109" s="8" t="str">
        <f>IF(VLOOKUP(E109,'un-class'!$L$1:$O$249,2,FALSE)="x","LDC",IF(VLOOKUP(E109,'un-class'!$L$1:$O$249,3,FALSE)="x","LLDC",IF(VLOOKUP(E109,'un-class'!$L$1:O324,4,FALSE)="x","SIDS","nan")))</f>
        <v>nan</v>
      </c>
      <c r="L109" s="14" t="str">
        <f t="shared" si="30"/>
        <v>JPN</v>
      </c>
      <c r="M109" s="15" t="s">
        <v>1049</v>
      </c>
      <c r="N109" s="13">
        <f>VLOOKUP($E109,'ssp1-up-g'!$C$1:$X$194,5,FALSE)</f>
        <v>4.3639071914741407</v>
      </c>
      <c r="O109" s="13">
        <f>VLOOKUP($E109,'ssp1-up-g'!$C$1:$X$194,6,FALSE)</f>
        <v>3.2844885803035027</v>
      </c>
      <c r="P109" s="13">
        <f>VLOOKUP($E109,'ssp1-up-g'!$C$1:$X$194,7,FALSE)</f>
        <v>2.3370504028068666</v>
      </c>
      <c r="Q109" s="13">
        <f>VLOOKUP($E109,'ssp1-up-g'!$C$1:$X$194,8,FALSE)</f>
        <v>1.5603083403928508</v>
      </c>
      <c r="R109" s="13">
        <f>VLOOKUP($E109,'ssp1-up-g'!$C$1:$X$194,9,FALSE)</f>
        <v>0.9376224928312098</v>
      </c>
      <c r="S109" s="13">
        <f>VLOOKUP($E109,'ssp1-up-g'!$C$1:$X$194,10,FALSE)</f>
        <v>0.43319631384278523</v>
      </c>
      <c r="T109" s="13">
        <f>VLOOKUP($E109,'ssp1-up-g'!$C$1:$X$194,11,FALSE)</f>
        <v>5.7220580994510328E-3</v>
      </c>
      <c r="U109" s="13">
        <f>VLOOKUP($E109,'ssp1-up-g'!$C$1:$X$194,12,FALSE)</f>
        <v>0</v>
      </c>
      <c r="V109" s="13">
        <f>VLOOKUP($E109,'ssp1-up-g'!$C$1:$X$194,13,FALSE)</f>
        <v>0</v>
      </c>
      <c r="W109" s="13">
        <f>VLOOKUP($E109,'ssp1-up-g'!$C$1:$X$194,14,FALSE)</f>
        <v>0</v>
      </c>
      <c r="X109" s="13">
        <f>VLOOKUP($E109,'ssp1-up-g'!$C$1:$X$194,15,FALSE)</f>
        <v>0</v>
      </c>
      <c r="Y109" s="13">
        <f>VLOOKUP($E109,'ssp1-up-g'!$C$1:$X$194,16,FALSE)</f>
        <v>0</v>
      </c>
      <c r="Z109" s="13">
        <f>VLOOKUP($E109,'ssp1-up-g'!$C$1:$X$194,17,FALSE)</f>
        <v>0</v>
      </c>
      <c r="AA109" s="13">
        <f>VLOOKUP($E109,'ssp1-up-g'!$C$1:$X$194,18,FALSE)</f>
        <v>0</v>
      </c>
      <c r="AB109" s="13">
        <f>VLOOKUP($E109,'ssp1-up-g'!$C$1:$X$194,19,FALSE)</f>
        <v>0</v>
      </c>
      <c r="AC109" s="13">
        <f>VLOOKUP($E109,'ssp1-up-g'!$C$1:$X$194,20,FALSE)</f>
        <v>0</v>
      </c>
      <c r="AD109" s="13">
        <f>VLOOKUP($E109,'ssp1-up-g'!$C$1:$X$194,21,FALSE)</f>
        <v>0</v>
      </c>
      <c r="AE109" s="13">
        <f>VLOOKUP($E109,'ssp1-up-g'!$C$1:$X$194,22,FALSE)</f>
        <v>0</v>
      </c>
    </row>
    <row r="110" spans="1:31" x14ac:dyDescent="0.3">
      <c r="A110" s="14">
        <v>108</v>
      </c>
      <c r="B110" s="8" t="s">
        <v>409</v>
      </c>
      <c r="C110" s="8" t="s">
        <v>214</v>
      </c>
      <c r="D110" s="8">
        <v>496</v>
      </c>
      <c r="E110" s="8" t="s">
        <v>125</v>
      </c>
      <c r="F110" s="8">
        <v>496</v>
      </c>
      <c r="G110" s="8" t="s">
        <v>261</v>
      </c>
      <c r="H110" s="8">
        <v>906</v>
      </c>
      <c r="J110" s="8" t="str">
        <f>VLOOKUP($E110,'un-class-eco'!$B$2:$D$219,3,FALSE)</f>
        <v>Upper middle income</v>
      </c>
      <c r="K110" s="8" t="str">
        <f>IF(VLOOKUP(E110,'un-class'!$L$1:$O$249,2,FALSE)="x","LDC",IF(VLOOKUP(E110,'un-class'!$L$1:$O$249,3,FALSE)="x","LLDC",IF(VLOOKUP(E110,'un-class'!$L$1:O325,4,FALSE)="x","SIDS","nan")))</f>
        <v>LLDC</v>
      </c>
      <c r="L110" s="14" t="str">
        <f t="shared" si="30"/>
        <v>MNG</v>
      </c>
      <c r="M110" s="15" t="s">
        <v>1049</v>
      </c>
      <c r="N110" s="13">
        <f>VLOOKUP($E110,'ssp1-up-g'!$C$1:$X$194,5,FALSE)</f>
        <v>0.23917965880687975</v>
      </c>
      <c r="O110" s="13">
        <f>VLOOKUP($E110,'ssp1-up-g'!$C$1:$X$194,6,FALSE)</f>
        <v>0.21490047324371875</v>
      </c>
      <c r="P110" s="13">
        <f>VLOOKUP($E110,'ssp1-up-g'!$C$1:$X$194,7,FALSE)</f>
        <v>0.18007260907805911</v>
      </c>
      <c r="Q110" s="13">
        <f>VLOOKUP($E110,'ssp1-up-g'!$C$1:$X$194,8,FALSE)</f>
        <v>0.14447602517005764</v>
      </c>
      <c r="R110" s="13">
        <f>VLOOKUP($E110,'ssp1-up-g'!$C$1:$X$194,9,FALSE)</f>
        <v>0.12445624781699571</v>
      </c>
      <c r="S110" s="13">
        <f>VLOOKUP($E110,'ssp1-up-g'!$C$1:$X$194,10,FALSE)</f>
        <v>0.10792893273772908</v>
      </c>
      <c r="T110" s="13">
        <f>VLOOKUP($E110,'ssp1-up-g'!$C$1:$X$194,11,FALSE)</f>
        <v>8.5870636153719815E-2</v>
      </c>
      <c r="U110" s="13">
        <f>VLOOKUP($E110,'ssp1-up-g'!$C$1:$X$194,12,FALSE)</f>
        <v>5.5754491410899387E-2</v>
      </c>
      <c r="V110" s="13">
        <f>VLOOKUP($E110,'ssp1-up-g'!$C$1:$X$194,13,FALSE)</f>
        <v>2.646596899203546E-2</v>
      </c>
      <c r="W110" s="13">
        <f>VLOOKUP($E110,'ssp1-up-g'!$C$1:$X$194,14,FALSE)</f>
        <v>1.380821206010463E-3</v>
      </c>
      <c r="X110" s="13">
        <f>VLOOKUP($E110,'ssp1-up-g'!$C$1:$X$194,15,FALSE)</f>
        <v>0</v>
      </c>
      <c r="Y110" s="13">
        <f>VLOOKUP($E110,'ssp1-up-g'!$C$1:$X$194,16,FALSE)</f>
        <v>0</v>
      </c>
      <c r="Z110" s="13">
        <f>VLOOKUP($E110,'ssp1-up-g'!$C$1:$X$194,17,FALSE)</f>
        <v>0</v>
      </c>
      <c r="AA110" s="13">
        <f>VLOOKUP($E110,'ssp1-up-g'!$C$1:$X$194,18,FALSE)</f>
        <v>0</v>
      </c>
      <c r="AB110" s="13">
        <f>VLOOKUP($E110,'ssp1-up-g'!$C$1:$X$194,19,FALSE)</f>
        <v>0</v>
      </c>
      <c r="AC110" s="13">
        <f>VLOOKUP($E110,'ssp1-up-g'!$C$1:$X$194,20,FALSE)</f>
        <v>0</v>
      </c>
      <c r="AD110" s="13">
        <f>VLOOKUP($E110,'ssp1-up-g'!$C$1:$X$194,21,FALSE)</f>
        <v>0</v>
      </c>
      <c r="AE110" s="13">
        <f>VLOOKUP($E110,'ssp1-up-g'!$C$1:$X$194,22,FALSE)</f>
        <v>0</v>
      </c>
    </row>
    <row r="111" spans="1:31" x14ac:dyDescent="0.3">
      <c r="A111" s="14">
        <v>109</v>
      </c>
      <c r="B111" s="8" t="s">
        <v>411</v>
      </c>
      <c r="C111" s="8" t="s">
        <v>214</v>
      </c>
      <c r="D111" s="8">
        <v>410</v>
      </c>
      <c r="E111" s="8" t="s">
        <v>102</v>
      </c>
      <c r="F111" s="8">
        <v>410</v>
      </c>
      <c r="G111" s="8" t="s">
        <v>261</v>
      </c>
      <c r="H111" s="8">
        <v>906</v>
      </c>
      <c r="J111" s="8" t="str">
        <f>VLOOKUP($E111,'un-class-eco'!$B$2:$D$219,3,FALSE)</f>
        <v>High income</v>
      </c>
      <c r="K111" s="8" t="str">
        <f>IF(VLOOKUP(E111,'un-class'!$L$1:$O$249,2,FALSE)="x","LDC",IF(VLOOKUP(E111,'un-class'!$L$1:$O$249,3,FALSE)="x","LLDC",IF(VLOOKUP(E111,'un-class'!$L$1:O326,4,FALSE)="x","SIDS","nan")))</f>
        <v>nan</v>
      </c>
      <c r="L111" s="14" t="str">
        <f t="shared" si="30"/>
        <v>KOR</v>
      </c>
      <c r="M111" s="15" t="s">
        <v>1049</v>
      </c>
      <c r="N111" s="13">
        <f>VLOOKUP($E111,'ssp1-up-g'!$C$1:$X$194,5,FALSE)</f>
        <v>1.3181674431528592</v>
      </c>
      <c r="O111" s="13">
        <f>VLOOKUP($E111,'ssp1-up-g'!$C$1:$X$194,6,FALSE)</f>
        <v>1.1676017615092036</v>
      </c>
      <c r="P111" s="13">
        <f>VLOOKUP($E111,'ssp1-up-g'!$C$1:$X$194,7,FALSE)</f>
        <v>1.0029148879027474</v>
      </c>
      <c r="Q111" s="13">
        <f>VLOOKUP($E111,'ssp1-up-g'!$C$1:$X$194,8,FALSE)</f>
        <v>0.79321337911471801</v>
      </c>
      <c r="R111" s="13">
        <f>VLOOKUP($E111,'ssp1-up-g'!$C$1:$X$194,9,FALSE)</f>
        <v>0.51722274565923954</v>
      </c>
      <c r="S111" s="13">
        <f>VLOOKUP($E111,'ssp1-up-g'!$C$1:$X$194,10,FALSE)</f>
        <v>0.20175094337130162</v>
      </c>
      <c r="T111" s="13">
        <f>VLOOKUP($E111,'ssp1-up-g'!$C$1:$X$194,11,FALSE)</f>
        <v>0</v>
      </c>
      <c r="U111" s="13">
        <f>VLOOKUP($E111,'ssp1-up-g'!$C$1:$X$194,12,FALSE)</f>
        <v>0</v>
      </c>
      <c r="V111" s="13">
        <f>VLOOKUP($E111,'ssp1-up-g'!$C$1:$X$194,13,FALSE)</f>
        <v>0</v>
      </c>
      <c r="W111" s="13">
        <f>VLOOKUP($E111,'ssp1-up-g'!$C$1:$X$194,14,FALSE)</f>
        <v>0</v>
      </c>
      <c r="X111" s="13">
        <f>VLOOKUP($E111,'ssp1-up-g'!$C$1:$X$194,15,FALSE)</f>
        <v>0</v>
      </c>
      <c r="Y111" s="13">
        <f>VLOOKUP($E111,'ssp1-up-g'!$C$1:$X$194,16,FALSE)</f>
        <v>0</v>
      </c>
      <c r="Z111" s="13">
        <f>VLOOKUP($E111,'ssp1-up-g'!$C$1:$X$194,17,FALSE)</f>
        <v>0</v>
      </c>
      <c r="AA111" s="13">
        <f>VLOOKUP($E111,'ssp1-up-g'!$C$1:$X$194,18,FALSE)</f>
        <v>0</v>
      </c>
      <c r="AB111" s="13">
        <f>VLOOKUP($E111,'ssp1-up-g'!$C$1:$X$194,19,FALSE)</f>
        <v>0</v>
      </c>
      <c r="AC111" s="13">
        <f>VLOOKUP($E111,'ssp1-up-g'!$C$1:$X$194,20,FALSE)</f>
        <v>0</v>
      </c>
      <c r="AD111" s="13">
        <f>VLOOKUP($E111,'ssp1-up-g'!$C$1:$X$194,21,FALSE)</f>
        <v>0</v>
      </c>
      <c r="AE111" s="13">
        <f>VLOOKUP($E111,'ssp1-up-g'!$C$1:$X$194,22,FALSE)</f>
        <v>0</v>
      </c>
    </row>
    <row r="112" spans="1:31" x14ac:dyDescent="0.3">
      <c r="A112" s="14">
        <v>110</v>
      </c>
      <c r="B112" s="14" t="s">
        <v>413</v>
      </c>
      <c r="C112" s="14" t="s">
        <v>214</v>
      </c>
      <c r="D112" s="14">
        <v>5501</v>
      </c>
      <c r="E112" s="14" t="s">
        <v>214</v>
      </c>
      <c r="F112" s="14">
        <v>34</v>
      </c>
      <c r="G112" s="14" t="s">
        <v>258</v>
      </c>
      <c r="H112" s="14">
        <v>935</v>
      </c>
      <c r="I112" s="14">
        <v>1831</v>
      </c>
      <c r="L112" s="14" t="str">
        <f>B112</f>
        <v>Southern Asia</v>
      </c>
      <c r="M112" s="15" t="s">
        <v>1049</v>
      </c>
      <c r="N112" s="15">
        <f t="shared" ref="N112:AE112" si="36">SUMIF($H$2:$H$295,$D112,N$2:N$295)</f>
        <v>118.13137437793551</v>
      </c>
      <c r="O112" s="15">
        <f t="shared" si="36"/>
        <v>125.41384814634232</v>
      </c>
      <c r="P112" s="15">
        <f t="shared" si="36"/>
        <v>128.67679087720268</v>
      </c>
      <c r="Q112" s="15">
        <f t="shared" si="36"/>
        <v>127.48628004080064</v>
      </c>
      <c r="R112" s="15">
        <f t="shared" si="36"/>
        <v>125.00155786822536</v>
      </c>
      <c r="S112" s="15">
        <f t="shared" si="36"/>
        <v>118.12180186136278</v>
      </c>
      <c r="T112" s="15">
        <f t="shared" si="36"/>
        <v>107.34218429799837</v>
      </c>
      <c r="U112" s="15">
        <f t="shared" si="36"/>
        <v>92.876309429299098</v>
      </c>
      <c r="V112" s="15">
        <f t="shared" si="36"/>
        <v>76.824120244858349</v>
      </c>
      <c r="W112" s="15">
        <f t="shared" si="36"/>
        <v>59.693132056697863</v>
      </c>
      <c r="X112" s="15">
        <f t="shared" si="36"/>
        <v>42.069109023505376</v>
      </c>
      <c r="Y112" s="15">
        <f t="shared" si="36"/>
        <v>24.434351021622629</v>
      </c>
      <c r="Z112" s="15">
        <f t="shared" si="36"/>
        <v>7.6748785271134139</v>
      </c>
      <c r="AA112" s="15">
        <f t="shared" si="36"/>
        <v>3.0780005693798582</v>
      </c>
      <c r="AB112" s="15">
        <f t="shared" si="36"/>
        <v>1.5322382700038091</v>
      </c>
      <c r="AC112" s="15">
        <f t="shared" si="36"/>
        <v>0.88446556561238054</v>
      </c>
      <c r="AD112" s="15">
        <f t="shared" si="36"/>
        <v>0.48368059533107299</v>
      </c>
      <c r="AE112" s="15">
        <f t="shared" si="36"/>
        <v>9.8249147892310873E-2</v>
      </c>
    </row>
    <row r="113" spans="1:31" x14ac:dyDescent="0.3">
      <c r="A113" s="14">
        <v>111</v>
      </c>
      <c r="B113" s="8" t="s">
        <v>414</v>
      </c>
      <c r="C113" s="8" t="s">
        <v>214</v>
      </c>
      <c r="D113" s="8">
        <v>4</v>
      </c>
      <c r="E113" s="8" t="s">
        <v>10</v>
      </c>
      <c r="F113" s="8">
        <v>4</v>
      </c>
      <c r="G113" s="8" t="s">
        <v>261</v>
      </c>
      <c r="H113" s="8">
        <v>5501</v>
      </c>
      <c r="J113" s="8" t="str">
        <f>VLOOKUP($E113,'un-class-eco'!$B$2:$D$219,3,FALSE)</f>
        <v>Low income</v>
      </c>
      <c r="K113" s="8" t="str">
        <f>IF(VLOOKUP(E113,'un-class'!$L$1:$O$249,2,FALSE)="x","LDC",IF(VLOOKUP(E113,'un-class'!$L$1:$O$249,3,FALSE)="x","LLDC",IF(VLOOKUP(E113,'un-class'!$L$1:O328,4,FALSE)="x","SIDS","nan")))</f>
        <v>LDC</v>
      </c>
      <c r="L113" s="14" t="str">
        <f t="shared" si="30"/>
        <v>AFG</v>
      </c>
      <c r="M113" s="15" t="s">
        <v>1049</v>
      </c>
      <c r="N113" s="13">
        <f>VLOOKUP($E113,'ssp1-up-g'!$C$1:$X$194,5,FALSE)</f>
        <v>2.3859724906503219</v>
      </c>
      <c r="O113" s="13">
        <f>VLOOKUP($E113,'ssp1-up-g'!$C$1:$X$194,6,FALSE)</f>
        <v>2.9011481143452436</v>
      </c>
      <c r="P113" s="13">
        <f>VLOOKUP($E113,'ssp1-up-g'!$C$1:$X$194,7,FALSE)</f>
        <v>3.3455042119456628</v>
      </c>
      <c r="Q113" s="13">
        <f>VLOOKUP($E113,'ssp1-up-g'!$C$1:$X$194,8,FALSE)</f>
        <v>3.6574645502428229</v>
      </c>
      <c r="R113" s="13">
        <f>VLOOKUP($E113,'ssp1-up-g'!$C$1:$X$194,9,FALSE)</f>
        <v>3.9245311476695584</v>
      </c>
      <c r="S113" s="13">
        <f>VLOOKUP($E113,'ssp1-up-g'!$C$1:$X$194,10,FALSE)</f>
        <v>4.0315602519726284</v>
      </c>
      <c r="T113" s="13">
        <f>VLOOKUP($E113,'ssp1-up-g'!$C$1:$X$194,11,FALSE)</f>
        <v>3.9721788086822833</v>
      </c>
      <c r="U113" s="13">
        <f>VLOOKUP($E113,'ssp1-up-g'!$C$1:$X$194,12,FALSE)</f>
        <v>3.7808530049545226</v>
      </c>
      <c r="V113" s="13">
        <f>VLOOKUP($E113,'ssp1-up-g'!$C$1:$X$194,13,FALSE)</f>
        <v>3.5296400779229558</v>
      </c>
      <c r="W113" s="13">
        <f>VLOOKUP($E113,'ssp1-up-g'!$C$1:$X$194,14,FALSE)</f>
        <v>3.1946589910419192</v>
      </c>
      <c r="X113" s="13">
        <f>VLOOKUP($E113,'ssp1-up-g'!$C$1:$X$194,15,FALSE)</f>
        <v>2.8824474099826887</v>
      </c>
      <c r="Y113" s="13">
        <f>VLOOKUP($E113,'ssp1-up-g'!$C$1:$X$194,16,FALSE)</f>
        <v>2.5230604109614205</v>
      </c>
      <c r="Z113" s="13">
        <f>VLOOKUP($E113,'ssp1-up-g'!$C$1:$X$194,17,FALSE)</f>
        <v>2.1224601239190761</v>
      </c>
      <c r="AA113" s="13">
        <f>VLOOKUP($E113,'ssp1-up-g'!$C$1:$X$194,18,FALSE)</f>
        <v>1.7105954101178682</v>
      </c>
      <c r="AB113" s="13">
        <f>VLOOKUP($E113,'ssp1-up-g'!$C$1:$X$194,19,FALSE)</f>
        <v>1.2937312347019443</v>
      </c>
      <c r="AC113" s="13">
        <f>VLOOKUP($E113,'ssp1-up-g'!$C$1:$X$194,20,FALSE)</f>
        <v>0.88446556561238054</v>
      </c>
      <c r="AD113" s="13">
        <f>VLOOKUP($E113,'ssp1-up-g'!$C$1:$X$194,21,FALSE)</f>
        <v>0.48368059533107299</v>
      </c>
      <c r="AE113" s="13">
        <f>VLOOKUP($E113,'ssp1-up-g'!$C$1:$X$194,22,FALSE)</f>
        <v>9.8249147892310873E-2</v>
      </c>
    </row>
    <row r="114" spans="1:31" x14ac:dyDescent="0.3">
      <c r="A114" s="14">
        <v>112</v>
      </c>
      <c r="B114" s="8" t="s">
        <v>416</v>
      </c>
      <c r="C114" s="8" t="s">
        <v>214</v>
      </c>
      <c r="D114" s="8">
        <v>50</v>
      </c>
      <c r="E114" s="8" t="s">
        <v>23</v>
      </c>
      <c r="F114" s="8">
        <v>50</v>
      </c>
      <c r="G114" s="8" t="s">
        <v>261</v>
      </c>
      <c r="H114" s="8">
        <v>5501</v>
      </c>
      <c r="J114" s="8" t="str">
        <f>VLOOKUP($E114,'un-class-eco'!$B$2:$D$219,3,FALSE)</f>
        <v>Lower middle income</v>
      </c>
      <c r="K114" s="8" t="str">
        <f>IF(VLOOKUP(E114,'un-class'!$L$1:$O$249,2,FALSE)="x","LDC",IF(VLOOKUP(E114,'un-class'!$L$1:$O$249,3,FALSE)="x","LLDC",IF(VLOOKUP(E114,'un-class'!$L$1:O329,4,FALSE)="x","SIDS","nan")))</f>
        <v>LDC</v>
      </c>
      <c r="L114" s="14" t="str">
        <f t="shared" si="30"/>
        <v>BGD</v>
      </c>
      <c r="M114" s="15" t="s">
        <v>1049</v>
      </c>
      <c r="N114" s="13">
        <f>VLOOKUP($E114,'ssp1-up-g'!$C$1:$X$194,5,FALSE)</f>
        <v>9.844678244071261</v>
      </c>
      <c r="O114" s="13">
        <f>VLOOKUP($E114,'ssp1-up-g'!$C$1:$X$194,6,FALSE)</f>
        <v>10.811595572953806</v>
      </c>
      <c r="P114" s="13">
        <f>VLOOKUP($E114,'ssp1-up-g'!$C$1:$X$194,7,FALSE)</f>
        <v>11.120634474118368</v>
      </c>
      <c r="Q114" s="13">
        <f>VLOOKUP($E114,'ssp1-up-g'!$C$1:$X$194,8,FALSE)</f>
        <v>10.863807353956531</v>
      </c>
      <c r="R114" s="13">
        <f>VLOOKUP($E114,'ssp1-up-g'!$C$1:$X$194,9,FALSE)</f>
        <v>10.303235117573692</v>
      </c>
      <c r="S114" s="13">
        <f>VLOOKUP($E114,'ssp1-up-g'!$C$1:$X$194,10,FALSE)</f>
        <v>9.3299412864165561</v>
      </c>
      <c r="T114" s="13">
        <f>VLOOKUP($E114,'ssp1-up-g'!$C$1:$X$194,11,FALSE)</f>
        <v>8.0309357922506166</v>
      </c>
      <c r="U114" s="13">
        <f>VLOOKUP($E114,'ssp1-up-g'!$C$1:$X$194,12,FALSE)</f>
        <v>6.4823072878987205</v>
      </c>
      <c r="V114" s="13">
        <f>VLOOKUP($E114,'ssp1-up-g'!$C$1:$X$194,13,FALSE)</f>
        <v>4.9087736429427338</v>
      </c>
      <c r="W114" s="13">
        <f>VLOOKUP($E114,'ssp1-up-g'!$C$1:$X$194,14,FALSE)</f>
        <v>3.3336600327449304</v>
      </c>
      <c r="X114" s="13">
        <f>VLOOKUP($E114,'ssp1-up-g'!$C$1:$X$194,15,FALSE)</f>
        <v>1.9369559245725583</v>
      </c>
      <c r="Y114" s="13">
        <f>VLOOKUP($E114,'ssp1-up-g'!$C$1:$X$194,16,FALSE)</f>
        <v>0.6191320252375192</v>
      </c>
      <c r="Z114" s="13">
        <f>VLOOKUP($E114,'ssp1-up-g'!$C$1:$X$194,17,FALSE)</f>
        <v>0</v>
      </c>
      <c r="AA114" s="13">
        <f>VLOOKUP($E114,'ssp1-up-g'!$C$1:$X$194,18,FALSE)</f>
        <v>0</v>
      </c>
      <c r="AB114" s="13">
        <f>VLOOKUP($E114,'ssp1-up-g'!$C$1:$X$194,19,FALSE)</f>
        <v>0</v>
      </c>
      <c r="AC114" s="13">
        <f>VLOOKUP($E114,'ssp1-up-g'!$C$1:$X$194,20,FALSE)</f>
        <v>0</v>
      </c>
      <c r="AD114" s="13">
        <f>VLOOKUP($E114,'ssp1-up-g'!$C$1:$X$194,21,FALSE)</f>
        <v>0</v>
      </c>
      <c r="AE114" s="13">
        <f>VLOOKUP($E114,'ssp1-up-g'!$C$1:$X$194,22,FALSE)</f>
        <v>0</v>
      </c>
    </row>
    <row r="115" spans="1:31" x14ac:dyDescent="0.3">
      <c r="A115" s="14">
        <v>113</v>
      </c>
      <c r="B115" s="8" t="s">
        <v>418</v>
      </c>
      <c r="C115" s="8" t="s">
        <v>214</v>
      </c>
      <c r="D115" s="8">
        <v>64</v>
      </c>
      <c r="E115" s="8" t="s">
        <v>34</v>
      </c>
      <c r="F115" s="8">
        <v>64</v>
      </c>
      <c r="G115" s="8" t="s">
        <v>261</v>
      </c>
      <c r="H115" s="8">
        <v>5501</v>
      </c>
      <c r="J115" s="8" t="str">
        <f>VLOOKUP($E115,'un-class-eco'!$B$2:$D$219,3,FALSE)</f>
        <v>Lower middle income</v>
      </c>
      <c r="K115" s="8" t="str">
        <f>IF(VLOOKUP(E115,'un-class'!$L$1:$O$249,2,FALSE)="x","LDC",IF(VLOOKUP(E115,'un-class'!$L$1:$O$249,3,FALSE)="x","LLDC",IF(VLOOKUP(E115,'un-class'!$L$1:O330,4,FALSE)="x","SIDS","nan")))</f>
        <v>LLDC</v>
      </c>
      <c r="L115" s="14" t="str">
        <f t="shared" si="30"/>
        <v>BTN</v>
      </c>
      <c r="M115" s="15" t="s">
        <v>1049</v>
      </c>
      <c r="N115" s="13">
        <f>VLOOKUP($E115,'ssp1-up-g'!$C$1:$X$194,5,FALSE)</f>
        <v>7.3684188669660255E-2</v>
      </c>
      <c r="O115" s="13">
        <f>VLOOKUP($E115,'ssp1-up-g'!$C$1:$X$194,6,FALSE)</f>
        <v>8.0431128085221515E-2</v>
      </c>
      <c r="P115" s="13">
        <f>VLOOKUP($E115,'ssp1-up-g'!$C$1:$X$194,7,FALSE)</f>
        <v>8.2330941548307723E-2</v>
      </c>
      <c r="Q115" s="13">
        <f>VLOOKUP($E115,'ssp1-up-g'!$C$1:$X$194,8,FALSE)</f>
        <v>8.0479058280060578E-2</v>
      </c>
      <c r="R115" s="13">
        <f>VLOOKUP($E115,'ssp1-up-g'!$C$1:$X$194,9,FALSE)</f>
        <v>7.759300942962144E-2</v>
      </c>
      <c r="S115" s="13">
        <f>VLOOKUP($E115,'ssp1-up-g'!$C$1:$X$194,10,FALSE)</f>
        <v>7.2713885868468831E-2</v>
      </c>
      <c r="T115" s="13">
        <f>VLOOKUP($E115,'ssp1-up-g'!$C$1:$X$194,11,FALSE)</f>
        <v>6.5944551287313913E-2</v>
      </c>
      <c r="U115" s="13">
        <f>VLOOKUP($E115,'ssp1-up-g'!$C$1:$X$194,12,FALSE)</f>
        <v>5.7319125198265652E-2</v>
      </c>
      <c r="V115" s="13">
        <f>VLOOKUP($E115,'ssp1-up-g'!$C$1:$X$194,13,FALSE)</f>
        <v>4.8015078574018877E-2</v>
      </c>
      <c r="W115" s="13">
        <f>VLOOKUP($E115,'ssp1-up-g'!$C$1:$X$194,14,FALSE)</f>
        <v>3.8212190289447001E-2</v>
      </c>
      <c r="X115" s="13">
        <f>VLOOKUP($E115,'ssp1-up-g'!$C$1:$X$194,15,FALSE)</f>
        <v>2.6744239907582124E-2</v>
      </c>
      <c r="Y115" s="13">
        <f>VLOOKUP($E115,'ssp1-up-g'!$C$1:$X$194,16,FALSE)</f>
        <v>1.5215600233742022E-2</v>
      </c>
      <c r="Z115" s="13">
        <f>VLOOKUP($E115,'ssp1-up-g'!$C$1:$X$194,17,FALSE)</f>
        <v>3.8908709628859839E-3</v>
      </c>
      <c r="AA115" s="13">
        <f>VLOOKUP($E115,'ssp1-up-g'!$C$1:$X$194,18,FALSE)</f>
        <v>0</v>
      </c>
      <c r="AB115" s="13">
        <f>VLOOKUP($E115,'ssp1-up-g'!$C$1:$X$194,19,FALSE)</f>
        <v>0</v>
      </c>
      <c r="AC115" s="13">
        <f>VLOOKUP($E115,'ssp1-up-g'!$C$1:$X$194,20,FALSE)</f>
        <v>0</v>
      </c>
      <c r="AD115" s="13">
        <f>VLOOKUP($E115,'ssp1-up-g'!$C$1:$X$194,21,FALSE)</f>
        <v>0</v>
      </c>
      <c r="AE115" s="13">
        <f>VLOOKUP($E115,'ssp1-up-g'!$C$1:$X$194,22,FALSE)</f>
        <v>0</v>
      </c>
    </row>
    <row r="116" spans="1:31" x14ac:dyDescent="0.3">
      <c r="A116" s="14">
        <v>114</v>
      </c>
      <c r="B116" s="8" t="s">
        <v>420</v>
      </c>
      <c r="C116" s="8" t="s">
        <v>214</v>
      </c>
      <c r="D116" s="8">
        <v>356</v>
      </c>
      <c r="E116" s="8" t="s">
        <v>88</v>
      </c>
      <c r="F116" s="8">
        <v>356</v>
      </c>
      <c r="G116" s="8" t="s">
        <v>261</v>
      </c>
      <c r="H116" s="8">
        <v>5501</v>
      </c>
      <c r="J116" s="8" t="str">
        <f>VLOOKUP($E116,'un-class-eco'!$B$2:$D$219,3,FALSE)</f>
        <v>Lower middle income</v>
      </c>
      <c r="K116" s="8" t="str">
        <f>IF(VLOOKUP(E116,'un-class'!$L$1:$O$249,2,FALSE)="x","LDC",IF(VLOOKUP(E116,'un-class'!$L$1:$O$249,3,FALSE)="x","LLDC",IF(VLOOKUP(E116,'un-class'!$L$1:O331,4,FALSE)="x","SIDS","nan")))</f>
        <v>nan</v>
      </c>
      <c r="L116" s="14" t="str">
        <f t="shared" si="30"/>
        <v>IND</v>
      </c>
      <c r="M116" s="15" t="s">
        <v>1049</v>
      </c>
      <c r="N116" s="13">
        <f>VLOOKUP($E116,'ssp1-up-g'!$C$1:$X$194,5,FALSE)</f>
        <v>82.518657141804795</v>
      </c>
      <c r="O116" s="13">
        <f>VLOOKUP($E116,'ssp1-up-g'!$C$1:$X$194,6,FALSE)</f>
        <v>87.940250796368673</v>
      </c>
      <c r="P116" s="13">
        <f>VLOOKUP($E116,'ssp1-up-g'!$C$1:$X$194,7,FALSE)</f>
        <v>90.981573306552605</v>
      </c>
      <c r="Q116" s="13">
        <f>VLOOKUP($E116,'ssp1-up-g'!$C$1:$X$194,8,FALSE)</f>
        <v>90.838449881879455</v>
      </c>
      <c r="R116" s="13">
        <f>VLOOKUP($E116,'ssp1-up-g'!$C$1:$X$194,9,FALSE)</f>
        <v>89.415343301884263</v>
      </c>
      <c r="S116" s="13">
        <f>VLOOKUP($E116,'ssp1-up-g'!$C$1:$X$194,10,FALSE)</f>
        <v>84.594471225166899</v>
      </c>
      <c r="T116" s="13">
        <f>VLOOKUP($E116,'ssp1-up-g'!$C$1:$X$194,11,FALSE)</f>
        <v>77.08337366969397</v>
      </c>
      <c r="U116" s="13">
        <f>VLOOKUP($E116,'ssp1-up-g'!$C$1:$X$194,12,FALSE)</f>
        <v>66.962428876415629</v>
      </c>
      <c r="V116" s="13">
        <f>VLOOKUP($E116,'ssp1-up-g'!$C$1:$X$194,13,FALSE)</f>
        <v>55.454892319761029</v>
      </c>
      <c r="W116" s="13">
        <f>VLOOKUP($E116,'ssp1-up-g'!$C$1:$X$194,14,FALSE)</f>
        <v>42.535039018801626</v>
      </c>
      <c r="X116" s="13">
        <f>VLOOKUP($E116,'ssp1-up-g'!$C$1:$X$194,15,FALSE)</f>
        <v>28.85971985637093</v>
      </c>
      <c r="Y116" s="13">
        <f>VLOOKUP($E116,'ssp1-up-g'!$C$1:$X$194,16,FALSE)</f>
        <v>15.218805915365465</v>
      </c>
      <c r="Z116" s="13">
        <f>VLOOKUP($E116,'ssp1-up-g'!$C$1:$X$194,17,FALSE)</f>
        <v>1.8536019566943196</v>
      </c>
      <c r="AA116" s="13">
        <f>VLOOKUP($E116,'ssp1-up-g'!$C$1:$X$194,18,FALSE)</f>
        <v>0</v>
      </c>
      <c r="AB116" s="13">
        <f>VLOOKUP($E116,'ssp1-up-g'!$C$1:$X$194,19,FALSE)</f>
        <v>0</v>
      </c>
      <c r="AC116" s="13">
        <f>VLOOKUP($E116,'ssp1-up-g'!$C$1:$X$194,20,FALSE)</f>
        <v>0</v>
      </c>
      <c r="AD116" s="13">
        <f>VLOOKUP($E116,'ssp1-up-g'!$C$1:$X$194,21,FALSE)</f>
        <v>0</v>
      </c>
      <c r="AE116" s="13">
        <f>VLOOKUP($E116,'ssp1-up-g'!$C$1:$X$194,22,FALSE)</f>
        <v>0</v>
      </c>
    </row>
    <row r="117" spans="1:31" x14ac:dyDescent="0.3">
      <c r="A117" s="14">
        <v>115</v>
      </c>
      <c r="B117" s="8" t="s">
        <v>422</v>
      </c>
      <c r="C117" s="8" t="s">
        <v>214</v>
      </c>
      <c r="D117" s="8">
        <v>364</v>
      </c>
      <c r="E117" s="8" t="s">
        <v>90</v>
      </c>
      <c r="F117" s="8">
        <v>364</v>
      </c>
      <c r="G117" s="8" t="s">
        <v>261</v>
      </c>
      <c r="H117" s="8">
        <v>5501</v>
      </c>
      <c r="J117" s="8" t="str">
        <f>VLOOKUP($E117,'un-class-eco'!$B$2:$D$219,3,FALSE)</f>
        <v>Upper middle income</v>
      </c>
      <c r="K117" s="8" t="str">
        <f>IF(VLOOKUP(E117,'un-class'!$L$1:$O$249,2,FALSE)="x","LDC",IF(VLOOKUP(E117,'un-class'!$L$1:$O$249,3,FALSE)="x","LLDC",IF(VLOOKUP(E117,'un-class'!$L$1:O332,4,FALSE)="x","SIDS","nan")))</f>
        <v>nan</v>
      </c>
      <c r="L117" s="14" t="str">
        <f t="shared" si="30"/>
        <v>IRN</v>
      </c>
      <c r="M117" s="15" t="s">
        <v>1049</v>
      </c>
      <c r="N117" s="13">
        <f>VLOOKUP($E117,'ssp1-up-g'!$C$1:$X$194,5,FALSE)</f>
        <v>6.6853489975911486</v>
      </c>
      <c r="O117" s="13">
        <f>VLOOKUP($E117,'ssp1-up-g'!$C$1:$X$194,6,FALSE)</f>
        <v>5.4721105416493785</v>
      </c>
      <c r="P117" s="13">
        <f>VLOOKUP($E117,'ssp1-up-g'!$C$1:$X$194,7,FALSE)</f>
        <v>4.190400220317315</v>
      </c>
      <c r="Q117" s="13">
        <f>VLOOKUP($E117,'ssp1-up-g'!$C$1:$X$194,8,FALSE)</f>
        <v>3.1409746647447747</v>
      </c>
      <c r="R117" s="13">
        <f>VLOOKUP($E117,'ssp1-up-g'!$C$1:$X$194,9,FALSE)</f>
        <v>2.5167842763004984</v>
      </c>
      <c r="S117" s="13">
        <f>VLOOKUP($E117,'ssp1-up-g'!$C$1:$X$194,10,FALSE)</f>
        <v>1.9930490239103449</v>
      </c>
      <c r="T117" s="13">
        <f>VLOOKUP($E117,'ssp1-up-g'!$C$1:$X$194,11,FALSE)</f>
        <v>1.3710055531981027</v>
      </c>
      <c r="U117" s="13">
        <f>VLOOKUP($E117,'ssp1-up-g'!$C$1:$X$194,12,FALSE)</f>
        <v>0.63043099622875332</v>
      </c>
      <c r="V117" s="13">
        <f>VLOOKUP($E117,'ssp1-up-g'!$C$1:$X$194,13,FALSE)</f>
        <v>0</v>
      </c>
      <c r="W117" s="13">
        <f>VLOOKUP($E117,'ssp1-up-g'!$C$1:$X$194,14,FALSE)</f>
        <v>0</v>
      </c>
      <c r="X117" s="13">
        <f>VLOOKUP($E117,'ssp1-up-g'!$C$1:$X$194,15,FALSE)</f>
        <v>0</v>
      </c>
      <c r="Y117" s="13">
        <f>VLOOKUP($E117,'ssp1-up-g'!$C$1:$X$194,16,FALSE)</f>
        <v>0</v>
      </c>
      <c r="Z117" s="13">
        <f>VLOOKUP($E117,'ssp1-up-g'!$C$1:$X$194,17,FALSE)</f>
        <v>0</v>
      </c>
      <c r="AA117" s="13">
        <f>VLOOKUP($E117,'ssp1-up-g'!$C$1:$X$194,18,FALSE)</f>
        <v>0</v>
      </c>
      <c r="AB117" s="13">
        <f>VLOOKUP($E117,'ssp1-up-g'!$C$1:$X$194,19,FALSE)</f>
        <v>0</v>
      </c>
      <c r="AC117" s="13">
        <f>VLOOKUP($E117,'ssp1-up-g'!$C$1:$X$194,20,FALSE)</f>
        <v>0</v>
      </c>
      <c r="AD117" s="13">
        <f>VLOOKUP($E117,'ssp1-up-g'!$C$1:$X$194,21,FALSE)</f>
        <v>0</v>
      </c>
      <c r="AE117" s="13">
        <f>VLOOKUP($E117,'ssp1-up-g'!$C$1:$X$194,22,FALSE)</f>
        <v>0</v>
      </c>
    </row>
    <row r="118" spans="1:31" x14ac:dyDescent="0.3">
      <c r="A118" s="14">
        <v>116</v>
      </c>
      <c r="B118" s="8" t="s">
        <v>424</v>
      </c>
      <c r="C118" s="8" t="s">
        <v>214</v>
      </c>
      <c r="D118" s="8">
        <v>462</v>
      </c>
      <c r="E118" s="8" t="s">
        <v>118</v>
      </c>
      <c r="F118" s="8">
        <v>462</v>
      </c>
      <c r="G118" s="8" t="s">
        <v>261</v>
      </c>
      <c r="H118" s="8">
        <v>5501</v>
      </c>
      <c r="J118" s="8" t="str">
        <f>VLOOKUP($E118,'un-class-eco'!$B$2:$D$219,3,FALSE)</f>
        <v>Upper middle income</v>
      </c>
      <c r="K118" s="8" t="str">
        <f>IF(VLOOKUP(E118,'un-class'!$L$1:$O$249,2,FALSE)="x","LDC",IF(VLOOKUP(E118,'un-class'!$L$1:$O$249,3,FALSE)="x","LLDC",IF(VLOOKUP(E118,'un-class'!$L$1:O333,4,FALSE)="x","SIDS","nan")))</f>
        <v>SIDS</v>
      </c>
      <c r="L118" s="14" t="str">
        <f t="shared" si="30"/>
        <v>MDV</v>
      </c>
      <c r="M118" s="15" t="s">
        <v>1049</v>
      </c>
      <c r="N118" s="13">
        <f>VLOOKUP($E118,'ssp1-up-g'!$C$1:$X$194,5,FALSE)</f>
        <v>3.4324663448390136E-2</v>
      </c>
      <c r="O118" s="13">
        <f>VLOOKUP($E118,'ssp1-up-g'!$C$1:$X$194,6,FALSE)</f>
        <v>3.4476205219975298E-2</v>
      </c>
      <c r="P118" s="13">
        <f>VLOOKUP($E118,'ssp1-up-g'!$C$1:$X$194,7,FALSE)</f>
        <v>3.2093596061436191E-2</v>
      </c>
      <c r="Q118" s="13">
        <f>VLOOKUP($E118,'ssp1-up-g'!$C$1:$X$194,8,FALSE)</f>
        <v>2.8156209922580805E-2</v>
      </c>
      <c r="R118" s="13">
        <f>VLOOKUP($E118,'ssp1-up-g'!$C$1:$X$194,9,FALSE)</f>
        <v>2.4507952417987977E-2</v>
      </c>
      <c r="S118" s="13">
        <f>VLOOKUP($E118,'ssp1-up-g'!$C$1:$X$194,10,FALSE)</f>
        <v>2.1216510520531862E-2</v>
      </c>
      <c r="T118" s="13">
        <f>VLOOKUP($E118,'ssp1-up-g'!$C$1:$X$194,11,FALSE)</f>
        <v>1.8133731478098825E-2</v>
      </c>
      <c r="U118" s="13">
        <f>VLOOKUP($E118,'ssp1-up-g'!$C$1:$X$194,12,FALSE)</f>
        <v>1.4795997838513486E-2</v>
      </c>
      <c r="V118" s="13">
        <f>VLOOKUP($E118,'ssp1-up-g'!$C$1:$X$194,13,FALSE)</f>
        <v>1.1299933537026685E-2</v>
      </c>
      <c r="W118" s="13">
        <f>VLOOKUP($E118,'ssp1-up-g'!$C$1:$X$194,14,FALSE)</f>
        <v>7.7686378073474338E-3</v>
      </c>
      <c r="X118" s="13">
        <f>VLOOKUP($E118,'ssp1-up-g'!$C$1:$X$194,15,FALSE)</f>
        <v>4.1045677055636665E-3</v>
      </c>
      <c r="Y118" s="13">
        <f>VLOOKUP($E118,'ssp1-up-g'!$C$1:$X$194,16,FALSE)</f>
        <v>0</v>
      </c>
      <c r="Z118" s="13">
        <f>VLOOKUP($E118,'ssp1-up-g'!$C$1:$X$194,17,FALSE)</f>
        <v>0</v>
      </c>
      <c r="AA118" s="13">
        <f>VLOOKUP($E118,'ssp1-up-g'!$C$1:$X$194,18,FALSE)</f>
        <v>0</v>
      </c>
      <c r="AB118" s="13">
        <f>VLOOKUP($E118,'ssp1-up-g'!$C$1:$X$194,19,FALSE)</f>
        <v>0</v>
      </c>
      <c r="AC118" s="13">
        <f>VLOOKUP($E118,'ssp1-up-g'!$C$1:$X$194,20,FALSE)</f>
        <v>0</v>
      </c>
      <c r="AD118" s="13">
        <f>VLOOKUP($E118,'ssp1-up-g'!$C$1:$X$194,21,FALSE)</f>
        <v>0</v>
      </c>
      <c r="AE118" s="13">
        <f>VLOOKUP($E118,'ssp1-up-g'!$C$1:$X$194,22,FALSE)</f>
        <v>0</v>
      </c>
    </row>
    <row r="119" spans="1:31" x14ac:dyDescent="0.3">
      <c r="A119" s="14">
        <v>117</v>
      </c>
      <c r="B119" s="8" t="s">
        <v>426</v>
      </c>
      <c r="C119" s="8" t="s">
        <v>214</v>
      </c>
      <c r="D119" s="8">
        <v>524</v>
      </c>
      <c r="E119" s="8" t="s">
        <v>140</v>
      </c>
      <c r="F119" s="8">
        <v>524</v>
      </c>
      <c r="G119" s="8" t="s">
        <v>261</v>
      </c>
      <c r="H119" s="8">
        <v>5501</v>
      </c>
      <c r="J119" s="8" t="str">
        <f>VLOOKUP($E119,'un-class-eco'!$B$2:$D$219,3,FALSE)</f>
        <v>Lower middle income</v>
      </c>
      <c r="K119" s="8" t="str">
        <f>IF(VLOOKUP(E119,'un-class'!$L$1:$O$249,2,FALSE)="x","LDC",IF(VLOOKUP(E119,'un-class'!$L$1:$O$249,3,FALSE)="x","LLDC",IF(VLOOKUP(E119,'un-class'!$L$1:O334,4,FALSE)="x","SIDS","nan")))</f>
        <v>LDC</v>
      </c>
      <c r="L119" s="14" t="str">
        <f t="shared" si="30"/>
        <v>NPL</v>
      </c>
      <c r="M119" s="15" t="s">
        <v>1049</v>
      </c>
      <c r="N119" s="13">
        <f>VLOOKUP($E119,'ssp1-up-g'!$C$1:$X$194,5,FALSE)</f>
        <v>1.7034312069740603</v>
      </c>
      <c r="O119" s="13">
        <f>VLOOKUP($E119,'ssp1-up-g'!$C$1:$X$194,6,FALSE)</f>
        <v>2.014731607876965</v>
      </c>
      <c r="P119" s="13">
        <f>VLOOKUP($E119,'ssp1-up-g'!$C$1:$X$194,7,FALSE)</f>
        <v>2.2924776947349876</v>
      </c>
      <c r="Q119" s="13">
        <f>VLOOKUP($E119,'ssp1-up-g'!$C$1:$X$194,8,FALSE)</f>
        <v>2.4951585963132796</v>
      </c>
      <c r="R119" s="13">
        <f>VLOOKUP($E119,'ssp1-up-g'!$C$1:$X$194,9,FALSE)</f>
        <v>2.6531126592875633</v>
      </c>
      <c r="S119" s="13">
        <f>VLOOKUP($E119,'ssp1-up-g'!$C$1:$X$194,10,FALSE)</f>
        <v>2.7234479535588001</v>
      </c>
      <c r="T119" s="13">
        <f>VLOOKUP($E119,'ssp1-up-g'!$C$1:$X$194,11,FALSE)</f>
        <v>2.6963594149387831</v>
      </c>
      <c r="U119" s="13">
        <f>VLOOKUP($E119,'ssp1-up-g'!$C$1:$X$194,12,FALSE)</f>
        <v>2.5656871591110111</v>
      </c>
      <c r="V119" s="13">
        <f>VLOOKUP($E119,'ssp1-up-g'!$C$1:$X$194,13,FALSE)</f>
        <v>2.3542807496501226</v>
      </c>
      <c r="W119" s="13">
        <f>VLOOKUP($E119,'ssp1-up-g'!$C$1:$X$194,14,FALSE)</f>
        <v>2.0648085980997521</v>
      </c>
      <c r="X119" s="13">
        <f>VLOOKUP($E119,'ssp1-up-g'!$C$1:$X$194,15,FALSE)</f>
        <v>1.7307772355451974</v>
      </c>
      <c r="Y119" s="13">
        <f>VLOOKUP($E119,'ssp1-up-g'!$C$1:$X$194,16,FALSE)</f>
        <v>1.3614278935999486</v>
      </c>
      <c r="Z119" s="13">
        <f>VLOOKUP($E119,'ssp1-up-g'!$C$1:$X$194,17,FALSE)</f>
        <v>0.97116066336491258</v>
      </c>
      <c r="AA119" s="13">
        <f>VLOOKUP($E119,'ssp1-up-g'!$C$1:$X$194,18,FALSE)</f>
        <v>0.5714914857961233</v>
      </c>
      <c r="AB119" s="13">
        <f>VLOOKUP($E119,'ssp1-up-g'!$C$1:$X$194,19,FALSE)</f>
        <v>0.17710546756971723</v>
      </c>
      <c r="AC119" s="13">
        <f>VLOOKUP($E119,'ssp1-up-g'!$C$1:$X$194,20,FALSE)</f>
        <v>0</v>
      </c>
      <c r="AD119" s="13">
        <f>VLOOKUP($E119,'ssp1-up-g'!$C$1:$X$194,21,FALSE)</f>
        <v>0</v>
      </c>
      <c r="AE119" s="13">
        <f>VLOOKUP($E119,'ssp1-up-g'!$C$1:$X$194,22,FALSE)</f>
        <v>0</v>
      </c>
    </row>
    <row r="120" spans="1:31" x14ac:dyDescent="0.3">
      <c r="A120" s="14">
        <v>118</v>
      </c>
      <c r="B120" s="8" t="s">
        <v>428</v>
      </c>
      <c r="C120" s="8" t="s">
        <v>214</v>
      </c>
      <c r="D120" s="8">
        <v>586</v>
      </c>
      <c r="E120" s="8" t="s">
        <v>143</v>
      </c>
      <c r="F120" s="8">
        <v>586</v>
      </c>
      <c r="G120" s="8" t="s">
        <v>261</v>
      </c>
      <c r="H120" s="8">
        <v>5501</v>
      </c>
      <c r="J120" s="8" t="str">
        <f>VLOOKUP($E120,'un-class-eco'!$B$2:$D$219,3,FALSE)</f>
        <v>Lower middle income</v>
      </c>
      <c r="K120" s="8" t="str">
        <f>IF(VLOOKUP(E120,'un-class'!$L$1:$O$249,2,FALSE)="x","LDC",IF(VLOOKUP(E120,'un-class'!$L$1:$O$249,3,FALSE)="x","LLDC",IF(VLOOKUP(E120,'un-class'!$L$1:O335,4,FALSE)="x","SIDS","nan")))</f>
        <v>nan</v>
      </c>
      <c r="L120" s="14" t="str">
        <f t="shared" si="30"/>
        <v>PAK</v>
      </c>
      <c r="M120" s="15" t="s">
        <v>1049</v>
      </c>
      <c r="N120" s="13">
        <f>VLOOKUP($E120,'ssp1-up-g'!$C$1:$X$194,5,FALSE)</f>
        <v>14.156130044363465</v>
      </c>
      <c r="O120" s="13">
        <f>VLOOKUP($E120,'ssp1-up-g'!$C$1:$X$194,6,FALSE)</f>
        <v>15.343250765508614</v>
      </c>
      <c r="P120" s="13">
        <f>VLOOKUP($E120,'ssp1-up-g'!$C$1:$X$194,7,FALSE)</f>
        <v>15.740802074473791</v>
      </c>
      <c r="Q120" s="13">
        <f>VLOOKUP($E120,'ssp1-up-g'!$C$1:$X$194,8,FALSE)</f>
        <v>15.421976075927404</v>
      </c>
      <c r="R120" s="13">
        <f>VLOOKUP($E120,'ssp1-up-g'!$C$1:$X$194,9,FALSE)</f>
        <v>15.061680987249161</v>
      </c>
      <c r="S120" s="13">
        <f>VLOOKUP($E120,'ssp1-up-g'!$C$1:$X$194,10,FALSE)</f>
        <v>14.304036250191444</v>
      </c>
      <c r="T120" s="13">
        <f>VLOOKUP($E120,'ssp1-up-g'!$C$1:$X$194,11,FALSE)</f>
        <v>13.080594302938664</v>
      </c>
      <c r="U120" s="13">
        <f>VLOOKUP($E120,'ssp1-up-g'!$C$1:$X$194,12,FALSE)</f>
        <v>11.431797692041897</v>
      </c>
      <c r="V120" s="13">
        <f>VLOOKUP($E120,'ssp1-up-g'!$C$1:$X$194,13,FALSE)</f>
        <v>9.6644029025235341</v>
      </c>
      <c r="W120" s="13">
        <f>VLOOKUP($E120,'ssp1-up-g'!$C$1:$X$194,14,FALSE)</f>
        <v>7.7841216215160784</v>
      </c>
      <c r="X120" s="13">
        <f>VLOOKUP($E120,'ssp1-up-g'!$C$1:$X$194,15,FALSE)</f>
        <v>6.0142240880849727</v>
      </c>
      <c r="Y120" s="13">
        <f>VLOOKUP($E120,'ssp1-up-g'!$C$1:$X$194,16,FALSE)</f>
        <v>4.2182759228822135</v>
      </c>
      <c r="Z120" s="13">
        <f>VLOOKUP($E120,'ssp1-up-g'!$C$1:$X$194,17,FALSE)</f>
        <v>2.389890769842566</v>
      </c>
      <c r="AA120" s="13">
        <f>VLOOKUP($E120,'ssp1-up-g'!$C$1:$X$194,18,FALSE)</f>
        <v>0.60544635568157901</v>
      </c>
      <c r="AB120" s="13">
        <f>VLOOKUP($E120,'ssp1-up-g'!$C$1:$X$194,19,FALSE)</f>
        <v>0</v>
      </c>
      <c r="AC120" s="13">
        <f>VLOOKUP($E120,'ssp1-up-g'!$C$1:$X$194,20,FALSE)</f>
        <v>0</v>
      </c>
      <c r="AD120" s="13">
        <f>VLOOKUP($E120,'ssp1-up-g'!$C$1:$X$194,21,FALSE)</f>
        <v>0</v>
      </c>
      <c r="AE120" s="13">
        <f>VLOOKUP($E120,'ssp1-up-g'!$C$1:$X$194,22,FALSE)</f>
        <v>0</v>
      </c>
    </row>
    <row r="121" spans="1:31" x14ac:dyDescent="0.3">
      <c r="A121" s="14">
        <v>119</v>
      </c>
      <c r="B121" s="8" t="s">
        <v>430</v>
      </c>
      <c r="C121" s="8" t="s">
        <v>214</v>
      </c>
      <c r="D121" s="8">
        <v>144</v>
      </c>
      <c r="E121" s="8" t="s">
        <v>109</v>
      </c>
      <c r="F121" s="8">
        <v>144</v>
      </c>
      <c r="G121" s="8" t="s">
        <v>261</v>
      </c>
      <c r="H121" s="8">
        <v>5501</v>
      </c>
      <c r="J121" s="8" t="str">
        <f>VLOOKUP($E121,'un-class-eco'!$B$2:$D$219,3,FALSE)</f>
        <v>Lower middle income</v>
      </c>
      <c r="K121" s="8" t="str">
        <f>IF(VLOOKUP(E121,'un-class'!$L$1:$O$249,2,FALSE)="x","LDC",IF(VLOOKUP(E121,'un-class'!$L$1:$O$249,3,FALSE)="x","LLDC",IF(VLOOKUP(E121,'un-class'!$L$1:O336,4,FALSE)="x","SIDS","nan")))</f>
        <v>nan</v>
      </c>
      <c r="L121" s="14" t="str">
        <f t="shared" si="30"/>
        <v>LKA</v>
      </c>
      <c r="M121" s="15" t="s">
        <v>1049</v>
      </c>
      <c r="N121" s="13">
        <f>VLOOKUP($E121,'ssp1-up-g'!$C$1:$X$194,5,FALSE)</f>
        <v>0.72914740036241854</v>
      </c>
      <c r="O121" s="13">
        <f>VLOOKUP($E121,'ssp1-up-g'!$C$1:$X$194,6,FALSE)</f>
        <v>0.81585341433442204</v>
      </c>
      <c r="P121" s="13">
        <f>VLOOKUP($E121,'ssp1-up-g'!$C$1:$X$194,7,FALSE)</f>
        <v>0.89097435745021603</v>
      </c>
      <c r="Q121" s="13">
        <f>VLOOKUP($E121,'ssp1-up-g'!$C$1:$X$194,8,FALSE)</f>
        <v>0.95981364953372683</v>
      </c>
      <c r="R121" s="13">
        <f>VLOOKUP($E121,'ssp1-up-g'!$C$1:$X$194,9,FALSE)</f>
        <v>1.0247694164130259</v>
      </c>
      <c r="S121" s="13">
        <f>VLOOKUP($E121,'ssp1-up-g'!$C$1:$X$194,10,FALSE)</f>
        <v>1.0513654737571052</v>
      </c>
      <c r="T121" s="13">
        <f>VLOOKUP($E121,'ssp1-up-g'!$C$1:$X$194,11,FALSE)</f>
        <v>1.0236584735305367</v>
      </c>
      <c r="U121" s="13">
        <f>VLOOKUP($E121,'ssp1-up-g'!$C$1:$X$194,12,FALSE)</f>
        <v>0.95068928961178401</v>
      </c>
      <c r="V121" s="13">
        <f>VLOOKUP($E121,'ssp1-up-g'!$C$1:$X$194,13,FALSE)</f>
        <v>0.85281553994692771</v>
      </c>
      <c r="W121" s="13">
        <f>VLOOKUP($E121,'ssp1-up-g'!$C$1:$X$194,14,FALSE)</f>
        <v>0.73486296639675786</v>
      </c>
      <c r="X121" s="13">
        <f>VLOOKUP($E121,'ssp1-up-g'!$C$1:$X$194,15,FALSE)</f>
        <v>0.61413570133588635</v>
      </c>
      <c r="Y121" s="13">
        <f>VLOOKUP($E121,'ssp1-up-g'!$C$1:$X$194,16,FALSE)</f>
        <v>0.47843325334232034</v>
      </c>
      <c r="Z121" s="13">
        <f>VLOOKUP($E121,'ssp1-up-g'!$C$1:$X$194,17,FALSE)</f>
        <v>0.33387414232965362</v>
      </c>
      <c r="AA121" s="13">
        <f>VLOOKUP($E121,'ssp1-up-g'!$C$1:$X$194,18,FALSE)</f>
        <v>0.19046731778428772</v>
      </c>
      <c r="AB121" s="13">
        <f>VLOOKUP($E121,'ssp1-up-g'!$C$1:$X$194,19,FALSE)</f>
        <v>6.1401567732147555E-2</v>
      </c>
      <c r="AC121" s="13">
        <f>VLOOKUP($E121,'ssp1-up-g'!$C$1:$X$194,20,FALSE)</f>
        <v>0</v>
      </c>
      <c r="AD121" s="13">
        <f>VLOOKUP($E121,'ssp1-up-g'!$C$1:$X$194,21,FALSE)</f>
        <v>0</v>
      </c>
      <c r="AE121" s="13">
        <f>VLOOKUP($E121,'ssp1-up-g'!$C$1:$X$194,22,FALSE)</f>
        <v>0</v>
      </c>
    </row>
    <row r="122" spans="1:31" x14ac:dyDescent="0.3">
      <c r="A122" s="14">
        <v>120</v>
      </c>
      <c r="B122" s="14" t="s">
        <v>432</v>
      </c>
      <c r="C122" s="14" t="s">
        <v>214</v>
      </c>
      <c r="D122" s="14">
        <v>920</v>
      </c>
      <c r="E122" s="14" t="s">
        <v>214</v>
      </c>
      <c r="F122" s="14">
        <v>35</v>
      </c>
      <c r="G122" s="14" t="s">
        <v>258</v>
      </c>
      <c r="H122" s="14">
        <v>935</v>
      </c>
      <c r="I122" s="14">
        <v>1832</v>
      </c>
      <c r="L122" s="14" t="str">
        <f>B122</f>
        <v>South-Eastern Asia</v>
      </c>
      <c r="M122" s="15" t="s">
        <v>1049</v>
      </c>
      <c r="N122" s="15">
        <f t="shared" ref="N122:AE122" si="37">SUMIF($H$2:$H$295,$D122,N$2:N$295)</f>
        <v>42.497563171882319</v>
      </c>
      <c r="O122" s="15">
        <f t="shared" si="37"/>
        <v>41.920449625642092</v>
      </c>
      <c r="P122" s="15">
        <f t="shared" si="37"/>
        <v>39.790586478123608</v>
      </c>
      <c r="Q122" s="15">
        <f t="shared" si="37"/>
        <v>36.300493141995346</v>
      </c>
      <c r="R122" s="15">
        <f t="shared" si="37"/>
        <v>32.687847921860012</v>
      </c>
      <c r="S122" s="15">
        <f t="shared" si="37"/>
        <v>28.063159902990641</v>
      </c>
      <c r="T122" s="15">
        <f t="shared" si="37"/>
        <v>22.697571798508971</v>
      </c>
      <c r="U122" s="15">
        <f t="shared" si="37"/>
        <v>16.966812719714241</v>
      </c>
      <c r="V122" s="15">
        <f t="shared" si="37"/>
        <v>11.565182939977261</v>
      </c>
      <c r="W122" s="15">
        <f t="shared" si="37"/>
        <v>6.7149288125881537</v>
      </c>
      <c r="X122" s="15">
        <f t="shared" si="37"/>
        <v>3.6182998727243287</v>
      </c>
      <c r="Y122" s="15">
        <f t="shared" si="37"/>
        <v>1.9433518376518999</v>
      </c>
      <c r="Z122" s="15">
        <f t="shared" si="37"/>
        <v>0.93053803171556981</v>
      </c>
      <c r="AA122" s="15">
        <f t="shared" si="37"/>
        <v>2.2506143609273277E-2</v>
      </c>
      <c r="AB122" s="15">
        <f t="shared" si="37"/>
        <v>1.8211607387214279E-2</v>
      </c>
      <c r="AC122" s="15">
        <f t="shared" si="37"/>
        <v>1.4894584167182146E-2</v>
      </c>
      <c r="AD122" s="15">
        <f t="shared" si="37"/>
        <v>1.26136169507165E-2</v>
      </c>
      <c r="AE122" s="15">
        <f t="shared" si="37"/>
        <v>1.1238098337086999E-2</v>
      </c>
    </row>
    <row r="123" spans="1:31" x14ac:dyDescent="0.3">
      <c r="A123" s="14">
        <v>121</v>
      </c>
      <c r="B123" s="8" t="s">
        <v>433</v>
      </c>
      <c r="C123" s="8" t="s">
        <v>214</v>
      </c>
      <c r="D123" s="8">
        <v>96</v>
      </c>
      <c r="E123" s="8" t="s">
        <v>33</v>
      </c>
      <c r="F123" s="8">
        <v>96</v>
      </c>
      <c r="G123" s="8" t="s">
        <v>261</v>
      </c>
      <c r="H123" s="8">
        <v>920</v>
      </c>
      <c r="J123" s="8" t="str">
        <f>VLOOKUP($E123,'un-class-eco'!$B$2:$D$219,3,FALSE)</f>
        <v>High income</v>
      </c>
      <c r="K123" s="8" t="str">
        <f>IF(VLOOKUP(E123,'un-class'!$L$1:$O$249,2,FALSE)="x","LDC",IF(VLOOKUP(E123,'un-class'!$L$1:$O$249,3,FALSE)="x","LLDC",IF(VLOOKUP(E123,'un-class'!$L$1:O338,4,FALSE)="x","SIDS","nan")))</f>
        <v>nan</v>
      </c>
      <c r="L123" s="14" t="str">
        <f t="shared" si="30"/>
        <v>BRN</v>
      </c>
      <c r="M123" s="15" t="s">
        <v>1049</v>
      </c>
      <c r="N123" s="13">
        <f>VLOOKUP($E123,'ssp1-up-g'!$C$1:$X$194,5,FALSE)</f>
        <v>3.92015628614511E-2</v>
      </c>
      <c r="O123" s="13">
        <f>VLOOKUP($E123,'ssp1-up-g'!$C$1:$X$194,6,FALSE)</f>
        <v>3.6059195104710173E-2</v>
      </c>
      <c r="P123" s="13">
        <f>VLOOKUP($E123,'ssp1-up-g'!$C$1:$X$194,7,FALSE)</f>
        <v>3.2261294860221112E-2</v>
      </c>
      <c r="Q123" s="13">
        <f>VLOOKUP($E123,'ssp1-up-g'!$C$1:$X$194,8,FALSE)</f>
        <v>2.7839143092354968E-2</v>
      </c>
      <c r="R123" s="13">
        <f>VLOOKUP($E123,'ssp1-up-g'!$C$1:$X$194,9,FALSE)</f>
        <v>2.4460510987753314E-2</v>
      </c>
      <c r="S123" s="13">
        <f>VLOOKUP($E123,'ssp1-up-g'!$C$1:$X$194,10,FALSE)</f>
        <v>2.1283573431245872E-2</v>
      </c>
      <c r="T123" s="13">
        <f>VLOOKUP($E123,'ssp1-up-g'!$C$1:$X$194,11,FALSE)</f>
        <v>1.7522944800825779E-2</v>
      </c>
      <c r="U123" s="13">
        <f>VLOOKUP($E123,'ssp1-up-g'!$C$1:$X$194,12,FALSE)</f>
        <v>1.3156385640466284E-2</v>
      </c>
      <c r="V123" s="13">
        <f>VLOOKUP($E123,'ssp1-up-g'!$C$1:$X$194,13,FALSE)</f>
        <v>8.7126380160583716E-3</v>
      </c>
      <c r="W123" s="13">
        <f>VLOOKUP($E123,'ssp1-up-g'!$C$1:$X$194,14,FALSE)</f>
        <v>4.3597140287378044E-3</v>
      </c>
      <c r="X123" s="13">
        <f>VLOOKUP($E123,'ssp1-up-g'!$C$1:$X$194,15,FALSE)</f>
        <v>0</v>
      </c>
      <c r="Y123" s="13">
        <f>VLOOKUP($E123,'ssp1-up-g'!$C$1:$X$194,16,FALSE)</f>
        <v>0</v>
      </c>
      <c r="Z123" s="13">
        <f>VLOOKUP($E123,'ssp1-up-g'!$C$1:$X$194,17,FALSE)</f>
        <v>0</v>
      </c>
      <c r="AA123" s="13">
        <f>VLOOKUP($E123,'ssp1-up-g'!$C$1:$X$194,18,FALSE)</f>
        <v>0</v>
      </c>
      <c r="AB123" s="13">
        <f>VLOOKUP($E123,'ssp1-up-g'!$C$1:$X$194,19,FALSE)</f>
        <v>0</v>
      </c>
      <c r="AC123" s="13">
        <f>VLOOKUP($E123,'ssp1-up-g'!$C$1:$X$194,20,FALSE)</f>
        <v>0</v>
      </c>
      <c r="AD123" s="13">
        <f>VLOOKUP($E123,'ssp1-up-g'!$C$1:$X$194,21,FALSE)</f>
        <v>0</v>
      </c>
      <c r="AE123" s="13">
        <f>VLOOKUP($E123,'ssp1-up-g'!$C$1:$X$194,22,FALSE)</f>
        <v>0</v>
      </c>
    </row>
    <row r="124" spans="1:31" x14ac:dyDescent="0.3">
      <c r="A124" s="14">
        <v>122</v>
      </c>
      <c r="B124" s="8" t="s">
        <v>435</v>
      </c>
      <c r="C124" s="8" t="s">
        <v>214</v>
      </c>
      <c r="D124" s="8">
        <v>116</v>
      </c>
      <c r="E124" s="8" t="s">
        <v>101</v>
      </c>
      <c r="F124" s="8">
        <v>116</v>
      </c>
      <c r="G124" s="8" t="s">
        <v>261</v>
      </c>
      <c r="H124" s="8">
        <v>920</v>
      </c>
      <c r="J124" s="8" t="str">
        <f>VLOOKUP($E124,'un-class-eco'!$B$2:$D$219,3,FALSE)</f>
        <v>Lower middle income</v>
      </c>
      <c r="K124" s="8" t="str">
        <f>IF(VLOOKUP(E124,'un-class'!$L$1:$O$249,2,FALSE)="x","LDC",IF(VLOOKUP(E124,'un-class'!$L$1:$O$249,3,FALSE)="x","LLDC",IF(VLOOKUP(E124,'un-class'!$L$1:O339,4,FALSE)="x","SIDS","nan")))</f>
        <v>LDC</v>
      </c>
      <c r="L124" s="14" t="str">
        <f t="shared" si="30"/>
        <v>KHM</v>
      </c>
      <c r="M124" s="15" t="s">
        <v>1049</v>
      </c>
      <c r="N124" s="13">
        <f>VLOOKUP($E124,'ssp1-up-g'!$C$1:$X$194,5,FALSE)</f>
        <v>0.65839395614201734</v>
      </c>
      <c r="O124" s="13">
        <f>VLOOKUP($E124,'ssp1-up-g'!$C$1:$X$194,6,FALSE)</f>
        <v>0.74223307091224111</v>
      </c>
      <c r="P124" s="13">
        <f>VLOOKUP($E124,'ssp1-up-g'!$C$1:$X$194,7,FALSE)</f>
        <v>0.78500262454007697</v>
      </c>
      <c r="Q124" s="13">
        <f>VLOOKUP($E124,'ssp1-up-g'!$C$1:$X$194,8,FALSE)</f>
        <v>0.79807186530010465</v>
      </c>
      <c r="R124" s="13">
        <f>VLOOKUP($E124,'ssp1-up-g'!$C$1:$X$194,9,FALSE)</f>
        <v>0.80261944779634398</v>
      </c>
      <c r="S124" s="13">
        <f>VLOOKUP($E124,'ssp1-up-g'!$C$1:$X$194,10,FALSE)</f>
        <v>0.77905301520511916</v>
      </c>
      <c r="T124" s="13">
        <f>VLOOKUP($E124,'ssp1-up-g'!$C$1:$X$194,11,FALSE)</f>
        <v>0.73020614171747589</v>
      </c>
      <c r="U124" s="13">
        <f>VLOOKUP($E124,'ssp1-up-g'!$C$1:$X$194,12,FALSE)</f>
        <v>0.65091362117011897</v>
      </c>
      <c r="V124" s="13">
        <f>VLOOKUP($E124,'ssp1-up-g'!$C$1:$X$194,13,FALSE)</f>
        <v>0.5522516386716827</v>
      </c>
      <c r="W124" s="13">
        <f>VLOOKUP($E124,'ssp1-up-g'!$C$1:$X$194,14,FALSE)</f>
        <v>0.43935593150217223</v>
      </c>
      <c r="X124" s="13">
        <f>VLOOKUP($E124,'ssp1-up-g'!$C$1:$X$194,15,FALSE)</f>
        <v>0.33433307032824722</v>
      </c>
      <c r="Y124" s="13">
        <f>VLOOKUP($E124,'ssp1-up-g'!$C$1:$X$194,16,FALSE)</f>
        <v>0.22174012982228852</v>
      </c>
      <c r="Z124" s="13">
        <f>VLOOKUP($E124,'ssp1-up-g'!$C$1:$X$194,17,FALSE)</f>
        <v>0.1060530332587124</v>
      </c>
      <c r="AA124" s="13">
        <f>VLOOKUP($E124,'ssp1-up-g'!$C$1:$X$194,18,FALSE)</f>
        <v>0</v>
      </c>
      <c r="AB124" s="13">
        <f>VLOOKUP($E124,'ssp1-up-g'!$C$1:$X$194,19,FALSE)</f>
        <v>0</v>
      </c>
      <c r="AC124" s="13">
        <f>VLOOKUP($E124,'ssp1-up-g'!$C$1:$X$194,20,FALSE)</f>
        <v>0</v>
      </c>
      <c r="AD124" s="13">
        <f>VLOOKUP($E124,'ssp1-up-g'!$C$1:$X$194,21,FALSE)</f>
        <v>0</v>
      </c>
      <c r="AE124" s="13">
        <f>VLOOKUP($E124,'ssp1-up-g'!$C$1:$X$194,22,FALSE)</f>
        <v>0</v>
      </c>
    </row>
    <row r="125" spans="1:31" x14ac:dyDescent="0.3">
      <c r="A125" s="14">
        <v>123</v>
      </c>
      <c r="B125" s="8" t="s">
        <v>437</v>
      </c>
      <c r="C125" s="8" t="s">
        <v>214</v>
      </c>
      <c r="D125" s="8">
        <v>360</v>
      </c>
      <c r="E125" s="8" t="s">
        <v>87</v>
      </c>
      <c r="F125" s="8">
        <v>360</v>
      </c>
      <c r="G125" s="8" t="s">
        <v>261</v>
      </c>
      <c r="H125" s="8">
        <v>920</v>
      </c>
      <c r="J125" s="8" t="str">
        <f>VLOOKUP($E125,'un-class-eco'!$B$2:$D$219,3,FALSE)</f>
        <v>Upper middle income</v>
      </c>
      <c r="K125" s="8" t="str">
        <f>IF(VLOOKUP(E125,'un-class'!$L$1:$O$249,2,FALSE)="x","LDC",IF(VLOOKUP(E125,'un-class'!$L$1:$O$249,3,FALSE)="x","LLDC",IF(VLOOKUP(E125,'un-class'!$L$1:O340,4,FALSE)="x","SIDS","nan")))</f>
        <v>nan</v>
      </c>
      <c r="L125" s="14" t="str">
        <f t="shared" si="30"/>
        <v>IDN</v>
      </c>
      <c r="M125" s="15" t="s">
        <v>1049</v>
      </c>
      <c r="N125" s="13">
        <f>VLOOKUP($E125,'ssp1-up-g'!$C$1:$X$194,5,FALSE)</f>
        <v>17.253590998970154</v>
      </c>
      <c r="O125" s="13">
        <f>VLOOKUP($E125,'ssp1-up-g'!$C$1:$X$194,6,FALSE)</f>
        <v>16.579503152320541</v>
      </c>
      <c r="P125" s="13">
        <f>VLOOKUP($E125,'ssp1-up-g'!$C$1:$X$194,7,FALSE)</f>
        <v>15.222928561596802</v>
      </c>
      <c r="Q125" s="13">
        <f>VLOOKUP($E125,'ssp1-up-g'!$C$1:$X$194,8,FALSE)</f>
        <v>13.462385085645678</v>
      </c>
      <c r="R125" s="13">
        <f>VLOOKUP($E125,'ssp1-up-g'!$C$1:$X$194,9,FALSE)</f>
        <v>11.730844323029714</v>
      </c>
      <c r="S125" s="13">
        <f>VLOOKUP($E125,'ssp1-up-g'!$C$1:$X$194,10,FALSE)</f>
        <v>9.6889032054113784</v>
      </c>
      <c r="T125" s="13">
        <f>VLOOKUP($E125,'ssp1-up-g'!$C$1:$X$194,11,FALSE)</f>
        <v>7.4759370941072518</v>
      </c>
      <c r="U125" s="13">
        <f>VLOOKUP($E125,'ssp1-up-g'!$C$1:$X$194,12,FALSE)</f>
        <v>5.1268688106043783</v>
      </c>
      <c r="V125" s="13">
        <f>VLOOKUP($E125,'ssp1-up-g'!$C$1:$X$194,13,FALSE)</f>
        <v>2.908081689531997</v>
      </c>
      <c r="W125" s="13">
        <f>VLOOKUP($E125,'ssp1-up-g'!$C$1:$X$194,14,FALSE)</f>
        <v>0.81077324352693836</v>
      </c>
      <c r="X125" s="13">
        <f>VLOOKUP($E125,'ssp1-up-g'!$C$1:$X$194,15,FALSE)</f>
        <v>0</v>
      </c>
      <c r="Y125" s="13">
        <f>VLOOKUP($E125,'ssp1-up-g'!$C$1:$X$194,16,FALSE)</f>
        <v>0</v>
      </c>
      <c r="Z125" s="13">
        <f>VLOOKUP($E125,'ssp1-up-g'!$C$1:$X$194,17,FALSE)</f>
        <v>0</v>
      </c>
      <c r="AA125" s="13">
        <f>VLOOKUP($E125,'ssp1-up-g'!$C$1:$X$194,18,FALSE)</f>
        <v>0</v>
      </c>
      <c r="AB125" s="13">
        <f>VLOOKUP($E125,'ssp1-up-g'!$C$1:$X$194,19,FALSE)</f>
        <v>0</v>
      </c>
      <c r="AC125" s="13">
        <f>VLOOKUP($E125,'ssp1-up-g'!$C$1:$X$194,20,FALSE)</f>
        <v>0</v>
      </c>
      <c r="AD125" s="13">
        <f>VLOOKUP($E125,'ssp1-up-g'!$C$1:$X$194,21,FALSE)</f>
        <v>0</v>
      </c>
      <c r="AE125" s="13">
        <f>VLOOKUP($E125,'ssp1-up-g'!$C$1:$X$194,22,FALSE)</f>
        <v>0</v>
      </c>
    </row>
    <row r="126" spans="1:31" x14ac:dyDescent="0.3">
      <c r="A126" s="14">
        <v>124</v>
      </c>
      <c r="B126" s="8" t="s">
        <v>439</v>
      </c>
      <c r="C126" s="8" t="s">
        <v>214</v>
      </c>
      <c r="D126" s="8">
        <v>418</v>
      </c>
      <c r="E126" s="8" t="s">
        <v>104</v>
      </c>
      <c r="F126" s="8">
        <v>418</v>
      </c>
      <c r="G126" s="8" t="s">
        <v>261</v>
      </c>
      <c r="H126" s="8">
        <v>920</v>
      </c>
      <c r="J126" s="8" t="str">
        <f>VLOOKUP($E126,'un-class-eco'!$B$2:$D$219,3,FALSE)</f>
        <v>Lower middle income</v>
      </c>
      <c r="K126" s="8" t="str">
        <f>IF(VLOOKUP(E126,'un-class'!$L$1:$O$249,2,FALSE)="x","LDC",IF(VLOOKUP(E126,'un-class'!$L$1:$O$249,3,FALSE)="x","LLDC",IF(VLOOKUP(E126,'un-class'!$L$1:O341,4,FALSE)="x","SIDS","nan")))</f>
        <v>LDC</v>
      </c>
      <c r="L126" s="14" t="str">
        <f t="shared" si="30"/>
        <v>LAO</v>
      </c>
      <c r="M126" s="15" t="s">
        <v>1049</v>
      </c>
      <c r="N126" s="13">
        <f>VLOOKUP($E126,'ssp1-up-g'!$C$1:$X$194,5,FALSE)</f>
        <v>0.60524250538034474</v>
      </c>
      <c r="O126" s="13">
        <f>VLOOKUP($E126,'ssp1-up-g'!$C$1:$X$194,6,FALSE)</f>
        <v>0.63396269076368039</v>
      </c>
      <c r="P126" s="13">
        <f>VLOOKUP($E126,'ssp1-up-g'!$C$1:$X$194,7,FALSE)</f>
        <v>0.61863194628944207</v>
      </c>
      <c r="Q126" s="13">
        <f>VLOOKUP($E126,'ssp1-up-g'!$C$1:$X$194,8,FALSE)</f>
        <v>0.55965827812347602</v>
      </c>
      <c r="R126" s="13">
        <f>VLOOKUP($E126,'ssp1-up-g'!$C$1:$X$194,9,FALSE)</f>
        <v>0.48778258579521516</v>
      </c>
      <c r="S126" s="13">
        <f>VLOOKUP($E126,'ssp1-up-g'!$C$1:$X$194,10,FALSE)</f>
        <v>0.40649555867861409</v>
      </c>
      <c r="T126" s="13">
        <f>VLOOKUP($E126,'ssp1-up-g'!$C$1:$X$194,11,FALSE)</f>
        <v>0.32367825349762214</v>
      </c>
      <c r="U126" s="13">
        <f>VLOOKUP($E126,'ssp1-up-g'!$C$1:$X$194,12,FALSE)</f>
        <v>0.24269966009559152</v>
      </c>
      <c r="V126" s="13">
        <f>VLOOKUP($E126,'ssp1-up-g'!$C$1:$X$194,13,FALSE)</f>
        <v>0.16662652556330571</v>
      </c>
      <c r="W126" s="13">
        <f>VLOOKUP($E126,'ssp1-up-g'!$C$1:$X$194,14,FALSE)</f>
        <v>9.1267830163112684E-2</v>
      </c>
      <c r="X126" s="13">
        <f>VLOOKUP($E126,'ssp1-up-g'!$C$1:$X$194,15,FALSE)</f>
        <v>2.9267063270697058E-2</v>
      </c>
      <c r="Y126" s="13">
        <f>VLOOKUP($E126,'ssp1-up-g'!$C$1:$X$194,16,FALSE)</f>
        <v>0</v>
      </c>
      <c r="Z126" s="13">
        <f>VLOOKUP($E126,'ssp1-up-g'!$C$1:$X$194,17,FALSE)</f>
        <v>0</v>
      </c>
      <c r="AA126" s="13">
        <f>VLOOKUP($E126,'ssp1-up-g'!$C$1:$X$194,18,FALSE)</f>
        <v>0</v>
      </c>
      <c r="AB126" s="13">
        <f>VLOOKUP($E126,'ssp1-up-g'!$C$1:$X$194,19,FALSE)</f>
        <v>0</v>
      </c>
      <c r="AC126" s="13">
        <f>VLOOKUP($E126,'ssp1-up-g'!$C$1:$X$194,20,FALSE)</f>
        <v>0</v>
      </c>
      <c r="AD126" s="13">
        <f>VLOOKUP($E126,'ssp1-up-g'!$C$1:$X$194,21,FALSE)</f>
        <v>0</v>
      </c>
      <c r="AE126" s="13">
        <f>VLOOKUP($E126,'ssp1-up-g'!$C$1:$X$194,22,FALSE)</f>
        <v>0</v>
      </c>
    </row>
    <row r="127" spans="1:31" x14ac:dyDescent="0.3">
      <c r="A127" s="14">
        <v>125</v>
      </c>
      <c r="B127" s="8" t="s">
        <v>441</v>
      </c>
      <c r="C127" s="8">
        <v>9</v>
      </c>
      <c r="D127" s="8">
        <v>458</v>
      </c>
      <c r="E127" s="8" t="s">
        <v>131</v>
      </c>
      <c r="F127" s="8">
        <v>458</v>
      </c>
      <c r="G127" s="8" t="s">
        <v>261</v>
      </c>
      <c r="H127" s="8">
        <v>920</v>
      </c>
      <c r="J127" s="8" t="str">
        <f>VLOOKUP($E127,'un-class-eco'!$B$2:$D$219,3,FALSE)</f>
        <v>Upper middle income</v>
      </c>
      <c r="K127" s="8" t="str">
        <f>IF(VLOOKUP(E127,'un-class'!$L$1:$O$249,2,FALSE)="x","LDC",IF(VLOOKUP(E127,'un-class'!$L$1:$O$249,3,FALSE)="x","LLDC",IF(VLOOKUP(E127,'un-class'!$L$1:O342,4,FALSE)="x","SIDS","nan")))</f>
        <v>nan</v>
      </c>
      <c r="L127" s="14" t="str">
        <f t="shared" si="30"/>
        <v>MYS</v>
      </c>
      <c r="M127" s="15" t="s">
        <v>1049</v>
      </c>
      <c r="N127" s="13">
        <f>VLOOKUP($E127,'ssp1-up-g'!$C$1:$X$194,5,FALSE)</f>
        <v>2.8510146686544715</v>
      </c>
      <c r="O127" s="13">
        <f>VLOOKUP($E127,'ssp1-up-g'!$C$1:$X$194,6,FALSE)</f>
        <v>2.5660380287423692</v>
      </c>
      <c r="P127" s="13">
        <f>VLOOKUP($E127,'ssp1-up-g'!$C$1:$X$194,7,FALSE)</f>
        <v>2.2809867003395645</v>
      </c>
      <c r="Q127" s="13">
        <f>VLOOKUP($E127,'ssp1-up-g'!$C$1:$X$194,8,FALSE)</f>
        <v>1.9849277724558938</v>
      </c>
      <c r="R127" s="13">
        <f>VLOOKUP($E127,'ssp1-up-g'!$C$1:$X$194,9,FALSE)</f>
        <v>1.7448980219016228</v>
      </c>
      <c r="S127" s="13">
        <f>VLOOKUP($E127,'ssp1-up-g'!$C$1:$X$194,10,FALSE)</f>
        <v>1.4647127985107922</v>
      </c>
      <c r="T127" s="13">
        <f>VLOOKUP($E127,'ssp1-up-g'!$C$1:$X$194,11,FALSE)</f>
        <v>1.1643546666028612</v>
      </c>
      <c r="U127" s="13">
        <f>VLOOKUP($E127,'ssp1-up-g'!$C$1:$X$194,12,FALSE)</f>
        <v>0.87221006415579438</v>
      </c>
      <c r="V127" s="13">
        <f>VLOOKUP($E127,'ssp1-up-g'!$C$1:$X$194,13,FALSE)</f>
        <v>0.62707580080622449</v>
      </c>
      <c r="W127" s="13">
        <f>VLOOKUP($E127,'ssp1-up-g'!$C$1:$X$194,14,FALSE)</f>
        <v>0.40584649616122448</v>
      </c>
      <c r="X127" s="13">
        <f>VLOOKUP($E127,'ssp1-up-g'!$C$1:$X$194,15,FALSE)</f>
        <v>0.19918113997802323</v>
      </c>
      <c r="Y127" s="13">
        <f>VLOOKUP($E127,'ssp1-up-g'!$C$1:$X$194,16,FALSE)</f>
        <v>0</v>
      </c>
      <c r="Z127" s="13">
        <f>VLOOKUP($E127,'ssp1-up-g'!$C$1:$X$194,17,FALSE)</f>
        <v>0</v>
      </c>
      <c r="AA127" s="13">
        <f>VLOOKUP($E127,'ssp1-up-g'!$C$1:$X$194,18,FALSE)</f>
        <v>0</v>
      </c>
      <c r="AB127" s="13">
        <f>VLOOKUP($E127,'ssp1-up-g'!$C$1:$X$194,19,FALSE)</f>
        <v>0</v>
      </c>
      <c r="AC127" s="13">
        <f>VLOOKUP($E127,'ssp1-up-g'!$C$1:$X$194,20,FALSE)</f>
        <v>0</v>
      </c>
      <c r="AD127" s="13">
        <f>VLOOKUP($E127,'ssp1-up-g'!$C$1:$X$194,21,FALSE)</f>
        <v>0</v>
      </c>
      <c r="AE127" s="13">
        <f>VLOOKUP($E127,'ssp1-up-g'!$C$1:$X$194,22,FALSE)</f>
        <v>0</v>
      </c>
    </row>
    <row r="128" spans="1:31" x14ac:dyDescent="0.3">
      <c r="A128" s="14">
        <v>126</v>
      </c>
      <c r="B128" s="8" t="s">
        <v>443</v>
      </c>
      <c r="C128" s="8" t="s">
        <v>214</v>
      </c>
      <c r="D128" s="8">
        <v>104</v>
      </c>
      <c r="E128" s="8" t="s">
        <v>123</v>
      </c>
      <c r="F128" s="8">
        <v>104</v>
      </c>
      <c r="G128" s="8" t="s">
        <v>261</v>
      </c>
      <c r="H128" s="8">
        <v>920</v>
      </c>
      <c r="J128" s="8" t="str">
        <f>VLOOKUP($E128,'un-class-eco'!$B$2:$D$219,3,FALSE)</f>
        <v>Lower middle income</v>
      </c>
      <c r="K128" s="8" t="str">
        <f>IF(VLOOKUP(E128,'un-class'!$L$1:$O$249,2,FALSE)="x","LDC",IF(VLOOKUP(E128,'un-class'!$L$1:$O$249,3,FALSE)="x","LLDC",IF(VLOOKUP(E128,'un-class'!$L$1:O343,4,FALSE)="x","SIDS","nan")))</f>
        <v>LDC</v>
      </c>
      <c r="L128" s="14" t="str">
        <f t="shared" si="30"/>
        <v>MMR</v>
      </c>
      <c r="M128" s="15" t="s">
        <v>1049</v>
      </c>
      <c r="N128" s="13">
        <f>VLOOKUP($E128,'ssp1-up-g'!$C$1:$X$194,5,FALSE)</f>
        <v>2.8057339298611801</v>
      </c>
      <c r="O128" s="13">
        <f>VLOOKUP($E128,'ssp1-up-g'!$C$1:$X$194,6,FALSE)</f>
        <v>2.7005577304190496</v>
      </c>
      <c r="P128" s="13">
        <f>VLOOKUP($E128,'ssp1-up-g'!$C$1:$X$194,7,FALSE)</f>
        <v>2.5035457938718046</v>
      </c>
      <c r="Q128" s="13">
        <f>VLOOKUP($E128,'ssp1-up-g'!$C$1:$X$194,8,FALSE)</f>
        <v>2.1403902803241159</v>
      </c>
      <c r="R128" s="13">
        <f>VLOOKUP($E128,'ssp1-up-g'!$C$1:$X$194,9,FALSE)</f>
        <v>1.7666549419139841</v>
      </c>
      <c r="S128" s="13">
        <f>VLOOKUP($E128,'ssp1-up-g'!$C$1:$X$194,10,FALSE)</f>
        <v>1.3472971181421656</v>
      </c>
      <c r="T128" s="13">
        <f>VLOOKUP($E128,'ssp1-up-g'!$C$1:$X$194,11,FALSE)</f>
        <v>0.89025872408018358</v>
      </c>
      <c r="U128" s="13">
        <f>VLOOKUP($E128,'ssp1-up-g'!$C$1:$X$194,12,FALSE)</f>
        <v>0.47622569735438347</v>
      </c>
      <c r="V128" s="13">
        <f>VLOOKUP($E128,'ssp1-up-g'!$C$1:$X$194,13,FALSE)</f>
        <v>0.10142641950729825</v>
      </c>
      <c r="W128" s="13">
        <f>VLOOKUP($E128,'ssp1-up-g'!$C$1:$X$194,14,FALSE)</f>
        <v>0</v>
      </c>
      <c r="X128" s="13">
        <f>VLOOKUP($E128,'ssp1-up-g'!$C$1:$X$194,15,FALSE)</f>
        <v>0</v>
      </c>
      <c r="Y128" s="13">
        <f>VLOOKUP($E128,'ssp1-up-g'!$C$1:$X$194,16,FALSE)</f>
        <v>0</v>
      </c>
      <c r="Z128" s="13">
        <f>VLOOKUP($E128,'ssp1-up-g'!$C$1:$X$194,17,FALSE)</f>
        <v>0</v>
      </c>
      <c r="AA128" s="13">
        <f>VLOOKUP($E128,'ssp1-up-g'!$C$1:$X$194,18,FALSE)</f>
        <v>0</v>
      </c>
      <c r="AB128" s="13">
        <f>VLOOKUP($E128,'ssp1-up-g'!$C$1:$X$194,19,FALSE)</f>
        <v>0</v>
      </c>
      <c r="AC128" s="13">
        <f>VLOOKUP($E128,'ssp1-up-g'!$C$1:$X$194,20,FALSE)</f>
        <v>0</v>
      </c>
      <c r="AD128" s="13">
        <f>VLOOKUP($E128,'ssp1-up-g'!$C$1:$X$194,21,FALSE)</f>
        <v>0</v>
      </c>
      <c r="AE128" s="13">
        <f>VLOOKUP($E128,'ssp1-up-g'!$C$1:$X$194,22,FALSE)</f>
        <v>0</v>
      </c>
    </row>
    <row r="129" spans="1:31" x14ac:dyDescent="0.3">
      <c r="A129" s="14">
        <v>127</v>
      </c>
      <c r="B129" s="8" t="s">
        <v>445</v>
      </c>
      <c r="C129" s="8" t="s">
        <v>214</v>
      </c>
      <c r="D129" s="8">
        <v>608</v>
      </c>
      <c r="E129" s="8" t="s">
        <v>146</v>
      </c>
      <c r="F129" s="8">
        <v>608</v>
      </c>
      <c r="G129" s="8" t="s">
        <v>261</v>
      </c>
      <c r="H129" s="8">
        <v>920</v>
      </c>
      <c r="J129" s="8" t="str">
        <f>VLOOKUP($E129,'un-class-eco'!$B$2:$D$219,3,FALSE)</f>
        <v>Lower middle income</v>
      </c>
      <c r="K129" s="8" t="str">
        <f>IF(VLOOKUP(E129,'un-class'!$L$1:$O$249,2,FALSE)="x","LDC",IF(VLOOKUP(E129,'un-class'!$L$1:$O$249,3,FALSE)="x","LLDC",IF(VLOOKUP(E129,'un-class'!$L$1:O344,4,FALSE)="x","SIDS","nan")))</f>
        <v>nan</v>
      </c>
      <c r="L129" s="14" t="str">
        <f t="shared" si="30"/>
        <v>PHL</v>
      </c>
      <c r="M129" s="15" t="s">
        <v>1049</v>
      </c>
      <c r="N129" s="13">
        <f>VLOOKUP($E129,'ssp1-up-g'!$C$1:$X$194,5,FALSE)</f>
        <v>7.9954297781488606</v>
      </c>
      <c r="O129" s="13">
        <f>VLOOKUP($E129,'ssp1-up-g'!$C$1:$X$194,6,FALSE)</f>
        <v>8.3380342125593643</v>
      </c>
      <c r="P129" s="13">
        <f>VLOOKUP($E129,'ssp1-up-g'!$C$1:$X$194,7,FALSE)</f>
        <v>8.2687214588198188</v>
      </c>
      <c r="Q129" s="13">
        <f>VLOOKUP($E129,'ssp1-up-g'!$C$1:$X$194,8,FALSE)</f>
        <v>7.891971522649925</v>
      </c>
      <c r="R129" s="13">
        <f>VLOOKUP($E129,'ssp1-up-g'!$C$1:$X$194,9,FALSE)</f>
        <v>7.4785799870696792</v>
      </c>
      <c r="S129" s="13">
        <f>VLOOKUP($E129,'ssp1-up-g'!$C$1:$X$194,10,FALSE)</f>
        <v>6.8255217951835903</v>
      </c>
      <c r="T129" s="13">
        <f>VLOOKUP($E129,'ssp1-up-g'!$C$1:$X$194,11,FALSE)</f>
        <v>6.0036462293050903</v>
      </c>
      <c r="U129" s="13">
        <f>VLOOKUP($E129,'ssp1-up-g'!$C$1:$X$194,12,FALSE)</f>
        <v>5.1007075223929803</v>
      </c>
      <c r="V129" s="13">
        <f>VLOOKUP($E129,'ssp1-up-g'!$C$1:$X$194,13,FALSE)</f>
        <v>4.2589568165508211</v>
      </c>
      <c r="W129" s="13">
        <f>VLOOKUP($E129,'ssp1-up-g'!$C$1:$X$194,14,FALSE)</f>
        <v>3.4058397870448403</v>
      </c>
      <c r="X129" s="13">
        <f>VLOOKUP($E129,'ssp1-up-g'!$C$1:$X$194,15,FALSE)</f>
        <v>2.5565847134813424</v>
      </c>
      <c r="Y129" s="13">
        <f>VLOOKUP($E129,'ssp1-up-g'!$C$1:$X$194,16,FALSE)</f>
        <v>1.6885893984991043</v>
      </c>
      <c r="Z129" s="13">
        <f>VLOOKUP($E129,'ssp1-up-g'!$C$1:$X$194,17,FALSE)</f>
        <v>0.79695516010291101</v>
      </c>
      <c r="AA129" s="13">
        <f>VLOOKUP($E129,'ssp1-up-g'!$C$1:$X$194,18,FALSE)</f>
        <v>0</v>
      </c>
      <c r="AB129" s="13">
        <f>VLOOKUP($E129,'ssp1-up-g'!$C$1:$X$194,19,FALSE)</f>
        <v>0</v>
      </c>
      <c r="AC129" s="13">
        <f>VLOOKUP($E129,'ssp1-up-g'!$C$1:$X$194,20,FALSE)</f>
        <v>0</v>
      </c>
      <c r="AD129" s="13">
        <f>VLOOKUP($E129,'ssp1-up-g'!$C$1:$X$194,21,FALSE)</f>
        <v>0</v>
      </c>
      <c r="AE129" s="13">
        <f>VLOOKUP($E129,'ssp1-up-g'!$C$1:$X$194,22,FALSE)</f>
        <v>0</v>
      </c>
    </row>
    <row r="130" spans="1:31" x14ac:dyDescent="0.3">
      <c r="A130" s="14">
        <v>128</v>
      </c>
      <c r="B130" s="8" t="s">
        <v>447</v>
      </c>
      <c r="C130" s="8" t="s">
        <v>214</v>
      </c>
      <c r="D130" s="8">
        <v>702</v>
      </c>
      <c r="E130" s="8" t="s">
        <v>163</v>
      </c>
      <c r="F130" s="8">
        <v>702</v>
      </c>
      <c r="G130" s="8" t="s">
        <v>261</v>
      </c>
      <c r="H130" s="8">
        <v>920</v>
      </c>
      <c r="J130" s="8" t="str">
        <f>VLOOKUP($E130,'un-class-eco'!$B$2:$D$219,3,FALSE)</f>
        <v>High income</v>
      </c>
      <c r="K130" s="8" t="str">
        <f>IF(VLOOKUP(E130,'un-class'!$L$1:$O$249,2,FALSE)="x","LDC",IF(VLOOKUP(E130,'un-class'!$L$1:$O$249,3,FALSE)="x","LLDC",IF(VLOOKUP(E130,'un-class'!$L$1:O345,4,FALSE)="x","SIDS","nan")))</f>
        <v>SIDS</v>
      </c>
      <c r="L130" s="14" t="str">
        <f t="shared" si="30"/>
        <v>SGP</v>
      </c>
      <c r="M130" s="15" t="s">
        <v>1049</v>
      </c>
      <c r="N130" s="13">
        <f>VLOOKUP($E130,'ssp1-up-g'!$C$1:$X$194,5,FALSE)</f>
        <v>0.43144623741051991</v>
      </c>
      <c r="O130" s="13">
        <f>VLOOKUP($E130,'ssp1-up-g'!$C$1:$X$194,6,FALSE)</f>
        <v>0.18848104616039763</v>
      </c>
      <c r="P130" s="13">
        <f>VLOOKUP($E130,'ssp1-up-g'!$C$1:$X$194,7,FALSE)</f>
        <v>0.16924688808765698</v>
      </c>
      <c r="Q130" s="13">
        <f>VLOOKUP($E130,'ssp1-up-g'!$C$1:$X$194,8,FALSE)</f>
        <v>0.15164453109338005</v>
      </c>
      <c r="R130" s="13">
        <f>VLOOKUP($E130,'ssp1-up-g'!$C$1:$X$194,9,FALSE)</f>
        <v>0.13562983382848603</v>
      </c>
      <c r="S130" s="13">
        <f>VLOOKUP($E130,'ssp1-up-g'!$C$1:$X$194,10,FALSE)</f>
        <v>0.10972461896422203</v>
      </c>
      <c r="T130" s="13">
        <f>VLOOKUP($E130,'ssp1-up-g'!$C$1:$X$194,11,FALSE)</f>
        <v>7.359380563673934E-2</v>
      </c>
      <c r="U130" s="13">
        <f>VLOOKUP($E130,'ssp1-up-g'!$C$1:$X$194,12,FALSE)</f>
        <v>3.1742714681677775E-2</v>
      </c>
      <c r="V130" s="13">
        <f>VLOOKUP($E130,'ssp1-up-g'!$C$1:$X$194,13,FALSE)</f>
        <v>0</v>
      </c>
      <c r="W130" s="13">
        <f>VLOOKUP($E130,'ssp1-up-g'!$C$1:$X$194,14,FALSE)</f>
        <v>0</v>
      </c>
      <c r="X130" s="13">
        <f>VLOOKUP($E130,'ssp1-up-g'!$C$1:$X$194,15,FALSE)</f>
        <v>0</v>
      </c>
      <c r="Y130" s="13">
        <f>VLOOKUP($E130,'ssp1-up-g'!$C$1:$X$194,16,FALSE)</f>
        <v>0</v>
      </c>
      <c r="Z130" s="13">
        <f>VLOOKUP($E130,'ssp1-up-g'!$C$1:$X$194,17,FALSE)</f>
        <v>0</v>
      </c>
      <c r="AA130" s="13">
        <f>VLOOKUP($E130,'ssp1-up-g'!$C$1:$X$194,18,FALSE)</f>
        <v>0</v>
      </c>
      <c r="AB130" s="13">
        <f>VLOOKUP($E130,'ssp1-up-g'!$C$1:$X$194,19,FALSE)</f>
        <v>0</v>
      </c>
      <c r="AC130" s="13">
        <f>VLOOKUP($E130,'ssp1-up-g'!$C$1:$X$194,20,FALSE)</f>
        <v>0</v>
      </c>
      <c r="AD130" s="13">
        <f>VLOOKUP($E130,'ssp1-up-g'!$C$1:$X$194,21,FALSE)</f>
        <v>0</v>
      </c>
      <c r="AE130" s="13">
        <f>VLOOKUP($E130,'ssp1-up-g'!$C$1:$X$194,22,FALSE)</f>
        <v>0</v>
      </c>
    </row>
    <row r="131" spans="1:31" x14ac:dyDescent="0.3">
      <c r="A131" s="14">
        <v>129</v>
      </c>
      <c r="B131" s="8" t="s">
        <v>449</v>
      </c>
      <c r="C131" s="8" t="s">
        <v>214</v>
      </c>
      <c r="D131" s="8">
        <v>764</v>
      </c>
      <c r="E131" s="8" t="s">
        <v>178</v>
      </c>
      <c r="F131" s="8">
        <v>764</v>
      </c>
      <c r="G131" s="8" t="s">
        <v>261</v>
      </c>
      <c r="H131" s="8">
        <v>920</v>
      </c>
      <c r="J131" s="8" t="str">
        <f>VLOOKUP($E131,'un-class-eco'!$B$2:$D$219,3,FALSE)</f>
        <v>Upper middle income</v>
      </c>
      <c r="K131" s="8" t="str">
        <f>IF(VLOOKUP(E131,'un-class'!$L$1:$O$249,2,FALSE)="x","LDC",IF(VLOOKUP(E131,'un-class'!$L$1:$O$249,3,FALSE)="x","LLDC",IF(VLOOKUP(E131,'un-class'!$L$1:O346,4,FALSE)="x","SIDS","nan")))</f>
        <v>nan</v>
      </c>
      <c r="L131" s="14" t="str">
        <f t="shared" ref="L131:L194" si="38">E131</f>
        <v>THA</v>
      </c>
      <c r="M131" s="15" t="s">
        <v>1049</v>
      </c>
      <c r="N131" s="13">
        <f>VLOOKUP($E131,'ssp1-up-g'!$C$1:$X$194,5,FALSE)</f>
        <v>4.0493321816948011</v>
      </c>
      <c r="O131" s="13">
        <f>VLOOKUP($E131,'ssp1-up-g'!$C$1:$X$194,6,FALSE)</f>
        <v>4.0297129070780748</v>
      </c>
      <c r="P131" s="13">
        <f>VLOOKUP($E131,'ssp1-up-g'!$C$1:$X$194,7,FALSE)</f>
        <v>3.8616053740265315</v>
      </c>
      <c r="Q131" s="13">
        <f>VLOOKUP($E131,'ssp1-up-g'!$C$1:$X$194,8,FALSE)</f>
        <v>3.529926297193704</v>
      </c>
      <c r="R131" s="13">
        <f>VLOOKUP($E131,'ssp1-up-g'!$C$1:$X$194,9,FALSE)</f>
        <v>3.1248550454439297</v>
      </c>
      <c r="S131" s="13">
        <f>VLOOKUP($E131,'ssp1-up-g'!$C$1:$X$194,10,FALSE)</f>
        <v>2.5864783227737504</v>
      </c>
      <c r="T131" s="13">
        <f>VLOOKUP($E131,'ssp1-up-g'!$C$1:$X$194,11,FALSE)</f>
        <v>1.9652544074754204</v>
      </c>
      <c r="U131" s="13">
        <f>VLOOKUP($E131,'ssp1-up-g'!$C$1:$X$194,12,FALSE)</f>
        <v>1.3340080437801447</v>
      </c>
      <c r="V131" s="13">
        <f>VLOOKUP($E131,'ssp1-up-g'!$C$1:$X$194,13,FALSE)</f>
        <v>0.77481491826216597</v>
      </c>
      <c r="W131" s="13">
        <f>VLOOKUP($E131,'ssp1-up-g'!$C$1:$X$194,14,FALSE)</f>
        <v>0.28030584661551927</v>
      </c>
      <c r="X131" s="13">
        <f>VLOOKUP($E131,'ssp1-up-g'!$C$1:$X$194,15,FALSE)</f>
        <v>0</v>
      </c>
      <c r="Y131" s="13">
        <f>VLOOKUP($E131,'ssp1-up-g'!$C$1:$X$194,16,FALSE)</f>
        <v>0</v>
      </c>
      <c r="Z131" s="13">
        <f>VLOOKUP($E131,'ssp1-up-g'!$C$1:$X$194,17,FALSE)</f>
        <v>0</v>
      </c>
      <c r="AA131" s="13">
        <f>VLOOKUP($E131,'ssp1-up-g'!$C$1:$X$194,18,FALSE)</f>
        <v>0</v>
      </c>
      <c r="AB131" s="13">
        <f>VLOOKUP($E131,'ssp1-up-g'!$C$1:$X$194,19,FALSE)</f>
        <v>0</v>
      </c>
      <c r="AC131" s="13">
        <f>VLOOKUP($E131,'ssp1-up-g'!$C$1:$X$194,20,FALSE)</f>
        <v>0</v>
      </c>
      <c r="AD131" s="13">
        <f>VLOOKUP($E131,'ssp1-up-g'!$C$1:$X$194,21,FALSE)</f>
        <v>0</v>
      </c>
      <c r="AE131" s="13">
        <f>VLOOKUP($E131,'ssp1-up-g'!$C$1:$X$194,22,FALSE)</f>
        <v>0</v>
      </c>
    </row>
    <row r="132" spans="1:31" x14ac:dyDescent="0.3">
      <c r="A132" s="14">
        <v>130</v>
      </c>
      <c r="B132" s="8" t="s">
        <v>451</v>
      </c>
      <c r="C132" s="8" t="s">
        <v>214</v>
      </c>
      <c r="D132" s="8">
        <v>626</v>
      </c>
      <c r="E132" s="8" t="s">
        <v>181</v>
      </c>
      <c r="F132" s="8">
        <v>626</v>
      </c>
      <c r="G132" s="8" t="s">
        <v>261</v>
      </c>
      <c r="H132" s="8">
        <v>920</v>
      </c>
      <c r="J132" s="8" t="str">
        <f>VLOOKUP($E132,'un-class-eco'!$B$2:$D$219,3,FALSE)</f>
        <v>Lower middle income</v>
      </c>
      <c r="K132" s="8" t="str">
        <f>IF(VLOOKUP(E132,'un-class'!$L$1:$O$249,2,FALSE)="x","LDC",IF(VLOOKUP(E132,'un-class'!$L$1:$O$249,3,FALSE)="x","LLDC",IF(VLOOKUP(E132,'un-class'!$L$1:O347,4,FALSE)="x","SIDS","nan")))</f>
        <v>LDC</v>
      </c>
      <c r="L132" s="14" t="str">
        <f t="shared" si="38"/>
        <v>TLS</v>
      </c>
      <c r="M132" s="15" t="s">
        <v>1049</v>
      </c>
      <c r="N132" s="13">
        <f>VLOOKUP($E132,'ssp1-up-g'!$C$1:$X$194,5,FALSE)</f>
        <v>9.2060635610075492E-2</v>
      </c>
      <c r="O132" s="13">
        <f>VLOOKUP($E132,'ssp1-up-g'!$C$1:$X$194,6,FALSE)</f>
        <v>0.10461462269767813</v>
      </c>
      <c r="P132" s="13">
        <f>VLOOKUP($E132,'ssp1-up-g'!$C$1:$X$194,7,FALSE)</f>
        <v>0.11309678676131396</v>
      </c>
      <c r="Q132" s="13">
        <f>VLOOKUP($E132,'ssp1-up-g'!$C$1:$X$194,8,FALSE)</f>
        <v>0.11463080627141586</v>
      </c>
      <c r="R132" s="13">
        <f>VLOOKUP($E132,'ssp1-up-g'!$C$1:$X$194,9,FALSE)</f>
        <v>0.11291595650201114</v>
      </c>
      <c r="S132" s="13">
        <f>VLOOKUP($E132,'ssp1-up-g'!$C$1:$X$194,10,FALSE)</f>
        <v>0.10506807047757705</v>
      </c>
      <c r="T132" s="13">
        <f>VLOOKUP($E132,'ssp1-up-g'!$C$1:$X$194,11,FALSE)</f>
        <v>9.2766033881486631E-2</v>
      </c>
      <c r="U132" s="13">
        <f>VLOOKUP($E132,'ssp1-up-g'!$C$1:$X$194,12,FALSE)</f>
        <v>7.7158598323098904E-2</v>
      </c>
      <c r="V132" s="13">
        <f>VLOOKUP($E132,'ssp1-up-g'!$C$1:$X$194,13,FALSE)</f>
        <v>6.1455409051917487E-2</v>
      </c>
      <c r="W132" s="13">
        <f>VLOOKUP($E132,'ssp1-up-g'!$C$1:$X$194,14,FALSE)</f>
        <v>4.5268763382752431E-2</v>
      </c>
      <c r="X132" s="13">
        <f>VLOOKUP($E132,'ssp1-up-g'!$C$1:$X$194,15,FALSE)</f>
        <v>3.8776990810019951E-2</v>
      </c>
      <c r="Y132" s="13">
        <f>VLOOKUP($E132,'ssp1-up-g'!$C$1:$X$194,16,FALSE)</f>
        <v>3.3022309330507094E-2</v>
      </c>
      <c r="Z132" s="13">
        <f>VLOOKUP($E132,'ssp1-up-g'!$C$1:$X$194,17,FALSE)</f>
        <v>2.7529838353946401E-2</v>
      </c>
      <c r="AA132" s="13">
        <f>VLOOKUP($E132,'ssp1-up-g'!$C$1:$X$194,18,FALSE)</f>
        <v>2.2506143609273277E-2</v>
      </c>
      <c r="AB132" s="13">
        <f>VLOOKUP($E132,'ssp1-up-g'!$C$1:$X$194,19,FALSE)</f>
        <v>1.8211607387214279E-2</v>
      </c>
      <c r="AC132" s="13">
        <f>VLOOKUP($E132,'ssp1-up-g'!$C$1:$X$194,20,FALSE)</f>
        <v>1.4894584167182146E-2</v>
      </c>
      <c r="AD132" s="13">
        <f>VLOOKUP($E132,'ssp1-up-g'!$C$1:$X$194,21,FALSE)</f>
        <v>1.26136169507165E-2</v>
      </c>
      <c r="AE132" s="13">
        <f>VLOOKUP($E132,'ssp1-up-g'!$C$1:$X$194,22,FALSE)</f>
        <v>1.1238098337086999E-2</v>
      </c>
    </row>
    <row r="133" spans="1:31" x14ac:dyDescent="0.3">
      <c r="A133" s="14">
        <v>131</v>
      </c>
      <c r="B133" s="8" t="s">
        <v>453</v>
      </c>
      <c r="C133" s="8" t="s">
        <v>214</v>
      </c>
      <c r="D133" s="8">
        <v>704</v>
      </c>
      <c r="E133" s="8" t="s">
        <v>195</v>
      </c>
      <c r="F133" s="8">
        <v>704</v>
      </c>
      <c r="G133" s="8" t="s">
        <v>261</v>
      </c>
      <c r="H133" s="8">
        <v>920</v>
      </c>
      <c r="J133" s="8" t="str">
        <f>VLOOKUP($E133,'un-class-eco'!$B$2:$D$219,3,FALSE)</f>
        <v>Lower middle income</v>
      </c>
      <c r="K133" s="8" t="str">
        <f>IF(VLOOKUP(E133,'un-class'!$L$1:$O$249,2,FALSE)="x","LDC",IF(VLOOKUP(E133,'un-class'!$L$1:$O$249,3,FALSE)="x","LLDC",IF(VLOOKUP(E133,'un-class'!$L$1:O348,4,FALSE)="x","SIDS","nan")))</f>
        <v>nan</v>
      </c>
      <c r="L133" s="14" t="str">
        <f t="shared" si="38"/>
        <v>VNM</v>
      </c>
      <c r="M133" s="15" t="s">
        <v>1049</v>
      </c>
      <c r="N133" s="13">
        <f>VLOOKUP($E133,'ssp1-up-g'!$C$1:$X$194,5,FALSE)</f>
        <v>5.7161167171484415</v>
      </c>
      <c r="O133" s="13">
        <f>VLOOKUP($E133,'ssp1-up-g'!$C$1:$X$194,6,FALSE)</f>
        <v>6.001252968883982</v>
      </c>
      <c r="P133" s="13">
        <f>VLOOKUP($E133,'ssp1-up-g'!$C$1:$X$194,7,FALSE)</f>
        <v>5.9345590489303817</v>
      </c>
      <c r="Q133" s="13">
        <f>VLOOKUP($E133,'ssp1-up-g'!$C$1:$X$194,8,FALSE)</f>
        <v>5.6390475598453023</v>
      </c>
      <c r="R133" s="13">
        <f>VLOOKUP($E133,'ssp1-up-g'!$C$1:$X$194,9,FALSE)</f>
        <v>5.2786072675912763</v>
      </c>
      <c r="S133" s="13">
        <f>VLOOKUP($E133,'ssp1-up-g'!$C$1:$X$194,10,FALSE)</f>
        <v>4.7286218262121835</v>
      </c>
      <c r="T133" s="13">
        <f>VLOOKUP($E133,'ssp1-up-g'!$C$1:$X$194,11,FALSE)</f>
        <v>3.9603534974040144</v>
      </c>
      <c r="U133" s="13">
        <f>VLOOKUP($E133,'ssp1-up-g'!$C$1:$X$194,12,FALSE)</f>
        <v>3.0411216015156057</v>
      </c>
      <c r="V133" s="13">
        <f>VLOOKUP($E133,'ssp1-up-g'!$C$1:$X$194,13,FALSE)</f>
        <v>2.1057810840157885</v>
      </c>
      <c r="W133" s="13">
        <f>VLOOKUP($E133,'ssp1-up-g'!$C$1:$X$194,14,FALSE)</f>
        <v>1.2319112001628554</v>
      </c>
      <c r="X133" s="13">
        <f>VLOOKUP($E133,'ssp1-up-g'!$C$1:$X$194,15,FALSE)</f>
        <v>0.46015689485599864</v>
      </c>
      <c r="Y133" s="13">
        <f>VLOOKUP($E133,'ssp1-up-g'!$C$1:$X$194,16,FALSE)</f>
        <v>0</v>
      </c>
      <c r="Z133" s="13">
        <f>VLOOKUP($E133,'ssp1-up-g'!$C$1:$X$194,17,FALSE)</f>
        <v>0</v>
      </c>
      <c r="AA133" s="13">
        <f>VLOOKUP($E133,'ssp1-up-g'!$C$1:$X$194,18,FALSE)</f>
        <v>0</v>
      </c>
      <c r="AB133" s="13">
        <f>VLOOKUP($E133,'ssp1-up-g'!$C$1:$X$194,19,FALSE)</f>
        <v>0</v>
      </c>
      <c r="AC133" s="13">
        <f>VLOOKUP($E133,'ssp1-up-g'!$C$1:$X$194,20,FALSE)</f>
        <v>0</v>
      </c>
      <c r="AD133" s="13">
        <f>VLOOKUP($E133,'ssp1-up-g'!$C$1:$X$194,21,FALSE)</f>
        <v>0</v>
      </c>
      <c r="AE133" s="13">
        <f>VLOOKUP($E133,'ssp1-up-g'!$C$1:$X$194,22,FALSE)</f>
        <v>0</v>
      </c>
    </row>
    <row r="134" spans="1:31" x14ac:dyDescent="0.3">
      <c r="A134" s="14">
        <v>132</v>
      </c>
      <c r="B134" s="14" t="s">
        <v>455</v>
      </c>
      <c r="C134" s="14" t="s">
        <v>214</v>
      </c>
      <c r="D134" s="14">
        <v>922</v>
      </c>
      <c r="E134" s="14" t="s">
        <v>214</v>
      </c>
      <c r="F134" s="14">
        <v>145</v>
      </c>
      <c r="G134" s="14" t="s">
        <v>258</v>
      </c>
      <c r="H134" s="14">
        <v>935</v>
      </c>
      <c r="I134" s="14">
        <v>1833</v>
      </c>
      <c r="L134" s="14" t="str">
        <f>B134</f>
        <v>Western Asia</v>
      </c>
      <c r="M134" s="15" t="s">
        <v>1049</v>
      </c>
      <c r="N134" s="15">
        <f t="shared" ref="N134:AE134" si="39">SUMIF($H$2:$H$295,$D134,N$2:N$295)</f>
        <v>23.832889817188814</v>
      </c>
      <c r="O134" s="15">
        <f t="shared" si="39"/>
        <v>22.046743811274915</v>
      </c>
      <c r="P134" s="15">
        <f t="shared" si="39"/>
        <v>21.0757532371426</v>
      </c>
      <c r="Q134" s="15">
        <f t="shared" si="39"/>
        <v>19.799581151549965</v>
      </c>
      <c r="R134" s="15">
        <f t="shared" si="39"/>
        <v>18.862291142079307</v>
      </c>
      <c r="S134" s="15">
        <f t="shared" si="39"/>
        <v>17.326259399521724</v>
      </c>
      <c r="T134" s="15">
        <f t="shared" si="39"/>
        <v>15.134580473890097</v>
      </c>
      <c r="U134" s="15">
        <f t="shared" si="39"/>
        <v>12.620409441831589</v>
      </c>
      <c r="V134" s="15">
        <f t="shared" si="39"/>
        <v>10.274132851837074</v>
      </c>
      <c r="W134" s="15">
        <f t="shared" si="39"/>
        <v>8.0737495267714614</v>
      </c>
      <c r="X134" s="15">
        <f t="shared" si="39"/>
        <v>6.3606870502787842</v>
      </c>
      <c r="Y134" s="15">
        <f t="shared" si="39"/>
        <v>4.7721986709351985</v>
      </c>
      <c r="Z134" s="15">
        <f t="shared" si="39"/>
        <v>3.2844622617288834</v>
      </c>
      <c r="AA134" s="15">
        <f t="shared" si="39"/>
        <v>2.2897993333317217</v>
      </c>
      <c r="AB134" s="15">
        <f t="shared" si="39"/>
        <v>1.5532917807961404</v>
      </c>
      <c r="AC134" s="15">
        <f t="shared" si="39"/>
        <v>0.97048021121859307</v>
      </c>
      <c r="AD134" s="15">
        <f t="shared" si="39"/>
        <v>0.63598236843110811</v>
      </c>
      <c r="AE134" s="15">
        <f t="shared" si="39"/>
        <v>0.62814339077238657</v>
      </c>
    </row>
    <row r="135" spans="1:31" x14ac:dyDescent="0.3">
      <c r="A135" s="14">
        <v>133</v>
      </c>
      <c r="B135" s="8" t="s">
        <v>456</v>
      </c>
      <c r="C135" s="8" t="s">
        <v>214</v>
      </c>
      <c r="D135" s="8">
        <v>51</v>
      </c>
      <c r="E135" s="8" t="s">
        <v>15</v>
      </c>
      <c r="F135" s="8">
        <v>51</v>
      </c>
      <c r="G135" s="8" t="s">
        <v>261</v>
      </c>
      <c r="H135" s="8">
        <v>922</v>
      </c>
      <c r="J135" s="8" t="str">
        <f>VLOOKUP($E135,'un-class-eco'!$B$2:$D$219,3,FALSE)</f>
        <v>Upper middle income</v>
      </c>
      <c r="K135" s="8" t="str">
        <f>IF(VLOOKUP(E135,'un-class'!$L$1:$O$249,2,FALSE)="x","LDC",IF(VLOOKUP(E135,'un-class'!$L$1:$O$249,3,FALSE)="x","LLDC",IF(VLOOKUP(E135,'un-class'!$L$1:O350,4,FALSE)="x","SIDS","nan")))</f>
        <v>LLDC</v>
      </c>
      <c r="L135" s="14" t="str">
        <f t="shared" si="38"/>
        <v>ARM</v>
      </c>
      <c r="M135" s="15" t="s">
        <v>1049</v>
      </c>
      <c r="N135" s="13">
        <f>VLOOKUP($E135,'ssp1-up-g'!$C$1:$X$194,5,FALSE)</f>
        <v>0.11937966524683175</v>
      </c>
      <c r="O135" s="13">
        <f>VLOOKUP($E135,'ssp1-up-g'!$C$1:$X$194,6,FALSE)</f>
        <v>7.4789668491995531E-2</v>
      </c>
      <c r="P135" s="13">
        <f>VLOOKUP($E135,'ssp1-up-g'!$C$1:$X$194,7,FALSE)</f>
        <v>3.988184493301361E-2</v>
      </c>
      <c r="Q135" s="13">
        <f>VLOOKUP($E135,'ssp1-up-g'!$C$1:$X$194,8,FALSE)</f>
        <v>1.451960211844483E-2</v>
      </c>
      <c r="R135" s="13">
        <f>VLOOKUP($E135,'ssp1-up-g'!$C$1:$X$194,9,FALSE)</f>
        <v>0</v>
      </c>
      <c r="S135" s="13">
        <f>VLOOKUP($E135,'ssp1-up-g'!$C$1:$X$194,10,FALSE)</f>
        <v>0</v>
      </c>
      <c r="T135" s="13">
        <f>VLOOKUP($E135,'ssp1-up-g'!$C$1:$X$194,11,FALSE)</f>
        <v>0</v>
      </c>
      <c r="U135" s="13">
        <f>VLOOKUP($E135,'ssp1-up-g'!$C$1:$X$194,12,FALSE)</f>
        <v>0</v>
      </c>
      <c r="V135" s="13">
        <f>VLOOKUP($E135,'ssp1-up-g'!$C$1:$X$194,13,FALSE)</f>
        <v>0</v>
      </c>
      <c r="W135" s="13">
        <f>VLOOKUP($E135,'ssp1-up-g'!$C$1:$X$194,14,FALSE)</f>
        <v>0</v>
      </c>
      <c r="X135" s="13">
        <f>VLOOKUP($E135,'ssp1-up-g'!$C$1:$X$194,15,FALSE)</f>
        <v>0</v>
      </c>
      <c r="Y135" s="13">
        <f>VLOOKUP($E135,'ssp1-up-g'!$C$1:$X$194,16,FALSE)</f>
        <v>0</v>
      </c>
      <c r="Z135" s="13">
        <f>VLOOKUP($E135,'ssp1-up-g'!$C$1:$X$194,17,FALSE)</f>
        <v>0</v>
      </c>
      <c r="AA135" s="13">
        <f>VLOOKUP($E135,'ssp1-up-g'!$C$1:$X$194,18,FALSE)</f>
        <v>0</v>
      </c>
      <c r="AB135" s="13">
        <f>VLOOKUP($E135,'ssp1-up-g'!$C$1:$X$194,19,FALSE)</f>
        <v>0</v>
      </c>
      <c r="AC135" s="13">
        <f>VLOOKUP($E135,'ssp1-up-g'!$C$1:$X$194,20,FALSE)</f>
        <v>0</v>
      </c>
      <c r="AD135" s="13">
        <f>VLOOKUP($E135,'ssp1-up-g'!$C$1:$X$194,21,FALSE)</f>
        <v>0</v>
      </c>
      <c r="AE135" s="13">
        <f>VLOOKUP($E135,'ssp1-up-g'!$C$1:$X$194,22,FALSE)</f>
        <v>0</v>
      </c>
    </row>
    <row r="136" spans="1:31" x14ac:dyDescent="0.3">
      <c r="A136" s="14">
        <v>134</v>
      </c>
      <c r="B136" s="8" t="s">
        <v>458</v>
      </c>
      <c r="C136" s="8">
        <v>10</v>
      </c>
      <c r="D136" s="8">
        <v>31</v>
      </c>
      <c r="E136" s="8" t="s">
        <v>18</v>
      </c>
      <c r="F136" s="8">
        <v>31</v>
      </c>
      <c r="G136" s="8" t="s">
        <v>261</v>
      </c>
      <c r="H136" s="8">
        <v>922</v>
      </c>
      <c r="J136" s="8" t="str">
        <f>VLOOKUP($E136,'un-class-eco'!$B$2:$D$219,3,FALSE)</f>
        <v>Upper middle income</v>
      </c>
      <c r="K136" s="8" t="str">
        <f>IF(VLOOKUP(E136,'un-class'!$L$1:$O$249,2,FALSE)="x","LDC",IF(VLOOKUP(E136,'un-class'!$L$1:$O$249,3,FALSE)="x","LLDC",IF(VLOOKUP(E136,'un-class'!$L$1:O351,4,FALSE)="x","SIDS","nan")))</f>
        <v>LLDC</v>
      </c>
      <c r="L136" s="14" t="str">
        <f t="shared" si="38"/>
        <v>AZE</v>
      </c>
      <c r="M136" s="15" t="s">
        <v>1049</v>
      </c>
      <c r="N136" s="13">
        <f>VLOOKUP($E136,'ssp1-up-g'!$C$1:$X$194,5,FALSE)</f>
        <v>0.67630865555861508</v>
      </c>
      <c r="O136" s="13">
        <f>VLOOKUP($E136,'ssp1-up-g'!$C$1:$X$194,6,FALSE)</f>
        <v>0.62218697868332828</v>
      </c>
      <c r="P136" s="13">
        <f>VLOOKUP($E136,'ssp1-up-g'!$C$1:$X$194,7,FALSE)</f>
        <v>0.53109391537688833</v>
      </c>
      <c r="Q136" s="13">
        <f>VLOOKUP($E136,'ssp1-up-g'!$C$1:$X$194,8,FALSE)</f>
        <v>0.45622538694240777</v>
      </c>
      <c r="R136" s="13">
        <f>VLOOKUP($E136,'ssp1-up-g'!$C$1:$X$194,9,FALSE)</f>
        <v>0.405739120767735</v>
      </c>
      <c r="S136" s="13">
        <f>VLOOKUP($E136,'ssp1-up-g'!$C$1:$X$194,10,FALSE)</f>
        <v>0.34110887103607013</v>
      </c>
      <c r="T136" s="13">
        <f>VLOOKUP($E136,'ssp1-up-g'!$C$1:$X$194,11,FALSE)</f>
        <v>0.25233136609771289</v>
      </c>
      <c r="U136" s="13">
        <f>VLOOKUP($E136,'ssp1-up-g'!$C$1:$X$194,12,FALSE)</f>
        <v>0.15498452420304609</v>
      </c>
      <c r="V136" s="13">
        <f>VLOOKUP($E136,'ssp1-up-g'!$C$1:$X$194,13,FALSE)</f>
        <v>7.4939577593749362E-2</v>
      </c>
      <c r="W136" s="13">
        <f>VLOOKUP($E136,'ssp1-up-g'!$C$1:$X$194,14,FALSE)</f>
        <v>1.6339217925054328E-2</v>
      </c>
      <c r="X136" s="13">
        <f>VLOOKUP($E136,'ssp1-up-g'!$C$1:$X$194,15,FALSE)</f>
        <v>0</v>
      </c>
      <c r="Y136" s="13">
        <f>VLOOKUP($E136,'ssp1-up-g'!$C$1:$X$194,16,FALSE)</f>
        <v>0</v>
      </c>
      <c r="Z136" s="13">
        <f>VLOOKUP($E136,'ssp1-up-g'!$C$1:$X$194,17,FALSE)</f>
        <v>0</v>
      </c>
      <c r="AA136" s="13">
        <f>VLOOKUP($E136,'ssp1-up-g'!$C$1:$X$194,18,FALSE)</f>
        <v>0</v>
      </c>
      <c r="AB136" s="13">
        <f>VLOOKUP($E136,'ssp1-up-g'!$C$1:$X$194,19,FALSE)</f>
        <v>0</v>
      </c>
      <c r="AC136" s="13">
        <f>VLOOKUP($E136,'ssp1-up-g'!$C$1:$X$194,20,FALSE)</f>
        <v>0</v>
      </c>
      <c r="AD136" s="13">
        <f>VLOOKUP($E136,'ssp1-up-g'!$C$1:$X$194,21,FALSE)</f>
        <v>0</v>
      </c>
      <c r="AE136" s="13">
        <f>VLOOKUP($E136,'ssp1-up-g'!$C$1:$X$194,22,FALSE)</f>
        <v>0</v>
      </c>
    </row>
    <row r="137" spans="1:31" x14ac:dyDescent="0.3">
      <c r="A137" s="14">
        <v>135</v>
      </c>
      <c r="B137" s="8" t="s">
        <v>460</v>
      </c>
      <c r="C137" s="8" t="s">
        <v>214</v>
      </c>
      <c r="D137" s="8">
        <v>48</v>
      </c>
      <c r="E137" s="8" t="s">
        <v>25</v>
      </c>
      <c r="F137" s="8">
        <v>48</v>
      </c>
      <c r="G137" s="8" t="s">
        <v>261</v>
      </c>
      <c r="H137" s="8">
        <v>922</v>
      </c>
      <c r="J137" s="8" t="str">
        <f>VLOOKUP($E137,'un-class-eco'!$B$2:$D$219,3,FALSE)</f>
        <v>High income</v>
      </c>
      <c r="K137" s="8" t="str">
        <f>IF(VLOOKUP(E137,'un-class'!$L$1:$O$249,2,FALSE)="x","LDC",IF(VLOOKUP(E137,'un-class'!$L$1:$O$249,3,FALSE)="x","LLDC",IF(VLOOKUP(E137,'un-class'!$L$1:O352,4,FALSE)="x","SIDS","nan")))</f>
        <v>nan</v>
      </c>
      <c r="L137" s="14" t="str">
        <f t="shared" si="38"/>
        <v>BHR</v>
      </c>
      <c r="M137" s="15" t="s">
        <v>1049</v>
      </c>
      <c r="N137" s="13">
        <f>VLOOKUP($E137,'ssp1-up-g'!$C$1:$X$194,5,FALSE)</f>
        <v>0.35222454181803164</v>
      </c>
      <c r="O137" s="13">
        <f>VLOOKUP($E137,'ssp1-up-g'!$C$1:$X$194,6,FALSE)</f>
        <v>0.2365709138036951</v>
      </c>
      <c r="P137" s="13">
        <f>VLOOKUP($E137,'ssp1-up-g'!$C$1:$X$194,7,FALSE)</f>
        <v>0.22090041999564969</v>
      </c>
      <c r="Q137" s="13">
        <f>VLOOKUP($E137,'ssp1-up-g'!$C$1:$X$194,8,FALSE)</f>
        <v>0.2060020442423931</v>
      </c>
      <c r="R137" s="13">
        <f>VLOOKUP($E137,'ssp1-up-g'!$C$1:$X$194,9,FALSE)</f>
        <v>0.19968230110180007</v>
      </c>
      <c r="S137" s="13">
        <f>VLOOKUP($E137,'ssp1-up-g'!$C$1:$X$194,10,FALSE)</f>
        <v>0.18894992440882508</v>
      </c>
      <c r="T137" s="13">
        <f>VLOOKUP($E137,'ssp1-up-g'!$C$1:$X$194,11,FALSE)</f>
        <v>0.16875697570592862</v>
      </c>
      <c r="U137" s="13">
        <f>VLOOKUP($E137,'ssp1-up-g'!$C$1:$X$194,12,FALSE)</f>
        <v>0.13997045110389106</v>
      </c>
      <c r="V137" s="13">
        <f>VLOOKUP($E137,'ssp1-up-g'!$C$1:$X$194,13,FALSE)</f>
        <v>0.10990954032359079</v>
      </c>
      <c r="W137" s="13">
        <f>VLOOKUP($E137,'ssp1-up-g'!$C$1:$X$194,14,FALSE)</f>
        <v>8.2201476366148274E-2</v>
      </c>
      <c r="X137" s="13">
        <f>VLOOKUP($E137,'ssp1-up-g'!$C$1:$X$194,15,FALSE)</f>
        <v>5.1492364399439605E-2</v>
      </c>
      <c r="Y137" s="13">
        <f>VLOOKUP($E137,'ssp1-up-g'!$C$1:$X$194,16,FALSE)</f>
        <v>2.1407317296148864E-2</v>
      </c>
      <c r="Z137" s="13">
        <f>VLOOKUP($E137,'ssp1-up-g'!$C$1:$X$194,17,FALSE)</f>
        <v>0</v>
      </c>
      <c r="AA137" s="13">
        <f>VLOOKUP($E137,'ssp1-up-g'!$C$1:$X$194,18,FALSE)</f>
        <v>0</v>
      </c>
      <c r="AB137" s="13">
        <f>VLOOKUP($E137,'ssp1-up-g'!$C$1:$X$194,19,FALSE)</f>
        <v>0</v>
      </c>
      <c r="AC137" s="13">
        <f>VLOOKUP($E137,'ssp1-up-g'!$C$1:$X$194,20,FALSE)</f>
        <v>0</v>
      </c>
      <c r="AD137" s="13">
        <f>VLOOKUP($E137,'ssp1-up-g'!$C$1:$X$194,21,FALSE)</f>
        <v>0</v>
      </c>
      <c r="AE137" s="13">
        <f>VLOOKUP($E137,'ssp1-up-g'!$C$1:$X$194,22,FALSE)</f>
        <v>0</v>
      </c>
    </row>
    <row r="138" spans="1:31" x14ac:dyDescent="0.3">
      <c r="A138" s="14">
        <v>136</v>
      </c>
      <c r="B138" s="8" t="s">
        <v>462</v>
      </c>
      <c r="C138" s="8">
        <v>11</v>
      </c>
      <c r="D138" s="8">
        <v>196</v>
      </c>
      <c r="E138" s="8" t="s">
        <v>50</v>
      </c>
      <c r="F138" s="8">
        <v>196</v>
      </c>
      <c r="G138" s="8" t="s">
        <v>261</v>
      </c>
      <c r="H138" s="8">
        <v>922</v>
      </c>
      <c r="J138" s="8" t="str">
        <f>VLOOKUP($E138,'un-class-eco'!$B$2:$D$219,3,FALSE)</f>
        <v>High income</v>
      </c>
      <c r="K138" s="8" t="str">
        <f>IF(VLOOKUP(E138,'un-class'!$L$1:$O$249,2,FALSE)="x","LDC",IF(VLOOKUP(E138,'un-class'!$L$1:$O$249,3,FALSE)="x","LLDC",IF(VLOOKUP(E138,'un-class'!$L$1:O353,4,FALSE)="x","SIDS","nan")))</f>
        <v>nan</v>
      </c>
      <c r="L138" s="14" t="str">
        <f t="shared" si="38"/>
        <v>CYP</v>
      </c>
      <c r="M138" s="15" t="s">
        <v>1049</v>
      </c>
      <c r="N138" s="13">
        <f>VLOOKUP($E138,'ssp1-up-g'!$C$1:$X$194,5,FALSE)</f>
        <v>0.10045289913587674</v>
      </c>
      <c r="O138" s="13">
        <f>VLOOKUP($E138,'ssp1-up-g'!$C$1:$X$194,6,FALSE)</f>
        <v>9.3735312173672702E-2</v>
      </c>
      <c r="P138" s="13">
        <f>VLOOKUP($E138,'ssp1-up-g'!$C$1:$X$194,7,FALSE)</f>
        <v>8.5648561098552456E-2</v>
      </c>
      <c r="Q138" s="13">
        <f>VLOOKUP($E138,'ssp1-up-g'!$C$1:$X$194,8,FALSE)</f>
        <v>7.5276706055430687E-2</v>
      </c>
      <c r="R138" s="13">
        <f>VLOOKUP($E138,'ssp1-up-g'!$C$1:$X$194,9,FALSE)</f>
        <v>6.7477937485300732E-2</v>
      </c>
      <c r="S138" s="13">
        <f>VLOOKUP($E138,'ssp1-up-g'!$C$1:$X$194,10,FALSE)</f>
        <v>6.0897914218231319E-2</v>
      </c>
      <c r="T138" s="13">
        <f>VLOOKUP($E138,'ssp1-up-g'!$C$1:$X$194,11,FALSE)</f>
        <v>5.3691820688320124E-2</v>
      </c>
      <c r="U138" s="13">
        <f>VLOOKUP($E138,'ssp1-up-g'!$C$1:$X$194,12,FALSE)</f>
        <v>4.4701538176390221E-2</v>
      </c>
      <c r="V138" s="13">
        <f>VLOOKUP($E138,'ssp1-up-g'!$C$1:$X$194,13,FALSE)</f>
        <v>3.4616745748618616E-2</v>
      </c>
      <c r="W138" s="13">
        <f>VLOOKUP($E138,'ssp1-up-g'!$C$1:$X$194,14,FALSE)</f>
        <v>2.4150505143756273E-2</v>
      </c>
      <c r="X138" s="13">
        <f>VLOOKUP($E138,'ssp1-up-g'!$C$1:$X$194,15,FALSE)</f>
        <v>1.0613261322313106E-2</v>
      </c>
      <c r="Y138" s="13">
        <f>VLOOKUP($E138,'ssp1-up-g'!$C$1:$X$194,16,FALSE)</f>
        <v>0</v>
      </c>
      <c r="Z138" s="13">
        <f>VLOOKUP($E138,'ssp1-up-g'!$C$1:$X$194,17,FALSE)</f>
        <v>0</v>
      </c>
      <c r="AA138" s="13">
        <f>VLOOKUP($E138,'ssp1-up-g'!$C$1:$X$194,18,FALSE)</f>
        <v>0</v>
      </c>
      <c r="AB138" s="13">
        <f>VLOOKUP($E138,'ssp1-up-g'!$C$1:$X$194,19,FALSE)</f>
        <v>0</v>
      </c>
      <c r="AC138" s="13">
        <f>VLOOKUP($E138,'ssp1-up-g'!$C$1:$X$194,20,FALSE)</f>
        <v>0</v>
      </c>
      <c r="AD138" s="13">
        <f>VLOOKUP($E138,'ssp1-up-g'!$C$1:$X$194,21,FALSE)</f>
        <v>0</v>
      </c>
      <c r="AE138" s="13">
        <f>VLOOKUP($E138,'ssp1-up-g'!$C$1:$X$194,22,FALSE)</f>
        <v>0</v>
      </c>
    </row>
    <row r="139" spans="1:31" x14ac:dyDescent="0.3">
      <c r="A139" s="14">
        <v>137</v>
      </c>
      <c r="B139" s="8" t="s">
        <v>464</v>
      </c>
      <c r="C139" s="8">
        <v>12</v>
      </c>
      <c r="D139" s="8">
        <v>268</v>
      </c>
      <c r="E139" s="8" t="s">
        <v>69</v>
      </c>
      <c r="F139" s="8">
        <v>268</v>
      </c>
      <c r="G139" s="8" t="s">
        <v>261</v>
      </c>
      <c r="H139" s="8">
        <v>922</v>
      </c>
      <c r="J139" s="8" t="str">
        <f>VLOOKUP($E139,'un-class-eco'!$B$2:$D$219,3,FALSE)</f>
        <v>Upper middle income</v>
      </c>
      <c r="K139" s="8" t="str">
        <f>IF(VLOOKUP(E139,'un-class'!$L$1:$O$249,2,FALSE)="x","LDC",IF(VLOOKUP(E139,'un-class'!$L$1:$O$249,3,FALSE)="x","LLDC",IF(VLOOKUP(E139,'un-class'!$L$1:O354,4,FALSE)="x","SIDS","nan")))</f>
        <v>nan</v>
      </c>
      <c r="L139" s="14" t="str">
        <f t="shared" si="38"/>
        <v>GEO</v>
      </c>
      <c r="M139" s="15" t="s">
        <v>1049</v>
      </c>
      <c r="N139" s="13">
        <f>VLOOKUP($E139,'ssp1-up-g'!$C$1:$X$194,5,FALSE)</f>
        <v>0.11737166326160287</v>
      </c>
      <c r="O139" s="13">
        <f>VLOOKUP($E139,'ssp1-up-g'!$C$1:$X$194,6,FALSE)</f>
        <v>8.2635136388211627E-2</v>
      </c>
      <c r="P139" s="13">
        <f>VLOOKUP($E139,'ssp1-up-g'!$C$1:$X$194,7,FALSE)</f>
        <v>5.246525304507399E-2</v>
      </c>
      <c r="Q139" s="13">
        <f>VLOOKUP($E139,'ssp1-up-g'!$C$1:$X$194,8,FALSE)</f>
        <v>2.8543655496258591E-2</v>
      </c>
      <c r="R139" s="13">
        <f>VLOOKUP($E139,'ssp1-up-g'!$C$1:$X$194,9,FALSE)</f>
        <v>1.1226677711801081E-2</v>
      </c>
      <c r="S139" s="13">
        <f>VLOOKUP($E139,'ssp1-up-g'!$C$1:$X$194,10,FALSE)</f>
        <v>0</v>
      </c>
      <c r="T139" s="13">
        <f>VLOOKUP($E139,'ssp1-up-g'!$C$1:$X$194,11,FALSE)</f>
        <v>0</v>
      </c>
      <c r="U139" s="13">
        <f>VLOOKUP($E139,'ssp1-up-g'!$C$1:$X$194,12,FALSE)</f>
        <v>0</v>
      </c>
      <c r="V139" s="13">
        <f>VLOOKUP($E139,'ssp1-up-g'!$C$1:$X$194,13,FALSE)</f>
        <v>0</v>
      </c>
      <c r="W139" s="13">
        <f>VLOOKUP($E139,'ssp1-up-g'!$C$1:$X$194,14,FALSE)</f>
        <v>0</v>
      </c>
      <c r="X139" s="13">
        <f>VLOOKUP($E139,'ssp1-up-g'!$C$1:$X$194,15,FALSE)</f>
        <v>0</v>
      </c>
      <c r="Y139" s="13">
        <f>VLOOKUP($E139,'ssp1-up-g'!$C$1:$X$194,16,FALSE)</f>
        <v>0</v>
      </c>
      <c r="Z139" s="13">
        <f>VLOOKUP($E139,'ssp1-up-g'!$C$1:$X$194,17,FALSE)</f>
        <v>0</v>
      </c>
      <c r="AA139" s="13">
        <f>VLOOKUP($E139,'ssp1-up-g'!$C$1:$X$194,18,FALSE)</f>
        <v>0</v>
      </c>
      <c r="AB139" s="13">
        <f>VLOOKUP($E139,'ssp1-up-g'!$C$1:$X$194,19,FALSE)</f>
        <v>0</v>
      </c>
      <c r="AC139" s="13">
        <f>VLOOKUP($E139,'ssp1-up-g'!$C$1:$X$194,20,FALSE)</f>
        <v>0</v>
      </c>
      <c r="AD139" s="13">
        <f>VLOOKUP($E139,'ssp1-up-g'!$C$1:$X$194,21,FALSE)</f>
        <v>0</v>
      </c>
      <c r="AE139" s="13">
        <f>VLOOKUP($E139,'ssp1-up-g'!$C$1:$X$194,22,FALSE)</f>
        <v>0</v>
      </c>
    </row>
    <row r="140" spans="1:31" x14ac:dyDescent="0.3">
      <c r="A140" s="14">
        <v>138</v>
      </c>
      <c r="B140" s="8" t="s">
        <v>466</v>
      </c>
      <c r="C140" s="8" t="s">
        <v>214</v>
      </c>
      <c r="D140" s="8">
        <v>368</v>
      </c>
      <c r="E140" s="8" t="s">
        <v>91</v>
      </c>
      <c r="F140" s="8">
        <v>368</v>
      </c>
      <c r="G140" s="8" t="s">
        <v>261</v>
      </c>
      <c r="H140" s="8">
        <v>922</v>
      </c>
      <c r="J140" s="8" t="str">
        <f>VLOOKUP($E140,'un-class-eco'!$B$2:$D$219,3,FALSE)</f>
        <v>Upper middle income</v>
      </c>
      <c r="K140" s="8" t="str">
        <f>IF(VLOOKUP(E140,'un-class'!$L$1:$O$249,2,FALSE)="x","LDC",IF(VLOOKUP(E140,'un-class'!$L$1:$O$249,3,FALSE)="x","LLDC",IF(VLOOKUP(E140,'un-class'!$L$1:O355,4,FALSE)="x","SIDS","nan")))</f>
        <v>nan</v>
      </c>
      <c r="L140" s="14" t="str">
        <f t="shared" si="38"/>
        <v>IRQ</v>
      </c>
      <c r="M140" s="15" t="s">
        <v>1049</v>
      </c>
      <c r="N140" s="13">
        <f>VLOOKUP($E140,'ssp1-up-g'!$C$1:$X$194,5,FALSE)</f>
        <v>3.9932395256322266</v>
      </c>
      <c r="O140" s="13">
        <f>VLOOKUP($E140,'ssp1-up-g'!$C$1:$X$194,6,FALSE)</f>
        <v>3.9485005825921569</v>
      </c>
      <c r="P140" s="13">
        <f>VLOOKUP($E140,'ssp1-up-g'!$C$1:$X$194,7,FALSE)</f>
        <v>3.9001773512671321</v>
      </c>
      <c r="Q140" s="13">
        <f>VLOOKUP($E140,'ssp1-up-g'!$C$1:$X$194,8,FALSE)</f>
        <v>3.7799455932022212</v>
      </c>
      <c r="R140" s="13">
        <f>VLOOKUP($E140,'ssp1-up-g'!$C$1:$X$194,9,FALSE)</f>
        <v>3.6849514343292427</v>
      </c>
      <c r="S140" s="13">
        <f>VLOOKUP($E140,'ssp1-up-g'!$C$1:$X$194,10,FALSE)</f>
        <v>3.4205436308373862</v>
      </c>
      <c r="T140" s="13">
        <f>VLOOKUP($E140,'ssp1-up-g'!$C$1:$X$194,11,FALSE)</f>
        <v>3.0298613278376223</v>
      </c>
      <c r="U140" s="13">
        <f>VLOOKUP($E140,'ssp1-up-g'!$C$1:$X$194,12,FALSE)</f>
        <v>2.6046737717667483</v>
      </c>
      <c r="V140" s="13">
        <f>VLOOKUP($E140,'ssp1-up-g'!$C$1:$X$194,13,FALSE)</f>
        <v>2.2429906572039187</v>
      </c>
      <c r="W140" s="13">
        <f>VLOOKUP($E140,'ssp1-up-g'!$C$1:$X$194,14,FALSE)</f>
        <v>1.8996586925581767</v>
      </c>
      <c r="X140" s="13">
        <f>VLOOKUP($E140,'ssp1-up-g'!$C$1:$X$194,15,FALSE)</f>
        <v>1.587552305442685</v>
      </c>
      <c r="Y140" s="13">
        <f>VLOOKUP($E140,'ssp1-up-g'!$C$1:$X$194,16,FALSE)</f>
        <v>1.2555288008768102</v>
      </c>
      <c r="Z140" s="13">
        <f>VLOOKUP($E140,'ssp1-up-g'!$C$1:$X$194,17,FALSE)</f>
        <v>0.90627407084383549</v>
      </c>
      <c r="AA140" s="13">
        <f>VLOOKUP($E140,'ssp1-up-g'!$C$1:$X$194,18,FALSE)</f>
        <v>0.55203905814936149</v>
      </c>
      <c r="AB140" s="13">
        <f>VLOOKUP($E140,'ssp1-up-g'!$C$1:$X$194,19,FALSE)</f>
        <v>0.20402715687667694</v>
      </c>
      <c r="AC140" s="13">
        <f>VLOOKUP($E140,'ssp1-up-g'!$C$1:$X$194,20,FALSE)</f>
        <v>0</v>
      </c>
      <c r="AD140" s="13">
        <f>VLOOKUP($E140,'ssp1-up-g'!$C$1:$X$194,21,FALSE)</f>
        <v>0</v>
      </c>
      <c r="AE140" s="13">
        <f>VLOOKUP($E140,'ssp1-up-g'!$C$1:$X$194,22,FALSE)</f>
        <v>0</v>
      </c>
    </row>
    <row r="141" spans="1:31" x14ac:dyDescent="0.3">
      <c r="A141" s="14">
        <v>139</v>
      </c>
      <c r="B141" s="8" t="s">
        <v>468</v>
      </c>
      <c r="C141" s="8" t="s">
        <v>214</v>
      </c>
      <c r="D141" s="8">
        <v>376</v>
      </c>
      <c r="E141" s="8" t="s">
        <v>93</v>
      </c>
      <c r="F141" s="8">
        <v>376</v>
      </c>
      <c r="G141" s="8" t="s">
        <v>261</v>
      </c>
      <c r="H141" s="8">
        <v>922</v>
      </c>
      <c r="J141" s="8" t="str">
        <f>VLOOKUP($E141,'un-class-eco'!$B$2:$D$219,3,FALSE)</f>
        <v>High income</v>
      </c>
      <c r="K141" s="8" t="str">
        <f>IF(VLOOKUP(E141,'un-class'!$L$1:$O$249,2,FALSE)="x","LDC",IF(VLOOKUP(E141,'un-class'!$L$1:$O$249,3,FALSE)="x","LLDC",IF(VLOOKUP(E141,'un-class'!$L$1:O356,4,FALSE)="x","SIDS","nan")))</f>
        <v>nan</v>
      </c>
      <c r="L141" s="14" t="str">
        <f t="shared" si="38"/>
        <v>ISR</v>
      </c>
      <c r="M141" s="15" t="s">
        <v>1049</v>
      </c>
      <c r="N141" s="13">
        <f>VLOOKUP($E141,'ssp1-up-g'!$C$1:$X$194,5,FALSE)</f>
        <v>0.83938005284370476</v>
      </c>
      <c r="O141" s="13">
        <f>VLOOKUP($E141,'ssp1-up-g'!$C$1:$X$194,6,FALSE)</f>
        <v>0.85185010733892597</v>
      </c>
      <c r="P141" s="13">
        <f>VLOOKUP($E141,'ssp1-up-g'!$C$1:$X$194,7,FALSE)</f>
        <v>0.85024890470242021</v>
      </c>
      <c r="Q141" s="13">
        <f>VLOOKUP($E141,'ssp1-up-g'!$C$1:$X$194,8,FALSE)</f>
        <v>0.84388734831976286</v>
      </c>
      <c r="R141" s="13">
        <f>VLOOKUP($E141,'ssp1-up-g'!$C$1:$X$194,9,FALSE)</f>
        <v>0.84909331828043833</v>
      </c>
      <c r="S141" s="13">
        <f>VLOOKUP($E141,'ssp1-up-g'!$C$1:$X$194,10,FALSE)</f>
        <v>0.85451462998033278</v>
      </c>
      <c r="T141" s="13">
        <f>VLOOKUP($E141,'ssp1-up-g'!$C$1:$X$194,11,FALSE)</f>
        <v>0.84458562491220235</v>
      </c>
      <c r="U141" s="13">
        <f>VLOOKUP($E141,'ssp1-up-g'!$C$1:$X$194,12,FALSE)</f>
        <v>0.81594115881608786</v>
      </c>
      <c r="V141" s="13">
        <f>VLOOKUP($E141,'ssp1-up-g'!$C$1:$X$194,13,FALSE)</f>
        <v>0.78025101059556867</v>
      </c>
      <c r="W141" s="13">
        <f>VLOOKUP($E141,'ssp1-up-g'!$C$1:$X$194,14,FALSE)</f>
        <v>0.74826789303655872</v>
      </c>
      <c r="X141" s="13">
        <f>VLOOKUP($E141,'ssp1-up-g'!$C$1:$X$194,15,FALSE)</f>
        <v>0.76307465713317946</v>
      </c>
      <c r="Y141" s="13">
        <f>VLOOKUP($E141,'ssp1-up-g'!$C$1:$X$194,16,FALSE)</f>
        <v>0.7609773995808915</v>
      </c>
      <c r="Z141" s="13">
        <f>VLOOKUP($E141,'ssp1-up-g'!$C$1:$X$194,17,FALSE)</f>
        <v>0.74623847967607304</v>
      </c>
      <c r="AA141" s="13">
        <f>VLOOKUP($E141,'ssp1-up-g'!$C$1:$X$194,18,FALSE)</f>
        <v>0.72623343278910113</v>
      </c>
      <c r="AB141" s="13">
        <f>VLOOKUP($E141,'ssp1-up-g'!$C$1:$X$194,19,FALSE)</f>
        <v>0.70039979561081722</v>
      </c>
      <c r="AC141" s="13">
        <f>VLOOKUP($E141,'ssp1-up-g'!$C$1:$X$194,20,FALSE)</f>
        <v>0.65986908196958893</v>
      </c>
      <c r="AD141" s="13">
        <f>VLOOKUP($E141,'ssp1-up-g'!$C$1:$X$194,21,FALSE)</f>
        <v>0.63598236843110811</v>
      </c>
      <c r="AE141" s="13">
        <f>VLOOKUP($E141,'ssp1-up-g'!$C$1:$X$194,22,FALSE)</f>
        <v>0.62814339077238657</v>
      </c>
    </row>
    <row r="142" spans="1:31" x14ac:dyDescent="0.3">
      <c r="A142" s="14">
        <v>140</v>
      </c>
      <c r="B142" s="8" t="s">
        <v>470</v>
      </c>
      <c r="C142" s="8" t="s">
        <v>214</v>
      </c>
      <c r="D142" s="8">
        <v>400</v>
      </c>
      <c r="E142" s="8" t="s">
        <v>96</v>
      </c>
      <c r="F142" s="8">
        <v>400</v>
      </c>
      <c r="G142" s="8" t="s">
        <v>261</v>
      </c>
      <c r="H142" s="8">
        <v>922</v>
      </c>
      <c r="J142" s="8" t="str">
        <f>VLOOKUP($E142,'un-class-eco'!$B$2:$D$219,3,FALSE)</f>
        <v>Lower middle income</v>
      </c>
      <c r="K142" s="8" t="str">
        <f>IF(VLOOKUP(E142,'un-class'!$L$1:$O$249,2,FALSE)="x","LDC",IF(VLOOKUP(E142,'un-class'!$L$1:$O$249,3,FALSE)="x","LLDC",IF(VLOOKUP(E142,'un-class'!$L$1:O357,4,FALSE)="x","SIDS","nan")))</f>
        <v>nan</v>
      </c>
      <c r="L142" s="14" t="str">
        <f t="shared" si="38"/>
        <v>JOR</v>
      </c>
      <c r="M142" s="15" t="s">
        <v>1049</v>
      </c>
      <c r="N142" s="13">
        <f>VLOOKUP($E142,'ssp1-up-g'!$C$1:$X$194,5,FALSE)</f>
        <v>0.92222636548296233</v>
      </c>
      <c r="O142" s="13">
        <f>VLOOKUP($E142,'ssp1-up-g'!$C$1:$X$194,6,FALSE)</f>
        <v>0.93796815360818719</v>
      </c>
      <c r="P142" s="13">
        <f>VLOOKUP($E142,'ssp1-up-g'!$C$1:$X$194,7,FALSE)</f>
        <v>0.91152886138616118</v>
      </c>
      <c r="Q142" s="13">
        <f>VLOOKUP($E142,'ssp1-up-g'!$C$1:$X$194,8,FALSE)</f>
        <v>0.85870508838318127</v>
      </c>
      <c r="R142" s="13">
        <f>VLOOKUP($E142,'ssp1-up-g'!$C$1:$X$194,9,FALSE)</f>
        <v>0.81835238707068214</v>
      </c>
      <c r="S142" s="13">
        <f>VLOOKUP($E142,'ssp1-up-g'!$C$1:$X$194,10,FALSE)</f>
        <v>0.75701581874126589</v>
      </c>
      <c r="T142" s="13">
        <f>VLOOKUP($E142,'ssp1-up-g'!$C$1:$X$194,11,FALSE)</f>
        <v>0.68033660736949386</v>
      </c>
      <c r="U142" s="13">
        <f>VLOOKUP($E142,'ssp1-up-g'!$C$1:$X$194,12,FALSE)</f>
        <v>0.59554225023151375</v>
      </c>
      <c r="V142" s="13">
        <f>VLOOKUP($E142,'ssp1-up-g'!$C$1:$X$194,13,FALSE)</f>
        <v>0.511086705352783</v>
      </c>
      <c r="W142" s="13">
        <f>VLOOKUP($E142,'ssp1-up-g'!$C$1:$X$194,14,FALSE)</f>
        <v>0.41966335797328824</v>
      </c>
      <c r="X142" s="13">
        <f>VLOOKUP($E142,'ssp1-up-g'!$C$1:$X$194,15,FALSE)</f>
        <v>0.30610213173200229</v>
      </c>
      <c r="Y142" s="13">
        <f>VLOOKUP($E142,'ssp1-up-g'!$C$1:$X$194,16,FALSE)</f>
        <v>0.18691554691056389</v>
      </c>
      <c r="Z142" s="13">
        <f>VLOOKUP($E142,'ssp1-up-g'!$C$1:$X$194,17,FALSE)</f>
        <v>6.8197305664156715E-2</v>
      </c>
      <c r="AA142" s="13">
        <f>VLOOKUP($E142,'ssp1-up-g'!$C$1:$X$194,18,FALSE)</f>
        <v>0</v>
      </c>
      <c r="AB142" s="13">
        <f>VLOOKUP($E142,'ssp1-up-g'!$C$1:$X$194,19,FALSE)</f>
        <v>0</v>
      </c>
      <c r="AC142" s="13">
        <f>VLOOKUP($E142,'ssp1-up-g'!$C$1:$X$194,20,FALSE)</f>
        <v>0</v>
      </c>
      <c r="AD142" s="13">
        <f>VLOOKUP($E142,'ssp1-up-g'!$C$1:$X$194,21,FALSE)</f>
        <v>0</v>
      </c>
      <c r="AE142" s="13">
        <f>VLOOKUP($E142,'ssp1-up-g'!$C$1:$X$194,22,FALSE)</f>
        <v>0</v>
      </c>
    </row>
    <row r="143" spans="1:31" x14ac:dyDescent="0.3">
      <c r="A143" s="14">
        <v>141</v>
      </c>
      <c r="B143" s="8" t="s">
        <v>472</v>
      </c>
      <c r="C143" s="8" t="s">
        <v>214</v>
      </c>
      <c r="D143" s="8">
        <v>414</v>
      </c>
      <c r="E143" s="8" t="s">
        <v>103</v>
      </c>
      <c r="F143" s="8">
        <v>414</v>
      </c>
      <c r="G143" s="8" t="s">
        <v>261</v>
      </c>
      <c r="H143" s="8">
        <v>922</v>
      </c>
      <c r="J143" s="8" t="str">
        <f>VLOOKUP($E143,'un-class-eco'!$B$2:$D$219,3,FALSE)</f>
        <v>High income</v>
      </c>
      <c r="K143" s="8" t="str">
        <f>IF(VLOOKUP(E143,'un-class'!$L$1:$O$249,2,FALSE)="x","LDC",IF(VLOOKUP(E143,'un-class'!$L$1:$O$249,3,FALSE)="x","LLDC",IF(VLOOKUP(E143,'un-class'!$L$1:O358,4,FALSE)="x","SIDS","nan")))</f>
        <v>nan</v>
      </c>
      <c r="L143" s="14" t="str">
        <f t="shared" si="38"/>
        <v>KWT</v>
      </c>
      <c r="M143" s="15" t="s">
        <v>1049</v>
      </c>
      <c r="N143" s="13">
        <f>VLOOKUP($E143,'ssp1-up-g'!$C$1:$X$194,5,FALSE)</f>
        <v>0.46066259805581522</v>
      </c>
      <c r="O143" s="13">
        <f>VLOOKUP($E143,'ssp1-up-g'!$C$1:$X$194,6,FALSE)</f>
        <v>0.3789562512387854</v>
      </c>
      <c r="P143" s="13">
        <f>VLOOKUP($E143,'ssp1-up-g'!$C$1:$X$194,7,FALSE)</f>
        <v>0.35980468032115942</v>
      </c>
      <c r="Q143" s="13">
        <f>VLOOKUP($E143,'ssp1-up-g'!$C$1:$X$194,8,FALSE)</f>
        <v>0.34487761601511302</v>
      </c>
      <c r="R143" s="13">
        <f>VLOOKUP($E143,'ssp1-up-g'!$C$1:$X$194,9,FALSE)</f>
        <v>0.33544418396307751</v>
      </c>
      <c r="S143" s="13">
        <f>VLOOKUP($E143,'ssp1-up-g'!$C$1:$X$194,10,FALSE)</f>
        <v>0.30908585694849222</v>
      </c>
      <c r="T143" s="13">
        <f>VLOOKUP($E143,'ssp1-up-g'!$C$1:$X$194,11,FALSE)</f>
        <v>0.26400377395358987</v>
      </c>
      <c r="U143" s="13">
        <f>VLOOKUP($E143,'ssp1-up-g'!$C$1:$X$194,12,FALSE)</f>
        <v>0.21009965047118939</v>
      </c>
      <c r="V143" s="13">
        <f>VLOOKUP($E143,'ssp1-up-g'!$C$1:$X$194,13,FALSE)</f>
        <v>0.15840414830233041</v>
      </c>
      <c r="W143" s="13">
        <f>VLOOKUP($E143,'ssp1-up-g'!$C$1:$X$194,14,FALSE)</f>
        <v>0.11058216448007929</v>
      </c>
      <c r="X143" s="13">
        <f>VLOOKUP($E143,'ssp1-up-g'!$C$1:$X$194,15,FALSE)</f>
        <v>5.2335423881429755E-2</v>
      </c>
      <c r="Y143" s="13">
        <f>VLOOKUP($E143,'ssp1-up-g'!$C$1:$X$194,16,FALSE)</f>
        <v>0</v>
      </c>
      <c r="Z143" s="13">
        <f>VLOOKUP($E143,'ssp1-up-g'!$C$1:$X$194,17,FALSE)</f>
        <v>0</v>
      </c>
      <c r="AA143" s="13">
        <f>VLOOKUP($E143,'ssp1-up-g'!$C$1:$X$194,18,FALSE)</f>
        <v>0</v>
      </c>
      <c r="AB143" s="13">
        <f>VLOOKUP($E143,'ssp1-up-g'!$C$1:$X$194,19,FALSE)</f>
        <v>0</v>
      </c>
      <c r="AC143" s="13">
        <f>VLOOKUP($E143,'ssp1-up-g'!$C$1:$X$194,20,FALSE)</f>
        <v>0</v>
      </c>
      <c r="AD143" s="13">
        <f>VLOOKUP($E143,'ssp1-up-g'!$C$1:$X$194,21,FALSE)</f>
        <v>0</v>
      </c>
      <c r="AE143" s="13">
        <f>VLOOKUP($E143,'ssp1-up-g'!$C$1:$X$194,22,FALSE)</f>
        <v>0</v>
      </c>
    </row>
    <row r="144" spans="1:31" x14ac:dyDescent="0.3">
      <c r="A144" s="14">
        <v>142</v>
      </c>
      <c r="B144" s="8" t="s">
        <v>474</v>
      </c>
      <c r="C144" s="8" t="s">
        <v>214</v>
      </c>
      <c r="D144" s="8">
        <v>422</v>
      </c>
      <c r="E144" s="8" t="s">
        <v>105</v>
      </c>
      <c r="F144" s="8">
        <v>422</v>
      </c>
      <c r="G144" s="8" t="s">
        <v>261</v>
      </c>
      <c r="H144" s="8">
        <v>922</v>
      </c>
      <c r="J144" s="8" t="str">
        <f>VLOOKUP($E144,'un-class-eco'!$B$2:$D$219,3,FALSE)</f>
        <v>Lower middle income</v>
      </c>
      <c r="K144" s="8" t="str">
        <f>IF(VLOOKUP(E144,'un-class'!$L$1:$O$249,2,FALSE)="x","LDC",IF(VLOOKUP(E144,'un-class'!$L$1:$O$249,3,FALSE)="x","LLDC",IF(VLOOKUP(E144,'un-class'!$L$1:O359,4,FALSE)="x","SIDS","nan")))</f>
        <v>nan</v>
      </c>
      <c r="L144" s="14" t="str">
        <f t="shared" si="38"/>
        <v>LBN</v>
      </c>
      <c r="M144" s="15" t="s">
        <v>1049</v>
      </c>
      <c r="N144" s="13">
        <f>VLOOKUP($E144,'ssp1-up-g'!$C$1:$X$194,5,FALSE)</f>
        <v>0.17185677585534442</v>
      </c>
      <c r="O144" s="13">
        <f>VLOOKUP($E144,'ssp1-up-g'!$C$1:$X$194,6,FALSE)</f>
        <v>0.14893019511152605</v>
      </c>
      <c r="P144" s="13">
        <f>VLOOKUP($E144,'ssp1-up-g'!$C$1:$X$194,7,FALSE)</f>
        <v>0.12227638588574763</v>
      </c>
      <c r="Q144" s="13">
        <f>VLOOKUP($E144,'ssp1-up-g'!$C$1:$X$194,8,FALSE)</f>
        <v>9.0669654320305604E-2</v>
      </c>
      <c r="R144" s="13">
        <f>VLOOKUP($E144,'ssp1-up-g'!$C$1:$X$194,9,FALSE)</f>
        <v>6.3908438114931521E-2</v>
      </c>
      <c r="S144" s="13">
        <f>VLOOKUP($E144,'ssp1-up-g'!$C$1:$X$194,10,FALSE)</f>
        <v>3.5946343065706543E-2</v>
      </c>
      <c r="T144" s="13">
        <f>VLOOKUP($E144,'ssp1-up-g'!$C$1:$X$194,11,FALSE)</f>
        <v>6.9794500834650108E-3</v>
      </c>
      <c r="U144" s="13">
        <f>VLOOKUP($E144,'ssp1-up-g'!$C$1:$X$194,12,FALSE)</f>
        <v>0</v>
      </c>
      <c r="V144" s="13">
        <f>VLOOKUP($E144,'ssp1-up-g'!$C$1:$X$194,13,FALSE)</f>
        <v>0</v>
      </c>
      <c r="W144" s="13">
        <f>VLOOKUP($E144,'ssp1-up-g'!$C$1:$X$194,14,FALSE)</f>
        <v>0</v>
      </c>
      <c r="X144" s="13">
        <f>VLOOKUP($E144,'ssp1-up-g'!$C$1:$X$194,15,FALSE)</f>
        <v>0</v>
      </c>
      <c r="Y144" s="13">
        <f>VLOOKUP($E144,'ssp1-up-g'!$C$1:$X$194,16,FALSE)</f>
        <v>0</v>
      </c>
      <c r="Z144" s="13">
        <f>VLOOKUP($E144,'ssp1-up-g'!$C$1:$X$194,17,FALSE)</f>
        <v>0</v>
      </c>
      <c r="AA144" s="13">
        <f>VLOOKUP($E144,'ssp1-up-g'!$C$1:$X$194,18,FALSE)</f>
        <v>0</v>
      </c>
      <c r="AB144" s="13">
        <f>VLOOKUP($E144,'ssp1-up-g'!$C$1:$X$194,19,FALSE)</f>
        <v>0</v>
      </c>
      <c r="AC144" s="13">
        <f>VLOOKUP($E144,'ssp1-up-g'!$C$1:$X$194,20,FALSE)</f>
        <v>0</v>
      </c>
      <c r="AD144" s="13">
        <f>VLOOKUP($E144,'ssp1-up-g'!$C$1:$X$194,21,FALSE)</f>
        <v>0</v>
      </c>
      <c r="AE144" s="13">
        <f>VLOOKUP($E144,'ssp1-up-g'!$C$1:$X$194,22,FALSE)</f>
        <v>0</v>
      </c>
    </row>
    <row r="145" spans="1:31" x14ac:dyDescent="0.3">
      <c r="A145" s="14">
        <v>143</v>
      </c>
      <c r="B145" s="8" t="s">
        <v>476</v>
      </c>
      <c r="C145" s="8" t="s">
        <v>214</v>
      </c>
      <c r="D145" s="8">
        <v>512</v>
      </c>
      <c r="E145" s="8" t="s">
        <v>142</v>
      </c>
      <c r="F145" s="8">
        <v>512</v>
      </c>
      <c r="G145" s="8" t="s">
        <v>261</v>
      </c>
      <c r="H145" s="8">
        <v>922</v>
      </c>
      <c r="J145" s="8" t="str">
        <f>VLOOKUP($E145,'un-class-eco'!$B$2:$D$219,3,FALSE)</f>
        <v>High income</v>
      </c>
      <c r="K145" s="8" t="str">
        <f>IF(VLOOKUP(E145,'un-class'!$L$1:$O$249,2,FALSE)="x","LDC",IF(VLOOKUP(E145,'un-class'!$L$1:$O$249,3,FALSE)="x","LLDC",IF(VLOOKUP(E145,'un-class'!$L$1:O360,4,FALSE)="x","SIDS","nan")))</f>
        <v>nan</v>
      </c>
      <c r="L145" s="14" t="str">
        <f t="shared" si="38"/>
        <v>OMN</v>
      </c>
      <c r="M145" s="15" t="s">
        <v>1049</v>
      </c>
      <c r="N145" s="13">
        <f>VLOOKUP($E145,'ssp1-up-g'!$C$1:$X$194,5,FALSE)</f>
        <v>0.30810845434483047</v>
      </c>
      <c r="O145" s="13">
        <f>VLOOKUP($E145,'ssp1-up-g'!$C$1:$X$194,6,FALSE)</f>
        <v>0.2771890797677794</v>
      </c>
      <c r="P145" s="13">
        <f>VLOOKUP($E145,'ssp1-up-g'!$C$1:$X$194,7,FALSE)</f>
        <v>0.25643672491889902</v>
      </c>
      <c r="Q145" s="13">
        <f>VLOOKUP($E145,'ssp1-up-g'!$C$1:$X$194,8,FALSE)</f>
        <v>0.22376235165367042</v>
      </c>
      <c r="R145" s="13">
        <f>VLOOKUP($E145,'ssp1-up-g'!$C$1:$X$194,9,FALSE)</f>
        <v>0.19793591851294856</v>
      </c>
      <c r="S145" s="13">
        <f>VLOOKUP($E145,'ssp1-up-g'!$C$1:$X$194,10,FALSE)</f>
        <v>0.17268710228031647</v>
      </c>
      <c r="T145" s="13">
        <f>VLOOKUP($E145,'ssp1-up-g'!$C$1:$X$194,11,FALSE)</f>
        <v>0.13969109916208966</v>
      </c>
      <c r="U145" s="13">
        <f>VLOOKUP($E145,'ssp1-up-g'!$C$1:$X$194,12,FALSE)</f>
        <v>0.10445570501430979</v>
      </c>
      <c r="V145" s="13">
        <f>VLOOKUP($E145,'ssp1-up-g'!$C$1:$X$194,13,FALSE)</f>
        <v>7.1827061266810599E-2</v>
      </c>
      <c r="W145" s="13">
        <f>VLOOKUP($E145,'ssp1-up-g'!$C$1:$X$194,14,FALSE)</f>
        <v>4.1361289645062804E-2</v>
      </c>
      <c r="X145" s="13">
        <f>VLOOKUP($E145,'ssp1-up-g'!$C$1:$X$194,15,FALSE)</f>
        <v>1.2403030178593344E-2</v>
      </c>
      <c r="Y145" s="13">
        <f>VLOOKUP($E145,'ssp1-up-g'!$C$1:$X$194,16,FALSE)</f>
        <v>0</v>
      </c>
      <c r="Z145" s="13">
        <f>VLOOKUP($E145,'ssp1-up-g'!$C$1:$X$194,17,FALSE)</f>
        <v>0</v>
      </c>
      <c r="AA145" s="13">
        <f>VLOOKUP($E145,'ssp1-up-g'!$C$1:$X$194,18,FALSE)</f>
        <v>0</v>
      </c>
      <c r="AB145" s="13">
        <f>VLOOKUP($E145,'ssp1-up-g'!$C$1:$X$194,19,FALSE)</f>
        <v>0</v>
      </c>
      <c r="AC145" s="13">
        <f>VLOOKUP($E145,'ssp1-up-g'!$C$1:$X$194,20,FALSE)</f>
        <v>0</v>
      </c>
      <c r="AD145" s="13">
        <f>VLOOKUP($E145,'ssp1-up-g'!$C$1:$X$194,21,FALSE)</f>
        <v>0</v>
      </c>
      <c r="AE145" s="13">
        <f>VLOOKUP($E145,'ssp1-up-g'!$C$1:$X$194,22,FALSE)</f>
        <v>0</v>
      </c>
    </row>
    <row r="146" spans="1:31" x14ac:dyDescent="0.3">
      <c r="A146" s="14">
        <v>144</v>
      </c>
      <c r="B146" s="8" t="s">
        <v>478</v>
      </c>
      <c r="C146" s="8" t="s">
        <v>214</v>
      </c>
      <c r="D146" s="8">
        <v>634</v>
      </c>
      <c r="E146" s="8" t="s">
        <v>155</v>
      </c>
      <c r="F146" s="8">
        <v>634</v>
      </c>
      <c r="G146" s="8" t="s">
        <v>261</v>
      </c>
      <c r="H146" s="8">
        <v>922</v>
      </c>
      <c r="J146" s="8" t="str">
        <f>VLOOKUP($E146,'un-class-eco'!$B$2:$D$219,3,FALSE)</f>
        <v>High income</v>
      </c>
      <c r="K146" s="8" t="str">
        <f>IF(VLOOKUP(E146,'un-class'!$L$1:$O$249,2,FALSE)="x","LDC",IF(VLOOKUP(E146,'un-class'!$L$1:$O$249,3,FALSE)="x","LLDC",IF(VLOOKUP(E146,'un-class'!$L$1:O361,4,FALSE)="x","SIDS","nan")))</f>
        <v>nan</v>
      </c>
      <c r="L146" s="14" t="str">
        <f t="shared" si="38"/>
        <v>QAT</v>
      </c>
      <c r="M146" s="15" t="s">
        <v>1049</v>
      </c>
      <c r="N146" s="13">
        <f>VLOOKUP($E146,'ssp1-up-g'!$C$1:$X$194,5,FALSE)</f>
        <v>0.52680513834643783</v>
      </c>
      <c r="O146" s="13">
        <f>VLOOKUP($E146,'ssp1-up-g'!$C$1:$X$194,6,FALSE)</f>
        <v>0.24076970129522257</v>
      </c>
      <c r="P146" s="13">
        <f>VLOOKUP($E146,'ssp1-up-g'!$C$1:$X$194,7,FALSE)</f>
        <v>0.2265945827190623</v>
      </c>
      <c r="Q146" s="13">
        <f>VLOOKUP($E146,'ssp1-up-g'!$C$1:$X$194,8,FALSE)</f>
        <v>0.21246938278546867</v>
      </c>
      <c r="R146" s="13">
        <f>VLOOKUP($E146,'ssp1-up-g'!$C$1:$X$194,9,FALSE)</f>
        <v>0.20016576998349267</v>
      </c>
      <c r="S146" s="13">
        <f>VLOOKUP($E146,'ssp1-up-g'!$C$1:$X$194,10,FALSE)</f>
        <v>0.17258646019785351</v>
      </c>
      <c r="T146" s="13">
        <f>VLOOKUP($E146,'ssp1-up-g'!$C$1:$X$194,11,FALSE)</f>
        <v>0.13536687340561793</v>
      </c>
      <c r="U146" s="13">
        <f>VLOOKUP($E146,'ssp1-up-g'!$C$1:$X$194,12,FALSE)</f>
        <v>9.3304693121302407E-2</v>
      </c>
      <c r="V146" s="13">
        <f>VLOOKUP($E146,'ssp1-up-g'!$C$1:$X$194,13,FALSE)</f>
        <v>5.3569609933530327E-2</v>
      </c>
      <c r="W146" s="13">
        <f>VLOOKUP($E146,'ssp1-up-g'!$C$1:$X$194,14,FALSE)</f>
        <v>1.9701206783882874E-2</v>
      </c>
      <c r="X146" s="13">
        <f>VLOOKUP($E146,'ssp1-up-g'!$C$1:$X$194,15,FALSE)</f>
        <v>0</v>
      </c>
      <c r="Y146" s="13">
        <f>VLOOKUP($E146,'ssp1-up-g'!$C$1:$X$194,16,FALSE)</f>
        <v>0</v>
      </c>
      <c r="Z146" s="13">
        <f>VLOOKUP($E146,'ssp1-up-g'!$C$1:$X$194,17,FALSE)</f>
        <v>0</v>
      </c>
      <c r="AA146" s="13">
        <f>VLOOKUP($E146,'ssp1-up-g'!$C$1:$X$194,18,FALSE)</f>
        <v>0</v>
      </c>
      <c r="AB146" s="13">
        <f>VLOOKUP($E146,'ssp1-up-g'!$C$1:$X$194,19,FALSE)</f>
        <v>0</v>
      </c>
      <c r="AC146" s="13">
        <f>VLOOKUP($E146,'ssp1-up-g'!$C$1:$X$194,20,FALSE)</f>
        <v>0</v>
      </c>
      <c r="AD146" s="13">
        <f>VLOOKUP($E146,'ssp1-up-g'!$C$1:$X$194,21,FALSE)</f>
        <v>0</v>
      </c>
      <c r="AE146" s="13">
        <f>VLOOKUP($E146,'ssp1-up-g'!$C$1:$X$194,22,FALSE)</f>
        <v>0</v>
      </c>
    </row>
    <row r="147" spans="1:31" x14ac:dyDescent="0.3">
      <c r="A147" s="14">
        <v>145</v>
      </c>
      <c r="B147" s="8" t="s">
        <v>480</v>
      </c>
      <c r="C147" s="8" t="s">
        <v>214</v>
      </c>
      <c r="D147" s="8">
        <v>682</v>
      </c>
      <c r="E147" s="8" t="s">
        <v>160</v>
      </c>
      <c r="F147" s="8">
        <v>682</v>
      </c>
      <c r="G147" s="8" t="s">
        <v>261</v>
      </c>
      <c r="H147" s="8">
        <v>922</v>
      </c>
      <c r="J147" s="8" t="str">
        <f>VLOOKUP($E147,'un-class-eco'!$B$2:$D$219,3,FALSE)</f>
        <v>High income</v>
      </c>
      <c r="K147" s="8" t="str">
        <f>IF(VLOOKUP(E147,'un-class'!$L$1:$O$249,2,FALSE)="x","LDC",IF(VLOOKUP(E147,'un-class'!$L$1:$O$249,3,FALSE)="x","LLDC",IF(VLOOKUP(E147,'un-class'!$L$1:O362,4,FALSE)="x","SIDS","nan")))</f>
        <v>nan</v>
      </c>
      <c r="L147" s="14" t="str">
        <f t="shared" si="38"/>
        <v>SAU</v>
      </c>
      <c r="M147" s="15" t="s">
        <v>1049</v>
      </c>
      <c r="N147" s="13">
        <f>VLOOKUP($E147,'ssp1-up-g'!$C$1:$X$194,5,FALSE)</f>
        <v>3.2889362415299566</v>
      </c>
      <c r="O147" s="13">
        <f>VLOOKUP($E147,'ssp1-up-g'!$C$1:$X$194,6,FALSE)</f>
        <v>3.2650510288957975</v>
      </c>
      <c r="P147" s="13">
        <f>VLOOKUP($E147,'ssp1-up-g'!$C$1:$X$194,7,FALSE)</f>
        <v>3.1481455876624374</v>
      </c>
      <c r="Q147" s="13">
        <f>VLOOKUP($E147,'ssp1-up-g'!$C$1:$X$194,8,FALSE)</f>
        <v>3.0011254713617461</v>
      </c>
      <c r="R147" s="13">
        <f>VLOOKUP($E147,'ssp1-up-g'!$C$1:$X$194,9,FALSE)</f>
        <v>2.925927392387166</v>
      </c>
      <c r="S147" s="13">
        <f>VLOOKUP($E147,'ssp1-up-g'!$C$1:$X$194,10,FALSE)</f>
        <v>2.7487609066759831</v>
      </c>
      <c r="T147" s="13">
        <f>VLOOKUP($E147,'ssp1-up-g'!$C$1:$X$194,11,FALSE)</f>
        <v>2.4403588854414622</v>
      </c>
      <c r="U147" s="13">
        <f>VLOOKUP($E147,'ssp1-up-g'!$C$1:$X$194,12,FALSE)</f>
        <v>2.0479737917331207</v>
      </c>
      <c r="V147" s="13">
        <f>VLOOKUP($E147,'ssp1-up-g'!$C$1:$X$194,13,FALSE)</f>
        <v>1.6752810933976221</v>
      </c>
      <c r="W147" s="13">
        <f>VLOOKUP($E147,'ssp1-up-g'!$C$1:$X$194,14,FALSE)</f>
        <v>1.3089125761355334</v>
      </c>
      <c r="X147" s="13">
        <f>VLOOKUP($E147,'ssp1-up-g'!$C$1:$X$194,15,FALSE)</f>
        <v>0.87935125166171701</v>
      </c>
      <c r="Y147" s="13">
        <f>VLOOKUP($E147,'ssp1-up-g'!$C$1:$X$194,16,FALSE)</f>
        <v>0.44982556105912153</v>
      </c>
      <c r="Z147" s="13">
        <f>VLOOKUP($E147,'ssp1-up-g'!$C$1:$X$194,17,FALSE)</f>
        <v>3.4033887224254045E-2</v>
      </c>
      <c r="AA147" s="13">
        <f>VLOOKUP($E147,'ssp1-up-g'!$C$1:$X$194,18,FALSE)</f>
        <v>0</v>
      </c>
      <c r="AB147" s="13">
        <f>VLOOKUP($E147,'ssp1-up-g'!$C$1:$X$194,19,FALSE)</f>
        <v>0</v>
      </c>
      <c r="AC147" s="13">
        <f>VLOOKUP($E147,'ssp1-up-g'!$C$1:$X$194,20,FALSE)</f>
        <v>0</v>
      </c>
      <c r="AD147" s="13">
        <f>VLOOKUP($E147,'ssp1-up-g'!$C$1:$X$194,21,FALSE)</f>
        <v>0</v>
      </c>
      <c r="AE147" s="13">
        <f>VLOOKUP($E147,'ssp1-up-g'!$C$1:$X$194,22,FALSE)</f>
        <v>0</v>
      </c>
    </row>
    <row r="148" spans="1:31" x14ac:dyDescent="0.3">
      <c r="A148" s="14">
        <v>146</v>
      </c>
      <c r="B148" s="8" t="s">
        <v>482</v>
      </c>
      <c r="C148" s="8">
        <v>13</v>
      </c>
      <c r="D148" s="8">
        <v>275</v>
      </c>
      <c r="E148" s="8" t="s">
        <v>153</v>
      </c>
      <c r="F148" s="8">
        <v>275</v>
      </c>
      <c r="G148" s="8" t="s">
        <v>261</v>
      </c>
      <c r="H148" s="8">
        <v>922</v>
      </c>
      <c r="J148" s="8" t="str">
        <f>VLOOKUP($E148,'un-class-eco'!$B$2:$D$219,3,FALSE)</f>
        <v>Lower middle income</v>
      </c>
      <c r="K148" s="8" t="str">
        <f>IF(VLOOKUP(E148,'un-class'!$L$1:$O$249,2,FALSE)="x","LDC",IF(VLOOKUP(E148,'un-class'!$L$1:$O$249,3,FALSE)="x","LLDC",IF(VLOOKUP(E148,'un-class'!$L$1:O363,4,FALSE)="x","SIDS","nan")))</f>
        <v>nan</v>
      </c>
      <c r="L148" s="14" t="str">
        <f t="shared" si="38"/>
        <v>PSE</v>
      </c>
      <c r="M148" s="15" t="s">
        <v>1049</v>
      </c>
      <c r="N148" s="13">
        <f>VLOOKUP($E148,'ssp1-up-g'!$C$1:$X$194,5,FALSE)</f>
        <v>0.47712555556422931</v>
      </c>
      <c r="O148" s="13">
        <f>VLOOKUP($E148,'ssp1-up-g'!$C$1:$X$194,6,FALSE)</f>
        <v>0.38861220927469464</v>
      </c>
      <c r="P148" s="13">
        <f>VLOOKUP($E148,'ssp1-up-g'!$C$1:$X$194,7,FALSE)</f>
        <v>0.29379997189218843</v>
      </c>
      <c r="Q148" s="13">
        <f>VLOOKUP($E148,'ssp1-up-g'!$C$1:$X$194,8,FALSE)</f>
        <v>0.20294961840061543</v>
      </c>
      <c r="R148" s="13">
        <f>VLOOKUP($E148,'ssp1-up-g'!$C$1:$X$194,9,FALSE)</f>
        <v>0.13177379660259536</v>
      </c>
      <c r="S148" s="13">
        <f>VLOOKUP($E148,'ssp1-up-g'!$C$1:$X$194,10,FALSE)</f>
        <v>7.1023682605011018E-2</v>
      </c>
      <c r="T148" s="13">
        <f>VLOOKUP($E148,'ssp1-up-g'!$C$1:$X$194,11,FALSE)</f>
        <v>1.6612338217373512E-2</v>
      </c>
      <c r="U148" s="13">
        <f>VLOOKUP($E148,'ssp1-up-g'!$C$1:$X$194,12,FALSE)</f>
        <v>0</v>
      </c>
      <c r="V148" s="13">
        <f>VLOOKUP($E148,'ssp1-up-g'!$C$1:$X$194,13,FALSE)</f>
        <v>0</v>
      </c>
      <c r="W148" s="13">
        <f>VLOOKUP($E148,'ssp1-up-g'!$C$1:$X$194,14,FALSE)</f>
        <v>0</v>
      </c>
      <c r="X148" s="13">
        <f>VLOOKUP($E148,'ssp1-up-g'!$C$1:$X$194,15,FALSE)</f>
        <v>0</v>
      </c>
      <c r="Y148" s="13">
        <f>VLOOKUP($E148,'ssp1-up-g'!$C$1:$X$194,16,FALSE)</f>
        <v>0</v>
      </c>
      <c r="Z148" s="13">
        <f>VLOOKUP($E148,'ssp1-up-g'!$C$1:$X$194,17,FALSE)</f>
        <v>0</v>
      </c>
      <c r="AA148" s="13">
        <f>VLOOKUP($E148,'ssp1-up-g'!$C$1:$X$194,18,FALSE)</f>
        <v>0</v>
      </c>
      <c r="AB148" s="13">
        <f>VLOOKUP($E148,'ssp1-up-g'!$C$1:$X$194,19,FALSE)</f>
        <v>0</v>
      </c>
      <c r="AC148" s="13">
        <f>VLOOKUP($E148,'ssp1-up-g'!$C$1:$X$194,20,FALSE)</f>
        <v>0</v>
      </c>
      <c r="AD148" s="13">
        <f>VLOOKUP($E148,'ssp1-up-g'!$C$1:$X$194,21,FALSE)</f>
        <v>0</v>
      </c>
      <c r="AE148" s="13">
        <f>VLOOKUP($E148,'ssp1-up-g'!$C$1:$X$194,22,FALSE)</f>
        <v>0</v>
      </c>
    </row>
    <row r="149" spans="1:31" x14ac:dyDescent="0.3">
      <c r="A149" s="14">
        <v>147</v>
      </c>
      <c r="B149" s="8" t="s">
        <v>484</v>
      </c>
      <c r="C149" s="8" t="s">
        <v>214</v>
      </c>
      <c r="D149" s="8">
        <v>760</v>
      </c>
      <c r="E149" s="8" t="s">
        <v>175</v>
      </c>
      <c r="F149" s="8">
        <v>760</v>
      </c>
      <c r="G149" s="8" t="s">
        <v>261</v>
      </c>
      <c r="H149" s="8">
        <v>922</v>
      </c>
      <c r="J149" s="8" t="str">
        <f>VLOOKUP($E149,'un-class-eco'!$B$2:$D$219,3,FALSE)</f>
        <v>Low income</v>
      </c>
      <c r="K149" s="8" t="str">
        <f>IF(VLOOKUP(E149,'un-class'!$L$1:$O$249,2,FALSE)="x","LDC",IF(VLOOKUP(E149,'un-class'!$L$1:$O$249,3,FALSE)="x","LLDC",IF(VLOOKUP(E149,'un-class'!$L$1:O364,4,FALSE)="x","SIDS","nan")))</f>
        <v>nan</v>
      </c>
      <c r="L149" s="14" t="str">
        <f t="shared" si="38"/>
        <v>SYR</v>
      </c>
      <c r="M149" s="15" t="s">
        <v>1049</v>
      </c>
      <c r="N149" s="13">
        <f>VLOOKUP($E149,'ssp1-up-g'!$C$1:$X$194,5,FALSE)</f>
        <v>1.8560152360631879</v>
      </c>
      <c r="O149" s="13">
        <f>VLOOKUP($E149,'ssp1-up-g'!$C$1:$X$194,6,FALSE)</f>
        <v>1.8944844038943156</v>
      </c>
      <c r="P149" s="13">
        <f>VLOOKUP($E149,'ssp1-up-g'!$C$1:$X$194,7,FALSE)</f>
        <v>1.8929466437419986</v>
      </c>
      <c r="Q149" s="13">
        <f>VLOOKUP($E149,'ssp1-up-g'!$C$1:$X$194,8,FALSE)</f>
        <v>1.8161240631289139</v>
      </c>
      <c r="R149" s="13">
        <f>VLOOKUP($E149,'ssp1-up-g'!$C$1:$X$194,9,FALSE)</f>
        <v>1.7101918388705322</v>
      </c>
      <c r="S149" s="13">
        <f>VLOOKUP($E149,'ssp1-up-g'!$C$1:$X$194,10,FALSE)</f>
        <v>1.5274270626174946</v>
      </c>
      <c r="T149" s="13">
        <f>VLOOKUP($E149,'ssp1-up-g'!$C$1:$X$194,11,FALSE)</f>
        <v>1.3098172141955935</v>
      </c>
      <c r="U149" s="13">
        <f>VLOOKUP($E149,'ssp1-up-g'!$C$1:$X$194,12,FALSE)</f>
        <v>1.0968713807381185</v>
      </c>
      <c r="V149" s="13">
        <f>VLOOKUP($E149,'ssp1-up-g'!$C$1:$X$194,13,FALSE)</f>
        <v>0.91104956676256066</v>
      </c>
      <c r="W149" s="13">
        <f>VLOOKUP($E149,'ssp1-up-g'!$C$1:$X$194,14,FALSE)</f>
        <v>0.72037716424804188</v>
      </c>
      <c r="X149" s="13">
        <f>VLOOKUP($E149,'ssp1-up-g'!$C$1:$X$194,15,FALSE)</f>
        <v>0.53378535491078694</v>
      </c>
      <c r="Y149" s="13">
        <f>VLOOKUP($E149,'ssp1-up-g'!$C$1:$X$194,16,FALSE)</f>
        <v>0.33668107536691139</v>
      </c>
      <c r="Z149" s="13">
        <f>VLOOKUP($E149,'ssp1-up-g'!$C$1:$X$194,17,FALSE)</f>
        <v>0.14057444230121519</v>
      </c>
      <c r="AA149" s="13">
        <f>VLOOKUP($E149,'ssp1-up-g'!$C$1:$X$194,18,FALSE)</f>
        <v>0</v>
      </c>
      <c r="AB149" s="13">
        <f>VLOOKUP($E149,'ssp1-up-g'!$C$1:$X$194,19,FALSE)</f>
        <v>0</v>
      </c>
      <c r="AC149" s="13">
        <f>VLOOKUP($E149,'ssp1-up-g'!$C$1:$X$194,20,FALSE)</f>
        <v>0</v>
      </c>
      <c r="AD149" s="13">
        <f>VLOOKUP($E149,'ssp1-up-g'!$C$1:$X$194,21,FALSE)</f>
        <v>0</v>
      </c>
      <c r="AE149" s="13">
        <f>VLOOKUP($E149,'ssp1-up-g'!$C$1:$X$194,22,FALSE)</f>
        <v>0</v>
      </c>
    </row>
    <row r="150" spans="1:31" x14ac:dyDescent="0.3">
      <c r="A150" s="14">
        <v>148</v>
      </c>
      <c r="B150" s="8" t="s">
        <v>486</v>
      </c>
      <c r="C150" s="8" t="s">
        <v>214</v>
      </c>
      <c r="D150" s="8">
        <v>792</v>
      </c>
      <c r="E150" s="8" t="s">
        <v>185</v>
      </c>
      <c r="F150" s="8">
        <v>792</v>
      </c>
      <c r="G150" s="8" t="s">
        <v>261</v>
      </c>
      <c r="H150" s="8">
        <v>922</v>
      </c>
      <c r="J150" s="8" t="str">
        <f>VLOOKUP($E150,'un-class-eco'!$B$2:$D$219,3,FALSE)</f>
        <v>Upper middle income</v>
      </c>
      <c r="K150" s="8" t="str">
        <f>IF(VLOOKUP(E150,'un-class'!$L$1:$O$249,2,FALSE)="x","LDC",IF(VLOOKUP(E150,'un-class'!$L$1:$O$249,3,FALSE)="x","LLDC",IF(VLOOKUP(E150,'un-class'!$L$1:O365,4,FALSE)="x","SIDS","nan")))</f>
        <v>nan</v>
      </c>
      <c r="L150" s="14" t="str">
        <f t="shared" si="38"/>
        <v>TUR</v>
      </c>
      <c r="M150" s="15" t="s">
        <v>1049</v>
      </c>
      <c r="N150" s="13">
        <f>VLOOKUP($E150,'ssp1-up-g'!$C$1:$X$194,5,FALSE)</f>
        <v>5.0859100905057986</v>
      </c>
      <c r="O150" s="13">
        <f>VLOOKUP($E150,'ssp1-up-g'!$C$1:$X$194,6,FALSE)</f>
        <v>4.4990553829902424</v>
      </c>
      <c r="P150" s="13">
        <f>VLOOKUP($E150,'ssp1-up-g'!$C$1:$X$194,7,FALSE)</f>
        <v>3.9393587912867787</v>
      </c>
      <c r="Q150" s="13">
        <f>VLOOKUP($E150,'ssp1-up-g'!$C$1:$X$194,8,FALSE)</f>
        <v>3.3466884579377165</v>
      </c>
      <c r="R150" s="13">
        <f>VLOOKUP($E150,'ssp1-up-g'!$C$1:$X$194,9,FALSE)</f>
        <v>2.8838428683378226</v>
      </c>
      <c r="S150" s="13">
        <f>VLOOKUP($E150,'ssp1-up-g'!$C$1:$X$194,10,FALSE)</f>
        <v>2.3460344388398795</v>
      </c>
      <c r="T150" s="13">
        <f>VLOOKUP($E150,'ssp1-up-g'!$C$1:$X$194,11,FALSE)</f>
        <v>1.7197090491064841</v>
      </c>
      <c r="U150" s="13">
        <f>VLOOKUP($E150,'ssp1-up-g'!$C$1:$X$194,12,FALSE)</f>
        <v>1.0596141248797721</v>
      </c>
      <c r="V150" s="13">
        <f>VLOOKUP($E150,'ssp1-up-g'!$C$1:$X$194,13,FALSE)</f>
        <v>0.47167854710768609</v>
      </c>
      <c r="W150" s="13">
        <f>VLOOKUP($E150,'ssp1-up-g'!$C$1:$X$194,14,FALSE)</f>
        <v>0</v>
      </c>
      <c r="X150" s="13">
        <f>VLOOKUP($E150,'ssp1-up-g'!$C$1:$X$194,15,FALSE)</f>
        <v>0</v>
      </c>
      <c r="Y150" s="13">
        <f>VLOOKUP($E150,'ssp1-up-g'!$C$1:$X$194,16,FALSE)</f>
        <v>0</v>
      </c>
      <c r="Z150" s="13">
        <f>VLOOKUP($E150,'ssp1-up-g'!$C$1:$X$194,17,FALSE)</f>
        <v>0</v>
      </c>
      <c r="AA150" s="13">
        <f>VLOOKUP($E150,'ssp1-up-g'!$C$1:$X$194,18,FALSE)</f>
        <v>0</v>
      </c>
      <c r="AB150" s="13">
        <f>VLOOKUP($E150,'ssp1-up-g'!$C$1:$X$194,19,FALSE)</f>
        <v>0</v>
      </c>
      <c r="AC150" s="13">
        <f>VLOOKUP($E150,'ssp1-up-g'!$C$1:$X$194,20,FALSE)</f>
        <v>0</v>
      </c>
      <c r="AD150" s="13">
        <f>VLOOKUP($E150,'ssp1-up-g'!$C$1:$X$194,21,FALSE)</f>
        <v>0</v>
      </c>
      <c r="AE150" s="13">
        <f>VLOOKUP($E150,'ssp1-up-g'!$C$1:$X$194,22,FALSE)</f>
        <v>0</v>
      </c>
    </row>
    <row r="151" spans="1:31" x14ac:dyDescent="0.3">
      <c r="A151" s="14">
        <v>149</v>
      </c>
      <c r="B151" s="8" t="s">
        <v>488</v>
      </c>
      <c r="C151" s="8" t="s">
        <v>214</v>
      </c>
      <c r="D151" s="8">
        <v>784</v>
      </c>
      <c r="E151" s="8" t="s">
        <v>13</v>
      </c>
      <c r="F151" s="8">
        <v>784</v>
      </c>
      <c r="G151" s="8" t="s">
        <v>261</v>
      </c>
      <c r="H151" s="8">
        <v>922</v>
      </c>
      <c r="J151" s="8" t="str">
        <f>VLOOKUP($E151,'un-class-eco'!$B$2:$D$219,3,FALSE)</f>
        <v>High income</v>
      </c>
      <c r="K151" s="8" t="str">
        <f>IF(VLOOKUP(E151,'un-class'!$L$1:$O$249,2,FALSE)="x","LDC",IF(VLOOKUP(E151,'un-class'!$L$1:$O$249,3,FALSE)="x","LLDC",IF(VLOOKUP(E151,'un-class'!$L$1:O366,4,FALSE)="x","SIDS","nan")))</f>
        <v>nan</v>
      </c>
      <c r="L151" s="14" t="str">
        <f t="shared" si="38"/>
        <v>ARE</v>
      </c>
      <c r="M151" s="15" t="s">
        <v>1049</v>
      </c>
      <c r="N151" s="13">
        <f>VLOOKUP($E151,'ssp1-up-g'!$C$1:$X$194,5,FALSE)</f>
        <v>1.978250619005566</v>
      </c>
      <c r="O151" s="13">
        <f>VLOOKUP($E151,'ssp1-up-g'!$C$1:$X$194,6,FALSE)</f>
        <v>1.1853592112465456</v>
      </c>
      <c r="P151" s="13">
        <f>VLOOKUP($E151,'ssp1-up-g'!$C$1:$X$194,7,FALSE)</f>
        <v>1.0952311360301685</v>
      </c>
      <c r="Q151" s="13">
        <f>VLOOKUP($E151,'ssp1-up-g'!$C$1:$X$194,8,FALSE)</f>
        <v>1.013342493476479</v>
      </c>
      <c r="R151" s="13">
        <f>VLOOKUP($E151,'ssp1-up-g'!$C$1:$X$194,9,FALSE)</f>
        <v>0.95494488071421202</v>
      </c>
      <c r="S151" s="13">
        <f>VLOOKUP($E151,'ssp1-up-g'!$C$1:$X$194,10,FALSE)</f>
        <v>0.86092492722003477</v>
      </c>
      <c r="T151" s="13">
        <f>VLOOKUP($E151,'ssp1-up-g'!$C$1:$X$194,11,FALSE)</f>
        <v>0.72207565705831911</v>
      </c>
      <c r="U151" s="13">
        <f>VLOOKUP($E151,'ssp1-up-g'!$C$1:$X$194,12,FALSE)</f>
        <v>0.55676202076311476</v>
      </c>
      <c r="V151" s="13">
        <f>VLOOKUP($E151,'ssp1-up-g'!$C$1:$X$194,13,FALSE)</f>
        <v>0.39116814770178365</v>
      </c>
      <c r="W151" s="13">
        <f>VLOOKUP($E151,'ssp1-up-g'!$C$1:$X$194,14,FALSE)</f>
        <v>0.2430681907933554</v>
      </c>
      <c r="X151" s="13">
        <f>VLOOKUP($E151,'ssp1-up-g'!$C$1:$X$194,15,FALSE)</f>
        <v>5.5774062055661489E-2</v>
      </c>
      <c r="Y151" s="13">
        <f>VLOOKUP($E151,'ssp1-up-g'!$C$1:$X$194,16,FALSE)</f>
        <v>0</v>
      </c>
      <c r="Z151" s="13">
        <f>VLOOKUP($E151,'ssp1-up-g'!$C$1:$X$194,17,FALSE)</f>
        <v>0</v>
      </c>
      <c r="AA151" s="13">
        <f>VLOOKUP($E151,'ssp1-up-g'!$C$1:$X$194,18,FALSE)</f>
        <v>0</v>
      </c>
      <c r="AB151" s="13">
        <f>VLOOKUP($E151,'ssp1-up-g'!$C$1:$X$194,19,FALSE)</f>
        <v>0</v>
      </c>
      <c r="AC151" s="13">
        <f>VLOOKUP($E151,'ssp1-up-g'!$C$1:$X$194,20,FALSE)</f>
        <v>0</v>
      </c>
      <c r="AD151" s="13">
        <f>VLOOKUP($E151,'ssp1-up-g'!$C$1:$X$194,21,FALSE)</f>
        <v>0</v>
      </c>
      <c r="AE151" s="13">
        <f>VLOOKUP($E151,'ssp1-up-g'!$C$1:$X$194,22,FALSE)</f>
        <v>0</v>
      </c>
    </row>
    <row r="152" spans="1:31" x14ac:dyDescent="0.3">
      <c r="A152" s="14">
        <v>150</v>
      </c>
      <c r="B152" s="8" t="s">
        <v>490</v>
      </c>
      <c r="C152" s="8" t="s">
        <v>214</v>
      </c>
      <c r="D152" s="8">
        <v>887</v>
      </c>
      <c r="E152" s="8" t="s">
        <v>198</v>
      </c>
      <c r="F152" s="8">
        <v>887</v>
      </c>
      <c r="G152" s="8" t="s">
        <v>261</v>
      </c>
      <c r="H152" s="8">
        <v>922</v>
      </c>
      <c r="J152" s="8" t="str">
        <f>VLOOKUP($E152,'un-class-eco'!$B$2:$D$219,3,FALSE)</f>
        <v>Low income</v>
      </c>
      <c r="K152" s="8" t="str">
        <f>IF(VLOOKUP(E152,'un-class'!$L$1:$O$249,2,FALSE)="x","LDC",IF(VLOOKUP(E152,'un-class'!$L$1:$O$249,3,FALSE)="x","LLDC",IF(VLOOKUP(E152,'un-class'!$L$1:O367,4,FALSE)="x","SIDS","nan")))</f>
        <v>LDC</v>
      </c>
      <c r="L152" s="14" t="str">
        <f t="shared" si="38"/>
        <v>YEM</v>
      </c>
      <c r="M152" s="15" t="s">
        <v>1049</v>
      </c>
      <c r="N152" s="13">
        <f>VLOOKUP($E152,'ssp1-up-g'!$C$1:$X$194,5,FALSE)</f>
        <v>2.5586357389377952</v>
      </c>
      <c r="O152" s="13">
        <f>VLOOKUP($E152,'ssp1-up-g'!$C$1:$X$194,6,FALSE)</f>
        <v>2.9200994944798335</v>
      </c>
      <c r="P152" s="13">
        <f>VLOOKUP($E152,'ssp1-up-g'!$C$1:$X$194,7,FALSE)</f>
        <v>3.1492136208792711</v>
      </c>
      <c r="Q152" s="13">
        <f>VLOOKUP($E152,'ssp1-up-g'!$C$1:$X$194,8,FALSE)</f>
        <v>3.2844666177098354</v>
      </c>
      <c r="R152" s="13">
        <f>VLOOKUP($E152,'ssp1-up-g'!$C$1:$X$194,9,FALSE)</f>
        <v>3.4216328778455285</v>
      </c>
      <c r="S152" s="13">
        <f>VLOOKUP($E152,'ssp1-up-g'!$C$1:$X$194,10,FALSE)</f>
        <v>3.4587518298488398</v>
      </c>
      <c r="T152" s="13">
        <f>VLOOKUP($E152,'ssp1-up-g'!$C$1:$X$194,11,FALSE)</f>
        <v>3.3504024106548229</v>
      </c>
      <c r="U152" s="13">
        <f>VLOOKUP($E152,'ssp1-up-g'!$C$1:$X$194,12,FALSE)</f>
        <v>3.0955143808129826</v>
      </c>
      <c r="V152" s="13">
        <f>VLOOKUP($E152,'ssp1-up-g'!$C$1:$X$194,13,FALSE)</f>
        <v>2.7873604405465215</v>
      </c>
      <c r="W152" s="13">
        <f>VLOOKUP($E152,'ssp1-up-g'!$C$1:$X$194,14,FALSE)</f>
        <v>2.4394657916825224</v>
      </c>
      <c r="X152" s="13">
        <f>VLOOKUP($E152,'ssp1-up-g'!$C$1:$X$194,15,FALSE)</f>
        <v>2.108203207560976</v>
      </c>
      <c r="Y152" s="13">
        <f>VLOOKUP($E152,'ssp1-up-g'!$C$1:$X$194,16,FALSE)</f>
        <v>1.7608629698447515</v>
      </c>
      <c r="Z152" s="13">
        <f>VLOOKUP($E152,'ssp1-up-g'!$C$1:$X$194,17,FALSE)</f>
        <v>1.389144076019349</v>
      </c>
      <c r="AA152" s="13">
        <f>VLOOKUP($E152,'ssp1-up-g'!$C$1:$X$194,18,FALSE)</f>
        <v>1.0115268423932591</v>
      </c>
      <c r="AB152" s="13">
        <f>VLOOKUP($E152,'ssp1-up-g'!$C$1:$X$194,19,FALSE)</f>
        <v>0.64886482830864622</v>
      </c>
      <c r="AC152" s="13">
        <f>VLOOKUP($E152,'ssp1-up-g'!$C$1:$X$194,20,FALSE)</f>
        <v>0.31061112924900414</v>
      </c>
      <c r="AD152" s="13">
        <f>VLOOKUP($E152,'ssp1-up-g'!$C$1:$X$194,21,FALSE)</f>
        <v>0</v>
      </c>
      <c r="AE152" s="13">
        <f>VLOOKUP($E152,'ssp1-up-g'!$C$1:$X$194,22,FALSE)</f>
        <v>0</v>
      </c>
    </row>
    <row r="153" spans="1:31" x14ac:dyDescent="0.3">
      <c r="A153" s="14">
        <v>151</v>
      </c>
      <c r="B153" s="14" t="s">
        <v>492</v>
      </c>
      <c r="C153" s="14" t="s">
        <v>214</v>
      </c>
      <c r="D153" s="14">
        <v>908</v>
      </c>
      <c r="E153" s="14" t="s">
        <v>214</v>
      </c>
      <c r="F153" s="14">
        <v>150</v>
      </c>
      <c r="G153" s="14" t="s">
        <v>2</v>
      </c>
      <c r="H153" s="14">
        <v>1840</v>
      </c>
      <c r="I153" s="14"/>
      <c r="L153" s="14" t="str">
        <f>B153</f>
        <v>Europe</v>
      </c>
      <c r="M153" s="15" t="s">
        <v>1049</v>
      </c>
      <c r="N153" s="15">
        <f t="shared" ref="N153:W154" si="40">SUMIF($H$2:$H$295,$D153,N$2:N$295)</f>
        <v>30.57887698666903</v>
      </c>
      <c r="O153" s="15">
        <f t="shared" si="40"/>
        <v>25.396636453469817</v>
      </c>
      <c r="P153" s="15">
        <f t="shared" si="40"/>
        <v>21.911165644156664</v>
      </c>
      <c r="Q153" s="15">
        <f t="shared" si="40"/>
        <v>18.863959302545972</v>
      </c>
      <c r="R153" s="15">
        <f t="shared" si="40"/>
        <v>16.870498825656114</v>
      </c>
      <c r="S153" s="15">
        <f t="shared" si="40"/>
        <v>15.226954444427051</v>
      </c>
      <c r="T153" s="15">
        <f t="shared" si="40"/>
        <v>13.31124507711402</v>
      </c>
      <c r="U153" s="15">
        <f t="shared" si="40"/>
        <v>11.596002293778511</v>
      </c>
      <c r="V153" s="15">
        <f t="shared" si="40"/>
        <v>9.7169514822094349</v>
      </c>
      <c r="W153" s="15">
        <f t="shared" si="40"/>
        <v>7.9848729403989571</v>
      </c>
      <c r="X153" s="15">
        <f t="shared" ref="X153:AE154" si="41">SUMIF($H$2:$H$295,$D153,X$2:X$295)</f>
        <v>5.7984598778488481</v>
      </c>
      <c r="Y153" s="15">
        <f t="shared" si="41"/>
        <v>4.44129867371577</v>
      </c>
      <c r="Z153" s="15">
        <f t="shared" si="41"/>
        <v>3.352294486657406</v>
      </c>
      <c r="AA153" s="15">
        <f t="shared" si="41"/>
        <v>2.4872747325686948</v>
      </c>
      <c r="AB153" s="15">
        <f t="shared" si="41"/>
        <v>1.3417621610530743</v>
      </c>
      <c r="AC153" s="15">
        <f t="shared" si="41"/>
        <v>0.28948790770956689</v>
      </c>
      <c r="AD153" s="15">
        <f t="shared" si="41"/>
        <v>6.3902501166865022E-2</v>
      </c>
      <c r="AE153" s="15">
        <f t="shared" si="41"/>
        <v>0</v>
      </c>
    </row>
    <row r="154" spans="1:31" x14ac:dyDescent="0.3">
      <c r="A154" s="14">
        <v>152</v>
      </c>
      <c r="B154" s="14" t="s">
        <v>493</v>
      </c>
      <c r="C154" s="14" t="s">
        <v>214</v>
      </c>
      <c r="D154" s="14">
        <v>923</v>
      </c>
      <c r="E154" s="14" t="s">
        <v>214</v>
      </c>
      <c r="F154" s="14">
        <v>151</v>
      </c>
      <c r="G154" s="14" t="s">
        <v>258</v>
      </c>
      <c r="H154" s="14">
        <v>908</v>
      </c>
      <c r="I154" s="14">
        <v>1829</v>
      </c>
      <c r="L154" s="14" t="str">
        <f>B154</f>
        <v>Eastern Europe</v>
      </c>
      <c r="M154" s="15" t="s">
        <v>1049</v>
      </c>
      <c r="N154" s="15">
        <f t="shared" si="40"/>
        <v>9.5125408655398864</v>
      </c>
      <c r="O154" s="15">
        <f t="shared" si="40"/>
        <v>6.9226381656806311</v>
      </c>
      <c r="P154" s="15">
        <f t="shared" si="40"/>
        <v>4.8916599196123887</v>
      </c>
      <c r="Q154" s="15">
        <f t="shared" si="40"/>
        <v>3.2858465791308595</v>
      </c>
      <c r="R154" s="15">
        <f t="shared" si="40"/>
        <v>2.4243919595912056</v>
      </c>
      <c r="S154" s="15">
        <f t="shared" si="40"/>
        <v>1.737111540632867</v>
      </c>
      <c r="T154" s="15">
        <f t="shared" si="40"/>
        <v>1.029945824765929</v>
      </c>
      <c r="U154" s="15">
        <f t="shared" si="40"/>
        <v>0.84879811937052985</v>
      </c>
      <c r="V154" s="15">
        <f t="shared" si="40"/>
        <v>0.6217669629724476</v>
      </c>
      <c r="W154" s="15">
        <f t="shared" si="40"/>
        <v>0.36907817326737113</v>
      </c>
      <c r="X154" s="15">
        <f t="shared" si="41"/>
        <v>0.13378171547563245</v>
      </c>
      <c r="Y154" s="15">
        <f t="shared" si="41"/>
        <v>3.6877357122309107E-2</v>
      </c>
      <c r="Z154" s="15">
        <f t="shared" si="41"/>
        <v>0</v>
      </c>
      <c r="AA154" s="15">
        <f t="shared" si="41"/>
        <v>0</v>
      </c>
      <c r="AB154" s="15">
        <f t="shared" si="41"/>
        <v>0</v>
      </c>
      <c r="AC154" s="15">
        <f t="shared" si="41"/>
        <v>0</v>
      </c>
      <c r="AD154" s="15">
        <f t="shared" si="41"/>
        <v>0</v>
      </c>
      <c r="AE154" s="15">
        <f t="shared" si="41"/>
        <v>0</v>
      </c>
    </row>
    <row r="155" spans="1:31" x14ac:dyDescent="0.3">
      <c r="A155" s="14">
        <v>153</v>
      </c>
      <c r="B155" s="8" t="s">
        <v>494</v>
      </c>
      <c r="C155" s="8" t="s">
        <v>214</v>
      </c>
      <c r="D155" s="8">
        <v>112</v>
      </c>
      <c r="E155" s="8" t="s">
        <v>28</v>
      </c>
      <c r="F155" s="8">
        <v>112</v>
      </c>
      <c r="G155" s="8" t="s">
        <v>261</v>
      </c>
      <c r="H155" s="8">
        <v>923</v>
      </c>
      <c r="J155" s="8" t="str">
        <f>VLOOKUP($E155,'un-class-eco'!$B$2:$D$219,3,FALSE)</f>
        <v>Upper middle income</v>
      </c>
      <c r="K155" s="8" t="str">
        <f>IF(VLOOKUP(E155,'un-class'!$L$1:$O$249,2,FALSE)="x","LDC",IF(VLOOKUP(E155,'un-class'!$L$1:$O$249,3,FALSE)="x","LLDC",IF(VLOOKUP(E155,'un-class'!$L$1:O370,4,FALSE)="x","SIDS","nan")))</f>
        <v>nan</v>
      </c>
      <c r="L155" s="14" t="str">
        <f t="shared" si="38"/>
        <v>BLR</v>
      </c>
      <c r="M155" s="15" t="s">
        <v>1049</v>
      </c>
      <c r="N155" s="13">
        <f>VLOOKUP($E155,'ssp1-up-g'!$C$1:$X$194,5,FALSE)</f>
        <v>0.26567589275808601</v>
      </c>
      <c r="O155" s="13">
        <f>VLOOKUP($E155,'ssp1-up-g'!$C$1:$X$194,6,FALSE)</f>
        <v>0.13864463865513876</v>
      </c>
      <c r="P155" s="13">
        <f>VLOOKUP($E155,'ssp1-up-g'!$C$1:$X$194,7,FALSE)</f>
        <v>4.6057834461229241E-2</v>
      </c>
      <c r="Q155" s="13">
        <f>VLOOKUP($E155,'ssp1-up-g'!$C$1:$X$194,8,FALSE)</f>
        <v>0</v>
      </c>
      <c r="R155" s="13">
        <f>VLOOKUP($E155,'ssp1-up-g'!$C$1:$X$194,9,FALSE)</f>
        <v>0</v>
      </c>
      <c r="S155" s="13">
        <f>VLOOKUP($E155,'ssp1-up-g'!$C$1:$X$194,10,FALSE)</f>
        <v>0</v>
      </c>
      <c r="T155" s="13">
        <f>VLOOKUP($E155,'ssp1-up-g'!$C$1:$X$194,11,FALSE)</f>
        <v>0</v>
      </c>
      <c r="U155" s="13">
        <f>VLOOKUP($E155,'ssp1-up-g'!$C$1:$X$194,12,FALSE)</f>
        <v>0</v>
      </c>
      <c r="V155" s="13">
        <f>VLOOKUP($E155,'ssp1-up-g'!$C$1:$X$194,13,FALSE)</f>
        <v>0</v>
      </c>
      <c r="W155" s="13">
        <f>VLOOKUP($E155,'ssp1-up-g'!$C$1:$X$194,14,FALSE)</f>
        <v>0</v>
      </c>
      <c r="X155" s="13">
        <f>VLOOKUP($E155,'ssp1-up-g'!$C$1:$X$194,15,FALSE)</f>
        <v>0</v>
      </c>
      <c r="Y155" s="13">
        <f>VLOOKUP($E155,'ssp1-up-g'!$C$1:$X$194,16,FALSE)</f>
        <v>0</v>
      </c>
      <c r="Z155" s="13">
        <f>VLOOKUP($E155,'ssp1-up-g'!$C$1:$X$194,17,FALSE)</f>
        <v>0</v>
      </c>
      <c r="AA155" s="13">
        <f>VLOOKUP($E155,'ssp1-up-g'!$C$1:$X$194,18,FALSE)</f>
        <v>0</v>
      </c>
      <c r="AB155" s="13">
        <f>VLOOKUP($E155,'ssp1-up-g'!$C$1:$X$194,19,FALSE)</f>
        <v>0</v>
      </c>
      <c r="AC155" s="13">
        <f>VLOOKUP($E155,'ssp1-up-g'!$C$1:$X$194,20,FALSE)</f>
        <v>0</v>
      </c>
      <c r="AD155" s="13">
        <f>VLOOKUP($E155,'ssp1-up-g'!$C$1:$X$194,21,FALSE)</f>
        <v>0</v>
      </c>
      <c r="AE155" s="13">
        <f>VLOOKUP($E155,'ssp1-up-g'!$C$1:$X$194,22,FALSE)</f>
        <v>0</v>
      </c>
    </row>
    <row r="156" spans="1:31" x14ac:dyDescent="0.3">
      <c r="A156" s="14">
        <v>154</v>
      </c>
      <c r="B156" s="8" t="s">
        <v>496</v>
      </c>
      <c r="C156" s="8" t="s">
        <v>214</v>
      </c>
      <c r="D156" s="8">
        <v>100</v>
      </c>
      <c r="E156" s="8" t="s">
        <v>24</v>
      </c>
      <c r="F156" s="8">
        <v>100</v>
      </c>
      <c r="G156" s="8" t="s">
        <v>261</v>
      </c>
      <c r="H156" s="8">
        <v>923</v>
      </c>
      <c r="J156" s="8" t="str">
        <f>VLOOKUP($E156,'un-class-eco'!$B$2:$D$219,3,FALSE)</f>
        <v>High income</v>
      </c>
      <c r="K156" s="8" t="str">
        <f>IF(VLOOKUP(E156,'un-class'!$L$1:$O$249,2,FALSE)="x","LDC",IF(VLOOKUP(E156,'un-class'!$L$1:$O$249,3,FALSE)="x","LLDC",IF(VLOOKUP(E156,'un-class'!$L$1:O371,4,FALSE)="x","SIDS","nan")))</f>
        <v>nan</v>
      </c>
      <c r="L156" s="14" t="str">
        <f t="shared" si="38"/>
        <v>BGR</v>
      </c>
      <c r="M156" s="15" t="s">
        <v>1049</v>
      </c>
      <c r="N156" s="13">
        <f>VLOOKUP($E156,'ssp1-up-g'!$C$1:$X$194,5,FALSE)</f>
        <v>0.15059703488232845</v>
      </c>
      <c r="O156" s="13">
        <f>VLOOKUP($E156,'ssp1-up-g'!$C$1:$X$194,6,FALSE)</f>
        <v>7.805055803697325E-2</v>
      </c>
      <c r="P156" s="13">
        <f>VLOOKUP($E156,'ssp1-up-g'!$C$1:$X$194,7,FALSE)</f>
        <v>3.5882834703216737E-2</v>
      </c>
      <c r="Q156" s="13">
        <f>VLOOKUP($E156,'ssp1-up-g'!$C$1:$X$194,8,FALSE)</f>
        <v>3.9281162492708077E-3</v>
      </c>
      <c r="R156" s="13">
        <f>VLOOKUP($E156,'ssp1-up-g'!$C$1:$X$194,9,FALSE)</f>
        <v>0</v>
      </c>
      <c r="S156" s="13">
        <f>VLOOKUP($E156,'ssp1-up-g'!$C$1:$X$194,10,FALSE)</f>
        <v>0</v>
      </c>
      <c r="T156" s="13">
        <f>VLOOKUP($E156,'ssp1-up-g'!$C$1:$X$194,11,FALSE)</f>
        <v>0</v>
      </c>
      <c r="U156" s="13">
        <f>VLOOKUP($E156,'ssp1-up-g'!$C$1:$X$194,12,FALSE)</f>
        <v>0</v>
      </c>
      <c r="V156" s="13">
        <f>VLOOKUP($E156,'ssp1-up-g'!$C$1:$X$194,13,FALSE)</f>
        <v>0</v>
      </c>
      <c r="W156" s="13">
        <f>VLOOKUP($E156,'ssp1-up-g'!$C$1:$X$194,14,FALSE)</f>
        <v>0</v>
      </c>
      <c r="X156" s="13">
        <f>VLOOKUP($E156,'ssp1-up-g'!$C$1:$X$194,15,FALSE)</f>
        <v>0</v>
      </c>
      <c r="Y156" s="13">
        <f>VLOOKUP($E156,'ssp1-up-g'!$C$1:$X$194,16,FALSE)</f>
        <v>0</v>
      </c>
      <c r="Z156" s="13">
        <f>VLOOKUP($E156,'ssp1-up-g'!$C$1:$X$194,17,FALSE)</f>
        <v>0</v>
      </c>
      <c r="AA156" s="13">
        <f>VLOOKUP($E156,'ssp1-up-g'!$C$1:$X$194,18,FALSE)</f>
        <v>0</v>
      </c>
      <c r="AB156" s="13">
        <f>VLOOKUP($E156,'ssp1-up-g'!$C$1:$X$194,19,FALSE)</f>
        <v>0</v>
      </c>
      <c r="AC156" s="13">
        <f>VLOOKUP($E156,'ssp1-up-g'!$C$1:$X$194,20,FALSE)</f>
        <v>0</v>
      </c>
      <c r="AD156" s="13">
        <f>VLOOKUP($E156,'ssp1-up-g'!$C$1:$X$194,21,FALSE)</f>
        <v>0</v>
      </c>
      <c r="AE156" s="13">
        <f>VLOOKUP($E156,'ssp1-up-g'!$C$1:$X$194,22,FALSE)</f>
        <v>0</v>
      </c>
    </row>
    <row r="157" spans="1:31" x14ac:dyDescent="0.3">
      <c r="A157" s="14">
        <v>155</v>
      </c>
      <c r="B157" s="8" t="s">
        <v>498</v>
      </c>
      <c r="C157" s="8" t="s">
        <v>214</v>
      </c>
      <c r="D157" s="8">
        <v>203</v>
      </c>
      <c r="E157" s="8" t="s">
        <v>51</v>
      </c>
      <c r="F157" s="8">
        <v>203</v>
      </c>
      <c r="G157" s="8" t="s">
        <v>261</v>
      </c>
      <c r="H157" s="8">
        <v>923</v>
      </c>
      <c r="J157" s="8" t="str">
        <f>VLOOKUP($E157,'un-class-eco'!$B$2:$D$219,3,FALSE)</f>
        <v>High income</v>
      </c>
      <c r="K157" s="8" t="str">
        <f>IF(VLOOKUP(E157,'un-class'!$L$1:$O$249,2,FALSE)="x","LDC",IF(VLOOKUP(E157,'un-class'!$L$1:$O$249,3,FALSE)="x","LLDC",IF(VLOOKUP(E157,'un-class'!$L$1:O372,4,FALSE)="x","SIDS","nan")))</f>
        <v>nan</v>
      </c>
      <c r="L157" s="14" t="str">
        <f t="shared" si="38"/>
        <v>CZE</v>
      </c>
      <c r="M157" s="15" t="s">
        <v>1049</v>
      </c>
      <c r="N157" s="13">
        <f>VLOOKUP($E157,'ssp1-up-g'!$C$1:$X$194,5,FALSE)</f>
        <v>0.65840125343824418</v>
      </c>
      <c r="O157" s="13">
        <f>VLOOKUP($E157,'ssp1-up-g'!$C$1:$X$194,6,FALSE)</f>
        <v>0.53061452698023182</v>
      </c>
      <c r="P157" s="13">
        <f>VLOOKUP($E157,'ssp1-up-g'!$C$1:$X$194,7,FALSE)</f>
        <v>0.44256220696857085</v>
      </c>
      <c r="Q157" s="13">
        <f>VLOOKUP($E157,'ssp1-up-g'!$C$1:$X$194,8,FALSE)</f>
        <v>0.36244504120640819</v>
      </c>
      <c r="R157" s="13">
        <f>VLOOKUP($E157,'ssp1-up-g'!$C$1:$X$194,9,FALSE)</f>
        <v>0.29739614863725805</v>
      </c>
      <c r="S157" s="13">
        <f>VLOOKUP($E157,'ssp1-up-g'!$C$1:$X$194,10,FALSE)</f>
        <v>0.27409733653888146</v>
      </c>
      <c r="T157" s="13">
        <f>VLOOKUP($E157,'ssp1-up-g'!$C$1:$X$194,11,FALSE)</f>
        <v>0.26921289735360077</v>
      </c>
      <c r="U157" s="13">
        <f>VLOOKUP($E157,'ssp1-up-g'!$C$1:$X$194,12,FALSE)</f>
        <v>0.25173249751314231</v>
      </c>
      <c r="V157" s="13">
        <f>VLOOKUP($E157,'ssp1-up-g'!$C$1:$X$194,13,FALSE)</f>
        <v>0.21461429632477902</v>
      </c>
      <c r="W157" s="13">
        <f>VLOOKUP($E157,'ssp1-up-g'!$C$1:$X$194,14,FALSE)</f>
        <v>0.16775243329619371</v>
      </c>
      <c r="X157" s="13">
        <f>VLOOKUP($E157,'ssp1-up-g'!$C$1:$X$194,15,FALSE)</f>
        <v>9.4667690249002234E-2</v>
      </c>
      <c r="Y157" s="13">
        <f>VLOOKUP($E157,'ssp1-up-g'!$C$1:$X$194,16,FALSE)</f>
        <v>3.2776233616468531E-2</v>
      </c>
      <c r="Z157" s="13">
        <f>VLOOKUP($E157,'ssp1-up-g'!$C$1:$X$194,17,FALSE)</f>
        <v>0</v>
      </c>
      <c r="AA157" s="13">
        <f>VLOOKUP($E157,'ssp1-up-g'!$C$1:$X$194,18,FALSE)</f>
        <v>0</v>
      </c>
      <c r="AB157" s="13">
        <f>VLOOKUP($E157,'ssp1-up-g'!$C$1:$X$194,19,FALSE)</f>
        <v>0</v>
      </c>
      <c r="AC157" s="13">
        <f>VLOOKUP($E157,'ssp1-up-g'!$C$1:$X$194,20,FALSE)</f>
        <v>0</v>
      </c>
      <c r="AD157" s="13">
        <f>VLOOKUP($E157,'ssp1-up-g'!$C$1:$X$194,21,FALSE)</f>
        <v>0</v>
      </c>
      <c r="AE157" s="13">
        <f>VLOOKUP($E157,'ssp1-up-g'!$C$1:$X$194,22,FALSE)</f>
        <v>0</v>
      </c>
    </row>
    <row r="158" spans="1:31" x14ac:dyDescent="0.3">
      <c r="A158" s="14">
        <v>156</v>
      </c>
      <c r="B158" s="8" t="s">
        <v>500</v>
      </c>
      <c r="C158" s="8" t="s">
        <v>214</v>
      </c>
      <c r="D158" s="8">
        <v>348</v>
      </c>
      <c r="E158" s="8" t="s">
        <v>86</v>
      </c>
      <c r="F158" s="8">
        <v>348</v>
      </c>
      <c r="G158" s="8" t="s">
        <v>261</v>
      </c>
      <c r="H158" s="8">
        <v>923</v>
      </c>
      <c r="J158" s="8" t="str">
        <f>VLOOKUP($E158,'un-class-eco'!$B$2:$D$219,3,FALSE)</f>
        <v>High income</v>
      </c>
      <c r="K158" s="8" t="str">
        <f>IF(VLOOKUP(E158,'un-class'!$L$1:$O$249,2,FALSE)="x","LDC",IF(VLOOKUP(E158,'un-class'!$L$1:$O$249,3,FALSE)="x","LLDC",IF(VLOOKUP(E158,'un-class'!$L$1:O373,4,FALSE)="x","SIDS","nan")))</f>
        <v>nan</v>
      </c>
      <c r="L158" s="14" t="str">
        <f t="shared" si="38"/>
        <v>HUN</v>
      </c>
      <c r="M158" s="15" t="s">
        <v>1049</v>
      </c>
      <c r="N158" s="13">
        <f>VLOOKUP($E158,'ssp1-up-g'!$C$1:$X$194,5,FALSE)</f>
        <v>0.14538663472540936</v>
      </c>
      <c r="O158" s="13">
        <f>VLOOKUP($E158,'ssp1-up-g'!$C$1:$X$194,6,FALSE)</f>
        <v>0.15689907801621317</v>
      </c>
      <c r="P158" s="13">
        <f>VLOOKUP($E158,'ssp1-up-g'!$C$1:$X$194,7,FALSE)</f>
        <v>0.15836970955994456</v>
      </c>
      <c r="Q158" s="13">
        <f>VLOOKUP($E158,'ssp1-up-g'!$C$1:$X$194,8,FALSE)</f>
        <v>0.14843531414895228</v>
      </c>
      <c r="R158" s="13">
        <f>VLOOKUP($E158,'ssp1-up-g'!$C$1:$X$194,9,FALSE)</f>
        <v>0.13230468093265202</v>
      </c>
      <c r="S158" s="13">
        <f>VLOOKUP($E158,'ssp1-up-g'!$C$1:$X$194,10,FALSE)</f>
        <v>0.11877988778076976</v>
      </c>
      <c r="T158" s="13">
        <f>VLOOKUP($E158,'ssp1-up-g'!$C$1:$X$194,11,FALSE)</f>
        <v>0.10409263872926022</v>
      </c>
      <c r="U158" s="13">
        <f>VLOOKUP($E158,'ssp1-up-g'!$C$1:$X$194,12,FALSE)</f>
        <v>8.5215831905070871E-2</v>
      </c>
      <c r="V158" s="13">
        <f>VLOOKUP($E158,'ssp1-up-g'!$C$1:$X$194,13,FALSE)</f>
        <v>6.4173928854996731E-2</v>
      </c>
      <c r="W158" s="13">
        <f>VLOOKUP($E158,'ssp1-up-g'!$C$1:$X$194,14,FALSE)</f>
        <v>4.008575850205176E-2</v>
      </c>
      <c r="X158" s="13">
        <f>VLOOKUP($E158,'ssp1-up-g'!$C$1:$X$194,15,FALSE)</f>
        <v>0</v>
      </c>
      <c r="Y158" s="13">
        <f>VLOOKUP($E158,'ssp1-up-g'!$C$1:$X$194,16,FALSE)</f>
        <v>0</v>
      </c>
      <c r="Z158" s="13">
        <f>VLOOKUP($E158,'ssp1-up-g'!$C$1:$X$194,17,FALSE)</f>
        <v>0</v>
      </c>
      <c r="AA158" s="13">
        <f>VLOOKUP($E158,'ssp1-up-g'!$C$1:$X$194,18,FALSE)</f>
        <v>0</v>
      </c>
      <c r="AB158" s="13">
        <f>VLOOKUP($E158,'ssp1-up-g'!$C$1:$X$194,19,FALSE)</f>
        <v>0</v>
      </c>
      <c r="AC158" s="13">
        <f>VLOOKUP($E158,'ssp1-up-g'!$C$1:$X$194,20,FALSE)</f>
        <v>0</v>
      </c>
      <c r="AD158" s="13">
        <f>VLOOKUP($E158,'ssp1-up-g'!$C$1:$X$194,21,FALSE)</f>
        <v>0</v>
      </c>
      <c r="AE158" s="13">
        <f>VLOOKUP($E158,'ssp1-up-g'!$C$1:$X$194,22,FALSE)</f>
        <v>0</v>
      </c>
    </row>
    <row r="159" spans="1:31" x14ac:dyDescent="0.3">
      <c r="A159" s="14">
        <v>157</v>
      </c>
      <c r="B159" s="8" t="s">
        <v>502</v>
      </c>
      <c r="C159" s="8" t="s">
        <v>214</v>
      </c>
      <c r="D159" s="8">
        <v>616</v>
      </c>
      <c r="E159" s="8" t="s">
        <v>148</v>
      </c>
      <c r="F159" s="8">
        <v>616</v>
      </c>
      <c r="G159" s="8" t="s">
        <v>261</v>
      </c>
      <c r="H159" s="8">
        <v>923</v>
      </c>
      <c r="J159" s="8" t="str">
        <f>VLOOKUP($E159,'un-class-eco'!$B$2:$D$219,3,FALSE)</f>
        <v>High income</v>
      </c>
      <c r="K159" s="8" t="str">
        <f>IF(VLOOKUP(E159,'un-class'!$L$1:$O$249,2,FALSE)="x","LDC",IF(VLOOKUP(E159,'un-class'!$L$1:$O$249,3,FALSE)="x","LLDC",IF(VLOOKUP(E159,'un-class'!$L$1:O374,4,FALSE)="x","SIDS","nan")))</f>
        <v>nan</v>
      </c>
      <c r="L159" s="14" t="str">
        <f t="shared" si="38"/>
        <v>POL</v>
      </c>
      <c r="M159" s="15" t="s">
        <v>1049</v>
      </c>
      <c r="N159" s="13">
        <f>VLOOKUP($E159,'ssp1-up-g'!$C$1:$X$194,5,FALSE)</f>
        <v>1.5324947650844223</v>
      </c>
      <c r="O159" s="13">
        <f>VLOOKUP($E159,'ssp1-up-g'!$C$1:$X$194,6,FALSE)</f>
        <v>1.4285620819767999</v>
      </c>
      <c r="P159" s="13">
        <f>VLOOKUP($E159,'ssp1-up-g'!$C$1:$X$194,7,FALSE)</f>
        <v>1.2687494329888054</v>
      </c>
      <c r="Q159" s="13">
        <f>VLOOKUP($E159,'ssp1-up-g'!$C$1:$X$194,8,FALSE)</f>
        <v>1.0448827612610749</v>
      </c>
      <c r="R159" s="13">
        <f>VLOOKUP($E159,'ssp1-up-g'!$C$1:$X$194,9,FALSE)</f>
        <v>0.8032645995652139</v>
      </c>
      <c r="S159" s="13">
        <f>VLOOKUP($E159,'ssp1-up-g'!$C$1:$X$194,10,FALSE)</f>
        <v>0.63101621463661672</v>
      </c>
      <c r="T159" s="13">
        <f>VLOOKUP($E159,'ssp1-up-g'!$C$1:$X$194,11,FALSE)</f>
        <v>0.50292872143799272</v>
      </c>
      <c r="U159" s="13">
        <f>VLOOKUP($E159,'ssp1-up-g'!$C$1:$X$194,12,FALSE)</f>
        <v>0.37879498094556041</v>
      </c>
      <c r="V159" s="13">
        <f>VLOOKUP($E159,'ssp1-up-g'!$C$1:$X$194,13,FALSE)</f>
        <v>0.23572557251897663</v>
      </c>
      <c r="W159" s="13">
        <f>VLOOKUP($E159,'ssp1-up-g'!$C$1:$X$194,14,FALSE)</f>
        <v>8.3372220272842412E-2</v>
      </c>
      <c r="X159" s="13">
        <f>VLOOKUP($E159,'ssp1-up-g'!$C$1:$X$194,15,FALSE)</f>
        <v>0</v>
      </c>
      <c r="Y159" s="13">
        <f>VLOOKUP($E159,'ssp1-up-g'!$C$1:$X$194,16,FALSE)</f>
        <v>0</v>
      </c>
      <c r="Z159" s="13">
        <f>VLOOKUP($E159,'ssp1-up-g'!$C$1:$X$194,17,FALSE)</f>
        <v>0</v>
      </c>
      <c r="AA159" s="13">
        <f>VLOOKUP($E159,'ssp1-up-g'!$C$1:$X$194,18,FALSE)</f>
        <v>0</v>
      </c>
      <c r="AB159" s="13">
        <f>VLOOKUP($E159,'ssp1-up-g'!$C$1:$X$194,19,FALSE)</f>
        <v>0</v>
      </c>
      <c r="AC159" s="13">
        <f>VLOOKUP($E159,'ssp1-up-g'!$C$1:$X$194,20,FALSE)</f>
        <v>0</v>
      </c>
      <c r="AD159" s="13">
        <f>VLOOKUP($E159,'ssp1-up-g'!$C$1:$X$194,21,FALSE)</f>
        <v>0</v>
      </c>
      <c r="AE159" s="13">
        <f>VLOOKUP($E159,'ssp1-up-g'!$C$1:$X$194,22,FALSE)</f>
        <v>0</v>
      </c>
    </row>
    <row r="160" spans="1:31" x14ac:dyDescent="0.3">
      <c r="A160" s="14">
        <v>158</v>
      </c>
      <c r="B160" s="8" t="s">
        <v>504</v>
      </c>
      <c r="C160" s="8">
        <v>14</v>
      </c>
      <c r="D160" s="8">
        <v>498</v>
      </c>
      <c r="E160" s="8" t="s">
        <v>116</v>
      </c>
      <c r="F160" s="8">
        <v>498</v>
      </c>
      <c r="G160" s="8" t="s">
        <v>261</v>
      </c>
      <c r="H160" s="8">
        <v>923</v>
      </c>
      <c r="J160" s="8" t="str">
        <f>VLOOKUP($E160,'un-class-eco'!$B$2:$D$219,3,FALSE)</f>
        <v>Upper middle income</v>
      </c>
      <c r="K160" s="8" t="str">
        <f>IF(VLOOKUP(E160,'un-class'!$L$1:$O$249,2,FALSE)="x","LDC",IF(VLOOKUP(E160,'un-class'!$L$1:$O$249,3,FALSE)="x","LLDC",IF(VLOOKUP(E160,'un-class'!$L$1:O375,4,FALSE)="x","SIDS","nan")))</f>
        <v>LLDC</v>
      </c>
      <c r="L160" s="14" t="str">
        <f t="shared" si="38"/>
        <v>MDA</v>
      </c>
      <c r="M160" s="15" t="s">
        <v>1049</v>
      </c>
      <c r="N160" s="13">
        <f>VLOOKUP($E160,'ssp1-up-g'!$C$1:$X$194,5,FALSE)</f>
        <v>8.5195612637455342E-2</v>
      </c>
      <c r="O160" s="13">
        <f>VLOOKUP($E160,'ssp1-up-g'!$C$1:$X$194,6,FALSE)</f>
        <v>6.3857672279791222E-2</v>
      </c>
      <c r="P160" s="13">
        <f>VLOOKUP($E160,'ssp1-up-g'!$C$1:$X$194,7,FALSE)</f>
        <v>3.4037222680687762E-2</v>
      </c>
      <c r="Q160" s="13">
        <f>VLOOKUP($E160,'ssp1-up-g'!$C$1:$X$194,8,FALSE)</f>
        <v>7.0677680806778831E-3</v>
      </c>
      <c r="R160" s="13">
        <f>VLOOKUP($E160,'ssp1-up-g'!$C$1:$X$194,9,FALSE)</f>
        <v>0</v>
      </c>
      <c r="S160" s="13">
        <f>VLOOKUP($E160,'ssp1-up-g'!$C$1:$X$194,10,FALSE)</f>
        <v>0</v>
      </c>
      <c r="T160" s="13">
        <f>VLOOKUP($E160,'ssp1-up-g'!$C$1:$X$194,11,FALSE)</f>
        <v>0</v>
      </c>
      <c r="U160" s="13">
        <f>VLOOKUP($E160,'ssp1-up-g'!$C$1:$X$194,12,FALSE)</f>
        <v>0</v>
      </c>
      <c r="V160" s="13">
        <f>VLOOKUP($E160,'ssp1-up-g'!$C$1:$X$194,13,FALSE)</f>
        <v>0</v>
      </c>
      <c r="W160" s="13">
        <f>VLOOKUP($E160,'ssp1-up-g'!$C$1:$X$194,14,FALSE)</f>
        <v>0</v>
      </c>
      <c r="X160" s="13">
        <f>VLOOKUP($E160,'ssp1-up-g'!$C$1:$X$194,15,FALSE)</f>
        <v>0</v>
      </c>
      <c r="Y160" s="13">
        <f>VLOOKUP($E160,'ssp1-up-g'!$C$1:$X$194,16,FALSE)</f>
        <v>0</v>
      </c>
      <c r="Z160" s="13">
        <f>VLOOKUP($E160,'ssp1-up-g'!$C$1:$X$194,17,FALSE)</f>
        <v>0</v>
      </c>
      <c r="AA160" s="13">
        <f>VLOOKUP($E160,'ssp1-up-g'!$C$1:$X$194,18,FALSE)</f>
        <v>0</v>
      </c>
      <c r="AB160" s="13">
        <f>VLOOKUP($E160,'ssp1-up-g'!$C$1:$X$194,19,FALSE)</f>
        <v>0</v>
      </c>
      <c r="AC160" s="13">
        <f>VLOOKUP($E160,'ssp1-up-g'!$C$1:$X$194,20,FALSE)</f>
        <v>0</v>
      </c>
      <c r="AD160" s="13">
        <f>VLOOKUP($E160,'ssp1-up-g'!$C$1:$X$194,21,FALSE)</f>
        <v>0</v>
      </c>
      <c r="AE160" s="13">
        <f>VLOOKUP($E160,'ssp1-up-g'!$C$1:$X$194,22,FALSE)</f>
        <v>0</v>
      </c>
    </row>
    <row r="161" spans="1:31" x14ac:dyDescent="0.3">
      <c r="A161" s="14">
        <v>159</v>
      </c>
      <c r="B161" s="8" t="s">
        <v>506</v>
      </c>
      <c r="C161" s="8" t="s">
        <v>214</v>
      </c>
      <c r="D161" s="8">
        <v>642</v>
      </c>
      <c r="E161" s="8" t="s">
        <v>157</v>
      </c>
      <c r="F161" s="8">
        <v>642</v>
      </c>
      <c r="G161" s="8" t="s">
        <v>261</v>
      </c>
      <c r="H161" s="8">
        <v>923</v>
      </c>
      <c r="J161" s="8" t="str">
        <f>VLOOKUP($E161,'un-class-eco'!$B$2:$D$219,3,FALSE)</f>
        <v>High income</v>
      </c>
      <c r="K161" s="8" t="str">
        <f>IF(VLOOKUP(E161,'un-class'!$L$1:$O$249,2,FALSE)="x","LDC",IF(VLOOKUP(E161,'un-class'!$L$1:$O$249,3,FALSE)="x","LLDC",IF(VLOOKUP(E161,'un-class'!$L$1:O376,4,FALSE)="x","SIDS","nan")))</f>
        <v>nan</v>
      </c>
      <c r="L161" s="14" t="str">
        <f t="shared" si="38"/>
        <v>ROU</v>
      </c>
      <c r="M161" s="15" t="s">
        <v>1049</v>
      </c>
      <c r="N161" s="13">
        <f>VLOOKUP($E161,'ssp1-up-g'!$C$1:$X$194,5,FALSE)</f>
        <v>0.5913639000011699</v>
      </c>
      <c r="O161" s="13">
        <f>VLOOKUP($E161,'ssp1-up-g'!$C$1:$X$194,6,FALSE)</f>
        <v>0.50355369772509562</v>
      </c>
      <c r="P161" s="13">
        <f>VLOOKUP($E161,'ssp1-up-g'!$C$1:$X$194,7,FALSE)</f>
        <v>0.40244991907294647</v>
      </c>
      <c r="Q161" s="13">
        <f>VLOOKUP($E161,'ssp1-up-g'!$C$1:$X$194,8,FALSE)</f>
        <v>0.29599919167699795</v>
      </c>
      <c r="R161" s="13">
        <f>VLOOKUP($E161,'ssp1-up-g'!$C$1:$X$194,9,FALSE)</f>
        <v>0.21150779974785294</v>
      </c>
      <c r="S161" s="13">
        <f>VLOOKUP($E161,'ssp1-up-g'!$C$1:$X$194,10,FALSE)</f>
        <v>0.11224635595650945</v>
      </c>
      <c r="T161" s="13">
        <f>VLOOKUP($E161,'ssp1-up-g'!$C$1:$X$194,11,FALSE)</f>
        <v>0</v>
      </c>
      <c r="U161" s="13">
        <f>VLOOKUP($E161,'ssp1-up-g'!$C$1:$X$194,12,FALSE)</f>
        <v>0</v>
      </c>
      <c r="V161" s="13">
        <f>VLOOKUP($E161,'ssp1-up-g'!$C$1:$X$194,13,FALSE)</f>
        <v>0</v>
      </c>
      <c r="W161" s="13">
        <f>VLOOKUP($E161,'ssp1-up-g'!$C$1:$X$194,14,FALSE)</f>
        <v>0</v>
      </c>
      <c r="X161" s="13">
        <f>VLOOKUP($E161,'ssp1-up-g'!$C$1:$X$194,15,FALSE)</f>
        <v>0</v>
      </c>
      <c r="Y161" s="13">
        <f>VLOOKUP($E161,'ssp1-up-g'!$C$1:$X$194,16,FALSE)</f>
        <v>0</v>
      </c>
      <c r="Z161" s="13">
        <f>VLOOKUP($E161,'ssp1-up-g'!$C$1:$X$194,17,FALSE)</f>
        <v>0</v>
      </c>
      <c r="AA161" s="13">
        <f>VLOOKUP($E161,'ssp1-up-g'!$C$1:$X$194,18,FALSE)</f>
        <v>0</v>
      </c>
      <c r="AB161" s="13">
        <f>VLOOKUP($E161,'ssp1-up-g'!$C$1:$X$194,19,FALSE)</f>
        <v>0</v>
      </c>
      <c r="AC161" s="13">
        <f>VLOOKUP($E161,'ssp1-up-g'!$C$1:$X$194,20,FALSE)</f>
        <v>0</v>
      </c>
      <c r="AD161" s="13">
        <f>VLOOKUP($E161,'ssp1-up-g'!$C$1:$X$194,21,FALSE)</f>
        <v>0</v>
      </c>
      <c r="AE161" s="13">
        <f>VLOOKUP($E161,'ssp1-up-g'!$C$1:$X$194,22,FALSE)</f>
        <v>0</v>
      </c>
    </row>
    <row r="162" spans="1:31" x14ac:dyDescent="0.3">
      <c r="A162" s="14">
        <v>160</v>
      </c>
      <c r="B162" s="8" t="s">
        <v>508</v>
      </c>
      <c r="C162" s="8" t="s">
        <v>214</v>
      </c>
      <c r="D162" s="8">
        <v>643</v>
      </c>
      <c r="E162" s="8" t="s">
        <v>158</v>
      </c>
      <c r="F162" s="8">
        <v>643</v>
      </c>
      <c r="G162" s="8" t="s">
        <v>261</v>
      </c>
      <c r="H162" s="8">
        <v>923</v>
      </c>
      <c r="J162" s="8" t="str">
        <f>VLOOKUP($E162,'un-class-eco'!$B$2:$D$219,3,FALSE)</f>
        <v>High income</v>
      </c>
      <c r="K162" s="8" t="str">
        <f>IF(VLOOKUP(E162,'un-class'!$L$1:$O$249,2,FALSE)="x","LDC",IF(VLOOKUP(E162,'un-class'!$L$1:$O$249,3,FALSE)="x","LLDC",IF(VLOOKUP(E162,'un-class'!$L$1:O377,4,FALSE)="x","SIDS","nan")))</f>
        <v>nan</v>
      </c>
      <c r="L162" s="14" t="str">
        <f t="shared" si="38"/>
        <v>RUS</v>
      </c>
      <c r="M162" s="15" t="s">
        <v>1049</v>
      </c>
      <c r="N162" s="13">
        <f>VLOOKUP($E162,'ssp1-up-g'!$C$1:$X$194,5,FALSE)</f>
        <v>5.3636874949221323</v>
      </c>
      <c r="O162" s="13">
        <f>VLOOKUP($E162,'ssp1-up-g'!$C$1:$X$194,6,FALSE)</f>
        <v>3.4884696544008023</v>
      </c>
      <c r="P162" s="13">
        <f>VLOOKUP($E162,'ssp1-up-g'!$C$1:$X$194,7,FALSE)</f>
        <v>2.067753590124866</v>
      </c>
      <c r="Q162" s="13">
        <f>VLOOKUP($E162,'ssp1-up-g'!$C$1:$X$194,8,FALSE)</f>
        <v>1.0675451735629338</v>
      </c>
      <c r="R162" s="13">
        <f>VLOOKUP($E162,'ssp1-up-g'!$C$1:$X$194,9,FALSE)</f>
        <v>0.68784820256530566</v>
      </c>
      <c r="S162" s="13">
        <f>VLOOKUP($E162,'ssp1-up-g'!$C$1:$X$194,10,FALSE)</f>
        <v>0.37698489511440414</v>
      </c>
      <c r="T162" s="13">
        <f>VLOOKUP($E162,'ssp1-up-g'!$C$1:$X$194,11,FALSE)</f>
        <v>0</v>
      </c>
      <c r="U162" s="13">
        <f>VLOOKUP($E162,'ssp1-up-g'!$C$1:$X$194,12,FALSE)</f>
        <v>0</v>
      </c>
      <c r="V162" s="13">
        <f>VLOOKUP($E162,'ssp1-up-g'!$C$1:$X$194,13,FALSE)</f>
        <v>0</v>
      </c>
      <c r="W162" s="13">
        <f>VLOOKUP($E162,'ssp1-up-g'!$C$1:$X$194,14,FALSE)</f>
        <v>0</v>
      </c>
      <c r="X162" s="13">
        <f>VLOOKUP($E162,'ssp1-up-g'!$C$1:$X$194,15,FALSE)</f>
        <v>0</v>
      </c>
      <c r="Y162" s="13">
        <f>VLOOKUP($E162,'ssp1-up-g'!$C$1:$X$194,16,FALSE)</f>
        <v>0</v>
      </c>
      <c r="Z162" s="13">
        <f>VLOOKUP($E162,'ssp1-up-g'!$C$1:$X$194,17,FALSE)</f>
        <v>0</v>
      </c>
      <c r="AA162" s="13">
        <f>VLOOKUP($E162,'ssp1-up-g'!$C$1:$X$194,18,FALSE)</f>
        <v>0</v>
      </c>
      <c r="AB162" s="13">
        <f>VLOOKUP($E162,'ssp1-up-g'!$C$1:$X$194,19,FALSE)</f>
        <v>0</v>
      </c>
      <c r="AC162" s="13">
        <f>VLOOKUP($E162,'ssp1-up-g'!$C$1:$X$194,20,FALSE)</f>
        <v>0</v>
      </c>
      <c r="AD162" s="13">
        <f>VLOOKUP($E162,'ssp1-up-g'!$C$1:$X$194,21,FALSE)</f>
        <v>0</v>
      </c>
      <c r="AE162" s="13">
        <f>VLOOKUP($E162,'ssp1-up-g'!$C$1:$X$194,22,FALSE)</f>
        <v>0</v>
      </c>
    </row>
    <row r="163" spans="1:31" x14ac:dyDescent="0.3">
      <c r="A163" s="14">
        <v>161</v>
      </c>
      <c r="B163" s="8" t="s">
        <v>510</v>
      </c>
      <c r="C163" s="8" t="s">
        <v>214</v>
      </c>
      <c r="D163" s="8">
        <v>703</v>
      </c>
      <c r="E163" s="8" t="s">
        <v>171</v>
      </c>
      <c r="F163" s="8">
        <v>703</v>
      </c>
      <c r="G163" s="8" t="s">
        <v>261</v>
      </c>
      <c r="H163" s="8">
        <v>923</v>
      </c>
      <c r="J163" s="8" t="str">
        <f>VLOOKUP($E163,'un-class-eco'!$B$2:$D$219,3,FALSE)</f>
        <v>High income</v>
      </c>
      <c r="K163" s="8" t="str">
        <f>IF(VLOOKUP(E163,'un-class'!$L$1:$O$249,2,FALSE)="x","LDC",IF(VLOOKUP(E163,'un-class'!$L$1:$O$249,3,FALSE)="x","LLDC",IF(VLOOKUP(E163,'un-class'!$L$1:O378,4,FALSE)="x","SIDS","nan")))</f>
        <v>nan</v>
      </c>
      <c r="L163" s="14" t="str">
        <f t="shared" si="38"/>
        <v>SVK</v>
      </c>
      <c r="M163" s="15" t="s">
        <v>1049</v>
      </c>
      <c r="N163" s="13">
        <f>VLOOKUP($E163,'ssp1-up-g'!$C$1:$X$194,5,FALSE)</f>
        <v>0.27770945443370776</v>
      </c>
      <c r="O163" s="13">
        <f>VLOOKUP($E163,'ssp1-up-g'!$C$1:$X$194,6,FALSE)</f>
        <v>0.2732313385024141</v>
      </c>
      <c r="P163" s="13">
        <f>VLOOKUP($E163,'ssp1-up-g'!$C$1:$X$194,7,FALSE)</f>
        <v>0.25755305981662868</v>
      </c>
      <c r="Q163" s="13">
        <f>VLOOKUP($E163,'ssp1-up-g'!$C$1:$X$194,8,FALSE)</f>
        <v>0.23028744257929379</v>
      </c>
      <c r="R163" s="13">
        <f>VLOOKUP($E163,'ssp1-up-g'!$C$1:$X$194,9,FALSE)</f>
        <v>0.19757750410062958</v>
      </c>
      <c r="S163" s="13">
        <f>VLOOKUP($E163,'ssp1-up-g'!$C$1:$X$194,10,FALSE)</f>
        <v>0.17307378032535503</v>
      </c>
      <c r="T163" s="13">
        <f>VLOOKUP($E163,'ssp1-up-g'!$C$1:$X$194,11,FALSE)</f>
        <v>0.15371156724507529</v>
      </c>
      <c r="U163" s="13">
        <f>VLOOKUP($E163,'ssp1-up-g'!$C$1:$X$194,12,FALSE)</f>
        <v>0.13305480900675626</v>
      </c>
      <c r="V163" s="13">
        <f>VLOOKUP($E163,'ssp1-up-g'!$C$1:$X$194,13,FALSE)</f>
        <v>0.10725316527369522</v>
      </c>
      <c r="W163" s="13">
        <f>VLOOKUP($E163,'ssp1-up-g'!$C$1:$X$194,14,FALSE)</f>
        <v>7.7867761196283247E-2</v>
      </c>
      <c r="X163" s="13">
        <f>VLOOKUP($E163,'ssp1-up-g'!$C$1:$X$194,15,FALSE)</f>
        <v>3.9114025226630211E-2</v>
      </c>
      <c r="Y163" s="13">
        <f>VLOOKUP($E163,'ssp1-up-g'!$C$1:$X$194,16,FALSE)</f>
        <v>4.1011235058405759E-3</v>
      </c>
      <c r="Z163" s="13">
        <f>VLOOKUP($E163,'ssp1-up-g'!$C$1:$X$194,17,FALSE)</f>
        <v>0</v>
      </c>
      <c r="AA163" s="13">
        <f>VLOOKUP($E163,'ssp1-up-g'!$C$1:$X$194,18,FALSE)</f>
        <v>0</v>
      </c>
      <c r="AB163" s="13">
        <f>VLOOKUP($E163,'ssp1-up-g'!$C$1:$X$194,19,FALSE)</f>
        <v>0</v>
      </c>
      <c r="AC163" s="13">
        <f>VLOOKUP($E163,'ssp1-up-g'!$C$1:$X$194,20,FALSE)</f>
        <v>0</v>
      </c>
      <c r="AD163" s="13">
        <f>VLOOKUP($E163,'ssp1-up-g'!$C$1:$X$194,21,FALSE)</f>
        <v>0</v>
      </c>
      <c r="AE163" s="13">
        <f>VLOOKUP($E163,'ssp1-up-g'!$C$1:$X$194,22,FALSE)</f>
        <v>0</v>
      </c>
    </row>
    <row r="164" spans="1:31" x14ac:dyDescent="0.3">
      <c r="A164" s="14">
        <v>162</v>
      </c>
      <c r="B164" s="8" t="s">
        <v>512</v>
      </c>
      <c r="C164" s="8">
        <v>15</v>
      </c>
      <c r="D164" s="8">
        <v>804</v>
      </c>
      <c r="E164" s="8" t="s">
        <v>188</v>
      </c>
      <c r="F164" s="8">
        <v>804</v>
      </c>
      <c r="G164" s="8" t="s">
        <v>261</v>
      </c>
      <c r="H164" s="8">
        <v>923</v>
      </c>
      <c r="J164" s="8" t="str">
        <f>VLOOKUP($E164,'un-class-eco'!$B$2:$D$219,3,FALSE)</f>
        <v>Upper middle income</v>
      </c>
      <c r="K164" s="8" t="str">
        <f>IF(VLOOKUP(E164,'un-class'!$L$1:$O$249,2,FALSE)="x","LDC",IF(VLOOKUP(E164,'un-class'!$L$1:$O$249,3,FALSE)="x","LLDC",IF(VLOOKUP(E164,'un-class'!$L$1:O379,4,FALSE)="x","SIDS","nan")))</f>
        <v>nan</v>
      </c>
      <c r="L164" s="14" t="str">
        <f t="shared" si="38"/>
        <v>UKR</v>
      </c>
      <c r="M164" s="15" t="s">
        <v>1049</v>
      </c>
      <c r="N164" s="13">
        <f>VLOOKUP($E164,'ssp1-up-g'!$C$1:$X$194,5,FALSE)</f>
        <v>0.44202882265692978</v>
      </c>
      <c r="O164" s="13">
        <f>VLOOKUP($E164,'ssp1-up-g'!$C$1:$X$194,6,FALSE)</f>
        <v>0.26075491910717119</v>
      </c>
      <c r="P164" s="13">
        <f>VLOOKUP($E164,'ssp1-up-g'!$C$1:$X$194,7,FALSE)</f>
        <v>0.17824410923549294</v>
      </c>
      <c r="Q164" s="13">
        <f>VLOOKUP($E164,'ssp1-up-g'!$C$1:$X$194,8,FALSE)</f>
        <v>0.12525577036524993</v>
      </c>
      <c r="R164" s="13">
        <f>VLOOKUP($E164,'ssp1-up-g'!$C$1:$X$194,9,FALSE)</f>
        <v>9.4493024042293428E-2</v>
      </c>
      <c r="S164" s="13">
        <f>VLOOKUP($E164,'ssp1-up-g'!$C$1:$X$194,10,FALSE)</f>
        <v>5.091307028033043E-2</v>
      </c>
      <c r="T164" s="13">
        <f>VLOOKUP($E164,'ssp1-up-g'!$C$1:$X$194,11,FALSE)</f>
        <v>0</v>
      </c>
      <c r="U164" s="13">
        <f>VLOOKUP($E164,'ssp1-up-g'!$C$1:$X$194,12,FALSE)</f>
        <v>0</v>
      </c>
      <c r="V164" s="13">
        <f>VLOOKUP($E164,'ssp1-up-g'!$C$1:$X$194,13,FALSE)</f>
        <v>0</v>
      </c>
      <c r="W164" s="13">
        <f>VLOOKUP($E164,'ssp1-up-g'!$C$1:$X$194,14,FALSE)</f>
        <v>0</v>
      </c>
      <c r="X164" s="13">
        <f>VLOOKUP($E164,'ssp1-up-g'!$C$1:$X$194,15,FALSE)</f>
        <v>0</v>
      </c>
      <c r="Y164" s="13">
        <f>VLOOKUP($E164,'ssp1-up-g'!$C$1:$X$194,16,FALSE)</f>
        <v>0</v>
      </c>
      <c r="Z164" s="13">
        <f>VLOOKUP($E164,'ssp1-up-g'!$C$1:$X$194,17,FALSE)</f>
        <v>0</v>
      </c>
      <c r="AA164" s="13">
        <f>VLOOKUP($E164,'ssp1-up-g'!$C$1:$X$194,18,FALSE)</f>
        <v>0</v>
      </c>
      <c r="AB164" s="13">
        <f>VLOOKUP($E164,'ssp1-up-g'!$C$1:$X$194,19,FALSE)</f>
        <v>0</v>
      </c>
      <c r="AC164" s="13">
        <f>VLOOKUP($E164,'ssp1-up-g'!$C$1:$X$194,20,FALSE)</f>
        <v>0</v>
      </c>
      <c r="AD164" s="13">
        <f>VLOOKUP($E164,'ssp1-up-g'!$C$1:$X$194,21,FALSE)</f>
        <v>0</v>
      </c>
      <c r="AE164" s="13">
        <f>VLOOKUP($E164,'ssp1-up-g'!$C$1:$X$194,22,FALSE)</f>
        <v>0</v>
      </c>
    </row>
    <row r="165" spans="1:31" x14ac:dyDescent="0.3">
      <c r="A165" s="14">
        <v>163</v>
      </c>
      <c r="B165" s="14" t="s">
        <v>514</v>
      </c>
      <c r="C165" s="14" t="s">
        <v>214</v>
      </c>
      <c r="D165" s="14">
        <v>924</v>
      </c>
      <c r="E165" s="14" t="s">
        <v>214</v>
      </c>
      <c r="F165" s="14">
        <v>154</v>
      </c>
      <c r="G165" s="14" t="s">
        <v>258</v>
      </c>
      <c r="H165" s="14">
        <v>908</v>
      </c>
      <c r="I165" s="14">
        <v>1829</v>
      </c>
      <c r="L165" s="14" t="str">
        <f>B165</f>
        <v>Northern Europe</v>
      </c>
      <c r="M165" s="15" t="s">
        <v>1049</v>
      </c>
      <c r="N165" s="15">
        <f t="shared" ref="N165:AE165" si="42">SUMIF($H$2:$H$295,$D165,N$2:N$295)</f>
        <v>5.5084412136384238</v>
      </c>
      <c r="O165" s="15">
        <f t="shared" si="42"/>
        <v>5.4012864730357544</v>
      </c>
      <c r="P165" s="15">
        <f t="shared" si="42"/>
        <v>5.2984058921748396</v>
      </c>
      <c r="Q165" s="15">
        <f t="shared" si="42"/>
        <v>5.0007679655187482</v>
      </c>
      <c r="R165" s="15">
        <f t="shared" si="42"/>
        <v>4.7151947078097187</v>
      </c>
      <c r="S165" s="15">
        <f t="shared" si="42"/>
        <v>4.5148323626016822</v>
      </c>
      <c r="T165" s="15">
        <f t="shared" si="42"/>
        <v>4.3415334319453232</v>
      </c>
      <c r="U165" s="15">
        <f t="shared" si="42"/>
        <v>4.1134271578217128</v>
      </c>
      <c r="V165" s="15">
        <f t="shared" si="42"/>
        <v>3.8082339350780394</v>
      </c>
      <c r="W165" s="15">
        <f t="shared" si="42"/>
        <v>3.4764822256465941</v>
      </c>
      <c r="X165" s="15">
        <f t="shared" si="42"/>
        <v>3.0513944547414997</v>
      </c>
      <c r="Y165" s="15">
        <f t="shared" si="42"/>
        <v>2.6493723878912756</v>
      </c>
      <c r="Z165" s="15">
        <f t="shared" si="42"/>
        <v>2.1174337595541752</v>
      </c>
      <c r="AA165" s="15">
        <f t="shared" si="42"/>
        <v>1.6297587871761579</v>
      </c>
      <c r="AB165" s="15">
        <f t="shared" si="42"/>
        <v>1.0228648711758157</v>
      </c>
      <c r="AC165" s="15">
        <f t="shared" si="42"/>
        <v>0.28948790770956689</v>
      </c>
      <c r="AD165" s="15">
        <f t="shared" si="42"/>
        <v>6.3902501166865022E-2</v>
      </c>
      <c r="AE165" s="15">
        <f t="shared" si="42"/>
        <v>0</v>
      </c>
    </row>
    <row r="166" spans="1:31" x14ac:dyDescent="0.3">
      <c r="A166" s="14">
        <v>164</v>
      </c>
      <c r="B166" s="8" t="s">
        <v>515</v>
      </c>
      <c r="C166" s="8">
        <v>16</v>
      </c>
      <c r="D166" s="8">
        <v>208</v>
      </c>
      <c r="E166" s="8" t="s">
        <v>54</v>
      </c>
      <c r="F166" s="8">
        <v>208</v>
      </c>
      <c r="G166" s="8" t="s">
        <v>261</v>
      </c>
      <c r="H166" s="8">
        <v>924</v>
      </c>
      <c r="J166" s="8" t="str">
        <f>VLOOKUP($E166,'un-class-eco'!$B$2:$D$219,3,FALSE)</f>
        <v>High income</v>
      </c>
      <c r="K166" s="8" t="str">
        <f>IF(VLOOKUP(E166,'un-class'!$L$1:$O$249,2,FALSE)="x","LDC",IF(VLOOKUP(E166,'un-class'!$L$1:$O$249,3,FALSE)="x","LLDC",IF(VLOOKUP(E166,'un-class'!$L$1:O381,4,FALSE)="x","SIDS","nan")))</f>
        <v>nan</v>
      </c>
      <c r="L166" s="14" t="str">
        <f t="shared" si="38"/>
        <v>DNK</v>
      </c>
      <c r="M166" s="15" t="s">
        <v>1049</v>
      </c>
      <c r="N166" s="13">
        <f>VLOOKUP($E166,'ssp1-up-g'!$C$1:$X$194,5,FALSE)</f>
        <v>0.18526568236733532</v>
      </c>
      <c r="O166" s="13">
        <f>VLOOKUP($E166,'ssp1-up-g'!$C$1:$X$194,6,FALSE)</f>
        <v>0.18186363367077174</v>
      </c>
      <c r="P166" s="13">
        <f>VLOOKUP($E166,'ssp1-up-g'!$C$1:$X$194,7,FALSE)</f>
        <v>0.19085328666125712</v>
      </c>
      <c r="Q166" s="13">
        <f>VLOOKUP($E166,'ssp1-up-g'!$C$1:$X$194,8,FALSE)</f>
        <v>0.18845683002915425</v>
      </c>
      <c r="R166" s="13">
        <f>VLOOKUP($E166,'ssp1-up-g'!$C$1:$X$194,9,FALSE)</f>
        <v>0.17838458609308461</v>
      </c>
      <c r="S166" s="13">
        <f>VLOOKUP($E166,'ssp1-up-g'!$C$1:$X$194,10,FALSE)</f>
        <v>0.16836265570085462</v>
      </c>
      <c r="T166" s="13">
        <f>VLOOKUP($E166,'ssp1-up-g'!$C$1:$X$194,11,FALSE)</f>
        <v>0.16251133451657829</v>
      </c>
      <c r="U166" s="13">
        <f>VLOOKUP($E166,'ssp1-up-g'!$C$1:$X$194,12,FALSE)</f>
        <v>0.16162487511659496</v>
      </c>
      <c r="V166" s="13">
        <f>VLOOKUP($E166,'ssp1-up-g'!$C$1:$X$194,13,FALSE)</f>
        <v>0.16244227208264572</v>
      </c>
      <c r="W166" s="13">
        <f>VLOOKUP($E166,'ssp1-up-g'!$C$1:$X$194,14,FALSE)</f>
        <v>0.16050502971262581</v>
      </c>
      <c r="X166" s="13">
        <f>VLOOKUP($E166,'ssp1-up-g'!$C$1:$X$194,15,FALSE)</f>
        <v>0.15024649181793404</v>
      </c>
      <c r="Y166" s="13">
        <f>VLOOKUP($E166,'ssp1-up-g'!$C$1:$X$194,16,FALSE)</f>
        <v>0.13872405620125949</v>
      </c>
      <c r="Z166" s="13">
        <f>VLOOKUP($E166,'ssp1-up-g'!$C$1:$X$194,17,FALSE)</f>
        <v>0.12382529134267894</v>
      </c>
      <c r="AA166" s="13">
        <f>VLOOKUP($E166,'ssp1-up-g'!$C$1:$X$194,18,FALSE)</f>
        <v>9.9616310944364628E-2</v>
      </c>
      <c r="AB166" s="13">
        <f>VLOOKUP($E166,'ssp1-up-g'!$C$1:$X$194,19,FALSE)</f>
        <v>7.8456194743067087E-2</v>
      </c>
      <c r="AC166" s="13">
        <f>VLOOKUP($E166,'ssp1-up-g'!$C$1:$X$194,20,FALSE)</f>
        <v>5.4906768906258563E-2</v>
      </c>
      <c r="AD166" s="13">
        <f>VLOOKUP($E166,'ssp1-up-g'!$C$1:$X$194,21,FALSE)</f>
        <v>1.6607726599205286E-2</v>
      </c>
      <c r="AE166" s="13">
        <f>VLOOKUP($E166,'ssp1-up-g'!$C$1:$X$194,22,FALSE)</f>
        <v>0</v>
      </c>
    </row>
    <row r="167" spans="1:31" x14ac:dyDescent="0.3">
      <c r="A167" s="14">
        <v>165</v>
      </c>
      <c r="B167" s="8" t="s">
        <v>517</v>
      </c>
      <c r="C167" s="8" t="s">
        <v>214</v>
      </c>
      <c r="D167" s="8">
        <v>233</v>
      </c>
      <c r="E167" s="8" t="s">
        <v>61</v>
      </c>
      <c r="F167" s="8">
        <v>233</v>
      </c>
      <c r="G167" s="8" t="s">
        <v>261</v>
      </c>
      <c r="H167" s="8">
        <v>924</v>
      </c>
      <c r="J167" s="8" t="str">
        <f>VLOOKUP($E167,'un-class-eco'!$B$2:$D$219,3,FALSE)</f>
        <v>High income</v>
      </c>
      <c r="K167" s="8" t="str">
        <f>IF(VLOOKUP(E167,'un-class'!$L$1:$O$249,2,FALSE)="x","LDC",IF(VLOOKUP(E167,'un-class'!$L$1:$O$249,3,FALSE)="x","LLDC",IF(VLOOKUP(E167,'un-class'!$L$1:O382,4,FALSE)="x","SIDS","nan")))</f>
        <v>nan</v>
      </c>
      <c r="L167" s="14" t="str">
        <f t="shared" si="38"/>
        <v>EST</v>
      </c>
      <c r="M167" s="15" t="s">
        <v>1049</v>
      </c>
      <c r="N167" s="13">
        <f>VLOOKUP($E167,'ssp1-up-g'!$C$1:$X$194,5,FALSE)</f>
        <v>3.8034166917998324E-2</v>
      </c>
      <c r="O167" s="13">
        <f>VLOOKUP($E167,'ssp1-up-g'!$C$1:$X$194,6,FALSE)</f>
        <v>3.1846242562386551E-2</v>
      </c>
      <c r="P167" s="13">
        <f>VLOOKUP($E167,'ssp1-up-g'!$C$1:$X$194,7,FALSE)</f>
        <v>2.5951043633725135E-2</v>
      </c>
      <c r="Q167" s="13">
        <f>VLOOKUP($E167,'ssp1-up-g'!$C$1:$X$194,8,FALSE)</f>
        <v>2.0713146619337097E-2</v>
      </c>
      <c r="R167" s="13">
        <f>VLOOKUP($E167,'ssp1-up-g'!$C$1:$X$194,9,FALSE)</f>
        <v>1.9056002298884156E-2</v>
      </c>
      <c r="S167" s="13">
        <f>VLOOKUP($E167,'ssp1-up-g'!$C$1:$X$194,10,FALSE)</f>
        <v>2.0086127586407709E-2</v>
      </c>
      <c r="T167" s="13">
        <f>VLOOKUP($E167,'ssp1-up-g'!$C$1:$X$194,11,FALSE)</f>
        <v>2.0083656308741871E-2</v>
      </c>
      <c r="U167" s="13">
        <f>VLOOKUP($E167,'ssp1-up-g'!$C$1:$X$194,12,FALSE)</f>
        <v>1.7460099932966378E-2</v>
      </c>
      <c r="V167" s="13">
        <f>VLOOKUP($E167,'ssp1-up-g'!$C$1:$X$194,13,FALSE)</f>
        <v>1.3415318338610982E-2</v>
      </c>
      <c r="W167" s="13">
        <f>VLOOKUP($E167,'ssp1-up-g'!$C$1:$X$194,14,FALSE)</f>
        <v>9.9914966626817314E-3</v>
      </c>
      <c r="X167" s="13">
        <f>VLOOKUP($E167,'ssp1-up-g'!$C$1:$X$194,15,FALSE)</f>
        <v>6.8032816132326257E-3</v>
      </c>
      <c r="Y167" s="13">
        <f>VLOOKUP($E167,'ssp1-up-g'!$C$1:$X$194,16,FALSE)</f>
        <v>4.9564377018871397E-3</v>
      </c>
      <c r="Z167" s="13">
        <f>VLOOKUP($E167,'ssp1-up-g'!$C$1:$X$194,17,FALSE)</f>
        <v>3.3160128625959739E-3</v>
      </c>
      <c r="AA167" s="13">
        <f>VLOOKUP($E167,'ssp1-up-g'!$C$1:$X$194,18,FALSE)</f>
        <v>7.7216481402220261E-4</v>
      </c>
      <c r="AB167" s="13">
        <f>VLOOKUP($E167,'ssp1-up-g'!$C$1:$X$194,19,FALSE)</f>
        <v>0</v>
      </c>
      <c r="AC167" s="13">
        <f>VLOOKUP($E167,'ssp1-up-g'!$C$1:$X$194,20,FALSE)</f>
        <v>0</v>
      </c>
      <c r="AD167" s="13">
        <f>VLOOKUP($E167,'ssp1-up-g'!$C$1:$X$194,21,FALSE)</f>
        <v>0</v>
      </c>
      <c r="AE167" s="13">
        <f>VLOOKUP($E167,'ssp1-up-g'!$C$1:$X$194,22,FALSE)</f>
        <v>0</v>
      </c>
    </row>
    <row r="168" spans="1:31" x14ac:dyDescent="0.3">
      <c r="A168" s="14">
        <v>166</v>
      </c>
      <c r="B168" s="8" t="s">
        <v>519</v>
      </c>
      <c r="C168" s="8">
        <v>17</v>
      </c>
      <c r="D168" s="8">
        <v>234</v>
      </c>
      <c r="E168" s="8" t="s">
        <v>520</v>
      </c>
      <c r="F168" s="8">
        <v>234</v>
      </c>
      <c r="G168" s="8" t="s">
        <v>261</v>
      </c>
      <c r="H168" s="8">
        <v>924</v>
      </c>
      <c r="J168" s="8" t="str">
        <f>VLOOKUP($E168,'un-class-eco'!$B$2:$D$219,3,FALSE)</f>
        <v>High income</v>
      </c>
      <c r="K168" s="8" t="str">
        <f>IF(VLOOKUP(E168,'un-class'!$L$1:$O$249,2,FALSE)="x","LDC",IF(VLOOKUP(E168,'un-class'!$L$1:$O$249,3,FALSE)="x","LLDC",IF(VLOOKUP(E168,'un-class'!$L$1:O383,4,FALSE)="x","SIDS","nan")))</f>
        <v>nan</v>
      </c>
      <c r="L168" s="14" t="str">
        <f t="shared" si="38"/>
        <v>FRO</v>
      </c>
      <c r="M168" s="15" t="s">
        <v>1049</v>
      </c>
      <c r="N168" s="8" t="s">
        <v>799</v>
      </c>
      <c r="O168" s="8" t="s">
        <v>799</v>
      </c>
      <c r="P168" s="8" t="s">
        <v>799</v>
      </c>
      <c r="Q168" s="8" t="s">
        <v>799</v>
      </c>
      <c r="R168" s="8" t="s">
        <v>799</v>
      </c>
      <c r="S168" s="8" t="s">
        <v>799</v>
      </c>
      <c r="T168" s="8" t="s">
        <v>799</v>
      </c>
      <c r="U168" s="8" t="s">
        <v>799</v>
      </c>
      <c r="V168" s="8" t="s">
        <v>799</v>
      </c>
      <c r="W168" s="8" t="s">
        <v>799</v>
      </c>
      <c r="X168" s="8" t="s">
        <v>799</v>
      </c>
      <c r="Y168" s="8" t="s">
        <v>799</v>
      </c>
      <c r="Z168" s="8" t="s">
        <v>799</v>
      </c>
      <c r="AA168" s="8" t="s">
        <v>799</v>
      </c>
      <c r="AB168" s="8" t="s">
        <v>799</v>
      </c>
      <c r="AC168" s="8" t="s">
        <v>799</v>
      </c>
      <c r="AD168" s="8" t="s">
        <v>799</v>
      </c>
      <c r="AE168" s="8" t="s">
        <v>799</v>
      </c>
    </row>
    <row r="169" spans="1:31" x14ac:dyDescent="0.3">
      <c r="A169" s="14">
        <v>167</v>
      </c>
      <c r="B169" s="8" t="s">
        <v>522</v>
      </c>
      <c r="C169" s="8">
        <v>18</v>
      </c>
      <c r="D169" s="8">
        <v>246</v>
      </c>
      <c r="E169" s="8" t="s">
        <v>63</v>
      </c>
      <c r="F169" s="8">
        <v>246</v>
      </c>
      <c r="G169" s="8" t="s">
        <v>261</v>
      </c>
      <c r="H169" s="8">
        <v>924</v>
      </c>
      <c r="J169" s="8" t="str">
        <f>VLOOKUP($E169,'un-class-eco'!$B$2:$D$219,3,FALSE)</f>
        <v>High income</v>
      </c>
      <c r="K169" s="8" t="str">
        <f>IF(VLOOKUP(E169,'un-class'!$L$1:$O$249,2,FALSE)="x","LDC",IF(VLOOKUP(E169,'un-class'!$L$1:$O$249,3,FALSE)="x","LLDC",IF(VLOOKUP(E169,'un-class'!$L$1:O384,4,FALSE)="x","SIDS","nan")))</f>
        <v>nan</v>
      </c>
      <c r="L169" s="14" t="str">
        <f t="shared" si="38"/>
        <v>FIN</v>
      </c>
      <c r="M169" s="15" t="s">
        <v>1049</v>
      </c>
      <c r="N169" s="13">
        <f>VLOOKUP($E169,'ssp1-up-g'!$C$1:$X$194,5,FALSE)</f>
        <v>0.18023408862823942</v>
      </c>
      <c r="O169" s="13">
        <f>VLOOKUP($E169,'ssp1-up-g'!$C$1:$X$194,6,FALSE)</f>
        <v>0.18306260730588431</v>
      </c>
      <c r="P169" s="13">
        <f>VLOOKUP($E169,'ssp1-up-g'!$C$1:$X$194,7,FALSE)</f>
        <v>0.18174950881094709</v>
      </c>
      <c r="Q169" s="13">
        <f>VLOOKUP($E169,'ssp1-up-g'!$C$1:$X$194,8,FALSE)</f>
        <v>0.17041562814501177</v>
      </c>
      <c r="R169" s="13">
        <f>VLOOKUP($E169,'ssp1-up-g'!$C$1:$X$194,9,FALSE)</f>
        <v>0.15705245645836108</v>
      </c>
      <c r="S169" s="13">
        <f>VLOOKUP($E169,'ssp1-up-g'!$C$1:$X$194,10,FALSE)</f>
        <v>0.14958893877115997</v>
      </c>
      <c r="T169" s="13">
        <f>VLOOKUP($E169,'ssp1-up-g'!$C$1:$X$194,11,FALSE)</f>
        <v>0.14688633704801468</v>
      </c>
      <c r="U169" s="13">
        <f>VLOOKUP($E169,'ssp1-up-g'!$C$1:$X$194,12,FALSE)</f>
        <v>0.14817529322096767</v>
      </c>
      <c r="V169" s="13">
        <f>VLOOKUP($E169,'ssp1-up-g'!$C$1:$X$194,13,FALSE)</f>
        <v>0.15042756333800167</v>
      </c>
      <c r="W169" s="13">
        <f>VLOOKUP($E169,'ssp1-up-g'!$C$1:$X$194,14,FALSE)</f>
        <v>0.15070510923393865</v>
      </c>
      <c r="X169" s="13">
        <f>VLOOKUP($E169,'ssp1-up-g'!$C$1:$X$194,15,FALSE)</f>
        <v>0.14357215422106773</v>
      </c>
      <c r="Y169" s="13">
        <f>VLOOKUP($E169,'ssp1-up-g'!$C$1:$X$194,16,FALSE)</f>
        <v>0.12298069481839313</v>
      </c>
      <c r="Z169" s="13">
        <f>VLOOKUP($E169,'ssp1-up-g'!$C$1:$X$194,17,FALSE)</f>
        <v>0.10407985807898346</v>
      </c>
      <c r="AA169" s="13">
        <f>VLOOKUP($E169,'ssp1-up-g'!$C$1:$X$194,18,FALSE)</f>
        <v>8.5716610651736858E-2</v>
      </c>
      <c r="AB169" s="13">
        <f>VLOOKUP($E169,'ssp1-up-g'!$C$1:$X$194,19,FALSE)</f>
        <v>6.3739517210870567E-2</v>
      </c>
      <c r="AC169" s="13">
        <f>VLOOKUP($E169,'ssp1-up-g'!$C$1:$X$194,20,FALSE)</f>
        <v>2.9572899694625399E-2</v>
      </c>
      <c r="AD169" s="13">
        <f>VLOOKUP($E169,'ssp1-up-g'!$C$1:$X$194,21,FALSE)</f>
        <v>2.2792100959438955E-3</v>
      </c>
      <c r="AE169" s="13">
        <f>VLOOKUP($E169,'ssp1-up-g'!$C$1:$X$194,22,FALSE)</f>
        <v>0</v>
      </c>
    </row>
    <row r="170" spans="1:31" x14ac:dyDescent="0.3">
      <c r="A170" s="14">
        <v>168</v>
      </c>
      <c r="B170" s="8" t="s">
        <v>524</v>
      </c>
      <c r="C170" s="8">
        <v>19</v>
      </c>
      <c r="D170" s="8">
        <v>831</v>
      </c>
      <c r="E170" s="8" t="s">
        <v>525</v>
      </c>
      <c r="F170" s="8">
        <v>831</v>
      </c>
      <c r="G170" s="8" t="s">
        <v>261</v>
      </c>
      <c r="H170" s="8">
        <v>924</v>
      </c>
      <c r="J170" s="8" t="s">
        <v>799</v>
      </c>
      <c r="K170" s="8" t="str">
        <f>IF(VLOOKUP(E170,'un-class'!$L$1:$O$249,2,FALSE)="x","LDC",IF(VLOOKUP(E170,'un-class'!$L$1:$O$249,3,FALSE)="x","LLDC",IF(VLOOKUP(E170,'un-class'!$L$1:O385,4,FALSE)="x","SIDS","nan")))</f>
        <v>nan</v>
      </c>
      <c r="L170" s="14" t="str">
        <f t="shared" si="38"/>
        <v>GGY</v>
      </c>
      <c r="M170" s="15" t="s">
        <v>1049</v>
      </c>
      <c r="N170" s="8" t="s">
        <v>799</v>
      </c>
      <c r="O170" s="8" t="s">
        <v>799</v>
      </c>
      <c r="P170" s="8" t="s">
        <v>799</v>
      </c>
      <c r="Q170" s="8" t="s">
        <v>799</v>
      </c>
      <c r="R170" s="8" t="s">
        <v>799</v>
      </c>
      <c r="S170" s="8" t="s">
        <v>799</v>
      </c>
      <c r="T170" s="8" t="s">
        <v>799</v>
      </c>
      <c r="U170" s="8" t="s">
        <v>799</v>
      </c>
      <c r="V170" s="8" t="s">
        <v>799</v>
      </c>
      <c r="W170" s="8" t="s">
        <v>799</v>
      </c>
      <c r="X170" s="8" t="s">
        <v>799</v>
      </c>
      <c r="Y170" s="8" t="s">
        <v>799</v>
      </c>
      <c r="Z170" s="8" t="s">
        <v>799</v>
      </c>
      <c r="AA170" s="8" t="s">
        <v>799</v>
      </c>
      <c r="AB170" s="8" t="s">
        <v>799</v>
      </c>
      <c r="AC170" s="8" t="s">
        <v>799</v>
      </c>
      <c r="AD170" s="8" t="s">
        <v>799</v>
      </c>
      <c r="AE170" s="8" t="s">
        <v>799</v>
      </c>
    </row>
    <row r="171" spans="1:31" x14ac:dyDescent="0.3">
      <c r="A171" s="14">
        <v>169</v>
      </c>
      <c r="B171" s="8" t="s">
        <v>527</v>
      </c>
      <c r="C171" s="8" t="s">
        <v>214</v>
      </c>
      <c r="D171" s="8">
        <v>352</v>
      </c>
      <c r="E171" s="8" t="s">
        <v>92</v>
      </c>
      <c r="F171" s="8">
        <v>352</v>
      </c>
      <c r="G171" s="8" t="s">
        <v>261</v>
      </c>
      <c r="H171" s="8">
        <v>924</v>
      </c>
      <c r="J171" s="8" t="str">
        <f>VLOOKUP($E171,'un-class-eco'!$B$2:$D$219,3,FALSE)</f>
        <v>High income</v>
      </c>
      <c r="K171" s="8" t="str">
        <f>IF(VLOOKUP(E171,'un-class'!$L$1:$O$249,2,FALSE)="x","LDC",IF(VLOOKUP(E171,'un-class'!$L$1:$O$249,3,FALSE)="x","LLDC",IF(VLOOKUP(E171,'un-class'!$L$1:O386,4,FALSE)="x","SIDS","nan")))</f>
        <v>nan</v>
      </c>
      <c r="L171" s="14" t="str">
        <f t="shared" si="38"/>
        <v>ISL</v>
      </c>
      <c r="M171" s="15" t="s">
        <v>1049</v>
      </c>
      <c r="N171" s="13">
        <f>VLOOKUP($E171,'ssp1-up-g'!$C$1:$X$194,5,FALSE)</f>
        <v>3.1951205283316408E-2</v>
      </c>
      <c r="O171" s="13">
        <f>VLOOKUP($E171,'ssp1-up-g'!$C$1:$X$194,6,FALSE)</f>
        <v>2.685978583171017E-2</v>
      </c>
      <c r="P171" s="13">
        <f>VLOOKUP($E171,'ssp1-up-g'!$C$1:$X$194,7,FALSE)</f>
        <v>2.5211448558126404E-2</v>
      </c>
      <c r="Q171" s="13">
        <f>VLOOKUP($E171,'ssp1-up-g'!$C$1:$X$194,8,FALSE)</f>
        <v>2.3640884772084647E-2</v>
      </c>
      <c r="R171" s="13">
        <f>VLOOKUP($E171,'ssp1-up-g'!$C$1:$X$194,9,FALSE)</f>
        <v>2.2597591037560538E-2</v>
      </c>
      <c r="S171" s="13">
        <f>VLOOKUP($E171,'ssp1-up-g'!$C$1:$X$194,10,FALSE)</f>
        <v>2.2334703080777896E-2</v>
      </c>
      <c r="T171" s="13">
        <f>VLOOKUP($E171,'ssp1-up-g'!$C$1:$X$194,11,FALSE)</f>
        <v>2.2058967522051331E-2</v>
      </c>
      <c r="U171" s="13">
        <f>VLOOKUP($E171,'ssp1-up-g'!$C$1:$X$194,12,FALSE)</f>
        <v>2.1241214318492352E-2</v>
      </c>
      <c r="V171" s="13">
        <f>VLOOKUP($E171,'ssp1-up-g'!$C$1:$X$194,13,FALSE)</f>
        <v>1.9947208715412834E-2</v>
      </c>
      <c r="W171" s="13">
        <f>VLOOKUP($E171,'ssp1-up-g'!$C$1:$X$194,14,FALSE)</f>
        <v>1.8568874372250854E-2</v>
      </c>
      <c r="X171" s="13">
        <f>VLOOKUP($E171,'ssp1-up-g'!$C$1:$X$194,15,FALSE)</f>
        <v>1.6491705762309739E-2</v>
      </c>
      <c r="Y171" s="13">
        <f>VLOOKUP($E171,'ssp1-up-g'!$C$1:$X$194,16,FALSE)</f>
        <v>1.3842266525818103E-2</v>
      </c>
      <c r="Z171" s="13">
        <f>VLOOKUP($E171,'ssp1-up-g'!$C$1:$X$194,17,FALSE)</f>
        <v>1.1596020949494634E-2</v>
      </c>
      <c r="AA171" s="13">
        <f>VLOOKUP($E171,'ssp1-up-g'!$C$1:$X$194,18,FALSE)</f>
        <v>8.3488806354773404E-3</v>
      </c>
      <c r="AB171" s="13">
        <f>VLOOKUP($E171,'ssp1-up-g'!$C$1:$X$194,19,FALSE)</f>
        <v>4.6237086321787579E-3</v>
      </c>
      <c r="AC171" s="13">
        <f>VLOOKUP($E171,'ssp1-up-g'!$C$1:$X$194,20,FALSE)</f>
        <v>1.250687584024579E-3</v>
      </c>
      <c r="AD171" s="13">
        <f>VLOOKUP($E171,'ssp1-up-g'!$C$1:$X$194,21,FALSE)</f>
        <v>0</v>
      </c>
      <c r="AE171" s="13">
        <f>VLOOKUP($E171,'ssp1-up-g'!$C$1:$X$194,22,FALSE)</f>
        <v>0</v>
      </c>
    </row>
    <row r="172" spans="1:31" x14ac:dyDescent="0.3">
      <c r="A172" s="14">
        <v>170</v>
      </c>
      <c r="B172" s="8" t="s">
        <v>529</v>
      </c>
      <c r="C172" s="8" t="s">
        <v>214</v>
      </c>
      <c r="D172" s="8">
        <v>372</v>
      </c>
      <c r="E172" s="8" t="s">
        <v>89</v>
      </c>
      <c r="F172" s="8">
        <v>372</v>
      </c>
      <c r="G172" s="8" t="s">
        <v>261</v>
      </c>
      <c r="H172" s="8">
        <v>924</v>
      </c>
      <c r="J172" s="8" t="str">
        <f>VLOOKUP($E172,'un-class-eco'!$B$2:$D$219,3,FALSE)</f>
        <v>High income</v>
      </c>
      <c r="K172" s="8" t="str">
        <f>IF(VLOOKUP(E172,'un-class'!$L$1:$O$249,2,FALSE)="x","LDC",IF(VLOOKUP(E172,'un-class'!$L$1:$O$249,3,FALSE)="x","LLDC",IF(VLOOKUP(E172,'un-class'!$L$1:O387,4,FALSE)="x","SIDS","nan")))</f>
        <v>nan</v>
      </c>
      <c r="L172" s="14" t="str">
        <f t="shared" si="38"/>
        <v>IRL</v>
      </c>
      <c r="M172" s="15" t="s">
        <v>1049</v>
      </c>
      <c r="N172" s="13">
        <f>VLOOKUP($E172,'ssp1-up-g'!$C$1:$X$194,5,FALSE)</f>
        <v>0.38766097789362242</v>
      </c>
      <c r="O172" s="13">
        <f>VLOOKUP($E172,'ssp1-up-g'!$C$1:$X$194,6,FALSE)</f>
        <v>0.36937394606721918</v>
      </c>
      <c r="P172" s="13">
        <f>VLOOKUP($E172,'ssp1-up-g'!$C$1:$X$194,7,FALSE)</f>
        <v>0.35148309701340041</v>
      </c>
      <c r="Q172" s="13">
        <f>VLOOKUP($E172,'ssp1-up-g'!$C$1:$X$194,8,FALSE)</f>
        <v>0.33561085013794312</v>
      </c>
      <c r="R172" s="13">
        <f>VLOOKUP($E172,'ssp1-up-g'!$C$1:$X$194,9,FALSE)</f>
        <v>0.32769429785291493</v>
      </c>
      <c r="S172" s="13">
        <f>VLOOKUP($E172,'ssp1-up-g'!$C$1:$X$194,10,FALSE)</f>
        <v>0.3230939059996043</v>
      </c>
      <c r="T172" s="13">
        <f>VLOOKUP($E172,'ssp1-up-g'!$C$1:$X$194,11,FALSE)</f>
        <v>0.31324065961640013</v>
      </c>
      <c r="U172" s="13">
        <f>VLOOKUP($E172,'ssp1-up-g'!$C$1:$X$194,12,FALSE)</f>
        <v>0.29360744486516932</v>
      </c>
      <c r="V172" s="13">
        <f>VLOOKUP($E172,'ssp1-up-g'!$C$1:$X$194,13,FALSE)</f>
        <v>0.26751395795869293</v>
      </c>
      <c r="W172" s="13">
        <f>VLOOKUP($E172,'ssp1-up-g'!$C$1:$X$194,14,FALSE)</f>
        <v>0.24191077525911275</v>
      </c>
      <c r="X172" s="13">
        <f>VLOOKUP($E172,'ssp1-up-g'!$C$1:$X$194,15,FALSE)</f>
        <v>0.21283992237273353</v>
      </c>
      <c r="Y172" s="13">
        <f>VLOOKUP($E172,'ssp1-up-g'!$C$1:$X$194,16,FALSE)</f>
        <v>0.18763336010832443</v>
      </c>
      <c r="Z172" s="13">
        <f>VLOOKUP($E172,'ssp1-up-g'!$C$1:$X$194,17,FALSE)</f>
        <v>0.14916321104660213</v>
      </c>
      <c r="AA172" s="13">
        <f>VLOOKUP($E172,'ssp1-up-g'!$C$1:$X$194,18,FALSE)</f>
        <v>0.11330959737081781</v>
      </c>
      <c r="AB172" s="13">
        <f>VLOOKUP($E172,'ssp1-up-g'!$C$1:$X$194,19,FALSE)</f>
        <v>8.2230850160088131E-2</v>
      </c>
      <c r="AC172" s="13">
        <f>VLOOKUP($E172,'ssp1-up-g'!$C$1:$X$194,20,FALSE)</f>
        <v>4.0294713874684973E-2</v>
      </c>
      <c r="AD172" s="13">
        <f>VLOOKUP($E172,'ssp1-up-g'!$C$1:$X$194,21,FALSE)</f>
        <v>5.3922339641649941E-3</v>
      </c>
      <c r="AE172" s="13">
        <f>VLOOKUP($E172,'ssp1-up-g'!$C$1:$X$194,22,FALSE)</f>
        <v>0</v>
      </c>
    </row>
    <row r="173" spans="1:31" x14ac:dyDescent="0.3">
      <c r="A173" s="14">
        <v>171</v>
      </c>
      <c r="B173" s="8" t="s">
        <v>531</v>
      </c>
      <c r="C173" s="8">
        <v>19</v>
      </c>
      <c r="D173" s="8">
        <v>833</v>
      </c>
      <c r="E173" s="8" t="s">
        <v>532</v>
      </c>
      <c r="F173" s="8">
        <v>833</v>
      </c>
      <c r="G173" s="8" t="s">
        <v>261</v>
      </c>
      <c r="H173" s="8">
        <v>924</v>
      </c>
      <c r="J173" s="8" t="str">
        <f>VLOOKUP($E173,'un-class-eco'!$B$2:$D$219,3,FALSE)</f>
        <v>High income</v>
      </c>
      <c r="K173" s="8" t="str">
        <f>IF(VLOOKUP(E173,'un-class'!$L$1:$O$249,2,FALSE)="x","LDC",IF(VLOOKUP(E173,'un-class'!$L$1:$O$249,3,FALSE)="x","LLDC",IF(VLOOKUP(E173,'un-class'!$L$1:O388,4,FALSE)="x","SIDS","nan")))</f>
        <v>nan</v>
      </c>
      <c r="L173" s="14" t="str">
        <f t="shared" si="38"/>
        <v>IMN</v>
      </c>
      <c r="M173" s="15" t="s">
        <v>1049</v>
      </c>
      <c r="N173" s="8" t="s">
        <v>799</v>
      </c>
      <c r="O173" s="8" t="s">
        <v>799</v>
      </c>
      <c r="P173" s="8" t="s">
        <v>799</v>
      </c>
      <c r="Q173" s="8" t="s">
        <v>799</v>
      </c>
      <c r="R173" s="8" t="s">
        <v>799</v>
      </c>
      <c r="S173" s="8" t="s">
        <v>799</v>
      </c>
      <c r="T173" s="8" t="s">
        <v>799</v>
      </c>
      <c r="U173" s="8" t="s">
        <v>799</v>
      </c>
      <c r="V173" s="8" t="s">
        <v>799</v>
      </c>
      <c r="W173" s="8" t="s">
        <v>799</v>
      </c>
      <c r="X173" s="8" t="s">
        <v>799</v>
      </c>
      <c r="Y173" s="8" t="s">
        <v>799</v>
      </c>
      <c r="Z173" s="8" t="s">
        <v>799</v>
      </c>
      <c r="AA173" s="8" t="s">
        <v>799</v>
      </c>
      <c r="AB173" s="8" t="s">
        <v>799</v>
      </c>
      <c r="AC173" s="8" t="s">
        <v>799</v>
      </c>
      <c r="AD173" s="8" t="s">
        <v>799</v>
      </c>
      <c r="AE173" s="8" t="s">
        <v>799</v>
      </c>
    </row>
    <row r="174" spans="1:31" x14ac:dyDescent="0.3">
      <c r="A174" s="14">
        <v>172</v>
      </c>
      <c r="B174" s="8" t="s">
        <v>534</v>
      </c>
      <c r="C174" s="8">
        <v>19</v>
      </c>
      <c r="D174" s="8">
        <v>832</v>
      </c>
      <c r="E174" s="8" t="s">
        <v>535</v>
      </c>
      <c r="F174" s="8">
        <v>832</v>
      </c>
      <c r="G174" s="8" t="s">
        <v>261</v>
      </c>
      <c r="H174" s="8">
        <v>924</v>
      </c>
      <c r="J174" s="8" t="s">
        <v>799</v>
      </c>
      <c r="K174" s="8" t="str">
        <f>IF(VLOOKUP(E174,'un-class'!$L$1:$O$249,2,FALSE)="x","LDC",IF(VLOOKUP(E174,'un-class'!$L$1:$O$249,3,FALSE)="x","LLDC",IF(VLOOKUP(E174,'un-class'!$L$1:O389,4,FALSE)="x","SIDS","nan")))</f>
        <v>nan</v>
      </c>
      <c r="L174" s="14" t="str">
        <f t="shared" si="38"/>
        <v>JEY</v>
      </c>
      <c r="M174" s="15" t="s">
        <v>1049</v>
      </c>
      <c r="N174" s="8" t="s">
        <v>799</v>
      </c>
      <c r="O174" s="8" t="s">
        <v>799</v>
      </c>
      <c r="P174" s="8" t="s">
        <v>799</v>
      </c>
      <c r="Q174" s="8" t="s">
        <v>799</v>
      </c>
      <c r="R174" s="8" t="s">
        <v>799</v>
      </c>
      <c r="S174" s="8" t="s">
        <v>799</v>
      </c>
      <c r="T174" s="8" t="s">
        <v>799</v>
      </c>
      <c r="U174" s="8" t="s">
        <v>799</v>
      </c>
      <c r="V174" s="8" t="s">
        <v>799</v>
      </c>
      <c r="W174" s="8" t="s">
        <v>799</v>
      </c>
      <c r="X174" s="8" t="s">
        <v>799</v>
      </c>
      <c r="Y174" s="8" t="s">
        <v>799</v>
      </c>
      <c r="Z174" s="8" t="s">
        <v>799</v>
      </c>
      <c r="AA174" s="8" t="s">
        <v>799</v>
      </c>
      <c r="AB174" s="8" t="s">
        <v>799</v>
      </c>
      <c r="AC174" s="8" t="s">
        <v>799</v>
      </c>
      <c r="AD174" s="8" t="s">
        <v>799</v>
      </c>
      <c r="AE174" s="8" t="s">
        <v>799</v>
      </c>
    </row>
    <row r="175" spans="1:31" x14ac:dyDescent="0.3">
      <c r="A175" s="14">
        <v>173</v>
      </c>
      <c r="B175" s="8" t="s">
        <v>537</v>
      </c>
      <c r="C175" s="8" t="s">
        <v>214</v>
      </c>
      <c r="D175" s="8">
        <v>428</v>
      </c>
      <c r="E175" s="8" t="s">
        <v>113</v>
      </c>
      <c r="F175" s="8">
        <v>428</v>
      </c>
      <c r="G175" s="8" t="s">
        <v>261</v>
      </c>
      <c r="H175" s="8">
        <v>924</v>
      </c>
      <c r="J175" s="8" t="str">
        <f>VLOOKUP($E175,'un-class-eco'!$B$2:$D$219,3,FALSE)</f>
        <v>High income</v>
      </c>
      <c r="K175" s="8" t="str">
        <f>IF(VLOOKUP(E175,'un-class'!$L$1:$O$249,2,FALSE)="x","LDC",IF(VLOOKUP(E175,'un-class'!$L$1:$O$249,3,FALSE)="x","LLDC",IF(VLOOKUP(E175,'un-class'!$L$1:O390,4,FALSE)="x","SIDS","nan")))</f>
        <v>nan</v>
      </c>
      <c r="L175" s="14" t="str">
        <f t="shared" si="38"/>
        <v>LVA</v>
      </c>
      <c r="M175" s="15" t="s">
        <v>1049</v>
      </c>
      <c r="N175" s="13">
        <f>VLOOKUP($E175,'ssp1-up-g'!$C$1:$X$194,5,FALSE)</f>
        <v>2.6272648380955888E-2</v>
      </c>
      <c r="O175" s="13">
        <f>VLOOKUP($E175,'ssp1-up-g'!$C$1:$X$194,6,FALSE)</f>
        <v>1.8645069816251469E-2</v>
      </c>
      <c r="P175" s="13">
        <f>VLOOKUP($E175,'ssp1-up-g'!$C$1:$X$194,7,FALSE)</f>
        <v>1.1380853426480098E-2</v>
      </c>
      <c r="Q175" s="13">
        <f>VLOOKUP($E175,'ssp1-up-g'!$C$1:$X$194,8,FALSE)</f>
        <v>2.0740493621909106E-3</v>
      </c>
      <c r="R175" s="13">
        <f>VLOOKUP($E175,'ssp1-up-g'!$C$1:$X$194,9,FALSE)</f>
        <v>0</v>
      </c>
      <c r="S175" s="13">
        <f>VLOOKUP($E175,'ssp1-up-g'!$C$1:$X$194,10,FALSE)</f>
        <v>0</v>
      </c>
      <c r="T175" s="13">
        <f>VLOOKUP($E175,'ssp1-up-g'!$C$1:$X$194,11,FALSE)</f>
        <v>0</v>
      </c>
      <c r="U175" s="13">
        <f>VLOOKUP($E175,'ssp1-up-g'!$C$1:$X$194,12,FALSE)</f>
        <v>0</v>
      </c>
      <c r="V175" s="13">
        <f>VLOOKUP($E175,'ssp1-up-g'!$C$1:$X$194,13,FALSE)</f>
        <v>0</v>
      </c>
      <c r="W175" s="13">
        <f>VLOOKUP($E175,'ssp1-up-g'!$C$1:$X$194,14,FALSE)</f>
        <v>0</v>
      </c>
      <c r="X175" s="13">
        <f>VLOOKUP($E175,'ssp1-up-g'!$C$1:$X$194,15,FALSE)</f>
        <v>0</v>
      </c>
      <c r="Y175" s="13">
        <f>VLOOKUP($E175,'ssp1-up-g'!$C$1:$X$194,16,FALSE)</f>
        <v>0</v>
      </c>
      <c r="Z175" s="13">
        <f>VLOOKUP($E175,'ssp1-up-g'!$C$1:$X$194,17,FALSE)</f>
        <v>0</v>
      </c>
      <c r="AA175" s="13">
        <f>VLOOKUP($E175,'ssp1-up-g'!$C$1:$X$194,18,FALSE)</f>
        <v>0</v>
      </c>
      <c r="AB175" s="13">
        <f>VLOOKUP($E175,'ssp1-up-g'!$C$1:$X$194,19,FALSE)</f>
        <v>0</v>
      </c>
      <c r="AC175" s="13">
        <f>VLOOKUP($E175,'ssp1-up-g'!$C$1:$X$194,20,FALSE)</f>
        <v>0</v>
      </c>
      <c r="AD175" s="13">
        <f>VLOOKUP($E175,'ssp1-up-g'!$C$1:$X$194,21,FALSE)</f>
        <v>0</v>
      </c>
      <c r="AE175" s="13">
        <f>VLOOKUP($E175,'ssp1-up-g'!$C$1:$X$194,22,FALSE)</f>
        <v>0</v>
      </c>
    </row>
    <row r="176" spans="1:31" x14ac:dyDescent="0.3">
      <c r="A176" s="14">
        <v>174</v>
      </c>
      <c r="B176" s="8" t="s">
        <v>539</v>
      </c>
      <c r="C176" s="8" t="s">
        <v>214</v>
      </c>
      <c r="D176" s="8">
        <v>440</v>
      </c>
      <c r="E176" s="8" t="s">
        <v>111</v>
      </c>
      <c r="F176" s="8">
        <v>440</v>
      </c>
      <c r="G176" s="8" t="s">
        <v>261</v>
      </c>
      <c r="H176" s="8">
        <v>924</v>
      </c>
      <c r="J176" s="8" t="str">
        <f>VLOOKUP($E176,'un-class-eco'!$B$2:$D$219,3,FALSE)</f>
        <v>High income</v>
      </c>
      <c r="K176" s="8" t="str">
        <f>IF(VLOOKUP(E176,'un-class'!$L$1:$O$249,2,FALSE)="x","LDC",IF(VLOOKUP(E176,'un-class'!$L$1:$O$249,3,FALSE)="x","LLDC",IF(VLOOKUP(E176,'un-class'!$L$1:O391,4,FALSE)="x","SIDS","nan")))</f>
        <v>nan</v>
      </c>
      <c r="L176" s="14" t="str">
        <f t="shared" si="38"/>
        <v>LTU</v>
      </c>
      <c r="M176" s="15" t="s">
        <v>1049</v>
      </c>
      <c r="N176" s="13">
        <f>VLOOKUP($E176,'ssp1-up-g'!$C$1:$X$194,5,FALSE)</f>
        <v>6.340303897629429E-2</v>
      </c>
      <c r="O176" s="13">
        <f>VLOOKUP($E176,'ssp1-up-g'!$C$1:$X$194,6,FALSE)</f>
        <v>4.3820033477187881E-2</v>
      </c>
      <c r="P176" s="13">
        <f>VLOOKUP($E176,'ssp1-up-g'!$C$1:$X$194,7,FALSE)</f>
        <v>2.4936374364394442E-2</v>
      </c>
      <c r="Q176" s="13">
        <f>VLOOKUP($E176,'ssp1-up-g'!$C$1:$X$194,8,FALSE)</f>
        <v>3.1712452785339629E-3</v>
      </c>
      <c r="R176" s="13">
        <f>VLOOKUP($E176,'ssp1-up-g'!$C$1:$X$194,9,FALSE)</f>
        <v>0</v>
      </c>
      <c r="S176" s="13">
        <f>VLOOKUP($E176,'ssp1-up-g'!$C$1:$X$194,10,FALSE)</f>
        <v>0</v>
      </c>
      <c r="T176" s="13">
        <f>VLOOKUP($E176,'ssp1-up-g'!$C$1:$X$194,11,FALSE)</f>
        <v>0</v>
      </c>
      <c r="U176" s="13">
        <f>VLOOKUP($E176,'ssp1-up-g'!$C$1:$X$194,12,FALSE)</f>
        <v>0</v>
      </c>
      <c r="V176" s="13">
        <f>VLOOKUP($E176,'ssp1-up-g'!$C$1:$X$194,13,FALSE)</f>
        <v>0</v>
      </c>
      <c r="W176" s="13">
        <f>VLOOKUP($E176,'ssp1-up-g'!$C$1:$X$194,14,FALSE)</f>
        <v>0</v>
      </c>
      <c r="X176" s="13">
        <f>VLOOKUP($E176,'ssp1-up-g'!$C$1:$X$194,15,FALSE)</f>
        <v>0</v>
      </c>
      <c r="Y176" s="13">
        <f>VLOOKUP($E176,'ssp1-up-g'!$C$1:$X$194,16,FALSE)</f>
        <v>0</v>
      </c>
      <c r="Z176" s="13">
        <f>VLOOKUP($E176,'ssp1-up-g'!$C$1:$X$194,17,FALSE)</f>
        <v>0</v>
      </c>
      <c r="AA176" s="13">
        <f>VLOOKUP($E176,'ssp1-up-g'!$C$1:$X$194,18,FALSE)</f>
        <v>0</v>
      </c>
      <c r="AB176" s="13">
        <f>VLOOKUP($E176,'ssp1-up-g'!$C$1:$X$194,19,FALSE)</f>
        <v>0</v>
      </c>
      <c r="AC176" s="13">
        <f>VLOOKUP($E176,'ssp1-up-g'!$C$1:$X$194,20,FALSE)</f>
        <v>0</v>
      </c>
      <c r="AD176" s="13">
        <f>VLOOKUP($E176,'ssp1-up-g'!$C$1:$X$194,21,FALSE)</f>
        <v>0</v>
      </c>
      <c r="AE176" s="13">
        <f>VLOOKUP($E176,'ssp1-up-g'!$C$1:$X$194,22,FALSE)</f>
        <v>0</v>
      </c>
    </row>
    <row r="177" spans="1:31" x14ac:dyDescent="0.3">
      <c r="A177" s="14">
        <v>175</v>
      </c>
      <c r="B177" s="8" t="s">
        <v>541</v>
      </c>
      <c r="C177" s="8">
        <v>20</v>
      </c>
      <c r="D177" s="8">
        <v>578</v>
      </c>
      <c r="E177" s="8" t="s">
        <v>139</v>
      </c>
      <c r="F177" s="8">
        <v>578</v>
      </c>
      <c r="G177" s="8" t="s">
        <v>261</v>
      </c>
      <c r="H177" s="8">
        <v>924</v>
      </c>
      <c r="J177" s="8" t="str">
        <f>VLOOKUP($E177,'un-class-eco'!$B$2:$D$219,3,FALSE)</f>
        <v>High income</v>
      </c>
      <c r="K177" s="8" t="str">
        <f>IF(VLOOKUP(E177,'un-class'!$L$1:$O$249,2,FALSE)="x","LDC",IF(VLOOKUP(E177,'un-class'!$L$1:$O$249,3,FALSE)="x","LLDC",IF(VLOOKUP(E177,'un-class'!$L$1:O392,4,FALSE)="x","SIDS","nan")))</f>
        <v>nan</v>
      </c>
      <c r="L177" s="14" t="str">
        <f t="shared" si="38"/>
        <v>NOR</v>
      </c>
      <c r="M177" s="15" t="s">
        <v>1049</v>
      </c>
      <c r="N177" s="13">
        <f>VLOOKUP($E177,'ssp1-up-g'!$C$1:$X$194,5,FALSE)</f>
        <v>0.3781449495782927</v>
      </c>
      <c r="O177" s="13">
        <f>VLOOKUP($E177,'ssp1-up-g'!$C$1:$X$194,6,FALSE)</f>
        <v>0.391280281924546</v>
      </c>
      <c r="P177" s="13">
        <f>VLOOKUP($E177,'ssp1-up-g'!$C$1:$X$194,7,FALSE)</f>
        <v>0.40775292689931408</v>
      </c>
      <c r="Q177" s="13">
        <f>VLOOKUP($E177,'ssp1-up-g'!$C$1:$X$194,8,FALSE)</f>
        <v>0.40710061044214907</v>
      </c>
      <c r="R177" s="13">
        <f>VLOOKUP($E177,'ssp1-up-g'!$C$1:$X$194,9,FALSE)</f>
        <v>0.39416026733935183</v>
      </c>
      <c r="S177" s="13">
        <f>VLOOKUP($E177,'ssp1-up-g'!$C$1:$X$194,10,FALSE)</f>
        <v>0.37925832617209032</v>
      </c>
      <c r="T177" s="13">
        <f>VLOOKUP($E177,'ssp1-up-g'!$C$1:$X$194,11,FALSE)</f>
        <v>0.36576851835597246</v>
      </c>
      <c r="U177" s="13">
        <f>VLOOKUP($E177,'ssp1-up-g'!$C$1:$X$194,12,FALSE)</f>
        <v>0.35423470426435966</v>
      </c>
      <c r="V177" s="13">
        <f>VLOOKUP($E177,'ssp1-up-g'!$C$1:$X$194,13,FALSE)</f>
        <v>0.34260031973275318</v>
      </c>
      <c r="W177" s="13">
        <f>VLOOKUP($E177,'ssp1-up-g'!$C$1:$X$194,14,FALSE)</f>
        <v>0.32746847105038057</v>
      </c>
      <c r="X177" s="13">
        <f>VLOOKUP($E177,'ssp1-up-g'!$C$1:$X$194,15,FALSE)</f>
        <v>0.29554771163844062</v>
      </c>
      <c r="Y177" s="13">
        <f>VLOOKUP($E177,'ssp1-up-g'!$C$1:$X$194,16,FALSE)</f>
        <v>0.25148667453096785</v>
      </c>
      <c r="Z177" s="13">
        <f>VLOOKUP($E177,'ssp1-up-g'!$C$1:$X$194,17,FALSE)</f>
        <v>0.20627597312263113</v>
      </c>
      <c r="AA177" s="13">
        <f>VLOOKUP($E177,'ssp1-up-g'!$C$1:$X$194,18,FALSE)</f>
        <v>0.16721383719210969</v>
      </c>
      <c r="AB177" s="13">
        <f>VLOOKUP($E177,'ssp1-up-g'!$C$1:$X$194,19,FALSE)</f>
        <v>0.11146067265122994</v>
      </c>
      <c r="AC177" s="13">
        <f>VLOOKUP($E177,'ssp1-up-g'!$C$1:$X$194,20,FALSE)</f>
        <v>5.6193257305086064E-2</v>
      </c>
      <c r="AD177" s="13">
        <f>VLOOKUP($E177,'ssp1-up-g'!$C$1:$X$194,21,FALSE)</f>
        <v>6.8526115737963522E-3</v>
      </c>
      <c r="AE177" s="13">
        <f>VLOOKUP($E177,'ssp1-up-g'!$C$1:$X$194,22,FALSE)</f>
        <v>0</v>
      </c>
    </row>
    <row r="178" spans="1:31" x14ac:dyDescent="0.3">
      <c r="A178" s="14">
        <v>176</v>
      </c>
      <c r="B178" s="8" t="s">
        <v>543</v>
      </c>
      <c r="C178" s="8" t="s">
        <v>214</v>
      </c>
      <c r="D178" s="8">
        <v>752</v>
      </c>
      <c r="E178" s="8" t="s">
        <v>173</v>
      </c>
      <c r="F178" s="8">
        <v>752</v>
      </c>
      <c r="G178" s="8" t="s">
        <v>261</v>
      </c>
      <c r="H178" s="8">
        <v>924</v>
      </c>
      <c r="J178" s="8" t="str">
        <f>VLOOKUP($E178,'un-class-eco'!$B$2:$D$219,3,FALSE)</f>
        <v>High income</v>
      </c>
      <c r="K178" s="8" t="str">
        <f>IF(VLOOKUP(E178,'un-class'!$L$1:$O$249,2,FALSE)="x","LDC",IF(VLOOKUP(E178,'un-class'!$L$1:$O$249,3,FALSE)="x","LLDC",IF(VLOOKUP(E178,'un-class'!$L$1:O393,4,FALSE)="x","SIDS","nan")))</f>
        <v>nan</v>
      </c>
      <c r="L178" s="14" t="str">
        <f t="shared" si="38"/>
        <v>SWE</v>
      </c>
      <c r="M178" s="15" t="s">
        <v>1049</v>
      </c>
      <c r="N178" s="13">
        <f>VLOOKUP($E178,'ssp1-up-g'!$C$1:$X$194,5,FALSE)</f>
        <v>0.47141679678373638</v>
      </c>
      <c r="O178" s="13">
        <f>VLOOKUP($E178,'ssp1-up-g'!$C$1:$X$194,6,FALSE)</f>
        <v>0.49352670153966294</v>
      </c>
      <c r="P178" s="13">
        <f>VLOOKUP($E178,'ssp1-up-g'!$C$1:$X$194,7,FALSE)</f>
        <v>0.50564913613624363</v>
      </c>
      <c r="Q178" s="13">
        <f>VLOOKUP($E178,'ssp1-up-g'!$C$1:$X$194,8,FALSE)</f>
        <v>0.48062909474862714</v>
      </c>
      <c r="R178" s="13">
        <f>VLOOKUP($E178,'ssp1-up-g'!$C$1:$X$194,9,FALSE)</f>
        <v>0.46161301113119357</v>
      </c>
      <c r="S178" s="13">
        <f>VLOOKUP($E178,'ssp1-up-g'!$C$1:$X$194,10,FALSE)</f>
        <v>0.47015199641012551</v>
      </c>
      <c r="T178" s="13">
        <f>VLOOKUP($E178,'ssp1-up-g'!$C$1:$X$194,11,FALSE)</f>
        <v>0.49126212377974632</v>
      </c>
      <c r="U178" s="13">
        <f>VLOOKUP($E178,'ssp1-up-g'!$C$1:$X$194,12,FALSE)</f>
        <v>0.50449986569852356</v>
      </c>
      <c r="V178" s="13">
        <f>VLOOKUP($E178,'ssp1-up-g'!$C$1:$X$194,13,FALSE)</f>
        <v>0.50189267029981366</v>
      </c>
      <c r="W178" s="13">
        <f>VLOOKUP($E178,'ssp1-up-g'!$C$1:$X$194,14,FALSE)</f>
        <v>0.48546677865718202</v>
      </c>
      <c r="X178" s="13">
        <f>VLOOKUP($E178,'ssp1-up-g'!$C$1:$X$194,15,FALSE)</f>
        <v>0.44472084913134857</v>
      </c>
      <c r="Y178" s="13">
        <f>VLOOKUP($E178,'ssp1-up-g'!$C$1:$X$194,16,FALSE)</f>
        <v>0.39786172861465019</v>
      </c>
      <c r="Z178" s="13">
        <f>VLOOKUP($E178,'ssp1-up-g'!$C$1:$X$194,17,FALSE)</f>
        <v>0.34635928854285325</v>
      </c>
      <c r="AA178" s="13">
        <f>VLOOKUP($E178,'ssp1-up-g'!$C$1:$X$194,18,FALSE)</f>
        <v>0.29282534104794244</v>
      </c>
      <c r="AB178" s="13">
        <f>VLOOKUP($E178,'ssp1-up-g'!$C$1:$X$194,19,FALSE)</f>
        <v>0.19881345989928612</v>
      </c>
      <c r="AC178" s="13">
        <f>VLOOKUP($E178,'ssp1-up-g'!$C$1:$X$194,20,FALSE)</f>
        <v>0.10726958034488732</v>
      </c>
      <c r="AD178" s="13">
        <f>VLOOKUP($E178,'ssp1-up-g'!$C$1:$X$194,21,FALSE)</f>
        <v>3.2770718933754495E-2</v>
      </c>
      <c r="AE178" s="13">
        <f>VLOOKUP($E178,'ssp1-up-g'!$C$1:$X$194,22,FALSE)</f>
        <v>0</v>
      </c>
    </row>
    <row r="179" spans="1:31" x14ac:dyDescent="0.3">
      <c r="A179" s="14">
        <v>177</v>
      </c>
      <c r="B179" s="8" t="s">
        <v>545</v>
      </c>
      <c r="C179" s="8">
        <v>21</v>
      </c>
      <c r="D179" s="8">
        <v>826</v>
      </c>
      <c r="E179" s="8" t="s">
        <v>68</v>
      </c>
      <c r="F179" s="8">
        <v>826</v>
      </c>
      <c r="G179" s="8" t="s">
        <v>261</v>
      </c>
      <c r="H179" s="8">
        <v>924</v>
      </c>
      <c r="J179" s="8" t="str">
        <f>VLOOKUP($E179,'un-class-eco'!$B$2:$D$219,3,FALSE)</f>
        <v>High income</v>
      </c>
      <c r="K179" s="8" t="str">
        <f>IF(VLOOKUP(E179,'un-class'!$L$1:$O$249,2,FALSE)="x","LDC",IF(VLOOKUP(E179,'un-class'!$L$1:$O$249,3,FALSE)="x","LLDC",IF(VLOOKUP(E179,'un-class'!$L$1:O394,4,FALSE)="x","SIDS","nan")))</f>
        <v>nan</v>
      </c>
      <c r="L179" s="14" t="str">
        <f t="shared" si="38"/>
        <v>GBR</v>
      </c>
      <c r="M179" s="15" t="s">
        <v>1049</v>
      </c>
      <c r="N179" s="13">
        <f>VLOOKUP($E179,'ssp1-up-g'!$C$1:$X$194,5,FALSE)</f>
        <v>3.746057658828633</v>
      </c>
      <c r="O179" s="13">
        <f>VLOOKUP($E179,'ssp1-up-g'!$C$1:$X$194,6,FALSE)</f>
        <v>3.6610081708401339</v>
      </c>
      <c r="P179" s="13">
        <f>VLOOKUP($E179,'ssp1-up-g'!$C$1:$X$194,7,FALSE)</f>
        <v>3.5734382166709509</v>
      </c>
      <c r="Q179" s="13">
        <f>VLOOKUP($E179,'ssp1-up-g'!$C$1:$X$194,8,FALSE)</f>
        <v>3.3689556259837161</v>
      </c>
      <c r="R179" s="13">
        <f>VLOOKUP($E179,'ssp1-up-g'!$C$1:$X$194,9,FALSE)</f>
        <v>3.1546364955983677</v>
      </c>
      <c r="S179" s="13">
        <f>VLOOKUP($E179,'ssp1-up-g'!$C$1:$X$194,10,FALSE)</f>
        <v>2.9819557088806619</v>
      </c>
      <c r="T179" s="13">
        <f>VLOOKUP($E179,'ssp1-up-g'!$C$1:$X$194,11,FALSE)</f>
        <v>2.8197218347978179</v>
      </c>
      <c r="U179" s="13">
        <f>VLOOKUP($E179,'ssp1-up-g'!$C$1:$X$194,12,FALSE)</f>
        <v>2.6125836604046384</v>
      </c>
      <c r="V179" s="13">
        <f>VLOOKUP($E179,'ssp1-up-g'!$C$1:$X$194,13,FALSE)</f>
        <v>2.3499946246121084</v>
      </c>
      <c r="W179" s="13">
        <f>VLOOKUP($E179,'ssp1-up-g'!$C$1:$X$194,14,FALSE)</f>
        <v>2.0818656906984216</v>
      </c>
      <c r="X179" s="13">
        <f>VLOOKUP($E179,'ssp1-up-g'!$C$1:$X$194,15,FALSE)</f>
        <v>1.7811723381844331</v>
      </c>
      <c r="Y179" s="13">
        <f>VLOOKUP($E179,'ssp1-up-g'!$C$1:$X$194,16,FALSE)</f>
        <v>1.5318871693899752</v>
      </c>
      <c r="Z179" s="13">
        <f>VLOOKUP($E179,'ssp1-up-g'!$C$1:$X$194,17,FALSE)</f>
        <v>1.1728181036083356</v>
      </c>
      <c r="AA179" s="13">
        <f>VLOOKUP($E179,'ssp1-up-g'!$C$1:$X$194,18,FALSE)</f>
        <v>0.86195604451968677</v>
      </c>
      <c r="AB179" s="13">
        <f>VLOOKUP($E179,'ssp1-up-g'!$C$1:$X$194,19,FALSE)</f>
        <v>0.4835404678790951</v>
      </c>
      <c r="AC179" s="13">
        <f>VLOOKUP($E179,'ssp1-up-g'!$C$1:$X$194,20,FALSE)</f>
        <v>0</v>
      </c>
      <c r="AD179" s="13">
        <f>VLOOKUP($E179,'ssp1-up-g'!$C$1:$X$194,21,FALSE)</f>
        <v>0</v>
      </c>
      <c r="AE179" s="13">
        <f>VLOOKUP($E179,'ssp1-up-g'!$C$1:$X$194,22,FALSE)</f>
        <v>0</v>
      </c>
    </row>
    <row r="180" spans="1:31" x14ac:dyDescent="0.3">
      <c r="A180" s="14">
        <v>178</v>
      </c>
      <c r="B180" s="14" t="s">
        <v>547</v>
      </c>
      <c r="C180" s="14" t="s">
        <v>214</v>
      </c>
      <c r="D180" s="14">
        <v>925</v>
      </c>
      <c r="E180" s="14" t="s">
        <v>214</v>
      </c>
      <c r="F180" s="14">
        <v>39</v>
      </c>
      <c r="G180" s="14" t="s">
        <v>258</v>
      </c>
      <c r="H180" s="14">
        <v>908</v>
      </c>
      <c r="I180" s="14">
        <v>1829</v>
      </c>
      <c r="L180" s="14" t="str">
        <f>B180</f>
        <v>Southern Europe</v>
      </c>
      <c r="M180" s="15" t="s">
        <v>1049</v>
      </c>
      <c r="N180" s="15">
        <f t="shared" ref="N180:AE180" si="43">SUMIF($H$2:$H$295,$D180,N$2:N$295)</f>
        <v>7.98945487277288</v>
      </c>
      <c r="O180" s="15">
        <f t="shared" si="43"/>
        <v>6.2758539750008033</v>
      </c>
      <c r="P180" s="15">
        <f t="shared" si="43"/>
        <v>5.5029891825132262</v>
      </c>
      <c r="Q180" s="15">
        <f t="shared" si="43"/>
        <v>4.9444282877722454</v>
      </c>
      <c r="R180" s="15">
        <f t="shared" si="43"/>
        <v>4.6064761898921684</v>
      </c>
      <c r="S180" s="15">
        <f t="shared" si="43"/>
        <v>4.2655021771389512</v>
      </c>
      <c r="T180" s="15">
        <f t="shared" si="43"/>
        <v>3.6833230005351894</v>
      </c>
      <c r="U180" s="15">
        <f t="shared" si="43"/>
        <v>2.8949079166115537</v>
      </c>
      <c r="V180" s="15">
        <f t="shared" si="43"/>
        <v>2.0930464315983386</v>
      </c>
      <c r="W180" s="15">
        <f t="shared" si="43"/>
        <v>1.4070448029348457</v>
      </c>
      <c r="X180" s="15">
        <f t="shared" si="43"/>
        <v>0.50582496633526719</v>
      </c>
      <c r="Y180" s="15">
        <f t="shared" si="43"/>
        <v>0.14325199502757968</v>
      </c>
      <c r="Z180" s="15">
        <f t="shared" si="43"/>
        <v>3.5048522343431809E-2</v>
      </c>
      <c r="AA180" s="15">
        <f t="shared" si="43"/>
        <v>1.8074388092520266E-2</v>
      </c>
      <c r="AB180" s="15">
        <f t="shared" si="43"/>
        <v>5.0575248580688736E-3</v>
      </c>
      <c r="AC180" s="15">
        <f t="shared" si="43"/>
        <v>0</v>
      </c>
      <c r="AD180" s="15">
        <f t="shared" si="43"/>
        <v>0</v>
      </c>
      <c r="AE180" s="15">
        <f t="shared" si="43"/>
        <v>0</v>
      </c>
    </row>
    <row r="181" spans="1:31" x14ac:dyDescent="0.3">
      <c r="A181" s="14">
        <v>179</v>
      </c>
      <c r="B181" s="8" t="s">
        <v>548</v>
      </c>
      <c r="C181" s="8" t="s">
        <v>214</v>
      </c>
      <c r="D181" s="8">
        <v>8</v>
      </c>
      <c r="E181" s="8" t="s">
        <v>12</v>
      </c>
      <c r="F181" s="8">
        <v>8</v>
      </c>
      <c r="G181" s="8" t="s">
        <v>261</v>
      </c>
      <c r="H181" s="8">
        <v>925</v>
      </c>
      <c r="J181" s="8" t="str">
        <f>VLOOKUP($E181,'un-class-eco'!$B$2:$D$219,3,FALSE)</f>
        <v>Upper middle income</v>
      </c>
      <c r="K181" s="8" t="str">
        <f>IF(VLOOKUP(E181,'un-class'!$L$1:$O$249,2,FALSE)="x","LDC",IF(VLOOKUP(E181,'un-class'!$L$1:$O$249,3,FALSE)="x","LLDC",IF(VLOOKUP(E181,'un-class'!$L$1:O396,4,FALSE)="x","SIDS","nan")))</f>
        <v>nan</v>
      </c>
      <c r="L181" s="14" t="str">
        <f t="shared" si="38"/>
        <v>ALB</v>
      </c>
      <c r="M181" s="15" t="s">
        <v>1049</v>
      </c>
      <c r="N181" s="13">
        <f>VLOOKUP($E181,'ssp1-up-g'!$C$1:$X$194,5,FALSE)</f>
        <v>0.1703890008873743</v>
      </c>
      <c r="O181" s="13">
        <f>VLOOKUP($E181,'ssp1-up-g'!$C$1:$X$194,6,FALSE)</f>
        <v>0.15663515512426596</v>
      </c>
      <c r="P181" s="13">
        <f>VLOOKUP($E181,'ssp1-up-g'!$C$1:$X$194,7,FALSE)</f>
        <v>0.13759560071107391</v>
      </c>
      <c r="Q181" s="13">
        <f>VLOOKUP($E181,'ssp1-up-g'!$C$1:$X$194,8,FALSE)</f>
        <v>0.11464259762473672</v>
      </c>
      <c r="R181" s="13">
        <f>VLOOKUP($E181,'ssp1-up-g'!$C$1:$X$194,9,FALSE)</f>
        <v>9.446174046716127E-2</v>
      </c>
      <c r="S181" s="13">
        <f>VLOOKUP($E181,'ssp1-up-g'!$C$1:$X$194,10,FALSE)</f>
        <v>7.416068489068639E-2</v>
      </c>
      <c r="T181" s="13">
        <f>VLOOKUP($E181,'ssp1-up-g'!$C$1:$X$194,11,FALSE)</f>
        <v>5.2378318226288911E-2</v>
      </c>
      <c r="U181" s="13">
        <f>VLOOKUP($E181,'ssp1-up-g'!$C$1:$X$194,12,FALSE)</f>
        <v>2.9492937838083488E-2</v>
      </c>
      <c r="V181" s="13">
        <f>VLOOKUP($E181,'ssp1-up-g'!$C$1:$X$194,13,FALSE)</f>
        <v>8.4875569025326669E-3</v>
      </c>
      <c r="W181" s="13">
        <f>VLOOKUP($E181,'ssp1-up-g'!$C$1:$X$194,14,FALSE)</f>
        <v>0</v>
      </c>
      <c r="X181" s="13">
        <f>VLOOKUP($E181,'ssp1-up-g'!$C$1:$X$194,15,FALSE)</f>
        <v>0</v>
      </c>
      <c r="Y181" s="13">
        <f>VLOOKUP($E181,'ssp1-up-g'!$C$1:$X$194,16,FALSE)</f>
        <v>0</v>
      </c>
      <c r="Z181" s="13">
        <f>VLOOKUP($E181,'ssp1-up-g'!$C$1:$X$194,17,FALSE)</f>
        <v>0</v>
      </c>
      <c r="AA181" s="13">
        <f>VLOOKUP($E181,'ssp1-up-g'!$C$1:$X$194,18,FALSE)</f>
        <v>0</v>
      </c>
      <c r="AB181" s="13">
        <f>VLOOKUP($E181,'ssp1-up-g'!$C$1:$X$194,19,FALSE)</f>
        <v>0</v>
      </c>
      <c r="AC181" s="13">
        <f>VLOOKUP($E181,'ssp1-up-g'!$C$1:$X$194,20,FALSE)</f>
        <v>0</v>
      </c>
      <c r="AD181" s="13">
        <f>VLOOKUP($E181,'ssp1-up-g'!$C$1:$X$194,21,FALSE)</f>
        <v>0</v>
      </c>
      <c r="AE181" s="13">
        <f>VLOOKUP($E181,'ssp1-up-g'!$C$1:$X$194,22,FALSE)</f>
        <v>0</v>
      </c>
    </row>
    <row r="182" spans="1:31" x14ac:dyDescent="0.3">
      <c r="A182" s="14">
        <v>180</v>
      </c>
      <c r="B182" s="8" t="s">
        <v>550</v>
      </c>
      <c r="C182" s="8" t="s">
        <v>214</v>
      </c>
      <c r="D182" s="8">
        <v>20</v>
      </c>
      <c r="E182" s="8" t="s">
        <v>551</v>
      </c>
      <c r="F182" s="8">
        <v>20</v>
      </c>
      <c r="G182" s="8" t="s">
        <v>261</v>
      </c>
      <c r="H182" s="8">
        <v>925</v>
      </c>
      <c r="J182" s="8" t="str">
        <f>VLOOKUP($E182,'un-class-eco'!$B$2:$D$219,3,FALSE)</f>
        <v>High income</v>
      </c>
      <c r="K182" s="8" t="str">
        <f>IF(VLOOKUP(E182,'un-class'!$L$1:$O$249,2,FALSE)="x","LDC",IF(VLOOKUP(E182,'un-class'!$L$1:$O$249,3,FALSE)="x","LLDC",IF(VLOOKUP(E182,'un-class'!$L$1:O397,4,FALSE)="x","SIDS","nan")))</f>
        <v>nan</v>
      </c>
      <c r="L182" s="14" t="str">
        <f t="shared" si="38"/>
        <v>AND</v>
      </c>
      <c r="M182" s="15" t="s">
        <v>1049</v>
      </c>
      <c r="N182" s="8" t="s">
        <v>799</v>
      </c>
      <c r="O182" s="8" t="s">
        <v>799</v>
      </c>
      <c r="P182" s="8" t="s">
        <v>799</v>
      </c>
      <c r="Q182" s="8" t="s">
        <v>799</v>
      </c>
      <c r="R182" s="8" t="s">
        <v>799</v>
      </c>
      <c r="S182" s="8" t="s">
        <v>799</v>
      </c>
      <c r="T182" s="8" t="s">
        <v>799</v>
      </c>
      <c r="U182" s="8" t="s">
        <v>799</v>
      </c>
      <c r="V182" s="8" t="s">
        <v>799</v>
      </c>
      <c r="W182" s="8" t="s">
        <v>799</v>
      </c>
      <c r="X182" s="8" t="s">
        <v>799</v>
      </c>
      <c r="Y182" s="8" t="s">
        <v>799</v>
      </c>
      <c r="Z182" s="8" t="s">
        <v>799</v>
      </c>
      <c r="AA182" s="8" t="s">
        <v>799</v>
      </c>
      <c r="AB182" s="8" t="s">
        <v>799</v>
      </c>
      <c r="AC182" s="8" t="s">
        <v>799</v>
      </c>
      <c r="AD182" s="8" t="s">
        <v>799</v>
      </c>
      <c r="AE182" s="8" t="s">
        <v>799</v>
      </c>
    </row>
    <row r="183" spans="1:31" x14ac:dyDescent="0.3">
      <c r="A183" s="14">
        <v>181</v>
      </c>
      <c r="B183" s="8" t="s">
        <v>553</v>
      </c>
      <c r="C183" s="8" t="s">
        <v>214</v>
      </c>
      <c r="D183" s="8">
        <v>70</v>
      </c>
      <c r="E183" s="8" t="s">
        <v>27</v>
      </c>
      <c r="F183" s="8">
        <v>70</v>
      </c>
      <c r="G183" s="8" t="s">
        <v>261</v>
      </c>
      <c r="H183" s="8">
        <v>925</v>
      </c>
      <c r="J183" s="8" t="str">
        <f>VLOOKUP($E183,'un-class-eco'!$B$2:$D$219,3,FALSE)</f>
        <v>Upper middle income</v>
      </c>
      <c r="K183" s="8" t="str">
        <f>IF(VLOOKUP(E183,'un-class'!$L$1:$O$249,2,FALSE)="x","LDC",IF(VLOOKUP(E183,'un-class'!$L$1:$O$249,3,FALSE)="x","LLDC",IF(VLOOKUP(E183,'un-class'!$L$1:O398,4,FALSE)="x","SIDS","nan")))</f>
        <v>nan</v>
      </c>
      <c r="L183" s="14" t="str">
        <f t="shared" si="38"/>
        <v>BIH</v>
      </c>
      <c r="M183" s="15" t="s">
        <v>1049</v>
      </c>
      <c r="N183" s="13">
        <f>VLOOKUP($E183,'ssp1-up-g'!$C$1:$X$194,5,FALSE)</f>
        <v>0.167344230849366</v>
      </c>
      <c r="O183" s="13">
        <f>VLOOKUP($E183,'ssp1-up-g'!$C$1:$X$194,6,FALSE)</f>
        <v>0.15054158473893198</v>
      </c>
      <c r="P183" s="13">
        <f>VLOOKUP($E183,'ssp1-up-g'!$C$1:$X$194,7,FALSE)</f>
        <v>0.1283761702080839</v>
      </c>
      <c r="Q183" s="13">
        <f>VLOOKUP($E183,'ssp1-up-g'!$C$1:$X$194,8,FALSE)</f>
        <v>0.10354200797534352</v>
      </c>
      <c r="R183" s="13">
        <f>VLOOKUP($E183,'ssp1-up-g'!$C$1:$X$194,9,FALSE)</f>
        <v>8.0149367572476482E-2</v>
      </c>
      <c r="S183" s="13">
        <f>VLOOKUP($E183,'ssp1-up-g'!$C$1:$X$194,10,FALSE)</f>
        <v>5.4952236145739519E-2</v>
      </c>
      <c r="T183" s="13">
        <f>VLOOKUP($E183,'ssp1-up-g'!$C$1:$X$194,11,FALSE)</f>
        <v>2.8306570564420319E-2</v>
      </c>
      <c r="U183" s="13">
        <f>VLOOKUP($E183,'ssp1-up-g'!$C$1:$X$194,12,FALSE)</f>
        <v>1.6165671995165276E-3</v>
      </c>
      <c r="V183" s="13">
        <f>VLOOKUP($E183,'ssp1-up-g'!$C$1:$X$194,13,FALSE)</f>
        <v>0</v>
      </c>
      <c r="W183" s="13">
        <f>VLOOKUP($E183,'ssp1-up-g'!$C$1:$X$194,14,FALSE)</f>
        <v>0</v>
      </c>
      <c r="X183" s="13">
        <f>VLOOKUP($E183,'ssp1-up-g'!$C$1:$X$194,15,FALSE)</f>
        <v>0</v>
      </c>
      <c r="Y183" s="13">
        <f>VLOOKUP($E183,'ssp1-up-g'!$C$1:$X$194,16,FALSE)</f>
        <v>0</v>
      </c>
      <c r="Z183" s="13">
        <f>VLOOKUP($E183,'ssp1-up-g'!$C$1:$X$194,17,FALSE)</f>
        <v>0</v>
      </c>
      <c r="AA183" s="13">
        <f>VLOOKUP($E183,'ssp1-up-g'!$C$1:$X$194,18,FALSE)</f>
        <v>0</v>
      </c>
      <c r="AB183" s="13">
        <f>VLOOKUP($E183,'ssp1-up-g'!$C$1:$X$194,19,FALSE)</f>
        <v>0</v>
      </c>
      <c r="AC183" s="13">
        <f>VLOOKUP($E183,'ssp1-up-g'!$C$1:$X$194,20,FALSE)</f>
        <v>0</v>
      </c>
      <c r="AD183" s="13">
        <f>VLOOKUP($E183,'ssp1-up-g'!$C$1:$X$194,21,FALSE)</f>
        <v>0</v>
      </c>
      <c r="AE183" s="13">
        <f>VLOOKUP($E183,'ssp1-up-g'!$C$1:$X$194,22,FALSE)</f>
        <v>0</v>
      </c>
    </row>
    <row r="184" spans="1:31" x14ac:dyDescent="0.3">
      <c r="A184" s="14">
        <v>182</v>
      </c>
      <c r="B184" s="8" t="s">
        <v>555</v>
      </c>
      <c r="C184" s="8" t="s">
        <v>214</v>
      </c>
      <c r="D184" s="8">
        <v>191</v>
      </c>
      <c r="E184" s="8" t="s">
        <v>84</v>
      </c>
      <c r="F184" s="8">
        <v>191</v>
      </c>
      <c r="G184" s="8" t="s">
        <v>261</v>
      </c>
      <c r="H184" s="8">
        <v>925</v>
      </c>
      <c r="J184" s="8" t="str">
        <f>VLOOKUP($E184,'un-class-eco'!$B$2:$D$219,3,FALSE)</f>
        <v>High income</v>
      </c>
      <c r="K184" s="8" t="str">
        <f>IF(VLOOKUP(E184,'un-class'!$L$1:$O$249,2,FALSE)="x","LDC",IF(VLOOKUP(E184,'un-class'!$L$1:$O$249,3,FALSE)="x","LLDC",IF(VLOOKUP(E184,'un-class'!$L$1:O399,4,FALSE)="x","SIDS","nan")))</f>
        <v>nan</v>
      </c>
      <c r="L184" s="14" t="str">
        <f t="shared" si="38"/>
        <v>HRV</v>
      </c>
      <c r="M184" s="15" t="s">
        <v>1049</v>
      </c>
      <c r="N184" s="13">
        <f>VLOOKUP($E184,'ssp1-up-g'!$C$1:$X$194,5,FALSE)</f>
        <v>0.15334881236938713</v>
      </c>
      <c r="O184" s="13">
        <f>VLOOKUP($E184,'ssp1-up-g'!$C$1:$X$194,6,FALSE)</f>
        <v>0.13779372389053179</v>
      </c>
      <c r="P184" s="13">
        <f>VLOOKUP($E184,'ssp1-up-g'!$C$1:$X$194,7,FALSE)</f>
        <v>0.12005895150863433</v>
      </c>
      <c r="Q184" s="13">
        <f>VLOOKUP($E184,'ssp1-up-g'!$C$1:$X$194,8,FALSE)</f>
        <v>0.10118806146996606</v>
      </c>
      <c r="R184" s="13">
        <f>VLOOKUP($E184,'ssp1-up-g'!$C$1:$X$194,9,FALSE)</f>
        <v>8.5688252777563978E-2</v>
      </c>
      <c r="S184" s="13">
        <f>VLOOKUP($E184,'ssp1-up-g'!$C$1:$X$194,10,FALSE)</f>
        <v>6.8193962679120812E-2</v>
      </c>
      <c r="T184" s="13">
        <f>VLOOKUP($E184,'ssp1-up-g'!$C$1:$X$194,11,FALSE)</f>
        <v>4.6748262362090287E-2</v>
      </c>
      <c r="U184" s="13">
        <f>VLOOKUP($E184,'ssp1-up-g'!$C$1:$X$194,12,FALSE)</f>
        <v>2.3405739839420736E-2</v>
      </c>
      <c r="V184" s="13">
        <f>VLOOKUP($E184,'ssp1-up-g'!$C$1:$X$194,13,FALSE)</f>
        <v>2.4004418381307069E-3</v>
      </c>
      <c r="W184" s="13">
        <f>VLOOKUP($E184,'ssp1-up-g'!$C$1:$X$194,14,FALSE)</f>
        <v>0</v>
      </c>
      <c r="X184" s="13">
        <f>VLOOKUP($E184,'ssp1-up-g'!$C$1:$X$194,15,FALSE)</f>
        <v>0</v>
      </c>
      <c r="Y184" s="13">
        <f>VLOOKUP($E184,'ssp1-up-g'!$C$1:$X$194,16,FALSE)</f>
        <v>0</v>
      </c>
      <c r="Z184" s="13">
        <f>VLOOKUP($E184,'ssp1-up-g'!$C$1:$X$194,17,FALSE)</f>
        <v>0</v>
      </c>
      <c r="AA184" s="13">
        <f>VLOOKUP($E184,'ssp1-up-g'!$C$1:$X$194,18,FALSE)</f>
        <v>0</v>
      </c>
      <c r="AB184" s="13">
        <f>VLOOKUP($E184,'ssp1-up-g'!$C$1:$X$194,19,FALSE)</f>
        <v>0</v>
      </c>
      <c r="AC184" s="13">
        <f>VLOOKUP($E184,'ssp1-up-g'!$C$1:$X$194,20,FALSE)</f>
        <v>0</v>
      </c>
      <c r="AD184" s="13">
        <f>VLOOKUP($E184,'ssp1-up-g'!$C$1:$X$194,21,FALSE)</f>
        <v>0</v>
      </c>
      <c r="AE184" s="13">
        <f>VLOOKUP($E184,'ssp1-up-g'!$C$1:$X$194,22,FALSE)</f>
        <v>0</v>
      </c>
    </row>
    <row r="185" spans="1:31" x14ac:dyDescent="0.3">
      <c r="A185" s="14">
        <v>183</v>
      </c>
      <c r="B185" s="8" t="s">
        <v>557</v>
      </c>
      <c r="C185" s="8">
        <v>19</v>
      </c>
      <c r="D185" s="8">
        <v>292</v>
      </c>
      <c r="E185" s="8" t="s">
        <v>558</v>
      </c>
      <c r="F185" s="8">
        <v>292</v>
      </c>
      <c r="G185" s="8" t="s">
        <v>261</v>
      </c>
      <c r="H185" s="8">
        <v>925</v>
      </c>
      <c r="J185" s="8" t="str">
        <f>VLOOKUP($E185,'un-class-eco'!$B$2:$D$219,3,FALSE)</f>
        <v>High income</v>
      </c>
      <c r="K185" s="8" t="str">
        <f>IF(VLOOKUP(E185,'un-class'!$L$1:$O$249,2,FALSE)="x","LDC",IF(VLOOKUP(E185,'un-class'!$L$1:$O$249,3,FALSE)="x","LLDC",IF(VLOOKUP(E185,'un-class'!$L$1:O400,4,FALSE)="x","SIDS","nan")))</f>
        <v>nan</v>
      </c>
      <c r="L185" s="14" t="str">
        <f t="shared" si="38"/>
        <v>GIB</v>
      </c>
      <c r="M185" s="15" t="s">
        <v>1049</v>
      </c>
      <c r="N185" s="8" t="s">
        <v>799</v>
      </c>
      <c r="O185" s="8" t="s">
        <v>799</v>
      </c>
      <c r="P185" s="8" t="s">
        <v>799</v>
      </c>
      <c r="Q185" s="8" t="s">
        <v>799</v>
      </c>
      <c r="R185" s="8" t="s">
        <v>799</v>
      </c>
      <c r="S185" s="8" t="s">
        <v>799</v>
      </c>
      <c r="T185" s="8" t="s">
        <v>799</v>
      </c>
      <c r="U185" s="8" t="s">
        <v>799</v>
      </c>
      <c r="V185" s="8" t="s">
        <v>799</v>
      </c>
      <c r="W185" s="8" t="s">
        <v>799</v>
      </c>
      <c r="X185" s="8" t="s">
        <v>799</v>
      </c>
      <c r="Y185" s="8" t="s">
        <v>799</v>
      </c>
      <c r="Z185" s="8" t="s">
        <v>799</v>
      </c>
      <c r="AA185" s="8" t="s">
        <v>799</v>
      </c>
      <c r="AB185" s="8" t="s">
        <v>799</v>
      </c>
      <c r="AC185" s="8" t="s">
        <v>799</v>
      </c>
      <c r="AD185" s="8" t="s">
        <v>799</v>
      </c>
      <c r="AE185" s="8" t="s">
        <v>799</v>
      </c>
    </row>
    <row r="186" spans="1:31" x14ac:dyDescent="0.3">
      <c r="A186" s="14">
        <v>184</v>
      </c>
      <c r="B186" s="8" t="s">
        <v>560</v>
      </c>
      <c r="C186" s="8" t="s">
        <v>214</v>
      </c>
      <c r="D186" s="8">
        <v>300</v>
      </c>
      <c r="E186" s="8" t="s">
        <v>76</v>
      </c>
      <c r="F186" s="8">
        <v>300</v>
      </c>
      <c r="G186" s="8" t="s">
        <v>261</v>
      </c>
      <c r="H186" s="8">
        <v>925</v>
      </c>
      <c r="J186" s="8" t="str">
        <f>VLOOKUP($E186,'un-class-eco'!$B$2:$D$219,3,FALSE)</f>
        <v>High income</v>
      </c>
      <c r="K186" s="8" t="str">
        <f>IF(VLOOKUP(E186,'un-class'!$L$1:$O$249,2,FALSE)="x","LDC",IF(VLOOKUP(E186,'un-class'!$L$1:$O$249,3,FALSE)="x","LLDC",IF(VLOOKUP(E186,'un-class'!$L$1:O401,4,FALSE)="x","SIDS","nan")))</f>
        <v>nan</v>
      </c>
      <c r="L186" s="14" t="str">
        <f t="shared" si="38"/>
        <v>GRC</v>
      </c>
      <c r="M186" s="15" t="s">
        <v>1049</v>
      </c>
      <c r="N186" s="13">
        <f>VLOOKUP($E186,'ssp1-up-g'!$C$1:$X$194,5,FALSE)</f>
        <v>0.5110248146274996</v>
      </c>
      <c r="O186" s="13">
        <f>VLOOKUP($E186,'ssp1-up-g'!$C$1:$X$194,6,FALSE)</f>
        <v>0.42713946625149202</v>
      </c>
      <c r="P186" s="13">
        <f>VLOOKUP($E186,'ssp1-up-g'!$C$1:$X$194,7,FALSE)</f>
        <v>0.39707852797704213</v>
      </c>
      <c r="Q186" s="13">
        <f>VLOOKUP($E186,'ssp1-up-g'!$C$1:$X$194,8,FALSE)</f>
        <v>0.37264895685743404</v>
      </c>
      <c r="R186" s="13">
        <f>VLOOKUP($E186,'ssp1-up-g'!$C$1:$X$194,9,FALSE)</f>
        <v>0.35552023673215771</v>
      </c>
      <c r="S186" s="13">
        <f>VLOOKUP($E186,'ssp1-up-g'!$C$1:$X$194,10,FALSE)</f>
        <v>0.33067373239851783</v>
      </c>
      <c r="T186" s="13">
        <f>VLOOKUP($E186,'ssp1-up-g'!$C$1:$X$194,11,FALSE)</f>
        <v>0.29263167713050819</v>
      </c>
      <c r="U186" s="13">
        <f>VLOOKUP($E186,'ssp1-up-g'!$C$1:$X$194,12,FALSE)</f>
        <v>0.24153347177592366</v>
      </c>
      <c r="V186" s="13">
        <f>VLOOKUP($E186,'ssp1-up-g'!$C$1:$X$194,13,FALSE)</f>
        <v>0.18669210885379961</v>
      </c>
      <c r="W186" s="13">
        <f>VLOOKUP($E186,'ssp1-up-g'!$C$1:$X$194,14,FALSE)</f>
        <v>0.13909490558080329</v>
      </c>
      <c r="X186" s="13">
        <f>VLOOKUP($E186,'ssp1-up-g'!$C$1:$X$194,15,FALSE)</f>
        <v>8.1211058737396868E-2</v>
      </c>
      <c r="Y186" s="13">
        <f>VLOOKUP($E186,'ssp1-up-g'!$C$1:$X$194,16,FALSE)</f>
        <v>3.1321359162994611E-3</v>
      </c>
      <c r="Z186" s="13">
        <f>VLOOKUP($E186,'ssp1-up-g'!$C$1:$X$194,17,FALSE)</f>
        <v>0</v>
      </c>
      <c r="AA186" s="13">
        <f>VLOOKUP($E186,'ssp1-up-g'!$C$1:$X$194,18,FALSE)</f>
        <v>0</v>
      </c>
      <c r="AB186" s="13">
        <f>VLOOKUP($E186,'ssp1-up-g'!$C$1:$X$194,19,FALSE)</f>
        <v>0</v>
      </c>
      <c r="AC186" s="13">
        <f>VLOOKUP($E186,'ssp1-up-g'!$C$1:$X$194,20,FALSE)</f>
        <v>0</v>
      </c>
      <c r="AD186" s="13">
        <f>VLOOKUP($E186,'ssp1-up-g'!$C$1:$X$194,21,FALSE)</f>
        <v>0</v>
      </c>
      <c r="AE186" s="13">
        <f>VLOOKUP($E186,'ssp1-up-g'!$C$1:$X$194,22,FALSE)</f>
        <v>0</v>
      </c>
    </row>
    <row r="187" spans="1:31" x14ac:dyDescent="0.3">
      <c r="A187" s="14">
        <v>185</v>
      </c>
      <c r="B187" s="8" t="s">
        <v>562</v>
      </c>
      <c r="C187" s="8">
        <v>22</v>
      </c>
      <c r="D187" s="8">
        <v>336</v>
      </c>
      <c r="E187" s="8" t="s">
        <v>563</v>
      </c>
      <c r="F187" s="8">
        <v>336</v>
      </c>
      <c r="G187" s="8" t="s">
        <v>261</v>
      </c>
      <c r="H187" s="8">
        <v>925</v>
      </c>
      <c r="J187" s="8" t="s">
        <v>799</v>
      </c>
      <c r="K187" s="8" t="str">
        <f>IF(VLOOKUP(E187,'un-class'!$L$1:$O$249,2,FALSE)="x","LDC",IF(VLOOKUP(E187,'un-class'!$L$1:$O$249,3,FALSE)="x","LLDC",IF(VLOOKUP(E187,'un-class'!$L$1:O402,4,FALSE)="x","SIDS","nan")))</f>
        <v>nan</v>
      </c>
      <c r="L187" s="14" t="str">
        <f t="shared" si="38"/>
        <v>VAT</v>
      </c>
      <c r="M187" s="15" t="s">
        <v>1049</v>
      </c>
      <c r="N187" s="8" t="s">
        <v>799</v>
      </c>
      <c r="O187" s="8" t="s">
        <v>799</v>
      </c>
      <c r="P187" s="8" t="s">
        <v>799</v>
      </c>
      <c r="Q187" s="8" t="s">
        <v>799</v>
      </c>
      <c r="R187" s="8" t="s">
        <v>799</v>
      </c>
      <c r="S187" s="8" t="s">
        <v>799</v>
      </c>
      <c r="T187" s="8" t="s">
        <v>799</v>
      </c>
      <c r="U187" s="8" t="s">
        <v>799</v>
      </c>
      <c r="V187" s="8" t="s">
        <v>799</v>
      </c>
      <c r="W187" s="8" t="s">
        <v>799</v>
      </c>
      <c r="X187" s="8" t="s">
        <v>799</v>
      </c>
      <c r="Y187" s="8" t="s">
        <v>799</v>
      </c>
      <c r="Z187" s="8" t="s">
        <v>799</v>
      </c>
      <c r="AA187" s="8" t="s">
        <v>799</v>
      </c>
      <c r="AB187" s="8" t="s">
        <v>799</v>
      </c>
      <c r="AC187" s="8" t="s">
        <v>799</v>
      </c>
      <c r="AD187" s="8" t="s">
        <v>799</v>
      </c>
      <c r="AE187" s="8" t="s">
        <v>799</v>
      </c>
    </row>
    <row r="188" spans="1:31" x14ac:dyDescent="0.3">
      <c r="A188" s="14">
        <v>186</v>
      </c>
      <c r="B188" s="8" t="s">
        <v>565</v>
      </c>
      <c r="C188" s="8" t="s">
        <v>214</v>
      </c>
      <c r="D188" s="8">
        <v>380</v>
      </c>
      <c r="E188" s="8" t="s">
        <v>94</v>
      </c>
      <c r="F188" s="8">
        <v>380</v>
      </c>
      <c r="G188" s="8" t="s">
        <v>261</v>
      </c>
      <c r="H188" s="8">
        <v>925</v>
      </c>
      <c r="J188" s="8" t="str">
        <f>VLOOKUP($E188,'un-class-eco'!$B$2:$D$219,3,FALSE)</f>
        <v>High income</v>
      </c>
      <c r="K188" s="8" t="str">
        <f>IF(VLOOKUP(E188,'un-class'!$L$1:$O$249,2,FALSE)="x","LDC",IF(VLOOKUP(E188,'un-class'!$L$1:$O$249,3,FALSE)="x","LLDC",IF(VLOOKUP(E188,'un-class'!$L$1:O403,4,FALSE)="x","SIDS","nan")))</f>
        <v>nan</v>
      </c>
      <c r="L188" s="14" t="str">
        <f t="shared" si="38"/>
        <v>ITA</v>
      </c>
      <c r="M188" s="15" t="s">
        <v>1049</v>
      </c>
      <c r="N188" s="13">
        <f>VLOOKUP($E188,'ssp1-up-g'!$C$1:$X$194,5,FALSE)</f>
        <v>2.6727753078809684</v>
      </c>
      <c r="O188" s="13">
        <f>VLOOKUP($E188,'ssp1-up-g'!$C$1:$X$194,6,FALSE)</f>
        <v>2.0680732695074155</v>
      </c>
      <c r="P188" s="13">
        <f>VLOOKUP($E188,'ssp1-up-g'!$C$1:$X$194,7,FALSE)</f>
        <v>1.8423748153760542</v>
      </c>
      <c r="Q188" s="13">
        <f>VLOOKUP($E188,'ssp1-up-g'!$C$1:$X$194,8,FALSE)</f>
        <v>1.6705190403221124</v>
      </c>
      <c r="R188" s="13">
        <f>VLOOKUP($E188,'ssp1-up-g'!$C$1:$X$194,9,FALSE)</f>
        <v>1.5313888766244901</v>
      </c>
      <c r="S188" s="13">
        <f>VLOOKUP($E188,'ssp1-up-g'!$C$1:$X$194,10,FALSE)</f>
        <v>1.3846154858951891</v>
      </c>
      <c r="T188" s="13">
        <f>VLOOKUP($E188,'ssp1-up-g'!$C$1:$X$194,11,FALSE)</f>
        <v>1.1638242778860715</v>
      </c>
      <c r="U188" s="13">
        <f>VLOOKUP($E188,'ssp1-up-g'!$C$1:$X$194,12,FALSE)</f>
        <v>0.88867733528391568</v>
      </c>
      <c r="V188" s="13">
        <f>VLOOKUP($E188,'ssp1-up-g'!$C$1:$X$194,13,FALSE)</f>
        <v>0.61226272961841488</v>
      </c>
      <c r="W188" s="13">
        <f>VLOOKUP($E188,'ssp1-up-g'!$C$1:$X$194,14,FALSE)</f>
        <v>0.3597117637326761</v>
      </c>
      <c r="X188" s="13">
        <f>VLOOKUP($E188,'ssp1-up-g'!$C$1:$X$194,15,FALSE)</f>
        <v>0</v>
      </c>
      <c r="Y188" s="13">
        <f>VLOOKUP($E188,'ssp1-up-g'!$C$1:$X$194,16,FALSE)</f>
        <v>0</v>
      </c>
      <c r="Z188" s="13">
        <f>VLOOKUP($E188,'ssp1-up-g'!$C$1:$X$194,17,FALSE)</f>
        <v>0</v>
      </c>
      <c r="AA188" s="13">
        <f>VLOOKUP($E188,'ssp1-up-g'!$C$1:$X$194,18,FALSE)</f>
        <v>0</v>
      </c>
      <c r="AB188" s="13">
        <f>VLOOKUP($E188,'ssp1-up-g'!$C$1:$X$194,19,FALSE)</f>
        <v>0</v>
      </c>
      <c r="AC188" s="13">
        <f>VLOOKUP($E188,'ssp1-up-g'!$C$1:$X$194,20,FALSE)</f>
        <v>0</v>
      </c>
      <c r="AD188" s="13">
        <f>VLOOKUP($E188,'ssp1-up-g'!$C$1:$X$194,21,FALSE)</f>
        <v>0</v>
      </c>
      <c r="AE188" s="13">
        <f>VLOOKUP($E188,'ssp1-up-g'!$C$1:$X$194,22,FALSE)</f>
        <v>0</v>
      </c>
    </row>
    <row r="189" spans="1:31" x14ac:dyDescent="0.3">
      <c r="A189" s="14">
        <v>187</v>
      </c>
      <c r="B189" s="8" t="s">
        <v>567</v>
      </c>
      <c r="C189" s="8">
        <v>23</v>
      </c>
      <c r="D189" s="8">
        <v>412</v>
      </c>
      <c r="E189" s="8" t="s">
        <v>568</v>
      </c>
      <c r="F189" s="8">
        <v>412</v>
      </c>
      <c r="G189" s="8" t="s">
        <v>261</v>
      </c>
      <c r="H189" s="8">
        <v>925</v>
      </c>
      <c r="J189" s="8" t="str">
        <f>VLOOKUP($E189,'un-class-eco'!$B$2:$D$219,3,FALSE)</f>
        <v>Upper middle income</v>
      </c>
      <c r="K189" s="8" t="s">
        <v>799</v>
      </c>
      <c r="L189" s="14" t="str">
        <f t="shared" si="38"/>
        <v>XKX</v>
      </c>
      <c r="M189" s="15" t="s">
        <v>1049</v>
      </c>
      <c r="N189" s="8" t="s">
        <v>799</v>
      </c>
      <c r="O189" s="8" t="s">
        <v>799</v>
      </c>
      <c r="P189" s="8" t="s">
        <v>799</v>
      </c>
      <c r="Q189" s="8" t="s">
        <v>799</v>
      </c>
      <c r="R189" s="8" t="s">
        <v>799</v>
      </c>
      <c r="S189" s="8" t="s">
        <v>799</v>
      </c>
      <c r="T189" s="8" t="s">
        <v>799</v>
      </c>
      <c r="U189" s="8" t="s">
        <v>799</v>
      </c>
      <c r="V189" s="8" t="s">
        <v>799</v>
      </c>
      <c r="W189" s="8" t="s">
        <v>799</v>
      </c>
      <c r="X189" s="8" t="s">
        <v>799</v>
      </c>
      <c r="Y189" s="8" t="s">
        <v>799</v>
      </c>
      <c r="Z189" s="8" t="s">
        <v>799</v>
      </c>
      <c r="AA189" s="8" t="s">
        <v>799</v>
      </c>
      <c r="AB189" s="8" t="s">
        <v>799</v>
      </c>
      <c r="AC189" s="8" t="s">
        <v>799</v>
      </c>
      <c r="AD189" s="8" t="s">
        <v>799</v>
      </c>
      <c r="AE189" s="8" t="s">
        <v>799</v>
      </c>
    </row>
    <row r="190" spans="1:31" x14ac:dyDescent="0.3">
      <c r="A190" s="14">
        <v>188</v>
      </c>
      <c r="B190" s="8" t="s">
        <v>569</v>
      </c>
      <c r="C190" s="8" t="s">
        <v>214</v>
      </c>
      <c r="D190" s="8">
        <v>470</v>
      </c>
      <c r="E190" s="8" t="s">
        <v>122</v>
      </c>
      <c r="F190" s="8">
        <v>470</v>
      </c>
      <c r="G190" s="8" t="s">
        <v>261</v>
      </c>
      <c r="H190" s="8">
        <v>925</v>
      </c>
      <c r="J190" s="8" t="str">
        <f>VLOOKUP($E190,'un-class-eco'!$B$2:$D$219,3,FALSE)</f>
        <v>High income</v>
      </c>
      <c r="K190" s="8" t="str">
        <f>IF(VLOOKUP(E190,'un-class'!$L$1:$O$249,2,FALSE)="x","LDC",IF(VLOOKUP(E190,'un-class'!$L$1:$O$249,3,FALSE)="x","LLDC",IF(VLOOKUP(E190,'un-class'!$L$1:O405,4,FALSE)="x","SIDS","nan")))</f>
        <v>nan</v>
      </c>
      <c r="L190" s="14" t="str">
        <f t="shared" si="38"/>
        <v>MLT</v>
      </c>
      <c r="M190" s="15" t="s">
        <v>1049</v>
      </c>
      <c r="N190" s="13">
        <f>VLOOKUP($E190,'ssp1-up-g'!$C$1:$X$194,5,FALSE)</f>
        <v>1.3779083131810144E-2</v>
      </c>
      <c r="O190" s="13">
        <f>VLOOKUP($E190,'ssp1-up-g'!$C$1:$X$194,6,FALSE)</f>
        <v>1.1126303315287078E-2</v>
      </c>
      <c r="P190" s="13">
        <f>VLOOKUP($E190,'ssp1-up-g'!$C$1:$X$194,7,FALSE)</f>
        <v>7.9011735830973318E-3</v>
      </c>
      <c r="Q190" s="13">
        <f>VLOOKUP($E190,'ssp1-up-g'!$C$1:$X$194,8,FALSE)</f>
        <v>4.329213137252097E-3</v>
      </c>
      <c r="R190" s="13">
        <f>VLOOKUP($E190,'ssp1-up-g'!$C$1:$X$194,9,FALSE)</f>
        <v>1.5905152721089055E-3</v>
      </c>
      <c r="S190" s="13">
        <f>VLOOKUP($E190,'ssp1-up-g'!$C$1:$X$194,10,FALSE)</f>
        <v>0</v>
      </c>
      <c r="T190" s="13">
        <f>VLOOKUP($E190,'ssp1-up-g'!$C$1:$X$194,11,FALSE)</f>
        <v>0</v>
      </c>
      <c r="U190" s="13">
        <f>VLOOKUP($E190,'ssp1-up-g'!$C$1:$X$194,12,FALSE)</f>
        <v>0</v>
      </c>
      <c r="V190" s="13">
        <f>VLOOKUP($E190,'ssp1-up-g'!$C$1:$X$194,13,FALSE)</f>
        <v>0</v>
      </c>
      <c r="W190" s="13">
        <f>VLOOKUP($E190,'ssp1-up-g'!$C$1:$X$194,14,FALSE)</f>
        <v>0</v>
      </c>
      <c r="X190" s="13">
        <f>VLOOKUP($E190,'ssp1-up-g'!$C$1:$X$194,15,FALSE)</f>
        <v>0</v>
      </c>
      <c r="Y190" s="13">
        <f>VLOOKUP($E190,'ssp1-up-g'!$C$1:$X$194,16,FALSE)</f>
        <v>0</v>
      </c>
      <c r="Z190" s="13">
        <f>VLOOKUP($E190,'ssp1-up-g'!$C$1:$X$194,17,FALSE)</f>
        <v>0</v>
      </c>
      <c r="AA190" s="13">
        <f>VLOOKUP($E190,'ssp1-up-g'!$C$1:$X$194,18,FALSE)</f>
        <v>0</v>
      </c>
      <c r="AB190" s="13">
        <f>VLOOKUP($E190,'ssp1-up-g'!$C$1:$X$194,19,FALSE)</f>
        <v>0</v>
      </c>
      <c r="AC190" s="13">
        <f>VLOOKUP($E190,'ssp1-up-g'!$C$1:$X$194,20,FALSE)</f>
        <v>0</v>
      </c>
      <c r="AD190" s="13">
        <f>VLOOKUP($E190,'ssp1-up-g'!$C$1:$X$194,21,FALSE)</f>
        <v>0</v>
      </c>
      <c r="AE190" s="13">
        <f>VLOOKUP($E190,'ssp1-up-g'!$C$1:$X$194,22,FALSE)</f>
        <v>0</v>
      </c>
    </row>
    <row r="191" spans="1:31" x14ac:dyDescent="0.3">
      <c r="A191" s="14">
        <v>189</v>
      </c>
      <c r="B191" s="8" t="s">
        <v>571</v>
      </c>
      <c r="C191" s="8" t="s">
        <v>214</v>
      </c>
      <c r="D191" s="8">
        <v>499</v>
      </c>
      <c r="E191" s="8" t="s">
        <v>124</v>
      </c>
      <c r="F191" s="8">
        <v>499</v>
      </c>
      <c r="G191" s="8" t="s">
        <v>261</v>
      </c>
      <c r="H191" s="8">
        <v>925</v>
      </c>
      <c r="J191" s="8" t="str">
        <f>VLOOKUP($E191,'un-class-eco'!$B$2:$D$219,3,FALSE)</f>
        <v>Upper middle income</v>
      </c>
      <c r="K191" s="8" t="str">
        <f>IF(VLOOKUP(E191,'un-class'!$L$1:$O$249,2,FALSE)="x","LDC",IF(VLOOKUP(E191,'un-class'!$L$1:$O$249,3,FALSE)="x","LLDC",IF(VLOOKUP(E191,'un-class'!$L$1:O406,4,FALSE)="x","SIDS","nan")))</f>
        <v>nan</v>
      </c>
      <c r="L191" s="14" t="str">
        <f t="shared" si="38"/>
        <v>MNE</v>
      </c>
      <c r="M191" s="15" t="s">
        <v>1049</v>
      </c>
      <c r="N191" s="13">
        <f>VLOOKUP($E191,'ssp1-up-g'!$C$1:$X$194,5,FALSE)</f>
        <v>3.3662417831637037E-2</v>
      </c>
      <c r="O191" s="13">
        <f>VLOOKUP($E191,'ssp1-up-g'!$C$1:$X$194,6,FALSE)</f>
        <v>2.9812277600527237E-2</v>
      </c>
      <c r="P191" s="13">
        <f>VLOOKUP($E191,'ssp1-up-g'!$C$1:$X$194,7,FALSE)</f>
        <v>2.5506171545178757E-2</v>
      </c>
      <c r="Q191" s="13">
        <f>VLOOKUP($E191,'ssp1-up-g'!$C$1:$X$194,8,FALSE)</f>
        <v>2.1224320634107341E-2</v>
      </c>
      <c r="R191" s="13">
        <f>VLOOKUP($E191,'ssp1-up-g'!$C$1:$X$194,9,FALSE)</f>
        <v>1.8094430619357005E-2</v>
      </c>
      <c r="S191" s="13">
        <f>VLOOKUP($E191,'ssp1-up-g'!$C$1:$X$194,10,FALSE)</f>
        <v>1.512074268828778E-2</v>
      </c>
      <c r="T191" s="13">
        <f>VLOOKUP($E191,'ssp1-up-g'!$C$1:$X$194,11,FALSE)</f>
        <v>1.1650904827808062E-2</v>
      </c>
      <c r="U191" s="13">
        <f>VLOOKUP($E191,'ssp1-up-g'!$C$1:$X$194,12,FALSE)</f>
        <v>7.902802316293478E-3</v>
      </c>
      <c r="V191" s="13">
        <f>VLOOKUP($E191,'ssp1-up-g'!$C$1:$X$194,13,FALSE)</f>
        <v>4.4322652764801074E-3</v>
      </c>
      <c r="W191" s="13">
        <f>VLOOKUP($E191,'ssp1-up-g'!$C$1:$X$194,14,FALSE)</f>
        <v>1.1054003518550237E-3</v>
      </c>
      <c r="X191" s="13">
        <f>VLOOKUP($E191,'ssp1-up-g'!$C$1:$X$194,15,FALSE)</f>
        <v>0</v>
      </c>
      <c r="Y191" s="13">
        <f>VLOOKUP($E191,'ssp1-up-g'!$C$1:$X$194,16,FALSE)</f>
        <v>0</v>
      </c>
      <c r="Z191" s="13">
        <f>VLOOKUP($E191,'ssp1-up-g'!$C$1:$X$194,17,FALSE)</f>
        <v>0</v>
      </c>
      <c r="AA191" s="13">
        <f>VLOOKUP($E191,'ssp1-up-g'!$C$1:$X$194,18,FALSE)</f>
        <v>0</v>
      </c>
      <c r="AB191" s="13">
        <f>VLOOKUP($E191,'ssp1-up-g'!$C$1:$X$194,19,FALSE)</f>
        <v>0</v>
      </c>
      <c r="AC191" s="13">
        <f>VLOOKUP($E191,'ssp1-up-g'!$C$1:$X$194,20,FALSE)</f>
        <v>0</v>
      </c>
      <c r="AD191" s="13">
        <f>VLOOKUP($E191,'ssp1-up-g'!$C$1:$X$194,21,FALSE)</f>
        <v>0</v>
      </c>
      <c r="AE191" s="13">
        <f>VLOOKUP($E191,'ssp1-up-g'!$C$1:$X$194,22,FALSE)</f>
        <v>0</v>
      </c>
    </row>
    <row r="192" spans="1:31" x14ac:dyDescent="0.3">
      <c r="A192" s="14">
        <v>190</v>
      </c>
      <c r="B192" s="8" t="s">
        <v>573</v>
      </c>
      <c r="C192" s="8" t="s">
        <v>214</v>
      </c>
      <c r="D192" s="8">
        <v>807</v>
      </c>
      <c r="E192" s="8" t="s">
        <v>120</v>
      </c>
      <c r="F192" s="8">
        <v>807</v>
      </c>
      <c r="G192" s="8" t="s">
        <v>261</v>
      </c>
      <c r="H192" s="8">
        <v>925</v>
      </c>
      <c r="J192" s="8" t="str">
        <f>VLOOKUP($E192,'un-class-eco'!$B$2:$D$219,3,FALSE)</f>
        <v>Upper middle income</v>
      </c>
      <c r="K192" s="8" t="str">
        <f>IF(VLOOKUP(E192,'un-class'!$L$1:$O$249,2,FALSE)="x","LDC",IF(VLOOKUP(E192,'un-class'!$L$1:$O$249,3,FALSE)="x","LLDC",IF(VLOOKUP(E192,'un-class'!$L$1:O407,4,FALSE)="x","SIDS","nan")))</f>
        <v>LLDC</v>
      </c>
      <c r="L192" s="14" t="str">
        <f t="shared" si="38"/>
        <v>MKD</v>
      </c>
      <c r="M192" s="15" t="s">
        <v>1049</v>
      </c>
      <c r="N192" s="13">
        <f>VLOOKUP($E192,'ssp1-up-g'!$C$1:$X$194,5,FALSE)</f>
        <v>9.7048781326982692E-2</v>
      </c>
      <c r="O192" s="13">
        <f>VLOOKUP($E192,'ssp1-up-g'!$C$1:$X$194,6,FALSE)</f>
        <v>9.5635448404516543E-2</v>
      </c>
      <c r="P192" s="13">
        <f>VLOOKUP($E192,'ssp1-up-g'!$C$1:$X$194,7,FALSE)</f>
        <v>9.2719520825872204E-2</v>
      </c>
      <c r="Q192" s="13">
        <f>VLOOKUP($E192,'ssp1-up-g'!$C$1:$X$194,8,FALSE)</f>
        <v>8.7852484748654369E-2</v>
      </c>
      <c r="R192" s="13">
        <f>VLOOKUP($E192,'ssp1-up-g'!$C$1:$X$194,9,FALSE)</f>
        <v>8.4025312190322055E-2</v>
      </c>
      <c r="S192" s="13">
        <f>VLOOKUP($E192,'ssp1-up-g'!$C$1:$X$194,10,FALSE)</f>
        <v>7.8254400886342834E-2</v>
      </c>
      <c r="T192" s="13">
        <f>VLOOKUP($E192,'ssp1-up-g'!$C$1:$X$194,11,FALSE)</f>
        <v>6.9289277951651629E-2</v>
      </c>
      <c r="U192" s="13">
        <f>VLOOKUP($E192,'ssp1-up-g'!$C$1:$X$194,12,FALSE)</f>
        <v>5.6584001982028065E-2</v>
      </c>
      <c r="V192" s="13">
        <f>VLOOKUP($E192,'ssp1-up-g'!$C$1:$X$194,13,FALSE)</f>
        <v>4.2356415698835859E-2</v>
      </c>
      <c r="W192" s="13">
        <f>VLOOKUP($E192,'ssp1-up-g'!$C$1:$X$194,14,FALSE)</f>
        <v>2.688660123459985E-2</v>
      </c>
      <c r="X192" s="13">
        <f>VLOOKUP($E192,'ssp1-up-g'!$C$1:$X$194,15,FALSE)</f>
        <v>4.5881450426237258E-3</v>
      </c>
      <c r="Y192" s="13">
        <f>VLOOKUP($E192,'ssp1-up-g'!$C$1:$X$194,16,FALSE)</f>
        <v>0</v>
      </c>
      <c r="Z192" s="13">
        <f>VLOOKUP($E192,'ssp1-up-g'!$C$1:$X$194,17,FALSE)</f>
        <v>0</v>
      </c>
      <c r="AA192" s="13">
        <f>VLOOKUP($E192,'ssp1-up-g'!$C$1:$X$194,18,FALSE)</f>
        <v>0</v>
      </c>
      <c r="AB192" s="13">
        <f>VLOOKUP($E192,'ssp1-up-g'!$C$1:$X$194,19,FALSE)</f>
        <v>0</v>
      </c>
      <c r="AC192" s="13">
        <f>VLOOKUP($E192,'ssp1-up-g'!$C$1:$X$194,20,FALSE)</f>
        <v>0</v>
      </c>
      <c r="AD192" s="13">
        <f>VLOOKUP($E192,'ssp1-up-g'!$C$1:$X$194,21,FALSE)</f>
        <v>0</v>
      </c>
      <c r="AE192" s="13">
        <f>VLOOKUP($E192,'ssp1-up-g'!$C$1:$X$194,22,FALSE)</f>
        <v>0</v>
      </c>
    </row>
    <row r="193" spans="1:31" x14ac:dyDescent="0.3">
      <c r="A193" s="14">
        <v>191</v>
      </c>
      <c r="B193" s="8" t="s">
        <v>575</v>
      </c>
      <c r="C193" s="8" t="s">
        <v>214</v>
      </c>
      <c r="D193" s="8">
        <v>620</v>
      </c>
      <c r="E193" s="8" t="s">
        <v>151</v>
      </c>
      <c r="F193" s="8">
        <v>620</v>
      </c>
      <c r="G193" s="8" t="s">
        <v>261</v>
      </c>
      <c r="H193" s="8">
        <v>925</v>
      </c>
      <c r="J193" s="8" t="str">
        <f>VLOOKUP($E193,'un-class-eco'!$B$2:$D$219,3,FALSE)</f>
        <v>High income</v>
      </c>
      <c r="K193" s="8" t="str">
        <f>IF(VLOOKUP(E193,'un-class'!$L$1:$O$249,2,FALSE)="x","LDC",IF(VLOOKUP(E193,'un-class'!$L$1:$O$249,3,FALSE)="x","LLDC",IF(VLOOKUP(E193,'un-class'!$L$1:O408,4,FALSE)="x","SIDS","nan")))</f>
        <v>nan</v>
      </c>
      <c r="L193" s="14" t="str">
        <f t="shared" si="38"/>
        <v>PRT</v>
      </c>
      <c r="M193" s="15" t="s">
        <v>1049</v>
      </c>
      <c r="N193" s="13">
        <f>VLOOKUP($E193,'ssp1-up-g'!$C$1:$X$194,5,FALSE)</f>
        <v>0.48270171171143339</v>
      </c>
      <c r="O193" s="13">
        <f>VLOOKUP($E193,'ssp1-up-g'!$C$1:$X$194,6,FALSE)</f>
        <v>0.47267423347665982</v>
      </c>
      <c r="P193" s="13">
        <f>VLOOKUP($E193,'ssp1-up-g'!$C$1:$X$194,7,FALSE)</f>
        <v>0.45673447358411856</v>
      </c>
      <c r="Q193" s="13">
        <f>VLOOKUP($E193,'ssp1-up-g'!$C$1:$X$194,8,FALSE)</f>
        <v>0.44293049955058272</v>
      </c>
      <c r="R193" s="13">
        <f>VLOOKUP($E193,'ssp1-up-g'!$C$1:$X$194,9,FALSE)</f>
        <v>0.43026333466581512</v>
      </c>
      <c r="S193" s="13">
        <f>VLOOKUP($E193,'ssp1-up-g'!$C$1:$X$194,10,FALSE)</f>
        <v>0.40725658062305392</v>
      </c>
      <c r="T193" s="13">
        <f>VLOOKUP($E193,'ssp1-up-g'!$C$1:$X$194,11,FALSE)</f>
        <v>0.36966557484953277</v>
      </c>
      <c r="U193" s="13">
        <f>VLOOKUP($E193,'ssp1-up-g'!$C$1:$X$194,12,FALSE)</f>
        <v>0.32256492565072925</v>
      </c>
      <c r="V193" s="13">
        <f>VLOOKUP($E193,'ssp1-up-g'!$C$1:$X$194,13,FALSE)</f>
        <v>0.27177651085450982</v>
      </c>
      <c r="W193" s="13">
        <f>VLOOKUP($E193,'ssp1-up-g'!$C$1:$X$194,14,FALSE)</f>
        <v>0.22579957472191658</v>
      </c>
      <c r="X193" s="13">
        <f>VLOOKUP($E193,'ssp1-up-g'!$C$1:$X$194,15,FALSE)</f>
        <v>0.16465462199112046</v>
      </c>
      <c r="Y193" s="13">
        <f>VLOOKUP($E193,'ssp1-up-g'!$C$1:$X$194,16,FALSE)</f>
        <v>9.3912441469710117E-2</v>
      </c>
      <c r="Z193" s="13">
        <f>VLOOKUP($E193,'ssp1-up-g'!$C$1:$X$194,17,FALSE)</f>
        <v>2.7160138584694238E-3</v>
      </c>
      <c r="AA193" s="13">
        <f>VLOOKUP($E193,'ssp1-up-g'!$C$1:$X$194,18,FALSE)</f>
        <v>0</v>
      </c>
      <c r="AB193" s="13">
        <f>VLOOKUP($E193,'ssp1-up-g'!$C$1:$X$194,19,FALSE)</f>
        <v>0</v>
      </c>
      <c r="AC193" s="13">
        <f>VLOOKUP($E193,'ssp1-up-g'!$C$1:$X$194,20,FALSE)</f>
        <v>0</v>
      </c>
      <c r="AD193" s="13">
        <f>VLOOKUP($E193,'ssp1-up-g'!$C$1:$X$194,21,FALSE)</f>
        <v>0</v>
      </c>
      <c r="AE193" s="13">
        <f>VLOOKUP($E193,'ssp1-up-g'!$C$1:$X$194,22,FALSE)</f>
        <v>0</v>
      </c>
    </row>
    <row r="194" spans="1:31" x14ac:dyDescent="0.3">
      <c r="A194" s="14">
        <v>192</v>
      </c>
      <c r="B194" s="8" t="s">
        <v>577</v>
      </c>
      <c r="C194" s="8" t="s">
        <v>214</v>
      </c>
      <c r="D194" s="8">
        <v>674</v>
      </c>
      <c r="E194" s="8" t="s">
        <v>578</v>
      </c>
      <c r="F194" s="8">
        <v>674</v>
      </c>
      <c r="G194" s="8" t="s">
        <v>261</v>
      </c>
      <c r="H194" s="8">
        <v>925</v>
      </c>
      <c r="J194" s="8" t="str">
        <f>VLOOKUP($E194,'un-class-eco'!$B$2:$D$219,3,FALSE)</f>
        <v>High income</v>
      </c>
      <c r="K194" s="8" t="str">
        <f>IF(VLOOKUP(E194,'un-class'!$L$1:$O$249,2,FALSE)="x","LDC",IF(VLOOKUP(E194,'un-class'!$L$1:$O$249,3,FALSE)="x","LLDC",IF(VLOOKUP(E194,'un-class'!$L$1:O409,4,FALSE)="x","SIDS","nan")))</f>
        <v>nan</v>
      </c>
      <c r="L194" s="14" t="str">
        <f t="shared" si="38"/>
        <v>SMR</v>
      </c>
      <c r="M194" s="15" t="s">
        <v>1049</v>
      </c>
      <c r="N194" s="8" t="s">
        <v>799</v>
      </c>
      <c r="O194" s="8" t="s">
        <v>799</v>
      </c>
      <c r="P194" s="8" t="s">
        <v>799</v>
      </c>
      <c r="Q194" s="8" t="s">
        <v>799</v>
      </c>
      <c r="R194" s="8" t="s">
        <v>799</v>
      </c>
      <c r="S194" s="8" t="s">
        <v>799</v>
      </c>
      <c r="T194" s="8" t="s">
        <v>799</v>
      </c>
      <c r="U194" s="8" t="s">
        <v>799</v>
      </c>
      <c r="V194" s="8" t="s">
        <v>799</v>
      </c>
      <c r="W194" s="8" t="s">
        <v>799</v>
      </c>
      <c r="X194" s="8" t="s">
        <v>799</v>
      </c>
      <c r="Y194" s="8" t="s">
        <v>799</v>
      </c>
      <c r="Z194" s="8" t="s">
        <v>799</v>
      </c>
      <c r="AA194" s="8" t="s">
        <v>799</v>
      </c>
      <c r="AB194" s="8" t="s">
        <v>799</v>
      </c>
      <c r="AC194" s="8" t="s">
        <v>799</v>
      </c>
      <c r="AD194" s="8" t="s">
        <v>799</v>
      </c>
      <c r="AE194" s="8" t="s">
        <v>799</v>
      </c>
    </row>
    <row r="195" spans="1:31" x14ac:dyDescent="0.3">
      <c r="A195" s="14">
        <v>193</v>
      </c>
      <c r="B195" s="8" t="s">
        <v>580</v>
      </c>
      <c r="C195" s="8">
        <v>24</v>
      </c>
      <c r="D195" s="8">
        <v>688</v>
      </c>
      <c r="E195" s="8" t="s">
        <v>168</v>
      </c>
      <c r="F195" s="8">
        <v>688</v>
      </c>
      <c r="G195" s="8" t="s">
        <v>261</v>
      </c>
      <c r="H195" s="8">
        <v>925</v>
      </c>
      <c r="J195" s="8" t="str">
        <f>VLOOKUP($E195,'un-class-eco'!$B$2:$D$219,3,FALSE)</f>
        <v>Upper middle income</v>
      </c>
      <c r="K195" s="8" t="str">
        <f>IF(VLOOKUP(E195,'un-class'!$L$1:$O$249,2,FALSE)="x","LDC",IF(VLOOKUP(E195,'un-class'!$L$1:$O$249,3,FALSE)="x","LLDC",IF(VLOOKUP(E195,'un-class'!$L$1:O410,4,FALSE)="x","SIDS","nan")))</f>
        <v>nan</v>
      </c>
      <c r="L195" s="14" t="str">
        <f t="shared" ref="L195:L258" si="44">E195</f>
        <v>SRB</v>
      </c>
      <c r="M195" s="15" t="s">
        <v>1049</v>
      </c>
      <c r="N195" s="13">
        <f>VLOOKUP($E195,'ssp1-up-g'!$C$1:$X$194,5,FALSE)</f>
        <v>0.32987596951634757</v>
      </c>
      <c r="O195" s="13">
        <f>VLOOKUP($E195,'ssp1-up-g'!$C$1:$X$194,6,FALSE)</f>
        <v>0.32077768145737018</v>
      </c>
      <c r="P195" s="13">
        <f>VLOOKUP($E195,'ssp1-up-g'!$C$1:$X$194,7,FALSE)</f>
        <v>0.31321394405246927</v>
      </c>
      <c r="Q195" s="13">
        <f>VLOOKUP($E195,'ssp1-up-g'!$C$1:$X$194,8,FALSE)</f>
        <v>0.29263614893188983</v>
      </c>
      <c r="R195" s="13">
        <f>VLOOKUP($E195,'ssp1-up-g'!$C$1:$X$194,9,FALSE)</f>
        <v>0.26801241801345554</v>
      </c>
      <c r="S195" s="13">
        <f>VLOOKUP($E195,'ssp1-up-g'!$C$1:$X$194,10,FALSE)</f>
        <v>0.23809639815637151</v>
      </c>
      <c r="T195" s="13">
        <f>VLOOKUP($E195,'ssp1-up-g'!$C$1:$X$194,11,FALSE)</f>
        <v>0.19304303628851827</v>
      </c>
      <c r="U195" s="13">
        <f>VLOOKUP($E195,'ssp1-up-g'!$C$1:$X$194,12,FALSE)</f>
        <v>0.14253777485377306</v>
      </c>
      <c r="V195" s="13">
        <f>VLOOKUP($E195,'ssp1-up-g'!$C$1:$X$194,13,FALSE)</f>
        <v>9.3587394112366162E-2</v>
      </c>
      <c r="W195" s="13">
        <f>VLOOKUP($E195,'ssp1-up-g'!$C$1:$X$194,14,FALSE)</f>
        <v>4.202789049769784E-2</v>
      </c>
      <c r="X195" s="13">
        <f>VLOOKUP($E195,'ssp1-up-g'!$C$1:$X$194,15,FALSE)</f>
        <v>0</v>
      </c>
      <c r="Y195" s="13">
        <f>VLOOKUP($E195,'ssp1-up-g'!$C$1:$X$194,16,FALSE)</f>
        <v>0</v>
      </c>
      <c r="Z195" s="13">
        <f>VLOOKUP($E195,'ssp1-up-g'!$C$1:$X$194,17,FALSE)</f>
        <v>0</v>
      </c>
      <c r="AA195" s="13">
        <f>VLOOKUP($E195,'ssp1-up-g'!$C$1:$X$194,18,FALSE)</f>
        <v>0</v>
      </c>
      <c r="AB195" s="13">
        <f>VLOOKUP($E195,'ssp1-up-g'!$C$1:$X$194,19,FALSE)</f>
        <v>0</v>
      </c>
      <c r="AC195" s="13">
        <f>VLOOKUP($E195,'ssp1-up-g'!$C$1:$X$194,20,FALSE)</f>
        <v>0</v>
      </c>
      <c r="AD195" s="13">
        <f>VLOOKUP($E195,'ssp1-up-g'!$C$1:$X$194,21,FALSE)</f>
        <v>0</v>
      </c>
      <c r="AE195" s="13">
        <f>VLOOKUP($E195,'ssp1-up-g'!$C$1:$X$194,22,FALSE)</f>
        <v>0</v>
      </c>
    </row>
    <row r="196" spans="1:31" x14ac:dyDescent="0.3">
      <c r="A196" s="14">
        <v>194</v>
      </c>
      <c r="B196" s="8" t="s">
        <v>582</v>
      </c>
      <c r="C196" s="8" t="s">
        <v>214</v>
      </c>
      <c r="D196" s="8">
        <v>705</v>
      </c>
      <c r="E196" s="8" t="s">
        <v>172</v>
      </c>
      <c r="F196" s="8">
        <v>705</v>
      </c>
      <c r="G196" s="8" t="s">
        <v>261</v>
      </c>
      <c r="H196" s="8">
        <v>925</v>
      </c>
      <c r="J196" s="8" t="str">
        <f>VLOOKUP($E196,'un-class-eco'!$B$2:$D$219,3,FALSE)</f>
        <v>High income</v>
      </c>
      <c r="K196" s="8" t="str">
        <f>IF(VLOOKUP(E196,'un-class'!$L$1:$O$249,2,FALSE)="x","LDC",IF(VLOOKUP(E196,'un-class'!$L$1:$O$249,3,FALSE)="x","LLDC",IF(VLOOKUP(E196,'un-class'!$L$1:O411,4,FALSE)="x","SIDS","nan")))</f>
        <v>nan</v>
      </c>
      <c r="L196" s="14" t="str">
        <f t="shared" si="44"/>
        <v>SVN</v>
      </c>
      <c r="M196" s="15" t="s">
        <v>1049</v>
      </c>
      <c r="N196" s="13">
        <f>VLOOKUP($E196,'ssp1-up-g'!$C$1:$X$194,5,FALSE)</f>
        <v>0.10823566879859925</v>
      </c>
      <c r="O196" s="13">
        <f>VLOOKUP($E196,'ssp1-up-g'!$C$1:$X$194,6,FALSE)</f>
        <v>0.10641620024190024</v>
      </c>
      <c r="P196" s="13">
        <f>VLOOKUP($E196,'ssp1-up-g'!$C$1:$X$194,7,FALSE)</f>
        <v>0.10281309404874683</v>
      </c>
      <c r="Q196" s="13">
        <f>VLOOKUP($E196,'ssp1-up-g'!$C$1:$X$194,8,FALSE)</f>
        <v>9.8533095456813324E-2</v>
      </c>
      <c r="R196" s="13">
        <f>VLOOKUP($E196,'ssp1-up-g'!$C$1:$X$194,9,FALSE)</f>
        <v>9.5106240632777395E-2</v>
      </c>
      <c r="S196" s="13">
        <f>VLOOKUP($E196,'ssp1-up-g'!$C$1:$X$194,10,FALSE)</f>
        <v>9.272661623309375E-2</v>
      </c>
      <c r="T196" s="13">
        <f>VLOOKUP($E196,'ssp1-up-g'!$C$1:$X$194,11,FALSE)</f>
        <v>8.8592698440383089E-2</v>
      </c>
      <c r="U196" s="13">
        <f>VLOOKUP($E196,'ssp1-up-g'!$C$1:$X$194,12,FALSE)</f>
        <v>8.1627353460081542E-2</v>
      </c>
      <c r="V196" s="13">
        <f>VLOOKUP($E196,'ssp1-up-g'!$C$1:$X$194,13,FALSE)</f>
        <v>7.3046553715330864E-2</v>
      </c>
      <c r="W196" s="13">
        <f>VLOOKUP($E196,'ssp1-up-g'!$C$1:$X$194,14,FALSE)</f>
        <v>6.4954165344583537E-2</v>
      </c>
      <c r="X196" s="13">
        <f>VLOOKUP($E196,'ssp1-up-g'!$C$1:$X$194,15,FALSE)</f>
        <v>5.4776450919309605E-2</v>
      </c>
      <c r="Y196" s="13">
        <f>VLOOKUP($E196,'ssp1-up-g'!$C$1:$X$194,16,FALSE)</f>
        <v>4.6207417641570103E-2</v>
      </c>
      <c r="Z196" s="13">
        <f>VLOOKUP($E196,'ssp1-up-g'!$C$1:$X$194,17,FALSE)</f>
        <v>3.2332508484962386E-2</v>
      </c>
      <c r="AA196" s="13">
        <f>VLOOKUP($E196,'ssp1-up-g'!$C$1:$X$194,18,FALSE)</f>
        <v>1.8074388092520266E-2</v>
      </c>
      <c r="AB196" s="13">
        <f>VLOOKUP($E196,'ssp1-up-g'!$C$1:$X$194,19,FALSE)</f>
        <v>5.0575248580688736E-3</v>
      </c>
      <c r="AC196" s="13">
        <f>VLOOKUP($E196,'ssp1-up-g'!$C$1:$X$194,20,FALSE)</f>
        <v>0</v>
      </c>
      <c r="AD196" s="13">
        <f>VLOOKUP($E196,'ssp1-up-g'!$C$1:$X$194,21,FALSE)</f>
        <v>0</v>
      </c>
      <c r="AE196" s="13">
        <f>VLOOKUP($E196,'ssp1-up-g'!$C$1:$X$194,22,FALSE)</f>
        <v>0</v>
      </c>
    </row>
    <row r="197" spans="1:31" x14ac:dyDescent="0.3">
      <c r="A197" s="14">
        <v>195</v>
      </c>
      <c r="B197" s="8" t="s">
        <v>584</v>
      </c>
      <c r="C197" s="8">
        <v>25</v>
      </c>
      <c r="D197" s="8">
        <v>724</v>
      </c>
      <c r="E197" s="8" t="s">
        <v>60</v>
      </c>
      <c r="F197" s="8">
        <v>724</v>
      </c>
      <c r="G197" s="8" t="s">
        <v>261</v>
      </c>
      <c r="H197" s="8">
        <v>925</v>
      </c>
      <c r="J197" s="8" t="str">
        <f>VLOOKUP($E197,'un-class-eco'!$B$2:$D$219,3,FALSE)</f>
        <v>High income</v>
      </c>
      <c r="K197" s="8" t="str">
        <f>IF(VLOOKUP(E197,'un-class'!$L$1:$O$249,2,FALSE)="x","LDC",IF(VLOOKUP(E197,'un-class'!$L$1:$O$249,3,FALSE)="x","LLDC",IF(VLOOKUP(E197,'un-class'!$L$1:O412,4,FALSE)="x","SIDS","nan")))</f>
        <v>nan</v>
      </c>
      <c r="L197" s="14" t="str">
        <f t="shared" si="44"/>
        <v>ESP</v>
      </c>
      <c r="M197" s="15" t="s">
        <v>1049</v>
      </c>
      <c r="N197" s="13">
        <f>VLOOKUP($E197,'ssp1-up-g'!$C$1:$X$194,5,FALSE)</f>
        <v>3.2492690738414751</v>
      </c>
      <c r="O197" s="13">
        <f>VLOOKUP($E197,'ssp1-up-g'!$C$1:$X$194,6,FALSE)</f>
        <v>2.2992286309919052</v>
      </c>
      <c r="P197" s="13">
        <f>VLOOKUP($E197,'ssp1-up-g'!$C$1:$X$194,7,FALSE)</f>
        <v>1.8786167390928554</v>
      </c>
      <c r="Q197" s="13">
        <f>VLOOKUP($E197,'ssp1-up-g'!$C$1:$X$194,8,FALSE)</f>
        <v>1.6343818610633534</v>
      </c>
      <c r="R197" s="13">
        <f>VLOOKUP($E197,'ssp1-up-g'!$C$1:$X$194,9,FALSE)</f>
        <v>1.5621754643244827</v>
      </c>
      <c r="S197" s="13">
        <f>VLOOKUP($E197,'ssp1-up-g'!$C$1:$X$194,10,FALSE)</f>
        <v>1.5214513365425475</v>
      </c>
      <c r="T197" s="13">
        <f>VLOOKUP($E197,'ssp1-up-g'!$C$1:$X$194,11,FALSE)</f>
        <v>1.367192402007916</v>
      </c>
      <c r="U197" s="13">
        <f>VLOOKUP($E197,'ssp1-up-g'!$C$1:$X$194,12,FALSE)</f>
        <v>1.0989650064117882</v>
      </c>
      <c r="V197" s="13">
        <f>VLOOKUP($E197,'ssp1-up-g'!$C$1:$X$194,13,FALSE)</f>
        <v>0.79800445472793768</v>
      </c>
      <c r="W197" s="13">
        <f>VLOOKUP($E197,'ssp1-up-g'!$C$1:$X$194,14,FALSE)</f>
        <v>0.54746450147071357</v>
      </c>
      <c r="X197" s="13">
        <f>VLOOKUP($E197,'ssp1-up-g'!$C$1:$X$194,15,FALSE)</f>
        <v>0.20059468964481653</v>
      </c>
      <c r="Y197" s="13">
        <f>VLOOKUP($E197,'ssp1-up-g'!$C$1:$X$194,16,FALSE)</f>
        <v>0</v>
      </c>
      <c r="Z197" s="13">
        <f>VLOOKUP($E197,'ssp1-up-g'!$C$1:$X$194,17,FALSE)</f>
        <v>0</v>
      </c>
      <c r="AA197" s="13">
        <f>VLOOKUP($E197,'ssp1-up-g'!$C$1:$X$194,18,FALSE)</f>
        <v>0</v>
      </c>
      <c r="AB197" s="13">
        <f>VLOOKUP($E197,'ssp1-up-g'!$C$1:$X$194,19,FALSE)</f>
        <v>0</v>
      </c>
      <c r="AC197" s="13">
        <f>VLOOKUP($E197,'ssp1-up-g'!$C$1:$X$194,20,FALSE)</f>
        <v>0</v>
      </c>
      <c r="AD197" s="13">
        <f>VLOOKUP($E197,'ssp1-up-g'!$C$1:$X$194,21,FALSE)</f>
        <v>0</v>
      </c>
      <c r="AE197" s="13">
        <f>VLOOKUP($E197,'ssp1-up-g'!$C$1:$X$194,22,FALSE)</f>
        <v>0</v>
      </c>
    </row>
    <row r="198" spans="1:31" x14ac:dyDescent="0.3">
      <c r="A198" s="14">
        <v>196</v>
      </c>
      <c r="B198" s="14" t="s">
        <v>586</v>
      </c>
      <c r="C198" s="14" t="s">
        <v>214</v>
      </c>
      <c r="D198" s="14">
        <v>926</v>
      </c>
      <c r="E198" s="14" t="s">
        <v>214</v>
      </c>
      <c r="F198" s="14">
        <v>155</v>
      </c>
      <c r="G198" s="14" t="s">
        <v>258</v>
      </c>
      <c r="H198" s="14">
        <v>908</v>
      </c>
      <c r="I198" s="14">
        <v>1829</v>
      </c>
      <c r="L198" s="14" t="str">
        <f>B198</f>
        <v>Western Europe</v>
      </c>
      <c r="M198" s="15" t="s">
        <v>1049</v>
      </c>
      <c r="N198" s="15">
        <f t="shared" ref="N198:AE198" si="45">SUMIF($H$2:$H$295,$D198,N$2:N$295)</f>
        <v>7.5684400347178391</v>
      </c>
      <c r="O198" s="15">
        <f t="shared" si="45"/>
        <v>6.7968578397526276</v>
      </c>
      <c r="P198" s="15">
        <f t="shared" si="45"/>
        <v>6.2181106498562109</v>
      </c>
      <c r="Q198" s="15">
        <f t="shared" si="45"/>
        <v>5.6329164701241199</v>
      </c>
      <c r="R198" s="15">
        <f t="shared" si="45"/>
        <v>5.1244359683630201</v>
      </c>
      <c r="S198" s="15">
        <f t="shared" si="45"/>
        <v>4.7095083640535504</v>
      </c>
      <c r="T198" s="15">
        <f t="shared" si="45"/>
        <v>4.256442819867579</v>
      </c>
      <c r="U198" s="15">
        <f t="shared" si="45"/>
        <v>3.7388690999747141</v>
      </c>
      <c r="V198" s="15">
        <f t="shared" si="45"/>
        <v>3.1939041525606084</v>
      </c>
      <c r="W198" s="15">
        <f t="shared" si="45"/>
        <v>2.7322677385501466</v>
      </c>
      <c r="X198" s="15">
        <f t="shared" si="45"/>
        <v>2.1074587412964485</v>
      </c>
      <c r="Y198" s="15">
        <f t="shared" si="45"/>
        <v>1.6117969336746056</v>
      </c>
      <c r="Z198" s="15">
        <f t="shared" si="45"/>
        <v>1.199812204759799</v>
      </c>
      <c r="AA198" s="15">
        <f t="shared" si="45"/>
        <v>0.83944155730001646</v>
      </c>
      <c r="AB198" s="15">
        <f t="shared" si="45"/>
        <v>0.31383976501918975</v>
      </c>
      <c r="AC198" s="15">
        <f t="shared" si="45"/>
        <v>0</v>
      </c>
      <c r="AD198" s="15">
        <f t="shared" si="45"/>
        <v>0</v>
      </c>
      <c r="AE198" s="15">
        <f t="shared" si="45"/>
        <v>0</v>
      </c>
    </row>
    <row r="199" spans="1:31" x14ac:dyDescent="0.3">
      <c r="A199" s="14">
        <v>197</v>
      </c>
      <c r="B199" s="8" t="s">
        <v>587</v>
      </c>
      <c r="C199" s="8" t="s">
        <v>214</v>
      </c>
      <c r="D199" s="8">
        <v>40</v>
      </c>
      <c r="E199" s="8" t="s">
        <v>17</v>
      </c>
      <c r="F199" s="8">
        <v>40</v>
      </c>
      <c r="G199" s="8" t="s">
        <v>261</v>
      </c>
      <c r="H199" s="8">
        <v>926</v>
      </c>
      <c r="J199" s="8" t="str">
        <f>VLOOKUP($E199,'un-class-eco'!$B$2:$D$219,3,FALSE)</f>
        <v>High income</v>
      </c>
      <c r="K199" s="8" t="str">
        <f>IF(VLOOKUP(E199,'un-class'!$L$1:$O$249,2,FALSE)="x","LDC",IF(VLOOKUP(E199,'un-class'!$L$1:$O$249,3,FALSE)="x","LLDC",IF(VLOOKUP(E199,'un-class'!$L$1:O414,4,FALSE)="x","SIDS","nan")))</f>
        <v>nan</v>
      </c>
      <c r="L199" s="14" t="str">
        <f t="shared" si="44"/>
        <v>AUT</v>
      </c>
      <c r="M199" s="15" t="s">
        <v>1049</v>
      </c>
      <c r="N199" s="13">
        <f>VLOOKUP($E199,'ssp1-up-g'!$C$1:$X$194,5,FALSE)</f>
        <v>0.39437872525388151</v>
      </c>
      <c r="O199" s="13">
        <f>VLOOKUP($E199,'ssp1-up-g'!$C$1:$X$194,6,FALSE)</f>
        <v>0.36973535581961059</v>
      </c>
      <c r="P199" s="13">
        <f>VLOOKUP($E199,'ssp1-up-g'!$C$1:$X$194,7,FALSE)</f>
        <v>0.3528814747322464</v>
      </c>
      <c r="Q199" s="13">
        <f>VLOOKUP($E199,'ssp1-up-g'!$C$1:$X$194,8,FALSE)</f>
        <v>0.32646059737440325</v>
      </c>
      <c r="R199" s="13">
        <f>VLOOKUP($E199,'ssp1-up-g'!$C$1:$X$194,9,FALSE)</f>
        <v>0.29722171213820747</v>
      </c>
      <c r="S199" s="13">
        <f>VLOOKUP($E199,'ssp1-up-g'!$C$1:$X$194,10,FALSE)</f>
        <v>0.27266819982689672</v>
      </c>
      <c r="T199" s="13">
        <f>VLOOKUP($E199,'ssp1-up-g'!$C$1:$X$194,11,FALSE)</f>
        <v>0.25161680254071328</v>
      </c>
      <c r="U199" s="13">
        <f>VLOOKUP($E199,'ssp1-up-g'!$C$1:$X$194,12,FALSE)</f>
        <v>0.22518180082491668</v>
      </c>
      <c r="V199" s="13">
        <f>VLOOKUP($E199,'ssp1-up-g'!$C$1:$X$194,13,FALSE)</f>
        <v>0.1888250223149992</v>
      </c>
      <c r="W199" s="13">
        <f>VLOOKUP($E199,'ssp1-up-g'!$C$1:$X$194,14,FALSE)</f>
        <v>0.14887710039816326</v>
      </c>
      <c r="X199" s="13">
        <f>VLOOKUP($E199,'ssp1-up-g'!$C$1:$X$194,15,FALSE)</f>
        <v>8.6870397468691962E-2</v>
      </c>
      <c r="Y199" s="13">
        <f>VLOOKUP($E199,'ssp1-up-g'!$C$1:$X$194,16,FALSE)</f>
        <v>1.9017841533631952E-2</v>
      </c>
      <c r="Z199" s="13">
        <f>VLOOKUP($E199,'ssp1-up-g'!$C$1:$X$194,17,FALSE)</f>
        <v>0</v>
      </c>
      <c r="AA199" s="13">
        <f>VLOOKUP($E199,'ssp1-up-g'!$C$1:$X$194,18,FALSE)</f>
        <v>0</v>
      </c>
      <c r="AB199" s="13">
        <f>VLOOKUP($E199,'ssp1-up-g'!$C$1:$X$194,19,FALSE)</f>
        <v>0</v>
      </c>
      <c r="AC199" s="13">
        <f>VLOOKUP($E199,'ssp1-up-g'!$C$1:$X$194,20,FALSE)</f>
        <v>0</v>
      </c>
      <c r="AD199" s="13">
        <f>VLOOKUP($E199,'ssp1-up-g'!$C$1:$X$194,21,FALSE)</f>
        <v>0</v>
      </c>
      <c r="AE199" s="13">
        <f>VLOOKUP($E199,'ssp1-up-g'!$C$1:$X$194,22,FALSE)</f>
        <v>0</v>
      </c>
    </row>
    <row r="200" spans="1:31" x14ac:dyDescent="0.3">
      <c r="A200" s="14">
        <v>198</v>
      </c>
      <c r="B200" s="8" t="s">
        <v>589</v>
      </c>
      <c r="C200" s="8" t="s">
        <v>214</v>
      </c>
      <c r="D200" s="8">
        <v>56</v>
      </c>
      <c r="E200" s="8" t="s">
        <v>20</v>
      </c>
      <c r="F200" s="8">
        <v>56</v>
      </c>
      <c r="G200" s="8" t="s">
        <v>261</v>
      </c>
      <c r="H200" s="8">
        <v>926</v>
      </c>
      <c r="J200" s="8" t="str">
        <f>VLOOKUP($E200,'un-class-eco'!$B$2:$D$219,3,FALSE)</f>
        <v>High income</v>
      </c>
      <c r="K200" s="8" t="str">
        <f>IF(VLOOKUP(E200,'un-class'!$L$1:$O$249,2,FALSE)="x","LDC",IF(VLOOKUP(E200,'un-class'!$L$1:$O$249,3,FALSE)="x","LLDC",IF(VLOOKUP(E200,'un-class'!$L$1:O415,4,FALSE)="x","SIDS","nan")))</f>
        <v>nan</v>
      </c>
      <c r="L200" s="14" t="str">
        <f t="shared" si="44"/>
        <v>BEL</v>
      </c>
      <c r="M200" s="15" t="s">
        <v>1049</v>
      </c>
      <c r="N200" s="13">
        <f>VLOOKUP($E200,'ssp1-up-g'!$C$1:$X$194,5,FALSE)</f>
        <v>0.31836317739252351</v>
      </c>
      <c r="O200" s="13">
        <f>VLOOKUP($E200,'ssp1-up-g'!$C$1:$X$194,6,FALSE)</f>
        <v>0.30787591457307428</v>
      </c>
      <c r="P200" s="13">
        <f>VLOOKUP($E200,'ssp1-up-g'!$C$1:$X$194,7,FALSE)</f>
        <v>0.31196140167605613</v>
      </c>
      <c r="Q200" s="13">
        <f>VLOOKUP($E200,'ssp1-up-g'!$C$1:$X$194,8,FALSE)</f>
        <v>0.30925395180696746</v>
      </c>
      <c r="R200" s="13">
        <f>VLOOKUP($E200,'ssp1-up-g'!$C$1:$X$194,9,FALSE)</f>
        <v>0.30189148613633954</v>
      </c>
      <c r="S200" s="13">
        <f>VLOOKUP($E200,'ssp1-up-g'!$C$1:$X$194,10,FALSE)</f>
        <v>0.2979248016883691</v>
      </c>
      <c r="T200" s="13">
        <f>VLOOKUP($E200,'ssp1-up-g'!$C$1:$X$194,11,FALSE)</f>
        <v>0.28498818518687052</v>
      </c>
      <c r="U200" s="13">
        <f>VLOOKUP($E200,'ssp1-up-g'!$C$1:$X$194,12,FALSE)</f>
        <v>0.26395215480752121</v>
      </c>
      <c r="V200" s="13">
        <f>VLOOKUP($E200,'ssp1-up-g'!$C$1:$X$194,13,FALSE)</f>
        <v>0.2390801704444776</v>
      </c>
      <c r="W200" s="13">
        <f>VLOOKUP($E200,'ssp1-up-g'!$C$1:$X$194,14,FALSE)</f>
        <v>0.21772646800105377</v>
      </c>
      <c r="X200" s="13">
        <f>VLOOKUP($E200,'ssp1-up-g'!$C$1:$X$194,15,FALSE)</f>
        <v>0.17984051255656297</v>
      </c>
      <c r="Y200" s="13">
        <f>VLOOKUP($E200,'ssp1-up-g'!$C$1:$X$194,16,FALSE)</f>
        <v>0.11967607682882431</v>
      </c>
      <c r="Z200" s="13">
        <f>VLOOKUP($E200,'ssp1-up-g'!$C$1:$X$194,17,FALSE)</f>
        <v>6.3727135932877488E-2</v>
      </c>
      <c r="AA200" s="13">
        <f>VLOOKUP($E200,'ssp1-up-g'!$C$1:$X$194,18,FALSE)</f>
        <v>1.5750702943460482E-2</v>
      </c>
      <c r="AB200" s="13">
        <f>VLOOKUP($E200,'ssp1-up-g'!$C$1:$X$194,19,FALSE)</f>
        <v>0</v>
      </c>
      <c r="AC200" s="13">
        <f>VLOOKUP($E200,'ssp1-up-g'!$C$1:$X$194,20,FALSE)</f>
        <v>0</v>
      </c>
      <c r="AD200" s="13">
        <f>VLOOKUP($E200,'ssp1-up-g'!$C$1:$X$194,21,FALSE)</f>
        <v>0</v>
      </c>
      <c r="AE200" s="13">
        <f>VLOOKUP($E200,'ssp1-up-g'!$C$1:$X$194,22,FALSE)</f>
        <v>0</v>
      </c>
    </row>
    <row r="201" spans="1:31" x14ac:dyDescent="0.3">
      <c r="A201" s="14">
        <v>199</v>
      </c>
      <c r="B201" s="8" t="s">
        <v>591</v>
      </c>
      <c r="C201" s="8">
        <v>26</v>
      </c>
      <c r="D201" s="8">
        <v>250</v>
      </c>
      <c r="E201" s="8" t="s">
        <v>65</v>
      </c>
      <c r="F201" s="8">
        <v>250</v>
      </c>
      <c r="G201" s="8" t="s">
        <v>261</v>
      </c>
      <c r="H201" s="8">
        <v>926</v>
      </c>
      <c r="J201" s="8" t="str">
        <f>VLOOKUP($E201,'un-class-eco'!$B$2:$D$219,3,FALSE)</f>
        <v>High income</v>
      </c>
      <c r="K201" s="8" t="str">
        <f>IF(VLOOKUP(E201,'un-class'!$L$1:$O$249,2,FALSE)="x","LDC",IF(VLOOKUP(E201,'un-class'!$L$1:$O$249,3,FALSE)="x","LLDC",IF(VLOOKUP(E201,'un-class'!$L$1:O416,4,FALSE)="x","SIDS","nan")))</f>
        <v>nan</v>
      </c>
      <c r="L201" s="14" t="str">
        <f t="shared" si="44"/>
        <v>FRA</v>
      </c>
      <c r="M201" s="15" t="s">
        <v>1049</v>
      </c>
      <c r="N201" s="13">
        <f>VLOOKUP($E201,'ssp1-up-g'!$C$1:$X$194,5,FALSE)</f>
        <v>2.4745485989237253</v>
      </c>
      <c r="O201" s="13">
        <f>VLOOKUP($E201,'ssp1-up-g'!$C$1:$X$194,6,FALSE)</f>
        <v>2.4958393552260461</v>
      </c>
      <c r="P201" s="13">
        <f>VLOOKUP($E201,'ssp1-up-g'!$C$1:$X$194,7,FALSE)</f>
        <v>2.4765408039244861</v>
      </c>
      <c r="Q201" s="13">
        <f>VLOOKUP($E201,'ssp1-up-g'!$C$1:$X$194,8,FALSE)</f>
        <v>2.4190378647964366</v>
      </c>
      <c r="R201" s="13">
        <f>VLOOKUP($E201,'ssp1-up-g'!$C$1:$X$194,9,FALSE)</f>
        <v>2.3729215964329455</v>
      </c>
      <c r="S201" s="13">
        <f>VLOOKUP($E201,'ssp1-up-g'!$C$1:$X$194,10,FALSE)</f>
        <v>2.3102485008930813</v>
      </c>
      <c r="T201" s="13">
        <f>VLOOKUP($E201,'ssp1-up-g'!$C$1:$X$194,11,FALSE)</f>
        <v>2.1815832062460458</v>
      </c>
      <c r="U201" s="13">
        <f>VLOOKUP($E201,'ssp1-up-g'!$C$1:$X$194,12,FALSE)</f>
        <v>2.0168787068218279</v>
      </c>
      <c r="V201" s="13">
        <f>VLOOKUP($E201,'ssp1-up-g'!$C$1:$X$194,13,FALSE)</f>
        <v>1.8613696146890959</v>
      </c>
      <c r="W201" s="13">
        <f>VLOOKUP($E201,'ssp1-up-g'!$C$1:$X$194,14,FALSE)</f>
        <v>1.7452599081630922</v>
      </c>
      <c r="X201" s="13">
        <f>VLOOKUP($E201,'ssp1-up-g'!$C$1:$X$194,15,FALSE)</f>
        <v>1.4038827284350646</v>
      </c>
      <c r="Y201" s="13">
        <f>VLOOKUP($E201,'ssp1-up-g'!$C$1:$X$194,16,FALSE)</f>
        <v>1.143719903937054</v>
      </c>
      <c r="Z201" s="13">
        <f>VLOOKUP($E201,'ssp1-up-g'!$C$1:$X$194,17,FALSE)</f>
        <v>0.93649065705426437</v>
      </c>
      <c r="AA201" s="13">
        <f>VLOOKUP($E201,'ssp1-up-g'!$C$1:$X$194,18,FALSE)</f>
        <v>0.69456153017357281</v>
      </c>
      <c r="AB201" s="13">
        <f>VLOOKUP($E201,'ssp1-up-g'!$C$1:$X$194,19,FALSE)</f>
        <v>0.29259728095463799</v>
      </c>
      <c r="AC201" s="13">
        <f>VLOOKUP($E201,'ssp1-up-g'!$C$1:$X$194,20,FALSE)</f>
        <v>0</v>
      </c>
      <c r="AD201" s="13">
        <f>VLOOKUP($E201,'ssp1-up-g'!$C$1:$X$194,21,FALSE)</f>
        <v>0</v>
      </c>
      <c r="AE201" s="13">
        <f>VLOOKUP($E201,'ssp1-up-g'!$C$1:$X$194,22,FALSE)</f>
        <v>0</v>
      </c>
    </row>
    <row r="202" spans="1:31" x14ac:dyDescent="0.3">
      <c r="A202" s="14">
        <v>200</v>
      </c>
      <c r="B202" s="8" t="s">
        <v>593</v>
      </c>
      <c r="C202" s="8" t="s">
        <v>214</v>
      </c>
      <c r="D202" s="8">
        <v>276</v>
      </c>
      <c r="E202" s="8" t="s">
        <v>52</v>
      </c>
      <c r="F202" s="8">
        <v>276</v>
      </c>
      <c r="G202" s="8" t="s">
        <v>261</v>
      </c>
      <c r="H202" s="8">
        <v>926</v>
      </c>
      <c r="J202" s="8" t="str">
        <f>VLOOKUP($E202,'un-class-eco'!$B$2:$D$219,3,FALSE)</f>
        <v>High income</v>
      </c>
      <c r="K202" s="8" t="str">
        <f>IF(VLOOKUP(E202,'un-class'!$L$1:$O$249,2,FALSE)="x","LDC",IF(VLOOKUP(E202,'un-class'!$L$1:$O$249,3,FALSE)="x","LLDC",IF(VLOOKUP(E202,'un-class'!$L$1:O417,4,FALSE)="x","SIDS","nan")))</f>
        <v>nan</v>
      </c>
      <c r="L202" s="14" t="str">
        <f t="shared" si="44"/>
        <v>DEU</v>
      </c>
      <c r="M202" s="15" t="s">
        <v>1049</v>
      </c>
      <c r="N202" s="13">
        <f>VLOOKUP($E202,'ssp1-up-g'!$C$1:$X$194,5,FALSE)</f>
        <v>3.3045404740784647</v>
      </c>
      <c r="O202" s="13">
        <f>VLOOKUP($E202,'ssp1-up-g'!$C$1:$X$194,6,FALSE)</f>
        <v>2.6232855582612586</v>
      </c>
      <c r="P202" s="13">
        <f>VLOOKUP($E202,'ssp1-up-g'!$C$1:$X$194,7,FALSE)</f>
        <v>2.1026098960109891</v>
      </c>
      <c r="Q202" s="13">
        <f>VLOOKUP($E202,'ssp1-up-g'!$C$1:$X$194,8,FALSE)</f>
        <v>1.6517428432985355</v>
      </c>
      <c r="R202" s="13">
        <f>VLOOKUP($E202,'ssp1-up-g'!$C$1:$X$194,9,FALSE)</f>
        <v>1.2958935846840234</v>
      </c>
      <c r="S202" s="13">
        <f>VLOOKUP($E202,'ssp1-up-g'!$C$1:$X$194,10,FALSE)</f>
        <v>1.043336847351668</v>
      </c>
      <c r="T202" s="13">
        <f>VLOOKUP($E202,'ssp1-up-g'!$C$1:$X$194,11,FALSE)</f>
        <v>0.82254508713631935</v>
      </c>
      <c r="U202" s="13">
        <f>VLOOKUP($E202,'ssp1-up-g'!$C$1:$X$194,12,FALSE)</f>
        <v>0.57937616652640145</v>
      </c>
      <c r="V202" s="13">
        <f>VLOOKUP($E202,'ssp1-up-g'!$C$1:$X$194,13,FALSE)</f>
        <v>0.31062962652843851</v>
      </c>
      <c r="W202" s="13">
        <f>VLOOKUP($E202,'ssp1-up-g'!$C$1:$X$194,14,FALSE)</f>
        <v>8.0654197065953781E-2</v>
      </c>
      <c r="X202" s="13">
        <f>VLOOKUP($E202,'ssp1-up-g'!$C$1:$X$194,15,FALSE)</f>
        <v>0</v>
      </c>
      <c r="Y202" s="13">
        <f>VLOOKUP($E202,'ssp1-up-g'!$C$1:$X$194,16,FALSE)</f>
        <v>0</v>
      </c>
      <c r="Z202" s="13">
        <f>VLOOKUP($E202,'ssp1-up-g'!$C$1:$X$194,17,FALSE)</f>
        <v>0</v>
      </c>
      <c r="AA202" s="13">
        <f>VLOOKUP($E202,'ssp1-up-g'!$C$1:$X$194,18,FALSE)</f>
        <v>0</v>
      </c>
      <c r="AB202" s="13">
        <f>VLOOKUP($E202,'ssp1-up-g'!$C$1:$X$194,19,FALSE)</f>
        <v>0</v>
      </c>
      <c r="AC202" s="13">
        <f>VLOOKUP($E202,'ssp1-up-g'!$C$1:$X$194,20,FALSE)</f>
        <v>0</v>
      </c>
      <c r="AD202" s="13">
        <f>VLOOKUP($E202,'ssp1-up-g'!$C$1:$X$194,21,FALSE)</f>
        <v>0</v>
      </c>
      <c r="AE202" s="13">
        <f>VLOOKUP($E202,'ssp1-up-g'!$C$1:$X$194,22,FALSE)</f>
        <v>0</v>
      </c>
    </row>
    <row r="203" spans="1:31" x14ac:dyDescent="0.3">
      <c r="A203" s="14">
        <v>201</v>
      </c>
      <c r="B203" s="8" t="s">
        <v>595</v>
      </c>
      <c r="C203" s="8" t="s">
        <v>214</v>
      </c>
      <c r="D203" s="8">
        <v>438</v>
      </c>
      <c r="E203" s="8" t="s">
        <v>596</v>
      </c>
      <c r="F203" s="8">
        <v>438</v>
      </c>
      <c r="G203" s="8" t="s">
        <v>261</v>
      </c>
      <c r="H203" s="8">
        <v>926</v>
      </c>
      <c r="J203" s="8" t="str">
        <f>VLOOKUP($E203,'un-class-eco'!$B$2:$D$219,3,FALSE)</f>
        <v>High income</v>
      </c>
      <c r="K203" s="8" t="str">
        <f>IF(VLOOKUP(E203,'un-class'!$L$1:$O$249,2,FALSE)="x","LDC",IF(VLOOKUP(E203,'un-class'!$L$1:$O$249,3,FALSE)="x","LLDC",IF(VLOOKUP(E203,'un-class'!$L$1:O418,4,FALSE)="x","SIDS","nan")))</f>
        <v>nan</v>
      </c>
      <c r="L203" s="14" t="str">
        <f t="shared" si="44"/>
        <v>LIE</v>
      </c>
      <c r="M203" s="15" t="s">
        <v>1049</v>
      </c>
      <c r="N203" s="8" t="s">
        <v>799</v>
      </c>
      <c r="O203" s="8" t="s">
        <v>799</v>
      </c>
      <c r="P203" s="8" t="s">
        <v>799</v>
      </c>
      <c r="Q203" s="8" t="s">
        <v>799</v>
      </c>
      <c r="R203" s="8" t="s">
        <v>799</v>
      </c>
      <c r="S203" s="8" t="s">
        <v>799</v>
      </c>
      <c r="T203" s="8" t="s">
        <v>799</v>
      </c>
      <c r="U203" s="8" t="s">
        <v>799</v>
      </c>
      <c r="V203" s="8" t="s">
        <v>799</v>
      </c>
      <c r="W203" s="8" t="s">
        <v>799</v>
      </c>
      <c r="X203" s="8" t="s">
        <v>799</v>
      </c>
      <c r="Y203" s="8" t="s">
        <v>799</v>
      </c>
      <c r="Z203" s="8" t="s">
        <v>799</v>
      </c>
      <c r="AA203" s="8" t="s">
        <v>799</v>
      </c>
      <c r="AB203" s="8" t="s">
        <v>799</v>
      </c>
      <c r="AC203" s="8" t="s">
        <v>799</v>
      </c>
      <c r="AD203" s="8" t="s">
        <v>799</v>
      </c>
      <c r="AE203" s="8" t="s">
        <v>799</v>
      </c>
    </row>
    <row r="204" spans="1:31" x14ac:dyDescent="0.3">
      <c r="A204" s="14">
        <v>202</v>
      </c>
      <c r="B204" s="8" t="s">
        <v>598</v>
      </c>
      <c r="C204" s="8" t="s">
        <v>214</v>
      </c>
      <c r="D204" s="8">
        <v>442</v>
      </c>
      <c r="E204" s="8" t="s">
        <v>112</v>
      </c>
      <c r="F204" s="8">
        <v>442</v>
      </c>
      <c r="G204" s="8" t="s">
        <v>261</v>
      </c>
      <c r="H204" s="8">
        <v>926</v>
      </c>
      <c r="J204" s="8" t="str">
        <f>VLOOKUP($E204,'un-class-eco'!$B$2:$D$219,3,FALSE)</f>
        <v>High income</v>
      </c>
      <c r="K204" s="8" t="str">
        <f>IF(VLOOKUP(E204,'un-class'!$L$1:$O$249,2,FALSE)="x","LDC",IF(VLOOKUP(E204,'un-class'!$L$1:$O$249,3,FALSE)="x","LLDC",IF(VLOOKUP(E204,'un-class'!$L$1:O419,4,FALSE)="x","SIDS","nan")))</f>
        <v>nan</v>
      </c>
      <c r="L204" s="14" t="str">
        <f t="shared" si="44"/>
        <v>LUX</v>
      </c>
      <c r="M204" s="15" t="s">
        <v>1049</v>
      </c>
      <c r="N204" s="13">
        <f>VLOOKUP($E204,'ssp1-up-g'!$C$1:$X$194,5,FALSE)</f>
        <v>4.7644025544941238E-2</v>
      </c>
      <c r="O204" s="13">
        <f>VLOOKUP($E204,'ssp1-up-g'!$C$1:$X$194,6,FALSE)</f>
        <v>4.3945464506102483E-2</v>
      </c>
      <c r="P204" s="13">
        <f>VLOOKUP($E204,'ssp1-up-g'!$C$1:$X$194,7,FALSE)</f>
        <v>4.5622244860361372E-2</v>
      </c>
      <c r="Q204" s="13">
        <f>VLOOKUP($E204,'ssp1-up-g'!$C$1:$X$194,8,FALSE)</f>
        <v>4.6365867856651088E-2</v>
      </c>
      <c r="R204" s="13">
        <f>VLOOKUP($E204,'ssp1-up-g'!$C$1:$X$194,9,FALSE)</f>
        <v>4.6562763339606184E-2</v>
      </c>
      <c r="S204" s="13">
        <f>VLOOKUP($E204,'ssp1-up-g'!$C$1:$X$194,10,FALSE)</f>
        <v>4.6371055040714038E-2</v>
      </c>
      <c r="T204" s="13">
        <f>VLOOKUP($E204,'ssp1-up-g'!$C$1:$X$194,11,FALSE)</f>
        <v>4.520697055164824E-2</v>
      </c>
      <c r="U204" s="13">
        <f>VLOOKUP($E204,'ssp1-up-g'!$C$1:$X$194,12,FALSE)</f>
        <v>4.3122532451027817E-2</v>
      </c>
      <c r="V204" s="13">
        <f>VLOOKUP($E204,'ssp1-up-g'!$C$1:$X$194,13,FALSE)</f>
        <v>4.0242702446499301E-2</v>
      </c>
      <c r="W204" s="13">
        <f>VLOOKUP($E204,'ssp1-up-g'!$C$1:$X$194,14,FALSE)</f>
        <v>3.707716928019944E-2</v>
      </c>
      <c r="X204" s="13">
        <f>VLOOKUP($E204,'ssp1-up-g'!$C$1:$X$194,15,FALSE)</f>
        <v>3.1836626068005636E-2</v>
      </c>
      <c r="Y204" s="13">
        <f>VLOOKUP($E204,'ssp1-up-g'!$C$1:$X$194,16,FALSE)</f>
        <v>2.5684690395317511E-2</v>
      </c>
      <c r="Z204" s="13">
        <f>VLOOKUP($E204,'ssp1-up-g'!$C$1:$X$194,17,FALSE)</f>
        <v>1.811269697011475E-2</v>
      </c>
      <c r="AA204" s="13">
        <f>VLOOKUP($E204,'ssp1-up-g'!$C$1:$X$194,18,FALSE)</f>
        <v>1.0820834655490108E-2</v>
      </c>
      <c r="AB204" s="13">
        <f>VLOOKUP($E204,'ssp1-up-g'!$C$1:$X$194,19,FALSE)</f>
        <v>2.7843058688119537E-3</v>
      </c>
      <c r="AC204" s="13">
        <f>VLOOKUP($E204,'ssp1-up-g'!$C$1:$X$194,20,FALSE)</f>
        <v>0</v>
      </c>
      <c r="AD204" s="13">
        <f>VLOOKUP($E204,'ssp1-up-g'!$C$1:$X$194,21,FALSE)</f>
        <v>0</v>
      </c>
      <c r="AE204" s="13">
        <f>VLOOKUP($E204,'ssp1-up-g'!$C$1:$X$194,22,FALSE)</f>
        <v>0</v>
      </c>
    </row>
    <row r="205" spans="1:31" x14ac:dyDescent="0.3">
      <c r="A205" s="14">
        <v>203</v>
      </c>
      <c r="B205" s="8" t="s">
        <v>600</v>
      </c>
      <c r="C205" s="8" t="s">
        <v>214</v>
      </c>
      <c r="D205" s="8">
        <v>492</v>
      </c>
      <c r="E205" s="8" t="s">
        <v>601</v>
      </c>
      <c r="F205" s="8">
        <v>492</v>
      </c>
      <c r="G205" s="8" t="s">
        <v>261</v>
      </c>
      <c r="H205" s="8">
        <v>926</v>
      </c>
      <c r="J205" s="8" t="str">
        <f>VLOOKUP($E205,'un-class-eco'!$B$2:$D$219,3,FALSE)</f>
        <v>High income</v>
      </c>
      <c r="K205" s="8" t="str">
        <f>IF(VLOOKUP(E205,'un-class'!$L$1:$O$249,2,FALSE)="x","LDC",IF(VLOOKUP(E205,'un-class'!$L$1:$O$249,3,FALSE)="x","LLDC",IF(VLOOKUP(E205,'un-class'!$L$1:O420,4,FALSE)="x","SIDS","nan")))</f>
        <v>nan</v>
      </c>
      <c r="L205" s="14" t="str">
        <f t="shared" si="44"/>
        <v>MCO</v>
      </c>
      <c r="M205" s="15" t="s">
        <v>1049</v>
      </c>
      <c r="N205" s="8" t="s">
        <v>799</v>
      </c>
      <c r="O205" s="8" t="s">
        <v>799</v>
      </c>
      <c r="P205" s="8" t="s">
        <v>799</v>
      </c>
      <c r="Q205" s="8" t="s">
        <v>799</v>
      </c>
      <c r="R205" s="8" t="s">
        <v>799</v>
      </c>
      <c r="S205" s="8" t="s">
        <v>799</v>
      </c>
      <c r="T205" s="8" t="s">
        <v>799</v>
      </c>
      <c r="U205" s="8" t="s">
        <v>799</v>
      </c>
      <c r="V205" s="8" t="s">
        <v>799</v>
      </c>
      <c r="W205" s="8" t="s">
        <v>799</v>
      </c>
      <c r="X205" s="8" t="s">
        <v>799</v>
      </c>
      <c r="Y205" s="8" t="s">
        <v>799</v>
      </c>
      <c r="Z205" s="8" t="s">
        <v>799</v>
      </c>
      <c r="AA205" s="8" t="s">
        <v>799</v>
      </c>
      <c r="AB205" s="8" t="s">
        <v>799</v>
      </c>
      <c r="AC205" s="8" t="s">
        <v>799</v>
      </c>
      <c r="AD205" s="8" t="s">
        <v>799</v>
      </c>
      <c r="AE205" s="8" t="s">
        <v>799</v>
      </c>
    </row>
    <row r="206" spans="1:31" x14ac:dyDescent="0.3">
      <c r="A206" s="14">
        <v>204</v>
      </c>
      <c r="B206" s="8" t="s">
        <v>603</v>
      </c>
      <c r="C206" s="8">
        <v>27</v>
      </c>
      <c r="D206" s="8">
        <v>528</v>
      </c>
      <c r="E206" s="8" t="s">
        <v>138</v>
      </c>
      <c r="F206" s="8">
        <v>528</v>
      </c>
      <c r="G206" s="8" t="s">
        <v>261</v>
      </c>
      <c r="H206" s="8">
        <v>926</v>
      </c>
      <c r="J206" s="8" t="str">
        <f>VLOOKUP($E206,'un-class-eco'!$B$2:$D$219,3,FALSE)</f>
        <v>High income</v>
      </c>
      <c r="K206" s="8" t="str">
        <f>IF(VLOOKUP(E206,'un-class'!$L$1:$O$249,2,FALSE)="x","LDC",IF(VLOOKUP(E206,'un-class'!$L$1:$O$249,3,FALSE)="x","LLDC",IF(VLOOKUP(E206,'un-class'!$L$1:O421,4,FALSE)="x","SIDS","nan")))</f>
        <v>nan</v>
      </c>
      <c r="L206" s="14" t="str">
        <f t="shared" si="44"/>
        <v>NLD</v>
      </c>
      <c r="M206" s="15" t="s">
        <v>1049</v>
      </c>
      <c r="N206" s="13">
        <f>VLOOKUP($E206,'ssp1-up-g'!$C$1:$X$194,5,FALSE)</f>
        <v>0.51942381797627313</v>
      </c>
      <c r="O206" s="13">
        <f>VLOOKUP($E206,'ssp1-up-g'!$C$1:$X$194,6,FALSE)</f>
        <v>0.5337559596211463</v>
      </c>
      <c r="P206" s="13">
        <f>VLOOKUP($E206,'ssp1-up-g'!$C$1:$X$194,7,FALSE)</f>
        <v>0.54300007985179377</v>
      </c>
      <c r="Q206" s="13">
        <f>VLOOKUP($E206,'ssp1-up-g'!$C$1:$X$194,8,FALSE)</f>
        <v>0.52847149016078099</v>
      </c>
      <c r="R206" s="13">
        <f>VLOOKUP($E206,'ssp1-up-g'!$C$1:$X$194,9,FALSE)</f>
        <v>0.48997854232117355</v>
      </c>
      <c r="S206" s="13">
        <f>VLOOKUP($E206,'ssp1-up-g'!$C$1:$X$194,10,FALSE)</f>
        <v>0.44528064328110517</v>
      </c>
      <c r="T206" s="13">
        <f>VLOOKUP($E206,'ssp1-up-g'!$C$1:$X$194,11,FALSE)</f>
        <v>0.40013022279950405</v>
      </c>
      <c r="U206" s="13">
        <f>VLOOKUP($E206,'ssp1-up-g'!$C$1:$X$194,12,FALSE)</f>
        <v>0.36546500519476055</v>
      </c>
      <c r="V206" s="13">
        <f>VLOOKUP($E206,'ssp1-up-g'!$C$1:$X$194,13,FALSE)</f>
        <v>0.34010010067998309</v>
      </c>
      <c r="W206" s="13">
        <f>VLOOKUP($E206,'ssp1-up-g'!$C$1:$X$194,14,FALSE)</f>
        <v>0.32176485933567989</v>
      </c>
      <c r="X206" s="13">
        <f>VLOOKUP($E206,'ssp1-up-g'!$C$1:$X$194,15,FALSE)</f>
        <v>0.29385467544085131</v>
      </c>
      <c r="Y206" s="13">
        <f>VLOOKUP($E206,'ssp1-up-g'!$C$1:$X$194,16,FALSE)</f>
        <v>0.25296266150779445</v>
      </c>
      <c r="Z206" s="13">
        <f>VLOOKUP($E206,'ssp1-up-g'!$C$1:$X$194,17,FALSE)</f>
        <v>0.17826292704152635</v>
      </c>
      <c r="AA206" s="13">
        <f>VLOOKUP($E206,'ssp1-up-g'!$C$1:$X$194,18,FALSE)</f>
        <v>0.11830848952749307</v>
      </c>
      <c r="AB206" s="13">
        <f>VLOOKUP($E206,'ssp1-up-g'!$C$1:$X$194,19,FALSE)</f>
        <v>1.8458178195739805E-2</v>
      </c>
      <c r="AC206" s="13">
        <f>VLOOKUP($E206,'ssp1-up-g'!$C$1:$X$194,20,FALSE)</f>
        <v>0</v>
      </c>
      <c r="AD206" s="13">
        <f>VLOOKUP($E206,'ssp1-up-g'!$C$1:$X$194,21,FALSE)</f>
        <v>0</v>
      </c>
      <c r="AE206" s="13">
        <f>VLOOKUP($E206,'ssp1-up-g'!$C$1:$X$194,22,FALSE)</f>
        <v>0</v>
      </c>
    </row>
    <row r="207" spans="1:31" x14ac:dyDescent="0.3">
      <c r="A207" s="14">
        <v>205</v>
      </c>
      <c r="B207" s="8" t="s">
        <v>605</v>
      </c>
      <c r="C207" s="8" t="s">
        <v>214</v>
      </c>
      <c r="D207" s="8">
        <v>756</v>
      </c>
      <c r="E207" s="8" t="s">
        <v>38</v>
      </c>
      <c r="F207" s="8">
        <v>756</v>
      </c>
      <c r="G207" s="8" t="s">
        <v>261</v>
      </c>
      <c r="H207" s="8">
        <v>926</v>
      </c>
      <c r="J207" s="8" t="str">
        <f>VLOOKUP($E207,'un-class-eco'!$B$2:$D$219,3,FALSE)</f>
        <v>High income</v>
      </c>
      <c r="K207" s="8" t="str">
        <f>IF(VLOOKUP(E207,'un-class'!$L$1:$O$249,2,FALSE)="x","LDC",IF(VLOOKUP(E207,'un-class'!$L$1:$O$249,3,FALSE)="x","LLDC",IF(VLOOKUP(E207,'un-class'!$L$1:O422,4,FALSE)="x","SIDS","nan")))</f>
        <v>nan</v>
      </c>
      <c r="L207" s="14" t="str">
        <f t="shared" si="44"/>
        <v>CHE</v>
      </c>
      <c r="M207" s="15" t="s">
        <v>1049</v>
      </c>
      <c r="N207" s="13">
        <f>VLOOKUP($E207,'ssp1-up-g'!$C$1:$X$194,5,FALSE)</f>
        <v>0.50954121554802967</v>
      </c>
      <c r="O207" s="13">
        <f>VLOOKUP($E207,'ssp1-up-g'!$C$1:$X$194,6,FALSE)</f>
        <v>0.4224202317453889</v>
      </c>
      <c r="P207" s="13">
        <f>VLOOKUP($E207,'ssp1-up-g'!$C$1:$X$194,7,FALSE)</f>
        <v>0.38549474880027823</v>
      </c>
      <c r="Q207" s="13">
        <f>VLOOKUP($E207,'ssp1-up-g'!$C$1:$X$194,8,FALSE)</f>
        <v>0.35158385483034493</v>
      </c>
      <c r="R207" s="13">
        <f>VLOOKUP($E207,'ssp1-up-g'!$C$1:$X$194,9,FALSE)</f>
        <v>0.31996628331072419</v>
      </c>
      <c r="S207" s="13">
        <f>VLOOKUP($E207,'ssp1-up-g'!$C$1:$X$194,10,FALSE)</f>
        <v>0.29367831597171623</v>
      </c>
      <c r="T207" s="13">
        <f>VLOOKUP($E207,'ssp1-up-g'!$C$1:$X$194,11,FALSE)</f>
        <v>0.2703723454064777</v>
      </c>
      <c r="U207" s="13">
        <f>VLOOKUP($E207,'ssp1-up-g'!$C$1:$X$194,12,FALSE)</f>
        <v>0.24489273334825867</v>
      </c>
      <c r="V207" s="13">
        <f>VLOOKUP($E207,'ssp1-up-g'!$C$1:$X$194,13,FALSE)</f>
        <v>0.21365691545711485</v>
      </c>
      <c r="W207" s="13">
        <f>VLOOKUP($E207,'ssp1-up-g'!$C$1:$X$194,14,FALSE)</f>
        <v>0.18090803630600405</v>
      </c>
      <c r="X207" s="13">
        <f>VLOOKUP($E207,'ssp1-up-g'!$C$1:$X$194,15,FALSE)</f>
        <v>0.11117380132727206</v>
      </c>
      <c r="Y207" s="13">
        <f>VLOOKUP($E207,'ssp1-up-g'!$C$1:$X$194,16,FALSE)</f>
        <v>5.0735759471983499E-2</v>
      </c>
      <c r="Z207" s="13">
        <f>VLOOKUP($E207,'ssp1-up-g'!$C$1:$X$194,17,FALSE)</f>
        <v>3.2187877610159177E-3</v>
      </c>
      <c r="AA207" s="13">
        <f>VLOOKUP($E207,'ssp1-up-g'!$C$1:$X$194,18,FALSE)</f>
        <v>0</v>
      </c>
      <c r="AB207" s="13">
        <f>VLOOKUP($E207,'ssp1-up-g'!$C$1:$X$194,19,FALSE)</f>
        <v>0</v>
      </c>
      <c r="AC207" s="13">
        <f>VLOOKUP($E207,'ssp1-up-g'!$C$1:$X$194,20,FALSE)</f>
        <v>0</v>
      </c>
      <c r="AD207" s="13">
        <f>VLOOKUP($E207,'ssp1-up-g'!$C$1:$X$194,21,FALSE)</f>
        <v>0</v>
      </c>
      <c r="AE207" s="13">
        <f>VLOOKUP($E207,'ssp1-up-g'!$C$1:$X$194,22,FALSE)</f>
        <v>0</v>
      </c>
    </row>
    <row r="208" spans="1:31" x14ac:dyDescent="0.3">
      <c r="A208" s="14">
        <v>206</v>
      </c>
      <c r="B208" s="14" t="s">
        <v>221</v>
      </c>
      <c r="C208" s="14" t="s">
        <v>214</v>
      </c>
      <c r="D208" s="14">
        <v>904</v>
      </c>
      <c r="E208" s="14" t="s">
        <v>214</v>
      </c>
      <c r="F208" s="14">
        <v>419</v>
      </c>
      <c r="G208" s="14" t="s">
        <v>2</v>
      </c>
      <c r="H208" s="14">
        <v>1840</v>
      </c>
      <c r="I208" s="14"/>
      <c r="L208" s="14" t="str">
        <f>B208</f>
        <v>Latin America and the Caribbean</v>
      </c>
      <c r="M208" s="15" t="s">
        <v>1049</v>
      </c>
      <c r="N208" s="15">
        <f t="shared" ref="N208:W209" si="46">SUMIF($H$2:$H$295,$D208,N$2:N$295)</f>
        <v>37.575403606266462</v>
      </c>
      <c r="O208" s="15">
        <f t="shared" si="46"/>
        <v>32.036976087987995</v>
      </c>
      <c r="P208" s="15">
        <f t="shared" si="46"/>
        <v>26.675587435499441</v>
      </c>
      <c r="Q208" s="15">
        <f t="shared" si="46"/>
        <v>21.069564208658871</v>
      </c>
      <c r="R208" s="15">
        <f t="shared" si="46"/>
        <v>16.584894522353736</v>
      </c>
      <c r="S208" s="15">
        <f t="shared" si="46"/>
        <v>11.832641377124803</v>
      </c>
      <c r="T208" s="15">
        <f t="shared" si="46"/>
        <v>7.1175539690686787</v>
      </c>
      <c r="U208" s="15">
        <f t="shared" si="46"/>
        <v>3.9178678011581307</v>
      </c>
      <c r="V208" s="15">
        <f t="shared" si="46"/>
        <v>1.9470596075641824</v>
      </c>
      <c r="W208" s="15">
        <f t="shared" si="46"/>
        <v>0.93772894023487585</v>
      </c>
      <c r="X208" s="15">
        <f t="shared" ref="X208:AE209" si="47">SUMIF($H$2:$H$295,$D208,X$2:X$295)</f>
        <v>0.57221231895076308</v>
      </c>
      <c r="Y208" s="15">
        <f t="shared" si="47"/>
        <v>0.33213966589374755</v>
      </c>
      <c r="Z208" s="15">
        <f t="shared" si="47"/>
        <v>0.15275249918503064</v>
      </c>
      <c r="AA208" s="15">
        <f t="shared" si="47"/>
        <v>3.4304769653633826E-2</v>
      </c>
      <c r="AB208" s="15">
        <f t="shared" si="47"/>
        <v>0</v>
      </c>
      <c r="AC208" s="15">
        <f t="shared" si="47"/>
        <v>0</v>
      </c>
      <c r="AD208" s="15">
        <f t="shared" si="47"/>
        <v>0</v>
      </c>
      <c r="AE208" s="15">
        <f t="shared" si="47"/>
        <v>0</v>
      </c>
    </row>
    <row r="209" spans="1:31" x14ac:dyDescent="0.3">
      <c r="A209" s="14">
        <v>207</v>
      </c>
      <c r="B209" s="14" t="s">
        <v>607</v>
      </c>
      <c r="C209" s="14" t="s">
        <v>214</v>
      </c>
      <c r="D209" s="14">
        <v>915</v>
      </c>
      <c r="E209" s="14" t="s">
        <v>214</v>
      </c>
      <c r="F209" s="14">
        <v>29</v>
      </c>
      <c r="G209" s="14" t="s">
        <v>258</v>
      </c>
      <c r="H209" s="14">
        <v>904</v>
      </c>
      <c r="I209" s="14">
        <v>1830</v>
      </c>
      <c r="L209" s="14" t="str">
        <f>B209</f>
        <v>Caribbean</v>
      </c>
      <c r="M209" s="15" t="s">
        <v>1049</v>
      </c>
      <c r="N209" s="15">
        <f t="shared" si="46"/>
        <v>2.5545548742344515</v>
      </c>
      <c r="O209" s="15">
        <f t="shared" si="46"/>
        <v>2.0942828903565696</v>
      </c>
      <c r="P209" s="15">
        <f t="shared" si="46"/>
        <v>1.6693141292089531</v>
      </c>
      <c r="Q209" s="15">
        <f t="shared" si="46"/>
        <v>1.2865951757943919</v>
      </c>
      <c r="R209" s="15">
        <f t="shared" si="46"/>
        <v>1.0455714470885291</v>
      </c>
      <c r="S209" s="15">
        <f t="shared" si="46"/>
        <v>0.80239108235718359</v>
      </c>
      <c r="T209" s="15">
        <f t="shared" si="46"/>
        <v>0.56732818322122847</v>
      </c>
      <c r="U209" s="15">
        <f t="shared" si="46"/>
        <v>0.3502040706440403</v>
      </c>
      <c r="V209" s="15">
        <f t="shared" si="46"/>
        <v>0.16683494449530747</v>
      </c>
      <c r="W209" s="15">
        <f t="shared" si="46"/>
        <v>3.6870946640661581E-2</v>
      </c>
      <c r="X209" s="15">
        <f t="shared" si="47"/>
        <v>1.4126699091659797E-2</v>
      </c>
      <c r="Y209" s="15">
        <f t="shared" si="47"/>
        <v>2.7005242926666506E-3</v>
      </c>
      <c r="Z209" s="15">
        <f t="shared" si="47"/>
        <v>0</v>
      </c>
      <c r="AA209" s="15">
        <f t="shared" si="47"/>
        <v>0</v>
      </c>
      <c r="AB209" s="15">
        <f t="shared" si="47"/>
        <v>0</v>
      </c>
      <c r="AC209" s="15">
        <f t="shared" si="47"/>
        <v>0</v>
      </c>
      <c r="AD209" s="15">
        <f t="shared" si="47"/>
        <v>0</v>
      </c>
      <c r="AE209" s="15">
        <f t="shared" si="47"/>
        <v>0</v>
      </c>
    </row>
    <row r="210" spans="1:31" x14ac:dyDescent="0.3">
      <c r="A210" s="14">
        <v>208</v>
      </c>
      <c r="B210" s="8" t="s">
        <v>608</v>
      </c>
      <c r="C210" s="8">
        <v>19</v>
      </c>
      <c r="D210" s="8">
        <v>660</v>
      </c>
      <c r="E210" s="8" t="s">
        <v>609</v>
      </c>
      <c r="F210" s="8">
        <v>660</v>
      </c>
      <c r="G210" s="8" t="s">
        <v>261</v>
      </c>
      <c r="H210" s="8">
        <v>915</v>
      </c>
      <c r="J210" s="8" t="s">
        <v>799</v>
      </c>
      <c r="K210" s="8" t="str">
        <f>IF(VLOOKUP(E210,'un-class'!$L$1:$O$249,2,FALSE)="x","LDC",IF(VLOOKUP(E210,'un-class'!$L$1:$O$249,3,FALSE)="x","LLDC",IF(VLOOKUP(E210,'un-class'!$L$1:O425,4,FALSE)="x","SIDS","nan")))</f>
        <v>SIDS</v>
      </c>
      <c r="L210" s="14" t="str">
        <f t="shared" si="44"/>
        <v>AIA</v>
      </c>
      <c r="M210" s="15" t="s">
        <v>1049</v>
      </c>
      <c r="N210" s="8" t="s">
        <v>799</v>
      </c>
      <c r="O210" s="8" t="s">
        <v>799</v>
      </c>
      <c r="P210" s="8" t="s">
        <v>799</v>
      </c>
      <c r="Q210" s="8" t="s">
        <v>799</v>
      </c>
      <c r="R210" s="8" t="s">
        <v>799</v>
      </c>
      <c r="S210" s="8" t="s">
        <v>799</v>
      </c>
      <c r="T210" s="8" t="s">
        <v>799</v>
      </c>
      <c r="U210" s="8" t="s">
        <v>799</v>
      </c>
      <c r="V210" s="8" t="s">
        <v>799</v>
      </c>
      <c r="W210" s="8" t="s">
        <v>799</v>
      </c>
      <c r="X210" s="8" t="s">
        <v>799</v>
      </c>
      <c r="Y210" s="8" t="s">
        <v>799</v>
      </c>
      <c r="Z210" s="8" t="s">
        <v>799</v>
      </c>
      <c r="AA210" s="8" t="s">
        <v>799</v>
      </c>
      <c r="AB210" s="8" t="s">
        <v>799</v>
      </c>
      <c r="AC210" s="8" t="s">
        <v>799</v>
      </c>
      <c r="AD210" s="8" t="s">
        <v>799</v>
      </c>
      <c r="AE210" s="8" t="s">
        <v>799</v>
      </c>
    </row>
    <row r="211" spans="1:31" x14ac:dyDescent="0.3">
      <c r="A211" s="14">
        <v>209</v>
      </c>
      <c r="B211" s="8" t="s">
        <v>611</v>
      </c>
      <c r="C211" s="8" t="s">
        <v>214</v>
      </c>
      <c r="D211" s="8">
        <v>28</v>
      </c>
      <c r="E211" s="8" t="s">
        <v>612</v>
      </c>
      <c r="F211" s="8">
        <v>28</v>
      </c>
      <c r="G211" s="8" t="s">
        <v>261</v>
      </c>
      <c r="H211" s="8">
        <v>915</v>
      </c>
      <c r="J211" s="8" t="str">
        <f>VLOOKUP($E211,'un-class-eco'!$B$2:$D$219,3,FALSE)</f>
        <v>High income</v>
      </c>
      <c r="K211" s="8" t="str">
        <f>IF(VLOOKUP(E211,'un-class'!$L$1:$O$249,2,FALSE)="x","LDC",IF(VLOOKUP(E211,'un-class'!$L$1:$O$249,3,FALSE)="x","LLDC",IF(VLOOKUP(E211,'un-class'!$L$1:O426,4,FALSE)="x","SIDS","nan")))</f>
        <v>SIDS</v>
      </c>
      <c r="L211" s="14" t="str">
        <f t="shared" si="44"/>
        <v>ATG</v>
      </c>
      <c r="M211" s="15" t="s">
        <v>1049</v>
      </c>
      <c r="N211" s="8" t="s">
        <v>799</v>
      </c>
      <c r="O211" s="8" t="s">
        <v>799</v>
      </c>
      <c r="P211" s="8" t="s">
        <v>799</v>
      </c>
      <c r="Q211" s="8" t="s">
        <v>799</v>
      </c>
      <c r="R211" s="8" t="s">
        <v>799</v>
      </c>
      <c r="S211" s="8" t="s">
        <v>799</v>
      </c>
      <c r="T211" s="8" t="s">
        <v>799</v>
      </c>
      <c r="U211" s="8" t="s">
        <v>799</v>
      </c>
      <c r="V211" s="8" t="s">
        <v>799</v>
      </c>
      <c r="W211" s="8" t="s">
        <v>799</v>
      </c>
      <c r="X211" s="8" t="s">
        <v>799</v>
      </c>
      <c r="Y211" s="8" t="s">
        <v>799</v>
      </c>
      <c r="Z211" s="8" t="s">
        <v>799</v>
      </c>
      <c r="AA211" s="8" t="s">
        <v>799</v>
      </c>
      <c r="AB211" s="8" t="s">
        <v>799</v>
      </c>
      <c r="AC211" s="8" t="s">
        <v>799</v>
      </c>
      <c r="AD211" s="8" t="s">
        <v>799</v>
      </c>
      <c r="AE211" s="8" t="s">
        <v>799</v>
      </c>
    </row>
    <row r="212" spans="1:31" x14ac:dyDescent="0.3">
      <c r="A212" s="14">
        <v>210</v>
      </c>
      <c r="B212" s="8" t="s">
        <v>614</v>
      </c>
      <c r="C212" s="8">
        <v>29</v>
      </c>
      <c r="D212" s="8">
        <v>533</v>
      </c>
      <c r="E212" s="8" t="s">
        <v>7</v>
      </c>
      <c r="F212" s="8">
        <v>533</v>
      </c>
      <c r="G212" s="8" t="s">
        <v>261</v>
      </c>
      <c r="H212" s="8">
        <v>915</v>
      </c>
      <c r="J212" s="8" t="str">
        <f>VLOOKUP($E212,'un-class-eco'!$B$2:$D$219,3,FALSE)</f>
        <v>High income</v>
      </c>
      <c r="K212" s="8" t="str">
        <f>IF(VLOOKUP(E212,'un-class'!$L$1:$O$249,2,FALSE)="x","LDC",IF(VLOOKUP(E212,'un-class'!$L$1:$O$249,3,FALSE)="x","LLDC",IF(VLOOKUP(E212,'un-class'!$L$1:O427,4,FALSE)="x","SIDS","nan")))</f>
        <v>SIDS</v>
      </c>
      <c r="L212" s="14" t="str">
        <f t="shared" si="44"/>
        <v>ABW</v>
      </c>
      <c r="M212" s="15" t="s">
        <v>1049</v>
      </c>
      <c r="N212" s="13">
        <f>VLOOKUP($E212,'ssp1-up-g'!$C$1:$X$194,5,FALSE)</f>
        <v>1.422467856457469E-2</v>
      </c>
      <c r="O212" s="13">
        <f>VLOOKUP($E212,'ssp1-up-g'!$C$1:$X$194,6,FALSE)</f>
        <v>9.9442036810481263E-3</v>
      </c>
      <c r="P212" s="13">
        <f>VLOOKUP($E212,'ssp1-up-g'!$C$1:$X$194,7,FALSE)</f>
        <v>9.4131231011004429E-3</v>
      </c>
      <c r="Q212" s="13">
        <f>VLOOKUP($E212,'ssp1-up-g'!$C$1:$X$194,8,FALSE)</f>
        <v>8.6118042661642025E-3</v>
      </c>
      <c r="R212" s="13">
        <f>VLOOKUP($E212,'ssp1-up-g'!$C$1:$X$194,9,FALSE)</f>
        <v>7.8951072225277169E-3</v>
      </c>
      <c r="S212" s="13">
        <f>VLOOKUP($E212,'ssp1-up-g'!$C$1:$X$194,10,FALSE)</f>
        <v>7.0738033732074684E-3</v>
      </c>
      <c r="T212" s="13">
        <f>VLOOKUP($E212,'ssp1-up-g'!$C$1:$X$194,11,FALSE)</f>
        <v>6.0065681054695813E-3</v>
      </c>
      <c r="U212" s="13">
        <f>VLOOKUP($E212,'ssp1-up-g'!$C$1:$X$194,12,FALSE)</f>
        <v>4.8313586144525106E-3</v>
      </c>
      <c r="V212" s="13">
        <f>VLOOKUP($E212,'ssp1-up-g'!$C$1:$X$194,13,FALSE)</f>
        <v>3.7410464187238868E-3</v>
      </c>
      <c r="W212" s="13">
        <f>VLOOKUP($E212,'ssp1-up-g'!$C$1:$X$194,14,FALSE)</f>
        <v>2.8166532367246561E-3</v>
      </c>
      <c r="X212" s="13">
        <f>VLOOKUP($E212,'ssp1-up-g'!$C$1:$X$194,15,FALSE)</f>
        <v>1.7012745652186384E-3</v>
      </c>
      <c r="Y212" s="13">
        <f>VLOOKUP($E212,'ssp1-up-g'!$C$1:$X$194,16,FALSE)</f>
        <v>6.5913149949187178E-4</v>
      </c>
      <c r="Z212" s="13">
        <f>VLOOKUP($E212,'ssp1-up-g'!$C$1:$X$194,17,FALSE)</f>
        <v>0</v>
      </c>
      <c r="AA212" s="13">
        <f>VLOOKUP($E212,'ssp1-up-g'!$C$1:$X$194,18,FALSE)</f>
        <v>0</v>
      </c>
      <c r="AB212" s="13">
        <f>VLOOKUP($E212,'ssp1-up-g'!$C$1:$X$194,19,FALSE)</f>
        <v>0</v>
      </c>
      <c r="AC212" s="13">
        <f>VLOOKUP($E212,'ssp1-up-g'!$C$1:$X$194,20,FALSE)</f>
        <v>0</v>
      </c>
      <c r="AD212" s="13">
        <f>VLOOKUP($E212,'ssp1-up-g'!$C$1:$X$194,21,FALSE)</f>
        <v>0</v>
      </c>
      <c r="AE212" s="13">
        <f>VLOOKUP($E212,'ssp1-up-g'!$C$1:$X$194,22,FALSE)</f>
        <v>0</v>
      </c>
    </row>
    <row r="213" spans="1:31" x14ac:dyDescent="0.3">
      <c r="A213" s="14">
        <v>211</v>
      </c>
      <c r="B213" s="8" t="s">
        <v>616</v>
      </c>
      <c r="C213" s="8" t="s">
        <v>214</v>
      </c>
      <c r="D213" s="8">
        <v>44</v>
      </c>
      <c r="E213" s="8" t="s">
        <v>26</v>
      </c>
      <c r="F213" s="8">
        <v>44</v>
      </c>
      <c r="G213" s="8" t="s">
        <v>261</v>
      </c>
      <c r="H213" s="8">
        <v>915</v>
      </c>
      <c r="J213" s="8" t="str">
        <f>VLOOKUP($E213,'un-class-eco'!$B$2:$D$219,3,FALSE)</f>
        <v>High income</v>
      </c>
      <c r="K213" s="8" t="str">
        <f>IF(VLOOKUP(E213,'un-class'!$L$1:$O$249,2,FALSE)="x","LDC",IF(VLOOKUP(E213,'un-class'!$L$1:$O$249,3,FALSE)="x","LLDC",IF(VLOOKUP(E213,'un-class'!$L$1:O428,4,FALSE)="x","SIDS","nan")))</f>
        <v>SIDS</v>
      </c>
      <c r="L213" s="14" t="str">
        <f t="shared" si="44"/>
        <v>BHS</v>
      </c>
      <c r="M213" s="15" t="s">
        <v>1049</v>
      </c>
      <c r="N213" s="13">
        <f>VLOOKUP($E213,'ssp1-up-g'!$C$1:$X$194,5,FALSE)</f>
        <v>2.6648870486167986E-2</v>
      </c>
      <c r="O213" s="13">
        <f>VLOOKUP($E213,'ssp1-up-g'!$C$1:$X$194,6,FALSE)</f>
        <v>2.3221531972909604E-2</v>
      </c>
      <c r="P213" s="13">
        <f>VLOOKUP($E213,'ssp1-up-g'!$C$1:$X$194,7,FALSE)</f>
        <v>1.9772630443634032E-2</v>
      </c>
      <c r="Q213" s="13">
        <f>VLOOKUP($E213,'ssp1-up-g'!$C$1:$X$194,8,FALSE)</f>
        <v>1.6468310738459446E-2</v>
      </c>
      <c r="R213" s="13">
        <f>VLOOKUP($E213,'ssp1-up-g'!$C$1:$X$194,9,FALSE)</f>
        <v>1.4104334808381414E-2</v>
      </c>
      <c r="S213" s="13">
        <f>VLOOKUP($E213,'ssp1-up-g'!$C$1:$X$194,10,FALSE)</f>
        <v>1.1399486618413501E-2</v>
      </c>
      <c r="T213" s="13">
        <f>VLOOKUP($E213,'ssp1-up-g'!$C$1:$X$194,11,FALSE)</f>
        <v>8.5002101038936795E-3</v>
      </c>
      <c r="U213" s="13">
        <f>VLOOKUP($E213,'ssp1-up-g'!$C$1:$X$194,12,FALSE)</f>
        <v>5.4051232987629705E-3</v>
      </c>
      <c r="V213" s="13">
        <f>VLOOKUP($E213,'ssp1-up-g'!$C$1:$X$194,13,FALSE)</f>
        <v>2.4859872197814381E-3</v>
      </c>
      <c r="W213" s="13">
        <f>VLOOKUP($E213,'ssp1-up-g'!$C$1:$X$194,14,FALSE)</f>
        <v>0</v>
      </c>
      <c r="X213" s="13">
        <f>VLOOKUP($E213,'ssp1-up-g'!$C$1:$X$194,15,FALSE)</f>
        <v>0</v>
      </c>
      <c r="Y213" s="13">
        <f>VLOOKUP($E213,'ssp1-up-g'!$C$1:$X$194,16,FALSE)</f>
        <v>0</v>
      </c>
      <c r="Z213" s="13">
        <f>VLOOKUP($E213,'ssp1-up-g'!$C$1:$X$194,17,FALSE)</f>
        <v>0</v>
      </c>
      <c r="AA213" s="13">
        <f>VLOOKUP($E213,'ssp1-up-g'!$C$1:$X$194,18,FALSE)</f>
        <v>0</v>
      </c>
      <c r="AB213" s="13">
        <f>VLOOKUP($E213,'ssp1-up-g'!$C$1:$X$194,19,FALSE)</f>
        <v>0</v>
      </c>
      <c r="AC213" s="13">
        <f>VLOOKUP($E213,'ssp1-up-g'!$C$1:$X$194,20,FALSE)</f>
        <v>0</v>
      </c>
      <c r="AD213" s="13">
        <f>VLOOKUP($E213,'ssp1-up-g'!$C$1:$X$194,21,FALSE)</f>
        <v>0</v>
      </c>
      <c r="AE213" s="13">
        <f>VLOOKUP($E213,'ssp1-up-g'!$C$1:$X$194,22,FALSE)</f>
        <v>0</v>
      </c>
    </row>
    <row r="214" spans="1:31" x14ac:dyDescent="0.3">
      <c r="A214" s="14">
        <v>212</v>
      </c>
      <c r="B214" s="8" t="s">
        <v>618</v>
      </c>
      <c r="C214" s="8" t="s">
        <v>214</v>
      </c>
      <c r="D214" s="8">
        <v>52</v>
      </c>
      <c r="E214" s="8" t="s">
        <v>32</v>
      </c>
      <c r="F214" s="8">
        <v>52</v>
      </c>
      <c r="G214" s="8" t="s">
        <v>261</v>
      </c>
      <c r="H214" s="8">
        <v>915</v>
      </c>
      <c r="J214" s="8" t="str">
        <f>VLOOKUP($E214,'un-class-eco'!$B$2:$D$219,3,FALSE)</f>
        <v>High income</v>
      </c>
      <c r="K214" s="8" t="str">
        <f>IF(VLOOKUP(E214,'un-class'!$L$1:$O$249,2,FALSE)="x","LDC",IF(VLOOKUP(E214,'un-class'!$L$1:$O$249,3,FALSE)="x","LLDC",IF(VLOOKUP(E214,'un-class'!$L$1:O429,4,FALSE)="x","SIDS","nan")))</f>
        <v>SIDS</v>
      </c>
      <c r="L214" s="14" t="str">
        <f t="shared" si="44"/>
        <v>BRB</v>
      </c>
      <c r="M214" s="15" t="s">
        <v>1049</v>
      </c>
      <c r="N214" s="13">
        <f>VLOOKUP($E214,'ssp1-up-g'!$C$1:$X$194,5,FALSE)</f>
        <v>1.5098625216795114E-2</v>
      </c>
      <c r="O214" s="13">
        <f>VLOOKUP($E214,'ssp1-up-g'!$C$1:$X$194,6,FALSE)</f>
        <v>1.4119821343564015E-2</v>
      </c>
      <c r="P214" s="13">
        <f>VLOOKUP($E214,'ssp1-up-g'!$C$1:$X$194,7,FALSE)</f>
        <v>1.2507372819740625E-2</v>
      </c>
      <c r="Q214" s="13">
        <f>VLOOKUP($E214,'ssp1-up-g'!$C$1:$X$194,8,FALSE)</f>
        <v>1.0486709822402851E-2</v>
      </c>
      <c r="R214" s="13">
        <f>VLOOKUP($E214,'ssp1-up-g'!$C$1:$X$194,9,FALSE)</f>
        <v>8.376596796762753E-3</v>
      </c>
      <c r="S214" s="13">
        <f>VLOOKUP($E214,'ssp1-up-g'!$C$1:$X$194,10,FALSE)</f>
        <v>6.0435335173291138E-3</v>
      </c>
      <c r="T214" s="13">
        <f>VLOOKUP($E214,'ssp1-up-g'!$C$1:$X$194,11,FALSE)</f>
        <v>3.645744213822133E-3</v>
      </c>
      <c r="U214" s="13">
        <f>VLOOKUP($E214,'ssp1-up-g'!$C$1:$X$194,12,FALSE)</f>
        <v>1.3621343847771694E-3</v>
      </c>
      <c r="V214" s="13">
        <f>VLOOKUP($E214,'ssp1-up-g'!$C$1:$X$194,13,FALSE)</f>
        <v>0</v>
      </c>
      <c r="W214" s="13">
        <f>VLOOKUP($E214,'ssp1-up-g'!$C$1:$X$194,14,FALSE)</f>
        <v>0</v>
      </c>
      <c r="X214" s="13">
        <f>VLOOKUP($E214,'ssp1-up-g'!$C$1:$X$194,15,FALSE)</f>
        <v>0</v>
      </c>
      <c r="Y214" s="13">
        <f>VLOOKUP($E214,'ssp1-up-g'!$C$1:$X$194,16,FALSE)</f>
        <v>0</v>
      </c>
      <c r="Z214" s="13">
        <f>VLOOKUP($E214,'ssp1-up-g'!$C$1:$X$194,17,FALSE)</f>
        <v>0</v>
      </c>
      <c r="AA214" s="13">
        <f>VLOOKUP($E214,'ssp1-up-g'!$C$1:$X$194,18,FALSE)</f>
        <v>0</v>
      </c>
      <c r="AB214" s="13">
        <f>VLOOKUP($E214,'ssp1-up-g'!$C$1:$X$194,19,FALSE)</f>
        <v>0</v>
      </c>
      <c r="AC214" s="13">
        <f>VLOOKUP($E214,'ssp1-up-g'!$C$1:$X$194,20,FALSE)</f>
        <v>0</v>
      </c>
      <c r="AD214" s="13">
        <f>VLOOKUP($E214,'ssp1-up-g'!$C$1:$X$194,21,FALSE)</f>
        <v>0</v>
      </c>
      <c r="AE214" s="13">
        <f>VLOOKUP($E214,'ssp1-up-g'!$C$1:$X$194,22,FALSE)</f>
        <v>0</v>
      </c>
    </row>
    <row r="215" spans="1:31" x14ac:dyDescent="0.3">
      <c r="A215" s="14">
        <v>213</v>
      </c>
      <c r="B215" s="8" t="s">
        <v>620</v>
      </c>
      <c r="C215" s="8">
        <v>29</v>
      </c>
      <c r="D215" s="8">
        <v>535</v>
      </c>
      <c r="E215" s="8" t="s">
        <v>621</v>
      </c>
      <c r="F215" s="8">
        <v>535</v>
      </c>
      <c r="G215" s="8" t="s">
        <v>261</v>
      </c>
      <c r="H215" s="8">
        <v>915</v>
      </c>
      <c r="J215" s="8" t="s">
        <v>799</v>
      </c>
      <c r="K215" s="8" t="str">
        <f>IF(VLOOKUP(E215,'un-class'!$L$1:$O$249,2,FALSE)="x","LDC",IF(VLOOKUP(E215,'un-class'!$L$1:$O$249,3,FALSE)="x","LLDC",IF(VLOOKUP(E215,'un-class'!$L$1:O430,4,FALSE)="x","SIDS","nan")))</f>
        <v>SIDS</v>
      </c>
      <c r="L215" s="14" t="str">
        <f t="shared" si="44"/>
        <v>BES</v>
      </c>
      <c r="M215" s="15" t="s">
        <v>1049</v>
      </c>
      <c r="N215" s="8" t="s">
        <v>799</v>
      </c>
      <c r="O215" s="8" t="s">
        <v>799</v>
      </c>
      <c r="P215" s="8" t="s">
        <v>799</v>
      </c>
      <c r="Q215" s="8" t="s">
        <v>799</v>
      </c>
      <c r="R215" s="8" t="s">
        <v>799</v>
      </c>
      <c r="S215" s="8" t="s">
        <v>799</v>
      </c>
      <c r="T215" s="8" t="s">
        <v>799</v>
      </c>
      <c r="U215" s="8" t="s">
        <v>799</v>
      </c>
      <c r="V215" s="8" t="s">
        <v>799</v>
      </c>
      <c r="W215" s="8" t="s">
        <v>799</v>
      </c>
      <c r="X215" s="8" t="s">
        <v>799</v>
      </c>
      <c r="Y215" s="8" t="s">
        <v>799</v>
      </c>
      <c r="Z215" s="8" t="s">
        <v>799</v>
      </c>
      <c r="AA215" s="8" t="s">
        <v>799</v>
      </c>
      <c r="AB215" s="8" t="s">
        <v>799</v>
      </c>
      <c r="AC215" s="8" t="s">
        <v>799</v>
      </c>
      <c r="AD215" s="8" t="s">
        <v>799</v>
      </c>
      <c r="AE215" s="8" t="s">
        <v>799</v>
      </c>
    </row>
    <row r="216" spans="1:31" x14ac:dyDescent="0.3">
      <c r="A216" s="14">
        <v>214</v>
      </c>
      <c r="B216" s="8" t="s">
        <v>623</v>
      </c>
      <c r="C216" s="8">
        <v>19</v>
      </c>
      <c r="D216" s="8">
        <v>92</v>
      </c>
      <c r="E216" s="8" t="s">
        <v>624</v>
      </c>
      <c r="F216" s="8">
        <v>92</v>
      </c>
      <c r="G216" s="8" t="s">
        <v>261</v>
      </c>
      <c r="H216" s="8">
        <v>915</v>
      </c>
      <c r="J216" s="8" t="str">
        <f>VLOOKUP($E216,'un-class-eco'!$B$2:$D$219,3,FALSE)</f>
        <v>High income</v>
      </c>
      <c r="K216" s="8" t="str">
        <f>IF(VLOOKUP(E216,'un-class'!$L$1:$O$249,2,FALSE)="x","LDC",IF(VLOOKUP(E216,'un-class'!$L$1:$O$249,3,FALSE)="x","LLDC",IF(VLOOKUP(E216,'un-class'!$L$1:O431,4,FALSE)="x","SIDS","nan")))</f>
        <v>SIDS</v>
      </c>
      <c r="L216" s="14" t="str">
        <f t="shared" si="44"/>
        <v>VGB</v>
      </c>
      <c r="M216" s="15" t="s">
        <v>1049</v>
      </c>
      <c r="N216" s="8" t="s">
        <v>799</v>
      </c>
      <c r="O216" s="8" t="s">
        <v>799</v>
      </c>
      <c r="P216" s="8" t="s">
        <v>799</v>
      </c>
      <c r="Q216" s="8" t="s">
        <v>799</v>
      </c>
      <c r="R216" s="8" t="s">
        <v>799</v>
      </c>
      <c r="S216" s="8" t="s">
        <v>799</v>
      </c>
      <c r="T216" s="8" t="s">
        <v>799</v>
      </c>
      <c r="U216" s="8" t="s">
        <v>799</v>
      </c>
      <c r="V216" s="8" t="s">
        <v>799</v>
      </c>
      <c r="W216" s="8" t="s">
        <v>799</v>
      </c>
      <c r="X216" s="8" t="s">
        <v>799</v>
      </c>
      <c r="Y216" s="8" t="s">
        <v>799</v>
      </c>
      <c r="Z216" s="8" t="s">
        <v>799</v>
      </c>
      <c r="AA216" s="8" t="s">
        <v>799</v>
      </c>
      <c r="AB216" s="8" t="s">
        <v>799</v>
      </c>
      <c r="AC216" s="8" t="s">
        <v>799</v>
      </c>
      <c r="AD216" s="8" t="s">
        <v>799</v>
      </c>
      <c r="AE216" s="8" t="s">
        <v>799</v>
      </c>
    </row>
    <row r="217" spans="1:31" x14ac:dyDescent="0.3">
      <c r="A217" s="14">
        <v>215</v>
      </c>
      <c r="B217" s="8" t="s">
        <v>626</v>
      </c>
      <c r="C217" s="8">
        <v>19</v>
      </c>
      <c r="D217" s="8">
        <v>136</v>
      </c>
      <c r="E217" s="8" t="s">
        <v>627</v>
      </c>
      <c r="F217" s="8">
        <v>136</v>
      </c>
      <c r="G217" s="8" t="s">
        <v>261</v>
      </c>
      <c r="H217" s="8">
        <v>915</v>
      </c>
      <c r="J217" s="8" t="str">
        <f>VLOOKUP($E217,'un-class-eco'!$B$2:$D$219,3,FALSE)</f>
        <v>High income</v>
      </c>
      <c r="K217" s="8" t="str">
        <f>IF(VLOOKUP(E217,'un-class'!$L$1:$O$249,2,FALSE)="x","LDC",IF(VLOOKUP(E217,'un-class'!$L$1:$O$249,3,FALSE)="x","LLDC",IF(VLOOKUP(E217,'un-class'!$L$1:O432,4,FALSE)="x","SIDS","nan")))</f>
        <v>nan</v>
      </c>
      <c r="L217" s="14" t="str">
        <f t="shared" si="44"/>
        <v>CYM</v>
      </c>
      <c r="M217" s="15" t="s">
        <v>1049</v>
      </c>
      <c r="N217" s="8" t="s">
        <v>799</v>
      </c>
      <c r="O217" s="8" t="s">
        <v>799</v>
      </c>
      <c r="P217" s="8" t="s">
        <v>799</v>
      </c>
      <c r="Q217" s="8" t="s">
        <v>799</v>
      </c>
      <c r="R217" s="8" t="s">
        <v>799</v>
      </c>
      <c r="S217" s="8" t="s">
        <v>799</v>
      </c>
      <c r="T217" s="8" t="s">
        <v>799</v>
      </c>
      <c r="U217" s="8" t="s">
        <v>799</v>
      </c>
      <c r="V217" s="8" t="s">
        <v>799</v>
      </c>
      <c r="W217" s="8" t="s">
        <v>799</v>
      </c>
      <c r="X217" s="8" t="s">
        <v>799</v>
      </c>
      <c r="Y217" s="8" t="s">
        <v>799</v>
      </c>
      <c r="Z217" s="8" t="s">
        <v>799</v>
      </c>
      <c r="AA217" s="8" t="s">
        <v>799</v>
      </c>
      <c r="AB217" s="8" t="s">
        <v>799</v>
      </c>
      <c r="AC217" s="8" t="s">
        <v>799</v>
      </c>
      <c r="AD217" s="8" t="s">
        <v>799</v>
      </c>
      <c r="AE217" s="8" t="s">
        <v>799</v>
      </c>
    </row>
    <row r="218" spans="1:31" x14ac:dyDescent="0.3">
      <c r="A218" s="14">
        <v>216</v>
      </c>
      <c r="B218" s="8" t="s">
        <v>629</v>
      </c>
      <c r="C218" s="8" t="s">
        <v>214</v>
      </c>
      <c r="D218" s="8">
        <v>192</v>
      </c>
      <c r="E218" s="8" t="s">
        <v>49</v>
      </c>
      <c r="F218" s="8">
        <v>192</v>
      </c>
      <c r="G218" s="8" t="s">
        <v>261</v>
      </c>
      <c r="H218" s="8">
        <v>915</v>
      </c>
      <c r="J218" s="8" t="str">
        <f>VLOOKUP($E218,'un-class-eco'!$B$2:$D$219,3,FALSE)</f>
        <v>Upper middle income</v>
      </c>
      <c r="K218" s="8" t="str">
        <f>IF(VLOOKUP(E218,'un-class'!$L$1:$O$249,2,FALSE)="x","LDC",IF(VLOOKUP(E218,'un-class'!$L$1:$O$249,3,FALSE)="x","LLDC",IF(VLOOKUP(E218,'un-class'!$L$1:O433,4,FALSE)="x","SIDS","nan")))</f>
        <v>SIDS</v>
      </c>
      <c r="L218" s="14" t="str">
        <f t="shared" si="44"/>
        <v>CUB</v>
      </c>
      <c r="M218" s="15" t="s">
        <v>1049</v>
      </c>
      <c r="N218" s="13">
        <f>VLOOKUP($E218,'ssp1-up-g'!$C$1:$X$194,5,FALSE)</f>
        <v>0.41055838396876965</v>
      </c>
      <c r="O218" s="13">
        <f>VLOOKUP($E218,'ssp1-up-g'!$C$1:$X$194,6,FALSE)</f>
        <v>0.22388178712967033</v>
      </c>
      <c r="P218" s="13">
        <f>VLOOKUP($E218,'ssp1-up-g'!$C$1:$X$194,7,FALSE)</f>
        <v>8.2162010309355438E-2</v>
      </c>
      <c r="Q218" s="13">
        <f>VLOOKUP($E218,'ssp1-up-g'!$C$1:$X$194,8,FALSE)</f>
        <v>0</v>
      </c>
      <c r="R218" s="13">
        <f>VLOOKUP($E218,'ssp1-up-g'!$C$1:$X$194,9,FALSE)</f>
        <v>0</v>
      </c>
      <c r="S218" s="13">
        <f>VLOOKUP($E218,'ssp1-up-g'!$C$1:$X$194,10,FALSE)</f>
        <v>0</v>
      </c>
      <c r="T218" s="13">
        <f>VLOOKUP($E218,'ssp1-up-g'!$C$1:$X$194,11,FALSE)</f>
        <v>0</v>
      </c>
      <c r="U218" s="13">
        <f>VLOOKUP($E218,'ssp1-up-g'!$C$1:$X$194,12,FALSE)</f>
        <v>0</v>
      </c>
      <c r="V218" s="13">
        <f>VLOOKUP($E218,'ssp1-up-g'!$C$1:$X$194,13,FALSE)</f>
        <v>0</v>
      </c>
      <c r="W218" s="13">
        <f>VLOOKUP($E218,'ssp1-up-g'!$C$1:$X$194,14,FALSE)</f>
        <v>0</v>
      </c>
      <c r="X218" s="13">
        <f>VLOOKUP($E218,'ssp1-up-g'!$C$1:$X$194,15,FALSE)</f>
        <v>0</v>
      </c>
      <c r="Y218" s="13">
        <f>VLOOKUP($E218,'ssp1-up-g'!$C$1:$X$194,16,FALSE)</f>
        <v>0</v>
      </c>
      <c r="Z218" s="13">
        <f>VLOOKUP($E218,'ssp1-up-g'!$C$1:$X$194,17,FALSE)</f>
        <v>0</v>
      </c>
      <c r="AA218" s="13">
        <f>VLOOKUP($E218,'ssp1-up-g'!$C$1:$X$194,18,FALSE)</f>
        <v>0</v>
      </c>
      <c r="AB218" s="13">
        <f>VLOOKUP($E218,'ssp1-up-g'!$C$1:$X$194,19,FALSE)</f>
        <v>0</v>
      </c>
      <c r="AC218" s="13">
        <f>VLOOKUP($E218,'ssp1-up-g'!$C$1:$X$194,20,FALSE)</f>
        <v>0</v>
      </c>
      <c r="AD218" s="13">
        <f>VLOOKUP($E218,'ssp1-up-g'!$C$1:$X$194,21,FALSE)</f>
        <v>0</v>
      </c>
      <c r="AE218" s="13">
        <f>VLOOKUP($E218,'ssp1-up-g'!$C$1:$X$194,22,FALSE)</f>
        <v>0</v>
      </c>
    </row>
    <row r="219" spans="1:31" x14ac:dyDescent="0.3">
      <c r="A219" s="14">
        <v>217</v>
      </c>
      <c r="B219" s="8" t="s">
        <v>631</v>
      </c>
      <c r="C219" s="8">
        <v>29</v>
      </c>
      <c r="D219" s="8">
        <v>531</v>
      </c>
      <c r="E219" s="8" t="s">
        <v>632</v>
      </c>
      <c r="F219" s="8">
        <v>531</v>
      </c>
      <c r="G219" s="8" t="s">
        <v>261</v>
      </c>
      <c r="H219" s="8">
        <v>915</v>
      </c>
      <c r="J219" s="8" t="str">
        <f>VLOOKUP($E219,'un-class-eco'!$B$2:$D$219,3,FALSE)</f>
        <v>High income</v>
      </c>
      <c r="K219" s="8" t="str">
        <f>IF(VLOOKUP(E219,'un-class'!$L$1:$O$249,2,FALSE)="x","LDC",IF(VLOOKUP(E219,'un-class'!$L$1:$O$249,3,FALSE)="x","LLDC",IF(VLOOKUP(E219,'un-class'!$L$1:O434,4,FALSE)="x","SIDS","nan")))</f>
        <v>SIDS</v>
      </c>
      <c r="L219" s="14" t="str">
        <f t="shared" si="44"/>
        <v>CUW</v>
      </c>
      <c r="M219" s="15" t="s">
        <v>1049</v>
      </c>
      <c r="N219" s="8" t="s">
        <v>799</v>
      </c>
      <c r="O219" s="8" t="s">
        <v>799</v>
      </c>
      <c r="P219" s="8" t="s">
        <v>799</v>
      </c>
      <c r="Q219" s="8" t="s">
        <v>799</v>
      </c>
      <c r="R219" s="8" t="s">
        <v>799</v>
      </c>
      <c r="S219" s="8" t="s">
        <v>799</v>
      </c>
      <c r="T219" s="8" t="s">
        <v>799</v>
      </c>
      <c r="U219" s="8" t="s">
        <v>799</v>
      </c>
      <c r="V219" s="8" t="s">
        <v>799</v>
      </c>
      <c r="W219" s="8" t="s">
        <v>799</v>
      </c>
      <c r="X219" s="8" t="s">
        <v>799</v>
      </c>
      <c r="Y219" s="8" t="s">
        <v>799</v>
      </c>
      <c r="Z219" s="8" t="s">
        <v>799</v>
      </c>
      <c r="AA219" s="8" t="s">
        <v>799</v>
      </c>
      <c r="AB219" s="8" t="s">
        <v>799</v>
      </c>
      <c r="AC219" s="8" t="s">
        <v>799</v>
      </c>
      <c r="AD219" s="8" t="s">
        <v>799</v>
      </c>
      <c r="AE219" s="8" t="s">
        <v>799</v>
      </c>
    </row>
    <row r="220" spans="1:31" x14ac:dyDescent="0.3">
      <c r="A220" s="14">
        <v>218</v>
      </c>
      <c r="B220" s="8" t="s">
        <v>634</v>
      </c>
      <c r="C220" s="8" t="s">
        <v>214</v>
      </c>
      <c r="D220" s="8">
        <v>212</v>
      </c>
      <c r="E220" s="8" t="s">
        <v>635</v>
      </c>
      <c r="F220" s="8">
        <v>212</v>
      </c>
      <c r="G220" s="8" t="s">
        <v>261</v>
      </c>
      <c r="H220" s="8">
        <v>915</v>
      </c>
      <c r="J220" s="8" t="str">
        <f>VLOOKUP($E220,'un-class-eco'!$B$2:$D$219,3,FALSE)</f>
        <v>Upper middle income</v>
      </c>
      <c r="K220" s="8" t="str">
        <f>IF(VLOOKUP(E220,'un-class'!$L$1:$O$249,2,FALSE)="x","LDC",IF(VLOOKUP(E220,'un-class'!$L$1:$O$249,3,FALSE)="x","LLDC",IF(VLOOKUP(E220,'un-class'!$L$1:O435,4,FALSE)="x","SIDS","nan")))</f>
        <v>SIDS</v>
      </c>
      <c r="L220" s="14" t="str">
        <f t="shared" si="44"/>
        <v>DMA</v>
      </c>
      <c r="M220" s="15" t="s">
        <v>1049</v>
      </c>
      <c r="N220" s="8" t="s">
        <v>799</v>
      </c>
      <c r="O220" s="8" t="s">
        <v>799</v>
      </c>
      <c r="P220" s="8" t="s">
        <v>799</v>
      </c>
      <c r="Q220" s="8" t="s">
        <v>799</v>
      </c>
      <c r="R220" s="8" t="s">
        <v>799</v>
      </c>
      <c r="S220" s="8" t="s">
        <v>799</v>
      </c>
      <c r="T220" s="8" t="s">
        <v>799</v>
      </c>
      <c r="U220" s="8" t="s">
        <v>799</v>
      </c>
      <c r="V220" s="8" t="s">
        <v>799</v>
      </c>
      <c r="W220" s="8" t="s">
        <v>799</v>
      </c>
      <c r="X220" s="8" t="s">
        <v>799</v>
      </c>
      <c r="Y220" s="8" t="s">
        <v>799</v>
      </c>
      <c r="Z220" s="8" t="s">
        <v>799</v>
      </c>
      <c r="AA220" s="8" t="s">
        <v>799</v>
      </c>
      <c r="AB220" s="8" t="s">
        <v>799</v>
      </c>
      <c r="AC220" s="8" t="s">
        <v>799</v>
      </c>
      <c r="AD220" s="8" t="s">
        <v>799</v>
      </c>
      <c r="AE220" s="8" t="s">
        <v>799</v>
      </c>
    </row>
    <row r="221" spans="1:31" x14ac:dyDescent="0.3">
      <c r="A221" s="14">
        <v>219</v>
      </c>
      <c r="B221" s="8" t="s">
        <v>637</v>
      </c>
      <c r="C221" s="8" t="s">
        <v>214</v>
      </c>
      <c r="D221" s="8">
        <v>214</v>
      </c>
      <c r="E221" s="8" t="s">
        <v>55</v>
      </c>
      <c r="F221" s="8">
        <v>214</v>
      </c>
      <c r="G221" s="8" t="s">
        <v>261</v>
      </c>
      <c r="H221" s="8">
        <v>915</v>
      </c>
      <c r="J221" s="8" t="str">
        <f>VLOOKUP($E221,'un-class-eco'!$B$2:$D$219,3,FALSE)</f>
        <v>Upper middle income</v>
      </c>
      <c r="K221" s="8" t="str">
        <f>IF(VLOOKUP(E221,'un-class'!$L$1:$O$249,2,FALSE)="x","LDC",IF(VLOOKUP(E221,'un-class'!$L$1:$O$249,3,FALSE)="x","LLDC",IF(VLOOKUP(E221,'un-class'!$L$1:O436,4,FALSE)="x","SIDS","nan")))</f>
        <v>SIDS</v>
      </c>
      <c r="L221" s="14" t="str">
        <f t="shared" si="44"/>
        <v>DOM</v>
      </c>
      <c r="M221" s="15" t="s">
        <v>1049</v>
      </c>
      <c r="N221" s="13">
        <f>VLOOKUP($E221,'ssp1-up-g'!$C$1:$X$194,5,FALSE)</f>
        <v>0.71379688544163145</v>
      </c>
      <c r="O221" s="13">
        <f>VLOOKUP($E221,'ssp1-up-g'!$C$1:$X$194,6,FALSE)</f>
        <v>0.63180737759469618</v>
      </c>
      <c r="P221" s="13">
        <f>VLOOKUP($E221,'ssp1-up-g'!$C$1:$X$194,7,FALSE)</f>
        <v>0.54900987855971195</v>
      </c>
      <c r="Q221" s="13">
        <f>VLOOKUP($E221,'ssp1-up-g'!$C$1:$X$194,8,FALSE)</f>
        <v>0.45172443784458416</v>
      </c>
      <c r="R221" s="13">
        <f>VLOOKUP($E221,'ssp1-up-g'!$C$1:$X$194,9,FALSE)</f>
        <v>0.36801837573409202</v>
      </c>
      <c r="S221" s="13">
        <f>VLOOKUP($E221,'ssp1-up-g'!$C$1:$X$194,10,FALSE)</f>
        <v>0.27847900383250845</v>
      </c>
      <c r="T221" s="13">
        <f>VLOOKUP($E221,'ssp1-up-g'!$C$1:$X$194,11,FALSE)</f>
        <v>0.18883307571339003</v>
      </c>
      <c r="U221" s="13">
        <f>VLOOKUP($E221,'ssp1-up-g'!$C$1:$X$194,12,FALSE)</f>
        <v>0.10382014010610874</v>
      </c>
      <c r="V221" s="13">
        <f>VLOOKUP($E221,'ssp1-up-g'!$C$1:$X$194,13,FALSE)</f>
        <v>2.9728966194408457E-2</v>
      </c>
      <c r="W221" s="13">
        <f>VLOOKUP($E221,'ssp1-up-g'!$C$1:$X$194,14,FALSE)</f>
        <v>0</v>
      </c>
      <c r="X221" s="13">
        <f>VLOOKUP($E221,'ssp1-up-g'!$C$1:$X$194,15,FALSE)</f>
        <v>0</v>
      </c>
      <c r="Y221" s="13">
        <f>VLOOKUP($E221,'ssp1-up-g'!$C$1:$X$194,16,FALSE)</f>
        <v>0</v>
      </c>
      <c r="Z221" s="13">
        <f>VLOOKUP($E221,'ssp1-up-g'!$C$1:$X$194,17,FALSE)</f>
        <v>0</v>
      </c>
      <c r="AA221" s="13">
        <f>VLOOKUP($E221,'ssp1-up-g'!$C$1:$X$194,18,FALSE)</f>
        <v>0</v>
      </c>
      <c r="AB221" s="13">
        <f>VLOOKUP($E221,'ssp1-up-g'!$C$1:$X$194,19,FALSE)</f>
        <v>0</v>
      </c>
      <c r="AC221" s="13">
        <f>VLOOKUP($E221,'ssp1-up-g'!$C$1:$X$194,20,FALSE)</f>
        <v>0</v>
      </c>
      <c r="AD221" s="13">
        <f>VLOOKUP($E221,'ssp1-up-g'!$C$1:$X$194,21,FALSE)</f>
        <v>0</v>
      </c>
      <c r="AE221" s="13">
        <f>VLOOKUP($E221,'ssp1-up-g'!$C$1:$X$194,22,FALSE)</f>
        <v>0</v>
      </c>
    </row>
    <row r="222" spans="1:31" x14ac:dyDescent="0.3">
      <c r="A222" s="14">
        <v>220</v>
      </c>
      <c r="B222" s="8" t="s">
        <v>639</v>
      </c>
      <c r="C222" s="8" t="s">
        <v>214</v>
      </c>
      <c r="D222" s="8">
        <v>308</v>
      </c>
      <c r="E222" s="8" t="s">
        <v>77</v>
      </c>
      <c r="F222" s="8">
        <v>308</v>
      </c>
      <c r="G222" s="8" t="s">
        <v>261</v>
      </c>
      <c r="H222" s="8">
        <v>915</v>
      </c>
      <c r="J222" s="8" t="str">
        <f>VLOOKUP($E222,'un-class-eco'!$B$2:$D$219,3,FALSE)</f>
        <v>Upper middle income</v>
      </c>
      <c r="K222" s="8" t="str">
        <f>IF(VLOOKUP(E222,'un-class'!$L$1:$O$249,2,FALSE)="x","LDC",IF(VLOOKUP(E222,'un-class'!$L$1:$O$249,3,FALSE)="x","LLDC",IF(VLOOKUP(E222,'un-class'!$L$1:O437,4,FALSE)="x","SIDS","nan")))</f>
        <v>SIDS</v>
      </c>
      <c r="L222" s="14" t="str">
        <f t="shared" si="44"/>
        <v>GRD</v>
      </c>
      <c r="M222" s="15" t="s">
        <v>1049</v>
      </c>
      <c r="N222" s="13">
        <f>VLOOKUP($E222,'ssp1-up-g'!$C$1:$X$194,5,FALSE)</f>
        <v>5.4501176306853277E-3</v>
      </c>
      <c r="O222" s="13">
        <f>VLOOKUP($E222,'ssp1-up-g'!$C$1:$X$194,6,FALSE)</f>
        <v>4.9270594224230455E-3</v>
      </c>
      <c r="P222" s="13">
        <f>VLOOKUP($E222,'ssp1-up-g'!$C$1:$X$194,7,FALSE)</f>
        <v>4.1809932637143013E-3</v>
      </c>
      <c r="Q222" s="13">
        <f>VLOOKUP($E222,'ssp1-up-g'!$C$1:$X$194,8,FALSE)</f>
        <v>3.5051962969307321E-3</v>
      </c>
      <c r="R222" s="13">
        <f>VLOOKUP($E222,'ssp1-up-g'!$C$1:$X$194,9,FALSE)</f>
        <v>2.9856711743086253E-3</v>
      </c>
      <c r="S222" s="13">
        <f>VLOOKUP($E222,'ssp1-up-g'!$C$1:$X$194,10,FALSE)</f>
        <v>2.3866722105490845E-3</v>
      </c>
      <c r="T222" s="13">
        <f>VLOOKUP($E222,'ssp1-up-g'!$C$1:$X$194,11,FALSE)</f>
        <v>1.6744301747941143E-3</v>
      </c>
      <c r="U222" s="13">
        <f>VLOOKUP($E222,'ssp1-up-g'!$C$1:$X$194,12,FALSE)</f>
        <v>9.7138065140493779E-4</v>
      </c>
      <c r="V222" s="13">
        <f>VLOOKUP($E222,'ssp1-up-g'!$C$1:$X$194,13,FALSE)</f>
        <v>4.2206718215433148E-4</v>
      </c>
      <c r="W222" s="13">
        <f>VLOOKUP($E222,'ssp1-up-g'!$C$1:$X$194,14,FALSE)</f>
        <v>0</v>
      </c>
      <c r="X222" s="13">
        <f>VLOOKUP($E222,'ssp1-up-g'!$C$1:$X$194,15,FALSE)</f>
        <v>0</v>
      </c>
      <c r="Y222" s="13">
        <f>VLOOKUP($E222,'ssp1-up-g'!$C$1:$X$194,16,FALSE)</f>
        <v>0</v>
      </c>
      <c r="Z222" s="13">
        <f>VLOOKUP($E222,'ssp1-up-g'!$C$1:$X$194,17,FALSE)</f>
        <v>0</v>
      </c>
      <c r="AA222" s="13">
        <f>VLOOKUP($E222,'ssp1-up-g'!$C$1:$X$194,18,FALSE)</f>
        <v>0</v>
      </c>
      <c r="AB222" s="13">
        <f>VLOOKUP($E222,'ssp1-up-g'!$C$1:$X$194,19,FALSE)</f>
        <v>0</v>
      </c>
      <c r="AC222" s="13">
        <f>VLOOKUP($E222,'ssp1-up-g'!$C$1:$X$194,20,FALSE)</f>
        <v>0</v>
      </c>
      <c r="AD222" s="13">
        <f>VLOOKUP($E222,'ssp1-up-g'!$C$1:$X$194,21,FALSE)</f>
        <v>0</v>
      </c>
      <c r="AE222" s="13">
        <f>VLOOKUP($E222,'ssp1-up-g'!$C$1:$X$194,22,FALSE)</f>
        <v>0</v>
      </c>
    </row>
    <row r="223" spans="1:31" x14ac:dyDescent="0.3">
      <c r="A223" s="14">
        <v>221</v>
      </c>
      <c r="B223" s="8" t="s">
        <v>641</v>
      </c>
      <c r="C223" s="8">
        <v>2</v>
      </c>
      <c r="D223" s="8">
        <v>312</v>
      </c>
      <c r="E223" s="8" t="s">
        <v>72</v>
      </c>
      <c r="F223" s="8">
        <v>312</v>
      </c>
      <c r="G223" s="8" t="s">
        <v>261</v>
      </c>
      <c r="H223" s="8">
        <v>915</v>
      </c>
      <c r="J223" s="8" t="s">
        <v>799</v>
      </c>
      <c r="K223" s="8" t="str">
        <f>IF(VLOOKUP(E223,'un-class'!$L$1:$O$249,2,FALSE)="x","LDC",IF(VLOOKUP(E223,'un-class'!$L$1:$O$249,3,FALSE)="x","LLDC",IF(VLOOKUP(E223,'un-class'!$L$1:O438,4,FALSE)="x","SIDS","nan")))</f>
        <v>nan</v>
      </c>
      <c r="L223" s="14" t="str">
        <f t="shared" si="44"/>
        <v>GLP</v>
      </c>
      <c r="M223" s="15" t="s">
        <v>1049</v>
      </c>
      <c r="N223" s="13">
        <f>VLOOKUP($E223,'ssp1-up-g'!$C$1:$X$194,5,FALSE)</f>
        <v>1.7022354728137901E-2</v>
      </c>
      <c r="O223" s="13">
        <f>VLOOKUP($E223,'ssp1-up-g'!$C$1:$X$194,6,FALSE)</f>
        <v>8.7756280847406387E-3</v>
      </c>
      <c r="P223" s="13">
        <f>VLOOKUP($E223,'ssp1-up-g'!$C$1:$X$194,7,FALSE)</f>
        <v>6.4287545950977854E-3</v>
      </c>
      <c r="Q223" s="13">
        <f>VLOOKUP($E223,'ssp1-up-g'!$C$1:$X$194,8,FALSE)</f>
        <v>4.3535246296658725E-3</v>
      </c>
      <c r="R223" s="13">
        <f>VLOOKUP($E223,'ssp1-up-g'!$C$1:$X$194,9,FALSE)</f>
        <v>2.6620886764593399E-3</v>
      </c>
      <c r="S223" s="13">
        <f>VLOOKUP($E223,'ssp1-up-g'!$C$1:$X$194,10,FALSE)</f>
        <v>4.7845738078566846E-4</v>
      </c>
      <c r="T223" s="13">
        <f>VLOOKUP($E223,'ssp1-up-g'!$C$1:$X$194,11,FALSE)</f>
        <v>0</v>
      </c>
      <c r="U223" s="13">
        <f>VLOOKUP($E223,'ssp1-up-g'!$C$1:$X$194,12,FALSE)</f>
        <v>0</v>
      </c>
      <c r="V223" s="13">
        <f>VLOOKUP($E223,'ssp1-up-g'!$C$1:$X$194,13,FALSE)</f>
        <v>0</v>
      </c>
      <c r="W223" s="13">
        <f>VLOOKUP($E223,'ssp1-up-g'!$C$1:$X$194,14,FALSE)</f>
        <v>0</v>
      </c>
      <c r="X223" s="13">
        <f>VLOOKUP($E223,'ssp1-up-g'!$C$1:$X$194,15,FALSE)</f>
        <v>0</v>
      </c>
      <c r="Y223" s="13">
        <f>VLOOKUP($E223,'ssp1-up-g'!$C$1:$X$194,16,FALSE)</f>
        <v>0</v>
      </c>
      <c r="Z223" s="13">
        <f>VLOOKUP($E223,'ssp1-up-g'!$C$1:$X$194,17,FALSE)</f>
        <v>0</v>
      </c>
      <c r="AA223" s="13">
        <f>VLOOKUP($E223,'ssp1-up-g'!$C$1:$X$194,18,FALSE)</f>
        <v>0</v>
      </c>
      <c r="AB223" s="13">
        <f>VLOOKUP($E223,'ssp1-up-g'!$C$1:$X$194,19,FALSE)</f>
        <v>0</v>
      </c>
      <c r="AC223" s="13">
        <f>VLOOKUP($E223,'ssp1-up-g'!$C$1:$X$194,20,FALSE)</f>
        <v>0</v>
      </c>
      <c r="AD223" s="13">
        <f>VLOOKUP($E223,'ssp1-up-g'!$C$1:$X$194,21,FALSE)</f>
        <v>0</v>
      </c>
      <c r="AE223" s="13">
        <f>VLOOKUP($E223,'ssp1-up-g'!$C$1:$X$194,22,FALSE)</f>
        <v>0</v>
      </c>
    </row>
    <row r="224" spans="1:31" x14ac:dyDescent="0.3">
      <c r="A224" s="14">
        <v>222</v>
      </c>
      <c r="B224" s="8" t="s">
        <v>643</v>
      </c>
      <c r="C224" s="8" t="s">
        <v>214</v>
      </c>
      <c r="D224" s="8">
        <v>332</v>
      </c>
      <c r="E224" s="8" t="s">
        <v>85</v>
      </c>
      <c r="F224" s="8">
        <v>332</v>
      </c>
      <c r="G224" s="8" t="s">
        <v>261</v>
      </c>
      <c r="H224" s="8">
        <v>915</v>
      </c>
      <c r="J224" s="8" t="str">
        <f>VLOOKUP($E224,'un-class-eco'!$B$2:$D$219,3,FALSE)</f>
        <v>Lower middle income</v>
      </c>
      <c r="K224" s="8" t="str">
        <f>IF(VLOOKUP(E224,'un-class'!$L$1:$O$249,2,FALSE)="x","LDC",IF(VLOOKUP(E224,'un-class'!$L$1:$O$249,3,FALSE)="x","LLDC",IF(VLOOKUP(E224,'un-class'!$L$1:O439,4,FALSE)="x","SIDS","nan")))</f>
        <v>LDC</v>
      </c>
      <c r="L224" s="14" t="str">
        <f t="shared" si="44"/>
        <v>HTI</v>
      </c>
      <c r="M224" s="15" t="s">
        <v>1049</v>
      </c>
      <c r="N224" s="13">
        <f>VLOOKUP($E224,'ssp1-up-g'!$C$1:$X$194,5,FALSE)</f>
        <v>1.1312468291195241</v>
      </c>
      <c r="O224" s="13">
        <f>VLOOKUP($E224,'ssp1-up-g'!$C$1:$X$194,6,FALSE)</f>
        <v>0.97045095848680774</v>
      </c>
      <c r="P224" s="13">
        <f>VLOOKUP($E224,'ssp1-up-g'!$C$1:$X$194,7,FALSE)</f>
        <v>0.80135516907965521</v>
      </c>
      <c r="Q224" s="13">
        <f>VLOOKUP($E224,'ssp1-up-g'!$C$1:$X$194,8,FALSE)</f>
        <v>0.63514369416389194</v>
      </c>
      <c r="R224" s="13">
        <f>VLOOKUP($E224,'ssp1-up-g'!$C$1:$X$194,9,FALSE)</f>
        <v>0.51031282463965866</v>
      </c>
      <c r="S224" s="13">
        <f>VLOOKUP($E224,'ssp1-up-g'!$C$1:$X$194,10,FALSE)</f>
        <v>0.39394703486540905</v>
      </c>
      <c r="T224" s="13">
        <f>VLOOKUP($E224,'ssp1-up-g'!$C$1:$X$194,11,FALSE)</f>
        <v>0.28723480725479611</v>
      </c>
      <c r="U224" s="13">
        <f>VLOOKUP($E224,'ssp1-up-g'!$C$1:$X$194,12,FALSE)</f>
        <v>0.18862566642772194</v>
      </c>
      <c r="V224" s="13">
        <f>VLOOKUP($E224,'ssp1-up-g'!$C$1:$X$194,13,FALSE)</f>
        <v>9.6203473539217654E-2</v>
      </c>
      <c r="W224" s="13">
        <f>VLOOKUP($E224,'ssp1-up-g'!$C$1:$X$194,14,FALSE)</f>
        <v>1.1013020108926241E-2</v>
      </c>
      <c r="X224" s="13">
        <f>VLOOKUP($E224,'ssp1-up-g'!$C$1:$X$194,15,FALSE)</f>
        <v>0</v>
      </c>
      <c r="Y224" s="13">
        <f>VLOOKUP($E224,'ssp1-up-g'!$C$1:$X$194,16,FALSE)</f>
        <v>0</v>
      </c>
      <c r="Z224" s="13">
        <f>VLOOKUP($E224,'ssp1-up-g'!$C$1:$X$194,17,FALSE)</f>
        <v>0</v>
      </c>
      <c r="AA224" s="13">
        <f>VLOOKUP($E224,'ssp1-up-g'!$C$1:$X$194,18,FALSE)</f>
        <v>0</v>
      </c>
      <c r="AB224" s="13">
        <f>VLOOKUP($E224,'ssp1-up-g'!$C$1:$X$194,19,FALSE)</f>
        <v>0</v>
      </c>
      <c r="AC224" s="13">
        <f>VLOOKUP($E224,'ssp1-up-g'!$C$1:$X$194,20,FALSE)</f>
        <v>0</v>
      </c>
      <c r="AD224" s="13">
        <f>VLOOKUP($E224,'ssp1-up-g'!$C$1:$X$194,21,FALSE)</f>
        <v>0</v>
      </c>
      <c r="AE224" s="13">
        <f>VLOOKUP($E224,'ssp1-up-g'!$C$1:$X$194,22,FALSE)</f>
        <v>0</v>
      </c>
    </row>
    <row r="225" spans="1:31" x14ac:dyDescent="0.3">
      <c r="A225" s="14">
        <v>223</v>
      </c>
      <c r="B225" s="8" t="s">
        <v>645</v>
      </c>
      <c r="C225" s="8" t="s">
        <v>214</v>
      </c>
      <c r="D225" s="8">
        <v>388</v>
      </c>
      <c r="E225" s="8" t="s">
        <v>95</v>
      </c>
      <c r="F225" s="8">
        <v>388</v>
      </c>
      <c r="G225" s="8" t="s">
        <v>261</v>
      </c>
      <c r="H225" s="8">
        <v>915</v>
      </c>
      <c r="J225" s="8" t="str">
        <f>VLOOKUP($E225,'un-class-eco'!$B$2:$D$219,3,FALSE)</f>
        <v>Upper middle income</v>
      </c>
      <c r="K225" s="8" t="str">
        <f>IF(VLOOKUP(E225,'un-class'!$L$1:$O$249,2,FALSE)="x","LDC",IF(VLOOKUP(E225,'un-class'!$L$1:$O$249,3,FALSE)="x","LLDC",IF(VLOOKUP(E225,'un-class'!$L$1:O440,4,FALSE)="x","SIDS","nan")))</f>
        <v>SIDS</v>
      </c>
      <c r="L225" s="14" t="str">
        <f t="shared" si="44"/>
        <v>JAM</v>
      </c>
      <c r="M225" s="15" t="s">
        <v>1049</v>
      </c>
      <c r="N225" s="13">
        <f>VLOOKUP($E225,'ssp1-up-g'!$C$1:$X$194,5,FALSE)</f>
        <v>0.14006442974471889</v>
      </c>
      <c r="O225" s="13">
        <f>VLOOKUP($E225,'ssp1-up-g'!$C$1:$X$194,6,FALSE)</f>
        <v>0.12655629429444204</v>
      </c>
      <c r="P225" s="13">
        <f>VLOOKUP($E225,'ssp1-up-g'!$C$1:$X$194,7,FALSE)</f>
        <v>0.10498564428589696</v>
      </c>
      <c r="Q225" s="13">
        <f>VLOOKUP($E225,'ssp1-up-g'!$C$1:$X$194,8,FALSE)</f>
        <v>8.0308083921638795E-2</v>
      </c>
      <c r="R225" s="13">
        <f>VLOOKUP($E225,'ssp1-up-g'!$C$1:$X$194,9,FALSE)</f>
        <v>5.9281628809746634E-2</v>
      </c>
      <c r="S225" s="13">
        <f>VLOOKUP($E225,'ssp1-up-g'!$C$1:$X$194,10,FALSE)</f>
        <v>3.7512111121216885E-2</v>
      </c>
      <c r="T225" s="13">
        <f>VLOOKUP($E225,'ssp1-up-g'!$C$1:$X$194,11,FALSE)</f>
        <v>1.5881017201628822E-2</v>
      </c>
      <c r="U225" s="13">
        <f>VLOOKUP($E225,'ssp1-up-g'!$C$1:$X$194,12,FALSE)</f>
        <v>0</v>
      </c>
      <c r="V225" s="13">
        <f>VLOOKUP($E225,'ssp1-up-g'!$C$1:$X$194,13,FALSE)</f>
        <v>0</v>
      </c>
      <c r="W225" s="13">
        <f>VLOOKUP($E225,'ssp1-up-g'!$C$1:$X$194,14,FALSE)</f>
        <v>0</v>
      </c>
      <c r="X225" s="13">
        <f>VLOOKUP($E225,'ssp1-up-g'!$C$1:$X$194,15,FALSE)</f>
        <v>0</v>
      </c>
      <c r="Y225" s="13">
        <f>VLOOKUP($E225,'ssp1-up-g'!$C$1:$X$194,16,FALSE)</f>
        <v>0</v>
      </c>
      <c r="Z225" s="13">
        <f>VLOOKUP($E225,'ssp1-up-g'!$C$1:$X$194,17,FALSE)</f>
        <v>0</v>
      </c>
      <c r="AA225" s="13">
        <f>VLOOKUP($E225,'ssp1-up-g'!$C$1:$X$194,18,FALSE)</f>
        <v>0</v>
      </c>
      <c r="AB225" s="13">
        <f>VLOOKUP($E225,'ssp1-up-g'!$C$1:$X$194,19,FALSE)</f>
        <v>0</v>
      </c>
      <c r="AC225" s="13">
        <f>VLOOKUP($E225,'ssp1-up-g'!$C$1:$X$194,20,FALSE)</f>
        <v>0</v>
      </c>
      <c r="AD225" s="13">
        <f>VLOOKUP($E225,'ssp1-up-g'!$C$1:$X$194,21,FALSE)</f>
        <v>0</v>
      </c>
      <c r="AE225" s="13">
        <f>VLOOKUP($E225,'ssp1-up-g'!$C$1:$X$194,22,FALSE)</f>
        <v>0</v>
      </c>
    </row>
    <row r="226" spans="1:31" x14ac:dyDescent="0.3">
      <c r="A226" s="14">
        <v>224</v>
      </c>
      <c r="B226" s="8" t="s">
        <v>647</v>
      </c>
      <c r="C226" s="8">
        <v>2</v>
      </c>
      <c r="D226" s="8">
        <v>474</v>
      </c>
      <c r="E226" s="8" t="s">
        <v>128</v>
      </c>
      <c r="F226" s="8">
        <v>474</v>
      </c>
      <c r="G226" s="8" t="s">
        <v>261</v>
      </c>
      <c r="H226" s="8">
        <v>915</v>
      </c>
      <c r="J226" s="8" t="s">
        <v>799</v>
      </c>
      <c r="K226" s="8" t="str">
        <f>IF(VLOOKUP(E226,'un-class'!$L$1:$O$249,2,FALSE)="x","LDC",IF(VLOOKUP(E226,'un-class'!$L$1:$O$249,3,FALSE)="x","LLDC",IF(VLOOKUP(E226,'un-class'!$L$1:O441,4,FALSE)="x","SIDS","nan")))</f>
        <v>nan</v>
      </c>
      <c r="L226" s="14" t="str">
        <f t="shared" si="44"/>
        <v>MTQ</v>
      </c>
      <c r="M226" s="15" t="s">
        <v>1049</v>
      </c>
      <c r="N226" s="13">
        <f>VLOOKUP($E226,'ssp1-up-g'!$C$1:$X$194,5,FALSE)</f>
        <v>1.4604338438496234E-2</v>
      </c>
      <c r="O226" s="13">
        <f>VLOOKUP($E226,'ssp1-up-g'!$C$1:$X$194,6,FALSE)</f>
        <v>1.0530584600232762E-2</v>
      </c>
      <c r="P226" s="13">
        <f>VLOOKUP($E226,'ssp1-up-g'!$C$1:$X$194,7,FALSE)</f>
        <v>7.7438753488774936E-3</v>
      </c>
      <c r="Q226" s="13">
        <f>VLOOKUP($E226,'ssp1-up-g'!$C$1:$X$194,8,FALSE)</f>
        <v>5.1944914487978E-3</v>
      </c>
      <c r="R226" s="13">
        <f>VLOOKUP($E226,'ssp1-up-g'!$C$1:$X$194,9,FALSE)</f>
        <v>3.463346951113444E-3</v>
      </c>
      <c r="S226" s="13">
        <f>VLOOKUP($E226,'ssp1-up-g'!$C$1:$X$194,10,FALSE)</f>
        <v>1.477112193256358E-3</v>
      </c>
      <c r="T226" s="13">
        <f>VLOOKUP($E226,'ssp1-up-g'!$C$1:$X$194,11,FALSE)</f>
        <v>0</v>
      </c>
      <c r="U226" s="13">
        <f>VLOOKUP($E226,'ssp1-up-g'!$C$1:$X$194,12,FALSE)</f>
        <v>0</v>
      </c>
      <c r="V226" s="13">
        <f>VLOOKUP($E226,'ssp1-up-g'!$C$1:$X$194,13,FALSE)</f>
        <v>0</v>
      </c>
      <c r="W226" s="13">
        <f>VLOOKUP($E226,'ssp1-up-g'!$C$1:$X$194,14,FALSE)</f>
        <v>0</v>
      </c>
      <c r="X226" s="13">
        <f>VLOOKUP($E226,'ssp1-up-g'!$C$1:$X$194,15,FALSE)</f>
        <v>0</v>
      </c>
      <c r="Y226" s="13">
        <f>VLOOKUP($E226,'ssp1-up-g'!$C$1:$X$194,16,FALSE)</f>
        <v>0</v>
      </c>
      <c r="Z226" s="13">
        <f>VLOOKUP($E226,'ssp1-up-g'!$C$1:$X$194,17,FALSE)</f>
        <v>0</v>
      </c>
      <c r="AA226" s="13">
        <f>VLOOKUP($E226,'ssp1-up-g'!$C$1:$X$194,18,FALSE)</f>
        <v>0</v>
      </c>
      <c r="AB226" s="13">
        <f>VLOOKUP($E226,'ssp1-up-g'!$C$1:$X$194,19,FALSE)</f>
        <v>0</v>
      </c>
      <c r="AC226" s="13">
        <f>VLOOKUP($E226,'ssp1-up-g'!$C$1:$X$194,20,FALSE)</f>
        <v>0</v>
      </c>
      <c r="AD226" s="13">
        <f>VLOOKUP($E226,'ssp1-up-g'!$C$1:$X$194,21,FALSE)</f>
        <v>0</v>
      </c>
      <c r="AE226" s="13">
        <f>VLOOKUP($E226,'ssp1-up-g'!$C$1:$X$194,22,FALSE)</f>
        <v>0</v>
      </c>
    </row>
    <row r="227" spans="1:31" x14ac:dyDescent="0.3">
      <c r="A227" s="14">
        <v>225</v>
      </c>
      <c r="B227" s="8" t="s">
        <v>649</v>
      </c>
      <c r="C227" s="8">
        <v>19</v>
      </c>
      <c r="D227" s="8">
        <v>500</v>
      </c>
      <c r="E227" s="8" t="s">
        <v>650</v>
      </c>
      <c r="F227" s="8">
        <v>500</v>
      </c>
      <c r="G227" s="8" t="s">
        <v>261</v>
      </c>
      <c r="H227" s="8">
        <v>915</v>
      </c>
      <c r="J227" s="8" t="s">
        <v>799</v>
      </c>
      <c r="K227" s="8" t="str">
        <f>IF(VLOOKUP(E227,'un-class'!$L$1:$O$249,2,FALSE)="x","LDC",IF(VLOOKUP(E227,'un-class'!$L$1:$O$249,3,FALSE)="x","LLDC",IF(VLOOKUP(E227,'un-class'!$L$1:O442,4,FALSE)="x","SIDS","nan")))</f>
        <v>SIDS</v>
      </c>
      <c r="L227" s="14" t="str">
        <f t="shared" si="44"/>
        <v>MSR</v>
      </c>
      <c r="M227" s="15" t="s">
        <v>1049</v>
      </c>
      <c r="N227" s="8" t="s">
        <v>799</v>
      </c>
      <c r="O227" s="8" t="s">
        <v>799</v>
      </c>
      <c r="P227" s="8" t="s">
        <v>799</v>
      </c>
      <c r="Q227" s="8" t="s">
        <v>799</v>
      </c>
      <c r="R227" s="8" t="s">
        <v>799</v>
      </c>
      <c r="S227" s="8" t="s">
        <v>799</v>
      </c>
      <c r="T227" s="8" t="s">
        <v>799</v>
      </c>
      <c r="U227" s="8" t="s">
        <v>799</v>
      </c>
      <c r="V227" s="8" t="s">
        <v>799</v>
      </c>
      <c r="W227" s="8" t="s">
        <v>799</v>
      </c>
      <c r="X227" s="8" t="s">
        <v>799</v>
      </c>
      <c r="Y227" s="8" t="s">
        <v>799</v>
      </c>
      <c r="Z227" s="8" t="s">
        <v>799</v>
      </c>
      <c r="AA227" s="8" t="s">
        <v>799</v>
      </c>
      <c r="AB227" s="8" t="s">
        <v>799</v>
      </c>
      <c r="AC227" s="8" t="s">
        <v>799</v>
      </c>
      <c r="AD227" s="8" t="s">
        <v>799</v>
      </c>
      <c r="AE227" s="8" t="s">
        <v>799</v>
      </c>
    </row>
    <row r="228" spans="1:31" x14ac:dyDescent="0.3">
      <c r="A228" s="14">
        <v>226</v>
      </c>
      <c r="B228" s="8" t="s">
        <v>652</v>
      </c>
      <c r="C228" s="8">
        <v>30</v>
      </c>
      <c r="D228" s="8">
        <v>630</v>
      </c>
      <c r="E228" s="8" t="s">
        <v>149</v>
      </c>
      <c r="F228" s="8">
        <v>630</v>
      </c>
      <c r="G228" s="8" t="s">
        <v>261</v>
      </c>
      <c r="H228" s="8">
        <v>915</v>
      </c>
      <c r="J228" s="8" t="str">
        <f>VLOOKUP($E228,'un-class-eco'!$B$2:$D$219,3,FALSE)</f>
        <v>High income</v>
      </c>
      <c r="K228" s="8" t="str">
        <f>IF(VLOOKUP(E228,'un-class'!$L$1:$O$249,2,FALSE)="x","LDC",IF(VLOOKUP(E228,'un-class'!$L$1:$O$249,3,FALSE)="x","LLDC",IF(VLOOKUP(E228,'un-class'!$L$1:O443,4,FALSE)="x","SIDS","nan")))</f>
        <v>SIDS</v>
      </c>
      <c r="L228" s="14" t="str">
        <f t="shared" si="44"/>
        <v>PRI</v>
      </c>
      <c r="M228" s="15" t="s">
        <v>1049</v>
      </c>
      <c r="N228" s="13">
        <f>VLOOKUP($E228,'ssp1-up-g'!$C$1:$X$194,5,FALSE)</f>
        <v>0</v>
      </c>
      <c r="O228" s="13">
        <f>VLOOKUP($E228,'ssp1-up-g'!$C$1:$X$194,6,FALSE)</f>
        <v>0</v>
      </c>
      <c r="P228" s="13">
        <f>VLOOKUP($E228,'ssp1-up-g'!$C$1:$X$194,7,FALSE)</f>
        <v>0</v>
      </c>
      <c r="Q228" s="13">
        <f>VLOOKUP($E228,'ssp1-up-g'!$C$1:$X$194,8,FALSE)</f>
        <v>0</v>
      </c>
      <c r="R228" s="13">
        <f>VLOOKUP($E228,'ssp1-up-g'!$C$1:$X$194,9,FALSE)</f>
        <v>0</v>
      </c>
      <c r="S228" s="13">
        <f>VLOOKUP($E228,'ssp1-up-g'!$C$1:$X$194,10,FALSE)</f>
        <v>0</v>
      </c>
      <c r="T228" s="13">
        <f>VLOOKUP($E228,'ssp1-up-g'!$C$1:$X$194,11,FALSE)</f>
        <v>0</v>
      </c>
      <c r="U228" s="13">
        <f>VLOOKUP($E228,'ssp1-up-g'!$C$1:$X$194,12,FALSE)</f>
        <v>0</v>
      </c>
      <c r="V228" s="13">
        <f>VLOOKUP($E228,'ssp1-up-g'!$C$1:$X$194,13,FALSE)</f>
        <v>0</v>
      </c>
      <c r="W228" s="13">
        <f>VLOOKUP($E228,'ssp1-up-g'!$C$1:$X$194,14,FALSE)</f>
        <v>0</v>
      </c>
      <c r="X228" s="13">
        <f>VLOOKUP($E228,'ssp1-up-g'!$C$1:$X$194,15,FALSE)</f>
        <v>0</v>
      </c>
      <c r="Y228" s="13">
        <f>VLOOKUP($E228,'ssp1-up-g'!$C$1:$X$194,16,FALSE)</f>
        <v>0</v>
      </c>
      <c r="Z228" s="13">
        <f>VLOOKUP($E228,'ssp1-up-g'!$C$1:$X$194,17,FALSE)</f>
        <v>0</v>
      </c>
      <c r="AA228" s="13">
        <f>VLOOKUP($E228,'ssp1-up-g'!$C$1:$X$194,18,FALSE)</f>
        <v>0</v>
      </c>
      <c r="AB228" s="13">
        <f>VLOOKUP($E228,'ssp1-up-g'!$C$1:$X$194,19,FALSE)</f>
        <v>0</v>
      </c>
      <c r="AC228" s="13">
        <f>VLOOKUP($E228,'ssp1-up-g'!$C$1:$X$194,20,FALSE)</f>
        <v>0</v>
      </c>
      <c r="AD228" s="13">
        <f>VLOOKUP($E228,'ssp1-up-g'!$C$1:$X$194,21,FALSE)</f>
        <v>0</v>
      </c>
      <c r="AE228" s="13">
        <f>VLOOKUP($E228,'ssp1-up-g'!$C$1:$X$194,22,FALSE)</f>
        <v>0</v>
      </c>
    </row>
    <row r="229" spans="1:31" x14ac:dyDescent="0.3">
      <c r="A229" s="14">
        <v>227</v>
      </c>
      <c r="B229" s="8" t="s">
        <v>654</v>
      </c>
      <c r="C229" s="8">
        <v>2</v>
      </c>
      <c r="D229" s="8">
        <v>652</v>
      </c>
      <c r="E229" s="8" t="s">
        <v>655</v>
      </c>
      <c r="F229" s="8">
        <v>652</v>
      </c>
      <c r="G229" s="8" t="s">
        <v>261</v>
      </c>
      <c r="H229" s="8">
        <v>915</v>
      </c>
      <c r="J229" s="8" t="s">
        <v>799</v>
      </c>
      <c r="K229" s="8" t="str">
        <f>IF(VLOOKUP(E229,'un-class'!$L$1:$O$249,2,FALSE)="x","LDC",IF(VLOOKUP(E229,'un-class'!$L$1:$O$249,3,FALSE)="x","LLDC",IF(VLOOKUP(E229,'un-class'!$L$1:O444,4,FALSE)="x","SIDS","nan")))</f>
        <v>nan</v>
      </c>
      <c r="L229" s="14" t="str">
        <f t="shared" si="44"/>
        <v>BLM</v>
      </c>
      <c r="M229" s="15" t="s">
        <v>1049</v>
      </c>
      <c r="N229" s="8" t="s">
        <v>799</v>
      </c>
      <c r="O229" s="8" t="s">
        <v>799</v>
      </c>
      <c r="P229" s="8" t="s">
        <v>799</v>
      </c>
      <c r="Q229" s="8" t="s">
        <v>799</v>
      </c>
      <c r="R229" s="8" t="s">
        <v>799</v>
      </c>
      <c r="S229" s="8" t="s">
        <v>799</v>
      </c>
      <c r="T229" s="8" t="s">
        <v>799</v>
      </c>
      <c r="U229" s="8" t="s">
        <v>799</v>
      </c>
      <c r="V229" s="8" t="s">
        <v>799</v>
      </c>
      <c r="W229" s="8" t="s">
        <v>799</v>
      </c>
      <c r="X229" s="8" t="s">
        <v>799</v>
      </c>
      <c r="Y229" s="8" t="s">
        <v>799</v>
      </c>
      <c r="Z229" s="8" t="s">
        <v>799</v>
      </c>
      <c r="AA229" s="8" t="s">
        <v>799</v>
      </c>
      <c r="AB229" s="8" t="s">
        <v>799</v>
      </c>
      <c r="AC229" s="8" t="s">
        <v>799</v>
      </c>
      <c r="AD229" s="8" t="s">
        <v>799</v>
      </c>
      <c r="AE229" s="8" t="s">
        <v>799</v>
      </c>
    </row>
    <row r="230" spans="1:31" x14ac:dyDescent="0.3">
      <c r="A230" s="14">
        <v>228</v>
      </c>
      <c r="B230" s="8" t="s">
        <v>657</v>
      </c>
      <c r="C230" s="8" t="s">
        <v>214</v>
      </c>
      <c r="D230" s="8">
        <v>659</v>
      </c>
      <c r="E230" s="8" t="s">
        <v>658</v>
      </c>
      <c r="F230" s="8">
        <v>659</v>
      </c>
      <c r="G230" s="8" t="s">
        <v>261</v>
      </c>
      <c r="H230" s="8">
        <v>915</v>
      </c>
      <c r="J230" s="8" t="str">
        <f>VLOOKUP($E230,'un-class-eco'!$B$2:$D$219,3,FALSE)</f>
        <v>High income</v>
      </c>
      <c r="K230" s="8" t="str">
        <f>IF(VLOOKUP(E230,'un-class'!$L$1:$O$249,2,FALSE)="x","LDC",IF(VLOOKUP(E230,'un-class'!$L$1:$O$249,3,FALSE)="x","LLDC",IF(VLOOKUP(E230,'un-class'!$L$1:O445,4,FALSE)="x","SIDS","nan")))</f>
        <v>SIDS</v>
      </c>
      <c r="L230" s="14" t="str">
        <f t="shared" si="44"/>
        <v>KNA</v>
      </c>
      <c r="M230" s="15" t="s">
        <v>1049</v>
      </c>
      <c r="N230" s="8" t="s">
        <v>799</v>
      </c>
      <c r="O230" s="8" t="s">
        <v>799</v>
      </c>
      <c r="P230" s="8" t="s">
        <v>799</v>
      </c>
      <c r="Q230" s="8" t="s">
        <v>799</v>
      </c>
      <c r="R230" s="8" t="s">
        <v>799</v>
      </c>
      <c r="S230" s="8" t="s">
        <v>799</v>
      </c>
      <c r="T230" s="8" t="s">
        <v>799</v>
      </c>
      <c r="U230" s="8" t="s">
        <v>799</v>
      </c>
      <c r="V230" s="8" t="s">
        <v>799</v>
      </c>
      <c r="W230" s="8" t="s">
        <v>799</v>
      </c>
      <c r="X230" s="8" t="s">
        <v>799</v>
      </c>
      <c r="Y230" s="8" t="s">
        <v>799</v>
      </c>
      <c r="Z230" s="8" t="s">
        <v>799</v>
      </c>
      <c r="AA230" s="8" t="s">
        <v>799</v>
      </c>
      <c r="AB230" s="8" t="s">
        <v>799</v>
      </c>
      <c r="AC230" s="8" t="s">
        <v>799</v>
      </c>
      <c r="AD230" s="8" t="s">
        <v>799</v>
      </c>
      <c r="AE230" s="8" t="s">
        <v>799</v>
      </c>
    </row>
    <row r="231" spans="1:31" x14ac:dyDescent="0.3">
      <c r="A231" s="14">
        <v>229</v>
      </c>
      <c r="B231" s="8" t="s">
        <v>660</v>
      </c>
      <c r="C231" s="8" t="s">
        <v>214</v>
      </c>
      <c r="D231" s="8">
        <v>662</v>
      </c>
      <c r="E231" s="8" t="s">
        <v>108</v>
      </c>
      <c r="F231" s="8">
        <v>662</v>
      </c>
      <c r="G231" s="8" t="s">
        <v>261</v>
      </c>
      <c r="H231" s="8">
        <v>915</v>
      </c>
      <c r="J231" s="8" t="str">
        <f>VLOOKUP($E231,'un-class-eco'!$B$2:$D$219,3,FALSE)</f>
        <v>Upper middle income</v>
      </c>
      <c r="K231" s="8" t="str">
        <f>IF(VLOOKUP(E231,'un-class'!$L$1:$O$249,2,FALSE)="x","LDC",IF(VLOOKUP(E231,'un-class'!$L$1:$O$249,3,FALSE)="x","LLDC",IF(VLOOKUP(E231,'un-class'!$L$1:O446,4,FALSE)="x","SIDS","nan")))</f>
        <v>SIDS</v>
      </c>
      <c r="L231" s="14" t="str">
        <f t="shared" si="44"/>
        <v>LCA</v>
      </c>
      <c r="M231" s="15" t="s">
        <v>1049</v>
      </c>
      <c r="N231" s="13">
        <f>VLOOKUP($E231,'ssp1-up-g'!$C$1:$X$194,5,FALSE)</f>
        <v>1.2703787833076366E-2</v>
      </c>
      <c r="O231" s="13">
        <f>VLOOKUP($E231,'ssp1-up-g'!$C$1:$X$194,6,FALSE)</f>
        <v>1.352916707947259E-2</v>
      </c>
      <c r="P231" s="13">
        <f>VLOOKUP($E231,'ssp1-up-g'!$C$1:$X$194,7,FALSE)</f>
        <v>1.3679698937721502E-2</v>
      </c>
      <c r="Q231" s="13">
        <f>VLOOKUP($E231,'ssp1-up-g'!$C$1:$X$194,8,FALSE)</f>
        <v>1.3179221997999854E-2</v>
      </c>
      <c r="R231" s="13">
        <f>VLOOKUP($E231,'ssp1-up-g'!$C$1:$X$194,9,FALSE)</f>
        <v>1.2326768341901301E-2</v>
      </c>
      <c r="S231" s="13">
        <f>VLOOKUP($E231,'ssp1-up-g'!$C$1:$X$194,10,FALSE)</f>
        <v>1.1002323902630146E-2</v>
      </c>
      <c r="T231" s="13">
        <f>VLOOKUP($E231,'ssp1-up-g'!$C$1:$X$194,11,FALSE)</f>
        <v>9.2770581631686777E-3</v>
      </c>
      <c r="U231" s="13">
        <f>VLOOKUP($E231,'ssp1-up-g'!$C$1:$X$194,12,FALSE)</f>
        <v>7.321011378853326E-3</v>
      </c>
      <c r="V231" s="13">
        <f>VLOOKUP($E231,'ssp1-up-g'!$C$1:$X$194,13,FALSE)</f>
        <v>5.396812576205251E-3</v>
      </c>
      <c r="W231" s="13">
        <f>VLOOKUP($E231,'ssp1-up-g'!$C$1:$X$194,14,FALSE)</f>
        <v>3.5526811205109643E-3</v>
      </c>
      <c r="X231" s="13">
        <f>VLOOKUP($E231,'ssp1-up-g'!$C$1:$X$194,15,FALSE)</f>
        <v>1.7930118690890062E-3</v>
      </c>
      <c r="Y231" s="13">
        <f>VLOOKUP($E231,'ssp1-up-g'!$C$1:$X$194,16,FALSE)</f>
        <v>1.5386971857295206E-4</v>
      </c>
      <c r="Z231" s="13">
        <f>VLOOKUP($E231,'ssp1-up-g'!$C$1:$X$194,17,FALSE)</f>
        <v>0</v>
      </c>
      <c r="AA231" s="13">
        <f>VLOOKUP($E231,'ssp1-up-g'!$C$1:$X$194,18,FALSE)</f>
        <v>0</v>
      </c>
      <c r="AB231" s="13">
        <f>VLOOKUP($E231,'ssp1-up-g'!$C$1:$X$194,19,FALSE)</f>
        <v>0</v>
      </c>
      <c r="AC231" s="13">
        <f>VLOOKUP($E231,'ssp1-up-g'!$C$1:$X$194,20,FALSE)</f>
        <v>0</v>
      </c>
      <c r="AD231" s="13">
        <f>VLOOKUP($E231,'ssp1-up-g'!$C$1:$X$194,21,FALSE)</f>
        <v>0</v>
      </c>
      <c r="AE231" s="13">
        <f>VLOOKUP($E231,'ssp1-up-g'!$C$1:$X$194,22,FALSE)</f>
        <v>0</v>
      </c>
    </row>
    <row r="232" spans="1:31" x14ac:dyDescent="0.3">
      <c r="A232" s="14">
        <v>230</v>
      </c>
      <c r="B232" s="8" t="s">
        <v>662</v>
      </c>
      <c r="C232" s="8">
        <v>2</v>
      </c>
      <c r="D232" s="8">
        <v>663</v>
      </c>
      <c r="E232" s="8" t="s">
        <v>663</v>
      </c>
      <c r="F232" s="8">
        <v>663</v>
      </c>
      <c r="G232" s="8" t="s">
        <v>261</v>
      </c>
      <c r="H232" s="8">
        <v>915</v>
      </c>
      <c r="J232" s="8" t="str">
        <f>VLOOKUP($E232,'un-class-eco'!$B$2:$D$219,3,FALSE)</f>
        <v>High income</v>
      </c>
      <c r="K232" s="8" t="str">
        <f>IF(VLOOKUP(E232,'un-class'!$L$1:$O$249,2,FALSE)="x","LDC",IF(VLOOKUP(E232,'un-class'!$L$1:$O$249,3,FALSE)="x","LLDC",IF(VLOOKUP(E232,'un-class'!$L$1:O447,4,FALSE)="x","SIDS","nan")))</f>
        <v>nan</v>
      </c>
      <c r="L232" s="14" t="str">
        <f t="shared" si="44"/>
        <v>MAF</v>
      </c>
      <c r="M232" s="15" t="s">
        <v>1049</v>
      </c>
      <c r="N232" s="8" t="s">
        <v>799</v>
      </c>
      <c r="O232" s="8" t="s">
        <v>799</v>
      </c>
      <c r="P232" s="8" t="s">
        <v>799</v>
      </c>
      <c r="Q232" s="8" t="s">
        <v>799</v>
      </c>
      <c r="R232" s="8" t="s">
        <v>799</v>
      </c>
      <c r="S232" s="8" t="s">
        <v>799</v>
      </c>
      <c r="T232" s="8" t="s">
        <v>799</v>
      </c>
      <c r="U232" s="8" t="s">
        <v>799</v>
      </c>
      <c r="V232" s="8" t="s">
        <v>799</v>
      </c>
      <c r="W232" s="8" t="s">
        <v>799</v>
      </c>
      <c r="X232" s="8" t="s">
        <v>799</v>
      </c>
      <c r="Y232" s="8" t="s">
        <v>799</v>
      </c>
      <c r="Z232" s="8" t="s">
        <v>799</v>
      </c>
      <c r="AA232" s="8" t="s">
        <v>799</v>
      </c>
      <c r="AB232" s="8" t="s">
        <v>799</v>
      </c>
      <c r="AC232" s="8" t="s">
        <v>799</v>
      </c>
      <c r="AD232" s="8" t="s">
        <v>799</v>
      </c>
      <c r="AE232" s="8" t="s">
        <v>799</v>
      </c>
    </row>
    <row r="233" spans="1:31" x14ac:dyDescent="0.3">
      <c r="A233" s="14">
        <v>231</v>
      </c>
      <c r="B233" s="8" t="s">
        <v>665</v>
      </c>
      <c r="C233" s="8" t="s">
        <v>214</v>
      </c>
      <c r="D233" s="8">
        <v>670</v>
      </c>
      <c r="E233" s="8" t="s">
        <v>192</v>
      </c>
      <c r="F233" s="8">
        <v>670</v>
      </c>
      <c r="G233" s="8" t="s">
        <v>261</v>
      </c>
      <c r="H233" s="8">
        <v>915</v>
      </c>
      <c r="J233" s="8" t="str">
        <f>VLOOKUP($E233,'un-class-eco'!$B$2:$D$219,3,FALSE)</f>
        <v>Upper middle income</v>
      </c>
      <c r="K233" s="8" t="str">
        <f>IF(VLOOKUP(E233,'un-class'!$L$1:$O$249,2,FALSE)="x","LDC",IF(VLOOKUP(E233,'un-class'!$L$1:$O$249,3,FALSE)="x","LLDC",IF(VLOOKUP(E233,'un-class'!$L$1:O448,4,FALSE)="x","SIDS","nan")))</f>
        <v>SIDS</v>
      </c>
      <c r="L233" s="14" t="str">
        <f t="shared" si="44"/>
        <v>VCT</v>
      </c>
      <c r="M233" s="15" t="s">
        <v>1049</v>
      </c>
      <c r="N233" s="13">
        <f>VLOOKUP($E233,'ssp1-up-g'!$C$1:$X$194,5,FALSE)</f>
        <v>5.3046450911234805E-3</v>
      </c>
      <c r="O233" s="13">
        <f>VLOOKUP($E233,'ssp1-up-g'!$C$1:$X$194,6,FALSE)</f>
        <v>4.545327284479303E-3</v>
      </c>
      <c r="P233" s="13">
        <f>VLOOKUP($E233,'ssp1-up-g'!$C$1:$X$194,7,FALSE)</f>
        <v>3.6643905948931244E-3</v>
      </c>
      <c r="Q233" s="13">
        <f>VLOOKUP($E233,'ssp1-up-g'!$C$1:$X$194,8,FALSE)</f>
        <v>2.7716248395506654E-3</v>
      </c>
      <c r="R233" s="13">
        <f>VLOOKUP($E233,'ssp1-up-g'!$C$1:$X$194,9,FALSE)</f>
        <v>2.0168167368602996E-3</v>
      </c>
      <c r="S233" s="13">
        <f>VLOOKUP($E233,'ssp1-up-g'!$C$1:$X$194,10,FALSE)</f>
        <v>1.2539170267935745E-3</v>
      </c>
      <c r="T233" s="13">
        <f>VLOOKUP($E233,'ssp1-up-g'!$C$1:$X$194,11,FALSE)</f>
        <v>4.7405250017645839E-4</v>
      </c>
      <c r="U233" s="13">
        <f>VLOOKUP($E233,'ssp1-up-g'!$C$1:$X$194,12,FALSE)</f>
        <v>0</v>
      </c>
      <c r="V233" s="13">
        <f>VLOOKUP($E233,'ssp1-up-g'!$C$1:$X$194,13,FALSE)</f>
        <v>0</v>
      </c>
      <c r="W233" s="13">
        <f>VLOOKUP($E233,'ssp1-up-g'!$C$1:$X$194,14,FALSE)</f>
        <v>0</v>
      </c>
      <c r="X233" s="13">
        <f>VLOOKUP($E233,'ssp1-up-g'!$C$1:$X$194,15,FALSE)</f>
        <v>0</v>
      </c>
      <c r="Y233" s="13">
        <f>VLOOKUP($E233,'ssp1-up-g'!$C$1:$X$194,16,FALSE)</f>
        <v>0</v>
      </c>
      <c r="Z233" s="13">
        <f>VLOOKUP($E233,'ssp1-up-g'!$C$1:$X$194,17,FALSE)</f>
        <v>0</v>
      </c>
      <c r="AA233" s="13">
        <f>VLOOKUP($E233,'ssp1-up-g'!$C$1:$X$194,18,FALSE)</f>
        <v>0</v>
      </c>
      <c r="AB233" s="13">
        <f>VLOOKUP($E233,'ssp1-up-g'!$C$1:$X$194,19,FALSE)</f>
        <v>0</v>
      </c>
      <c r="AC233" s="13">
        <f>VLOOKUP($E233,'ssp1-up-g'!$C$1:$X$194,20,FALSE)</f>
        <v>0</v>
      </c>
      <c r="AD233" s="13">
        <f>VLOOKUP($E233,'ssp1-up-g'!$C$1:$X$194,21,FALSE)</f>
        <v>0</v>
      </c>
      <c r="AE233" s="13">
        <f>VLOOKUP($E233,'ssp1-up-g'!$C$1:$X$194,22,FALSE)</f>
        <v>0</v>
      </c>
    </row>
    <row r="234" spans="1:31" x14ac:dyDescent="0.3">
      <c r="A234" s="14">
        <v>232</v>
      </c>
      <c r="B234" s="8" t="s">
        <v>667</v>
      </c>
      <c r="C234" s="8">
        <v>29</v>
      </c>
      <c r="D234" s="8">
        <v>534</v>
      </c>
      <c r="E234" s="8" t="s">
        <v>668</v>
      </c>
      <c r="F234" s="8">
        <v>534</v>
      </c>
      <c r="G234" s="8" t="s">
        <v>261</v>
      </c>
      <c r="H234" s="8">
        <v>915</v>
      </c>
      <c r="J234" s="8" t="str">
        <f>VLOOKUP($E234,'un-class-eco'!$B$2:$D$219,3,FALSE)</f>
        <v>High income</v>
      </c>
      <c r="K234" s="8" t="str">
        <f>IF(VLOOKUP(E234,'un-class'!$L$1:$O$249,2,FALSE)="x","LDC",IF(VLOOKUP(E234,'un-class'!$L$1:$O$249,3,FALSE)="x","LLDC",IF(VLOOKUP(E234,'un-class'!$L$1:O449,4,FALSE)="x","SIDS","nan")))</f>
        <v>SIDS</v>
      </c>
      <c r="L234" s="14" t="str">
        <f t="shared" si="44"/>
        <v>SXM</v>
      </c>
      <c r="M234" s="15" t="s">
        <v>1049</v>
      </c>
      <c r="N234" s="8" t="s">
        <v>799</v>
      </c>
      <c r="O234" s="8" t="s">
        <v>799</v>
      </c>
      <c r="P234" s="8" t="s">
        <v>799</v>
      </c>
      <c r="Q234" s="8" t="s">
        <v>799</v>
      </c>
      <c r="R234" s="8" t="s">
        <v>799</v>
      </c>
      <c r="S234" s="8" t="s">
        <v>799</v>
      </c>
      <c r="T234" s="8" t="s">
        <v>799</v>
      </c>
      <c r="U234" s="8" t="s">
        <v>799</v>
      </c>
      <c r="V234" s="8" t="s">
        <v>799</v>
      </c>
      <c r="W234" s="8" t="s">
        <v>799</v>
      </c>
      <c r="X234" s="8" t="s">
        <v>799</v>
      </c>
      <c r="Y234" s="8" t="s">
        <v>799</v>
      </c>
      <c r="Z234" s="8" t="s">
        <v>799</v>
      </c>
      <c r="AA234" s="8" t="s">
        <v>799</v>
      </c>
      <c r="AB234" s="8" t="s">
        <v>799</v>
      </c>
      <c r="AC234" s="8" t="s">
        <v>799</v>
      </c>
      <c r="AD234" s="8" t="s">
        <v>799</v>
      </c>
      <c r="AE234" s="8" t="s">
        <v>799</v>
      </c>
    </row>
    <row r="235" spans="1:31" x14ac:dyDescent="0.3">
      <c r="A235" s="14">
        <v>233</v>
      </c>
      <c r="B235" s="8" t="s">
        <v>670</v>
      </c>
      <c r="C235" s="8" t="s">
        <v>214</v>
      </c>
      <c r="D235" s="8">
        <v>780</v>
      </c>
      <c r="E235" s="8" t="s">
        <v>183</v>
      </c>
      <c r="F235" s="8">
        <v>780</v>
      </c>
      <c r="G235" s="8" t="s">
        <v>261</v>
      </c>
      <c r="H235" s="8">
        <v>915</v>
      </c>
      <c r="J235" s="8" t="str">
        <f>VLOOKUP($E235,'un-class-eco'!$B$2:$D$219,3,FALSE)</f>
        <v>High income</v>
      </c>
      <c r="K235" s="8" t="str">
        <f>IF(VLOOKUP(E235,'un-class'!$L$1:$O$249,2,FALSE)="x","LDC",IF(VLOOKUP(E235,'un-class'!$L$1:$O$249,3,FALSE)="x","LLDC",IF(VLOOKUP(E235,'un-class'!$L$1:O450,4,FALSE)="x","SIDS","nan")))</f>
        <v>SIDS</v>
      </c>
      <c r="L235" s="14" t="str">
        <f t="shared" si="44"/>
        <v>TTO</v>
      </c>
      <c r="M235" s="15" t="s">
        <v>1049</v>
      </c>
      <c r="N235" s="13">
        <f>VLOOKUP($E235,'ssp1-up-g'!$C$1:$X$194,5,FALSE)</f>
        <v>4.4199376078667418E-2</v>
      </c>
      <c r="O235" s="13">
        <f>VLOOKUP($E235,'ssp1-up-g'!$C$1:$X$194,6,FALSE)</f>
        <v>4.8857677203670236E-2</v>
      </c>
      <c r="P235" s="13">
        <f>VLOOKUP($E235,'ssp1-up-g'!$C$1:$X$194,7,FALSE)</f>
        <v>5.2058953655494178E-2</v>
      </c>
      <c r="Q235" s="13">
        <f>VLOOKUP($E235,'ssp1-up-g'!$C$1:$X$194,8,FALSE)</f>
        <v>5.3595519425800431E-2</v>
      </c>
      <c r="R235" s="13">
        <f>VLOOKUP($E235,'ssp1-up-g'!$C$1:$X$194,9,FALSE)</f>
        <v>5.3880674342154988E-2</v>
      </c>
      <c r="S235" s="13">
        <f>VLOOKUP($E235,'ssp1-up-g'!$C$1:$X$194,10,FALSE)</f>
        <v>5.1337626315084317E-2</v>
      </c>
      <c r="T235" s="13">
        <f>VLOOKUP($E235,'ssp1-up-g'!$C$1:$X$194,11,FALSE)</f>
        <v>4.5801219790088776E-2</v>
      </c>
      <c r="U235" s="13">
        <f>VLOOKUP($E235,'ssp1-up-g'!$C$1:$X$194,12,FALSE)</f>
        <v>3.7867255781958709E-2</v>
      </c>
      <c r="V235" s="13">
        <f>VLOOKUP($E235,'ssp1-up-g'!$C$1:$X$194,13,FALSE)</f>
        <v>2.8856591364816442E-2</v>
      </c>
      <c r="W235" s="13">
        <f>VLOOKUP($E235,'ssp1-up-g'!$C$1:$X$194,14,FALSE)</f>
        <v>1.9488592174499719E-2</v>
      </c>
      <c r="X235" s="13">
        <f>VLOOKUP($E235,'ssp1-up-g'!$C$1:$X$194,15,FALSE)</f>
        <v>1.0632412657352153E-2</v>
      </c>
      <c r="Y235" s="13">
        <f>VLOOKUP($E235,'ssp1-up-g'!$C$1:$X$194,16,FALSE)</f>
        <v>1.8875230746018268E-3</v>
      </c>
      <c r="Z235" s="13">
        <f>VLOOKUP($E235,'ssp1-up-g'!$C$1:$X$194,17,FALSE)</f>
        <v>0</v>
      </c>
      <c r="AA235" s="13">
        <f>VLOOKUP($E235,'ssp1-up-g'!$C$1:$X$194,18,FALSE)</f>
        <v>0</v>
      </c>
      <c r="AB235" s="13">
        <f>VLOOKUP($E235,'ssp1-up-g'!$C$1:$X$194,19,FALSE)</f>
        <v>0</v>
      </c>
      <c r="AC235" s="13">
        <f>VLOOKUP($E235,'ssp1-up-g'!$C$1:$X$194,20,FALSE)</f>
        <v>0</v>
      </c>
      <c r="AD235" s="13">
        <f>VLOOKUP($E235,'ssp1-up-g'!$C$1:$X$194,21,FALSE)</f>
        <v>0</v>
      </c>
      <c r="AE235" s="13">
        <f>VLOOKUP($E235,'ssp1-up-g'!$C$1:$X$194,22,FALSE)</f>
        <v>0</v>
      </c>
    </row>
    <row r="236" spans="1:31" x14ac:dyDescent="0.3">
      <c r="A236" s="14">
        <v>234</v>
      </c>
      <c r="B236" s="8" t="s">
        <v>672</v>
      </c>
      <c r="C236" s="8">
        <v>19</v>
      </c>
      <c r="D236" s="8">
        <v>796</v>
      </c>
      <c r="E236" s="8" t="s">
        <v>673</v>
      </c>
      <c r="F236" s="8">
        <v>796</v>
      </c>
      <c r="G236" s="8" t="s">
        <v>261</v>
      </c>
      <c r="H236" s="8">
        <v>915</v>
      </c>
      <c r="J236" s="8" t="str">
        <f>VLOOKUP($E236,'un-class-eco'!$B$2:$D$219,3,FALSE)</f>
        <v>High income</v>
      </c>
      <c r="K236" s="8" t="str">
        <f>IF(VLOOKUP(E236,'un-class'!$L$1:$O$249,2,FALSE)="x","LDC",IF(VLOOKUP(E236,'un-class'!$L$1:$O$249,3,FALSE)="x","LLDC",IF(VLOOKUP(E236,'un-class'!$L$1:O451,4,FALSE)="x","SIDS","nan")))</f>
        <v>nan</v>
      </c>
      <c r="L236" s="14" t="str">
        <f t="shared" si="44"/>
        <v>TCA</v>
      </c>
      <c r="M236" s="15" t="s">
        <v>1049</v>
      </c>
      <c r="N236" s="8" t="s">
        <v>799</v>
      </c>
      <c r="O236" s="8" t="s">
        <v>799</v>
      </c>
      <c r="P236" s="8" t="s">
        <v>799</v>
      </c>
      <c r="Q236" s="8" t="s">
        <v>799</v>
      </c>
      <c r="R236" s="8" t="s">
        <v>799</v>
      </c>
      <c r="S236" s="8" t="s">
        <v>799</v>
      </c>
      <c r="T236" s="8" t="s">
        <v>799</v>
      </c>
      <c r="U236" s="8" t="s">
        <v>799</v>
      </c>
      <c r="V236" s="8" t="s">
        <v>799</v>
      </c>
      <c r="W236" s="8" t="s">
        <v>799</v>
      </c>
      <c r="X236" s="8" t="s">
        <v>799</v>
      </c>
      <c r="Y236" s="8" t="s">
        <v>799</v>
      </c>
      <c r="Z236" s="8" t="s">
        <v>799</v>
      </c>
      <c r="AA236" s="8" t="s">
        <v>799</v>
      </c>
      <c r="AB236" s="8" t="s">
        <v>799</v>
      </c>
      <c r="AC236" s="8" t="s">
        <v>799</v>
      </c>
      <c r="AD236" s="8" t="s">
        <v>799</v>
      </c>
      <c r="AE236" s="8" t="s">
        <v>799</v>
      </c>
    </row>
    <row r="237" spans="1:31" x14ac:dyDescent="0.3">
      <c r="A237" s="14">
        <v>235</v>
      </c>
      <c r="B237" s="8" t="s">
        <v>675</v>
      </c>
      <c r="C237" s="8">
        <v>30</v>
      </c>
      <c r="D237" s="8">
        <v>850</v>
      </c>
      <c r="E237" s="8" t="s">
        <v>194</v>
      </c>
      <c r="F237" s="8">
        <v>850</v>
      </c>
      <c r="G237" s="8" t="s">
        <v>261</v>
      </c>
      <c r="H237" s="8">
        <v>915</v>
      </c>
      <c r="J237" s="8" t="str">
        <f>VLOOKUP($E237,'un-class-eco'!$B$2:$D$219,3,FALSE)</f>
        <v>High income</v>
      </c>
      <c r="K237" s="8" t="str">
        <f>IF(VLOOKUP(E237,'un-class'!$L$1:$O$249,2,FALSE)="x","LDC",IF(VLOOKUP(E237,'un-class'!$L$1:$O$249,3,FALSE)="x","LLDC",IF(VLOOKUP(E237,'un-class'!$L$1:O452,4,FALSE)="x","SIDS","nan")))</f>
        <v>SIDS</v>
      </c>
      <c r="L237" s="14" t="str">
        <f t="shared" si="44"/>
        <v>VIR</v>
      </c>
      <c r="M237" s="15" t="s">
        <v>1049</v>
      </c>
      <c r="N237" s="13">
        <f>VLOOKUP($E237,'ssp1-up-g'!$C$1:$X$194,5,FALSE)</f>
        <v>3.63155189208271E-3</v>
      </c>
      <c r="O237" s="13">
        <f>VLOOKUP($E237,'ssp1-up-g'!$C$1:$X$194,6,FALSE)</f>
        <v>3.1354721784128126E-3</v>
      </c>
      <c r="P237" s="13">
        <f>VLOOKUP($E237,'ssp1-up-g'!$C$1:$X$194,7,FALSE)</f>
        <v>2.3516342140602331E-3</v>
      </c>
      <c r="Q237" s="13">
        <f>VLOOKUP($E237,'ssp1-up-g'!$C$1:$X$194,8,FALSE)</f>
        <v>1.2525563985050225E-3</v>
      </c>
      <c r="R237" s="13">
        <f>VLOOKUP($E237,'ssp1-up-g'!$C$1:$X$194,9,FALSE)</f>
        <v>2.4721285456193176E-4</v>
      </c>
      <c r="S237" s="13">
        <f>VLOOKUP($E237,'ssp1-up-g'!$C$1:$X$194,10,FALSE)</f>
        <v>0</v>
      </c>
      <c r="T237" s="13">
        <f>VLOOKUP($E237,'ssp1-up-g'!$C$1:$X$194,11,FALSE)</f>
        <v>0</v>
      </c>
      <c r="U237" s="13">
        <f>VLOOKUP($E237,'ssp1-up-g'!$C$1:$X$194,12,FALSE)</f>
        <v>0</v>
      </c>
      <c r="V237" s="13">
        <f>VLOOKUP($E237,'ssp1-up-g'!$C$1:$X$194,13,FALSE)</f>
        <v>0</v>
      </c>
      <c r="W237" s="13">
        <f>VLOOKUP($E237,'ssp1-up-g'!$C$1:$X$194,14,FALSE)</f>
        <v>0</v>
      </c>
      <c r="X237" s="13">
        <f>VLOOKUP($E237,'ssp1-up-g'!$C$1:$X$194,15,FALSE)</f>
        <v>0</v>
      </c>
      <c r="Y237" s="13">
        <f>VLOOKUP($E237,'ssp1-up-g'!$C$1:$X$194,16,FALSE)</f>
        <v>0</v>
      </c>
      <c r="Z237" s="13">
        <f>VLOOKUP($E237,'ssp1-up-g'!$C$1:$X$194,17,FALSE)</f>
        <v>0</v>
      </c>
      <c r="AA237" s="13">
        <f>VLOOKUP($E237,'ssp1-up-g'!$C$1:$X$194,18,FALSE)</f>
        <v>0</v>
      </c>
      <c r="AB237" s="13">
        <f>VLOOKUP($E237,'ssp1-up-g'!$C$1:$X$194,19,FALSE)</f>
        <v>0</v>
      </c>
      <c r="AC237" s="13">
        <f>VLOOKUP($E237,'ssp1-up-g'!$C$1:$X$194,20,FALSE)</f>
        <v>0</v>
      </c>
      <c r="AD237" s="13">
        <f>VLOOKUP($E237,'ssp1-up-g'!$C$1:$X$194,21,FALSE)</f>
        <v>0</v>
      </c>
      <c r="AE237" s="13">
        <f>VLOOKUP($E237,'ssp1-up-g'!$C$1:$X$194,22,FALSE)</f>
        <v>0</v>
      </c>
    </row>
    <row r="238" spans="1:31" x14ac:dyDescent="0.3">
      <c r="A238" s="14">
        <v>236</v>
      </c>
      <c r="B238" s="14" t="s">
        <v>677</v>
      </c>
      <c r="C238" s="14" t="s">
        <v>214</v>
      </c>
      <c r="D238" s="14">
        <v>916</v>
      </c>
      <c r="E238" s="14" t="s">
        <v>214</v>
      </c>
      <c r="F238" s="14">
        <v>13</v>
      </c>
      <c r="G238" s="14" t="s">
        <v>258</v>
      </c>
      <c r="H238" s="14">
        <v>904</v>
      </c>
      <c r="I238" s="14">
        <v>1830</v>
      </c>
      <c r="L238" s="14" t="str">
        <f>B238</f>
        <v>Central America</v>
      </c>
      <c r="M238" s="15" t="s">
        <v>1049</v>
      </c>
      <c r="N238" s="15">
        <f t="shared" ref="N238:AE238" si="48">SUMIF($H$2:$H$295,$D238,N$2:N$295)</f>
        <v>12.620210484471606</v>
      </c>
      <c r="O238" s="15">
        <f t="shared" si="48"/>
        <v>11.132533181688068</v>
      </c>
      <c r="P238" s="15">
        <f t="shared" si="48"/>
        <v>9.5480564764497977</v>
      </c>
      <c r="Q238" s="15">
        <f t="shared" si="48"/>
        <v>7.8502155204688906</v>
      </c>
      <c r="R238" s="15">
        <f t="shared" si="48"/>
        <v>6.4196065417708033</v>
      </c>
      <c r="S238" s="15">
        <f t="shared" si="48"/>
        <v>4.8995083280828799</v>
      </c>
      <c r="T238" s="15">
        <f t="shared" si="48"/>
        <v>3.3690255004123006</v>
      </c>
      <c r="U238" s="15">
        <f t="shared" si="48"/>
        <v>1.89293015092808</v>
      </c>
      <c r="V238" s="15">
        <f t="shared" si="48"/>
        <v>0.97355075724559392</v>
      </c>
      <c r="W238" s="15">
        <f t="shared" si="48"/>
        <v>0.70187447952918758</v>
      </c>
      <c r="X238" s="15">
        <f t="shared" si="48"/>
        <v>0.48590267113368185</v>
      </c>
      <c r="Y238" s="15">
        <f t="shared" si="48"/>
        <v>0.31080119692500574</v>
      </c>
      <c r="Z238" s="15">
        <f t="shared" si="48"/>
        <v>0.15275249918503064</v>
      </c>
      <c r="AA238" s="15">
        <f t="shared" si="48"/>
        <v>3.4304769653633826E-2</v>
      </c>
      <c r="AB238" s="15">
        <f t="shared" si="48"/>
        <v>0</v>
      </c>
      <c r="AC238" s="15">
        <f t="shared" si="48"/>
        <v>0</v>
      </c>
      <c r="AD238" s="15">
        <f t="shared" si="48"/>
        <v>0</v>
      </c>
      <c r="AE238" s="15">
        <f t="shared" si="48"/>
        <v>0</v>
      </c>
    </row>
    <row r="239" spans="1:31" x14ac:dyDescent="0.3">
      <c r="A239" s="14">
        <v>237</v>
      </c>
      <c r="B239" s="8" t="s">
        <v>678</v>
      </c>
      <c r="C239" s="8" t="s">
        <v>214</v>
      </c>
      <c r="D239" s="8">
        <v>84</v>
      </c>
      <c r="E239" s="8" t="s">
        <v>29</v>
      </c>
      <c r="F239" s="8">
        <v>84</v>
      </c>
      <c r="G239" s="8" t="s">
        <v>261</v>
      </c>
      <c r="H239" s="8">
        <v>916</v>
      </c>
      <c r="J239" s="8" t="str">
        <f>VLOOKUP($E239,'un-class-eco'!$B$2:$D$219,3,FALSE)</f>
        <v>Upper middle income</v>
      </c>
      <c r="K239" s="8" t="str">
        <f>IF(VLOOKUP(E239,'un-class'!$L$1:$O$249,2,FALSE)="x","LDC",IF(VLOOKUP(E239,'un-class'!$L$1:$O$249,3,FALSE)="x","LLDC",IF(VLOOKUP(E239,'un-class'!$L$1:O454,4,FALSE)="x","SIDS","nan")))</f>
        <v>SIDS</v>
      </c>
      <c r="L239" s="14" t="str">
        <f t="shared" si="44"/>
        <v>BLZ</v>
      </c>
      <c r="M239" s="15" t="s">
        <v>1049</v>
      </c>
      <c r="N239" s="13">
        <f>VLOOKUP($E239,'ssp1-up-g'!$C$1:$X$194,5,FALSE)</f>
        <v>2.7958870366423222E-2</v>
      </c>
      <c r="O239" s="13">
        <f>VLOOKUP($E239,'ssp1-up-g'!$C$1:$X$194,6,FALSE)</f>
        <v>2.5946061342433935E-2</v>
      </c>
      <c r="P239" s="13">
        <f>VLOOKUP($E239,'ssp1-up-g'!$C$1:$X$194,7,FALSE)</f>
        <v>2.299688960466742E-2</v>
      </c>
      <c r="Q239" s="13">
        <f>VLOOKUP($E239,'ssp1-up-g'!$C$1:$X$194,8,FALSE)</f>
        <v>1.9695766366236517E-2</v>
      </c>
      <c r="R239" s="13">
        <f>VLOOKUP($E239,'ssp1-up-g'!$C$1:$X$194,9,FALSE)</f>
        <v>1.6972703103591336E-2</v>
      </c>
      <c r="S239" s="13">
        <f>VLOOKUP($E239,'ssp1-up-g'!$C$1:$X$194,10,FALSE)</f>
        <v>1.4072775031685858E-2</v>
      </c>
      <c r="T239" s="13">
        <f>VLOOKUP($E239,'ssp1-up-g'!$C$1:$X$194,11,FALSE)</f>
        <v>1.0862089859380752E-2</v>
      </c>
      <c r="U239" s="13">
        <f>VLOOKUP($E239,'ssp1-up-g'!$C$1:$X$194,12,FALSE)</f>
        <v>7.5560130225729716E-3</v>
      </c>
      <c r="V239" s="13">
        <f>VLOOKUP($E239,'ssp1-up-g'!$C$1:$X$194,13,FALSE)</f>
        <v>4.7303013340444511E-3</v>
      </c>
      <c r="W239" s="13">
        <f>VLOOKUP($E239,'ssp1-up-g'!$C$1:$X$194,14,FALSE)</f>
        <v>2.1372857752308128E-3</v>
      </c>
      <c r="X239" s="13">
        <f>VLOOKUP($E239,'ssp1-up-g'!$C$1:$X$194,15,FALSE)</f>
        <v>2.4595690392509306E-4</v>
      </c>
      <c r="Y239" s="13">
        <f>VLOOKUP($E239,'ssp1-up-g'!$C$1:$X$194,16,FALSE)</f>
        <v>0</v>
      </c>
      <c r="Z239" s="13">
        <f>VLOOKUP($E239,'ssp1-up-g'!$C$1:$X$194,17,FALSE)</f>
        <v>0</v>
      </c>
      <c r="AA239" s="13">
        <f>VLOOKUP($E239,'ssp1-up-g'!$C$1:$X$194,18,FALSE)</f>
        <v>0</v>
      </c>
      <c r="AB239" s="13">
        <f>VLOOKUP($E239,'ssp1-up-g'!$C$1:$X$194,19,FALSE)</f>
        <v>0</v>
      </c>
      <c r="AC239" s="13">
        <f>VLOOKUP($E239,'ssp1-up-g'!$C$1:$X$194,20,FALSE)</f>
        <v>0</v>
      </c>
      <c r="AD239" s="13">
        <f>VLOOKUP($E239,'ssp1-up-g'!$C$1:$X$194,21,FALSE)</f>
        <v>0</v>
      </c>
      <c r="AE239" s="13">
        <f>VLOOKUP($E239,'ssp1-up-g'!$C$1:$X$194,22,FALSE)</f>
        <v>0</v>
      </c>
    </row>
    <row r="240" spans="1:31" x14ac:dyDescent="0.3">
      <c r="A240" s="14">
        <v>238</v>
      </c>
      <c r="B240" s="8" t="s">
        <v>680</v>
      </c>
      <c r="C240" s="8" t="s">
        <v>214</v>
      </c>
      <c r="D240" s="8">
        <v>188</v>
      </c>
      <c r="E240" s="8" t="s">
        <v>48</v>
      </c>
      <c r="F240" s="8">
        <v>188</v>
      </c>
      <c r="G240" s="8" t="s">
        <v>261</v>
      </c>
      <c r="H240" s="8">
        <v>916</v>
      </c>
      <c r="J240" s="8" t="str">
        <f>VLOOKUP($E240,'un-class-eco'!$B$2:$D$219,3,FALSE)</f>
        <v>Upper middle income</v>
      </c>
      <c r="K240" s="8" t="str">
        <f>IF(VLOOKUP(E240,'un-class'!$L$1:$O$249,2,FALSE)="x","LDC",IF(VLOOKUP(E240,'un-class'!$L$1:$O$249,3,FALSE)="x","LLDC",IF(VLOOKUP(E240,'un-class'!$L$1:O455,4,FALSE)="x","SIDS","nan")))</f>
        <v>nan</v>
      </c>
      <c r="L240" s="14" t="str">
        <f t="shared" si="44"/>
        <v>CRI</v>
      </c>
      <c r="M240" s="15" t="s">
        <v>1049</v>
      </c>
      <c r="N240" s="13">
        <f>VLOOKUP($E240,'ssp1-up-g'!$C$1:$X$194,5,FALSE)</f>
        <v>0.42841521904284807</v>
      </c>
      <c r="O240" s="13">
        <f>VLOOKUP($E240,'ssp1-up-g'!$C$1:$X$194,6,FALSE)</f>
        <v>0.3907202582687308</v>
      </c>
      <c r="P240" s="13">
        <f>VLOOKUP($E240,'ssp1-up-g'!$C$1:$X$194,7,FALSE)</f>
        <v>0.35019283827751524</v>
      </c>
      <c r="Q240" s="13">
        <f>VLOOKUP($E240,'ssp1-up-g'!$C$1:$X$194,8,FALSE)</f>
        <v>0.30619261834884881</v>
      </c>
      <c r="R240" s="13">
        <f>VLOOKUP($E240,'ssp1-up-g'!$C$1:$X$194,9,FALSE)</f>
        <v>0.26973210655085289</v>
      </c>
      <c r="S240" s="13">
        <f>VLOOKUP($E240,'ssp1-up-g'!$C$1:$X$194,10,FALSE)</f>
        <v>0.22804728142859876</v>
      </c>
      <c r="T240" s="13">
        <f>VLOOKUP($E240,'ssp1-up-g'!$C$1:$X$194,11,FALSE)</f>
        <v>0.1815200784020119</v>
      </c>
      <c r="U240" s="13">
        <f>VLOOKUP($E240,'ssp1-up-g'!$C$1:$X$194,12,FALSE)</f>
        <v>0.13439051898673959</v>
      </c>
      <c r="V240" s="13">
        <f>VLOOKUP($E240,'ssp1-up-g'!$C$1:$X$194,13,FALSE)</f>
        <v>9.1860666354419251E-2</v>
      </c>
      <c r="W240" s="13">
        <f>VLOOKUP($E240,'ssp1-up-g'!$C$1:$X$194,14,FALSE)</f>
        <v>5.3378239295326146E-2</v>
      </c>
      <c r="X240" s="13">
        <f>VLOOKUP($E240,'ssp1-up-g'!$C$1:$X$194,15,FALSE)</f>
        <v>9.829120393167301E-3</v>
      </c>
      <c r="Y240" s="13">
        <f>VLOOKUP($E240,'ssp1-up-g'!$C$1:$X$194,16,FALSE)</f>
        <v>0</v>
      </c>
      <c r="Z240" s="13">
        <f>VLOOKUP($E240,'ssp1-up-g'!$C$1:$X$194,17,FALSE)</f>
        <v>0</v>
      </c>
      <c r="AA240" s="13">
        <f>VLOOKUP($E240,'ssp1-up-g'!$C$1:$X$194,18,FALSE)</f>
        <v>0</v>
      </c>
      <c r="AB240" s="13">
        <f>VLOOKUP($E240,'ssp1-up-g'!$C$1:$X$194,19,FALSE)</f>
        <v>0</v>
      </c>
      <c r="AC240" s="13">
        <f>VLOOKUP($E240,'ssp1-up-g'!$C$1:$X$194,20,FALSE)</f>
        <v>0</v>
      </c>
      <c r="AD240" s="13">
        <f>VLOOKUP($E240,'ssp1-up-g'!$C$1:$X$194,21,FALSE)</f>
        <v>0</v>
      </c>
      <c r="AE240" s="13">
        <f>VLOOKUP($E240,'ssp1-up-g'!$C$1:$X$194,22,FALSE)</f>
        <v>0</v>
      </c>
    </row>
    <row r="241" spans="1:31" x14ac:dyDescent="0.3">
      <c r="A241" s="14">
        <v>239</v>
      </c>
      <c r="B241" s="8" t="s">
        <v>682</v>
      </c>
      <c r="C241" s="8" t="s">
        <v>214</v>
      </c>
      <c r="D241" s="8">
        <v>222</v>
      </c>
      <c r="E241" s="8" t="s">
        <v>166</v>
      </c>
      <c r="F241" s="8">
        <v>222</v>
      </c>
      <c r="G241" s="8" t="s">
        <v>261</v>
      </c>
      <c r="H241" s="8">
        <v>916</v>
      </c>
      <c r="J241" s="8" t="str">
        <f>VLOOKUP($E241,'un-class-eco'!$B$2:$D$219,3,FALSE)</f>
        <v>Upper middle income</v>
      </c>
      <c r="K241" s="8" t="str">
        <f>IF(VLOOKUP(E241,'un-class'!$L$1:$O$249,2,FALSE)="x","LDC",IF(VLOOKUP(E241,'un-class'!$L$1:$O$249,3,FALSE)="x","LLDC",IF(VLOOKUP(E241,'un-class'!$L$1:O456,4,FALSE)="x","SIDS","nan")))</f>
        <v>nan</v>
      </c>
      <c r="L241" s="14" t="str">
        <f t="shared" si="44"/>
        <v>SLV</v>
      </c>
      <c r="M241" s="15" t="s">
        <v>1049</v>
      </c>
      <c r="N241" s="13">
        <f>VLOOKUP($E241,'ssp1-up-g'!$C$1:$X$194,5,FALSE)</f>
        <v>0.32731971388870562</v>
      </c>
      <c r="O241" s="13">
        <f>VLOOKUP($E241,'ssp1-up-g'!$C$1:$X$194,6,FALSE)</f>
        <v>0.24415205701155251</v>
      </c>
      <c r="P241" s="13">
        <f>VLOOKUP($E241,'ssp1-up-g'!$C$1:$X$194,7,FALSE)</f>
        <v>0.15515740519931054</v>
      </c>
      <c r="Q241" s="13">
        <f>VLOOKUP($E241,'ssp1-up-g'!$C$1:$X$194,8,FALSE)</f>
        <v>7.8231767874770597E-2</v>
      </c>
      <c r="R241" s="13">
        <f>VLOOKUP($E241,'ssp1-up-g'!$C$1:$X$194,9,FALSE)</f>
        <v>2.6120924534775547E-2</v>
      </c>
      <c r="S241" s="13">
        <f>VLOOKUP($E241,'ssp1-up-g'!$C$1:$X$194,10,FALSE)</f>
        <v>0</v>
      </c>
      <c r="T241" s="13">
        <f>VLOOKUP($E241,'ssp1-up-g'!$C$1:$X$194,11,FALSE)</f>
        <v>0</v>
      </c>
      <c r="U241" s="13">
        <f>VLOOKUP($E241,'ssp1-up-g'!$C$1:$X$194,12,FALSE)</f>
        <v>0</v>
      </c>
      <c r="V241" s="13">
        <f>VLOOKUP($E241,'ssp1-up-g'!$C$1:$X$194,13,FALSE)</f>
        <v>0</v>
      </c>
      <c r="W241" s="13">
        <f>VLOOKUP($E241,'ssp1-up-g'!$C$1:$X$194,14,FALSE)</f>
        <v>0</v>
      </c>
      <c r="X241" s="13">
        <f>VLOOKUP($E241,'ssp1-up-g'!$C$1:$X$194,15,FALSE)</f>
        <v>0</v>
      </c>
      <c r="Y241" s="13">
        <f>VLOOKUP($E241,'ssp1-up-g'!$C$1:$X$194,16,FALSE)</f>
        <v>0</v>
      </c>
      <c r="Z241" s="13">
        <f>VLOOKUP($E241,'ssp1-up-g'!$C$1:$X$194,17,FALSE)</f>
        <v>0</v>
      </c>
      <c r="AA241" s="13">
        <f>VLOOKUP($E241,'ssp1-up-g'!$C$1:$X$194,18,FALSE)</f>
        <v>0</v>
      </c>
      <c r="AB241" s="13">
        <f>VLOOKUP($E241,'ssp1-up-g'!$C$1:$X$194,19,FALSE)</f>
        <v>0</v>
      </c>
      <c r="AC241" s="13">
        <f>VLOOKUP($E241,'ssp1-up-g'!$C$1:$X$194,20,FALSE)</f>
        <v>0</v>
      </c>
      <c r="AD241" s="13">
        <f>VLOOKUP($E241,'ssp1-up-g'!$C$1:$X$194,21,FALSE)</f>
        <v>0</v>
      </c>
      <c r="AE241" s="13">
        <f>VLOOKUP($E241,'ssp1-up-g'!$C$1:$X$194,22,FALSE)</f>
        <v>0</v>
      </c>
    </row>
    <row r="242" spans="1:31" x14ac:dyDescent="0.3">
      <c r="A242" s="14">
        <v>240</v>
      </c>
      <c r="B242" s="8" t="s">
        <v>684</v>
      </c>
      <c r="C242" s="8" t="s">
        <v>214</v>
      </c>
      <c r="D242" s="8">
        <v>320</v>
      </c>
      <c r="E242" s="8" t="s">
        <v>78</v>
      </c>
      <c r="F242" s="8">
        <v>320</v>
      </c>
      <c r="G242" s="8" t="s">
        <v>261</v>
      </c>
      <c r="H242" s="8">
        <v>916</v>
      </c>
      <c r="J242" s="8" t="str">
        <f>VLOOKUP($E242,'un-class-eco'!$B$2:$D$219,3,FALSE)</f>
        <v>Upper middle income</v>
      </c>
      <c r="K242" s="8" t="str">
        <f>IF(VLOOKUP(E242,'un-class'!$L$1:$O$249,2,FALSE)="x","LDC",IF(VLOOKUP(E242,'un-class'!$L$1:$O$249,3,FALSE)="x","LLDC",IF(VLOOKUP(E242,'un-class'!$L$1:O457,4,FALSE)="x","SIDS","nan")))</f>
        <v>nan</v>
      </c>
      <c r="L242" s="14" t="str">
        <f t="shared" si="44"/>
        <v>GTM</v>
      </c>
      <c r="M242" s="15" t="s">
        <v>1049</v>
      </c>
      <c r="N242" s="13">
        <f>VLOOKUP($E242,'ssp1-up-g'!$C$1:$X$194,5,FALSE)</f>
        <v>1.3479301416487859</v>
      </c>
      <c r="O242" s="13">
        <f>VLOOKUP($E242,'ssp1-up-g'!$C$1:$X$194,6,FALSE)</f>
        <v>1.3171693968455997</v>
      </c>
      <c r="P242" s="13">
        <f>VLOOKUP($E242,'ssp1-up-g'!$C$1:$X$194,7,FALSE)</f>
        <v>1.2953472361462381</v>
      </c>
      <c r="Q242" s="13">
        <f>VLOOKUP($E242,'ssp1-up-g'!$C$1:$X$194,8,FALSE)</f>
        <v>1.2307136275765469</v>
      </c>
      <c r="R242" s="13">
        <f>VLOOKUP($E242,'ssp1-up-g'!$C$1:$X$194,9,FALSE)</f>
        <v>1.1525126198635114</v>
      </c>
      <c r="S242" s="13">
        <f>VLOOKUP($E242,'ssp1-up-g'!$C$1:$X$194,10,FALSE)</f>
        <v>1.0327934506998808</v>
      </c>
      <c r="T242" s="13">
        <f>VLOOKUP($E242,'ssp1-up-g'!$C$1:$X$194,11,FALSE)</f>
        <v>0.89456074505472216</v>
      </c>
      <c r="U242" s="13">
        <f>VLOOKUP($E242,'ssp1-up-g'!$C$1:$X$194,12,FALSE)</f>
        <v>0.75046926991855045</v>
      </c>
      <c r="V242" s="13">
        <f>VLOOKUP($E242,'ssp1-up-g'!$C$1:$X$194,13,FALSE)</f>
        <v>0.62011333412591441</v>
      </c>
      <c r="W242" s="13">
        <f>VLOOKUP($E242,'ssp1-up-g'!$C$1:$X$194,14,FALSE)</f>
        <v>0.48649707990111679</v>
      </c>
      <c r="X242" s="13">
        <f>VLOOKUP($E242,'ssp1-up-g'!$C$1:$X$194,15,FALSE)</f>
        <v>0.38105727445078585</v>
      </c>
      <c r="Y242" s="13">
        <f>VLOOKUP($E242,'ssp1-up-g'!$C$1:$X$194,16,FALSE)</f>
        <v>0.26963886583429897</v>
      </c>
      <c r="Z242" s="13">
        <f>VLOOKUP($E242,'ssp1-up-g'!$C$1:$X$194,17,FALSE)</f>
        <v>0.15275249918503064</v>
      </c>
      <c r="AA242" s="13">
        <f>VLOOKUP($E242,'ssp1-up-g'!$C$1:$X$194,18,FALSE)</f>
        <v>3.4304769653633826E-2</v>
      </c>
      <c r="AB242" s="13">
        <f>VLOOKUP($E242,'ssp1-up-g'!$C$1:$X$194,19,FALSE)</f>
        <v>0</v>
      </c>
      <c r="AC242" s="13">
        <f>VLOOKUP($E242,'ssp1-up-g'!$C$1:$X$194,20,FALSE)</f>
        <v>0</v>
      </c>
      <c r="AD242" s="13">
        <f>VLOOKUP($E242,'ssp1-up-g'!$C$1:$X$194,21,FALSE)</f>
        <v>0</v>
      </c>
      <c r="AE242" s="13">
        <f>VLOOKUP($E242,'ssp1-up-g'!$C$1:$X$194,22,FALSE)</f>
        <v>0</v>
      </c>
    </row>
    <row r="243" spans="1:31" x14ac:dyDescent="0.3">
      <c r="A243" s="14">
        <v>241</v>
      </c>
      <c r="B243" s="8" t="s">
        <v>686</v>
      </c>
      <c r="C243" s="8" t="s">
        <v>214</v>
      </c>
      <c r="D243" s="8">
        <v>340</v>
      </c>
      <c r="E243" s="8" t="s">
        <v>83</v>
      </c>
      <c r="F243" s="8">
        <v>340</v>
      </c>
      <c r="G243" s="8" t="s">
        <v>261</v>
      </c>
      <c r="H243" s="8">
        <v>916</v>
      </c>
      <c r="J243" s="8" t="str">
        <f>VLOOKUP($E243,'un-class-eco'!$B$2:$D$219,3,FALSE)</f>
        <v>Lower middle income</v>
      </c>
      <c r="K243" s="8" t="str">
        <f>IF(VLOOKUP(E243,'un-class'!$L$1:$O$249,2,FALSE)="x","LDC",IF(VLOOKUP(E243,'un-class'!$L$1:$O$249,3,FALSE)="x","LLDC",IF(VLOOKUP(E243,'un-class'!$L$1:O458,4,FALSE)="x","SIDS","nan")))</f>
        <v>nan</v>
      </c>
      <c r="L243" s="14" t="str">
        <f t="shared" si="44"/>
        <v>HND</v>
      </c>
      <c r="M243" s="15" t="s">
        <v>1049</v>
      </c>
      <c r="N243" s="13">
        <f>VLOOKUP($E243,'ssp1-up-g'!$C$1:$X$194,5,FALSE)</f>
        <v>0.67109926430056044</v>
      </c>
      <c r="O243" s="13">
        <f>VLOOKUP($E243,'ssp1-up-g'!$C$1:$X$194,6,FALSE)</f>
        <v>0.64831233612304384</v>
      </c>
      <c r="P243" s="13">
        <f>VLOOKUP($E243,'ssp1-up-g'!$C$1:$X$194,7,FALSE)</f>
        <v>0.61209305208132392</v>
      </c>
      <c r="Q243" s="13">
        <f>VLOOKUP($E243,'ssp1-up-g'!$C$1:$X$194,8,FALSE)</f>
        <v>0.55641568621223314</v>
      </c>
      <c r="R243" s="13">
        <f>VLOOKUP($E243,'ssp1-up-g'!$C$1:$X$194,9,FALSE)</f>
        <v>0.50171713159725151</v>
      </c>
      <c r="S243" s="13">
        <f>VLOOKUP($E243,'ssp1-up-g'!$C$1:$X$194,10,FALSE)</f>
        <v>0.43453143719907672</v>
      </c>
      <c r="T243" s="13">
        <f>VLOOKUP($E243,'ssp1-up-g'!$C$1:$X$194,11,FALSE)</f>
        <v>0.36083984575645722</v>
      </c>
      <c r="U243" s="13">
        <f>VLOOKUP($E243,'ssp1-up-g'!$C$1:$X$194,12,FALSE)</f>
        <v>0.28529895871191968</v>
      </c>
      <c r="V243" s="13">
        <f>VLOOKUP($E243,'ssp1-up-g'!$C$1:$X$194,13,FALSE)</f>
        <v>0.21668648094469933</v>
      </c>
      <c r="W243" s="13">
        <f>VLOOKUP($E243,'ssp1-up-g'!$C$1:$X$194,14,FALSE)</f>
        <v>0.14842517708288838</v>
      </c>
      <c r="X243" s="13">
        <f>VLOOKUP($E243,'ssp1-up-g'!$C$1:$X$194,15,FALSE)</f>
        <v>9.4770319385803603E-2</v>
      </c>
      <c r="Y243" s="13">
        <f>VLOOKUP($E243,'ssp1-up-g'!$C$1:$X$194,16,FALSE)</f>
        <v>4.1162331090706772E-2</v>
      </c>
      <c r="Z243" s="13">
        <f>VLOOKUP($E243,'ssp1-up-g'!$C$1:$X$194,17,FALSE)</f>
        <v>0</v>
      </c>
      <c r="AA243" s="13">
        <f>VLOOKUP($E243,'ssp1-up-g'!$C$1:$X$194,18,FALSE)</f>
        <v>0</v>
      </c>
      <c r="AB243" s="13">
        <f>VLOOKUP($E243,'ssp1-up-g'!$C$1:$X$194,19,FALSE)</f>
        <v>0</v>
      </c>
      <c r="AC243" s="13">
        <f>VLOOKUP($E243,'ssp1-up-g'!$C$1:$X$194,20,FALSE)</f>
        <v>0</v>
      </c>
      <c r="AD243" s="13">
        <f>VLOOKUP($E243,'ssp1-up-g'!$C$1:$X$194,21,FALSE)</f>
        <v>0</v>
      </c>
      <c r="AE243" s="13">
        <f>VLOOKUP($E243,'ssp1-up-g'!$C$1:$X$194,22,FALSE)</f>
        <v>0</v>
      </c>
    </row>
    <row r="244" spans="1:31" x14ac:dyDescent="0.3">
      <c r="A244" s="14">
        <v>242</v>
      </c>
      <c r="B244" s="8" t="s">
        <v>688</v>
      </c>
      <c r="C244" s="8" t="s">
        <v>214</v>
      </c>
      <c r="D244" s="8">
        <v>484</v>
      </c>
      <c r="E244" s="8" t="s">
        <v>119</v>
      </c>
      <c r="F244" s="8">
        <v>484</v>
      </c>
      <c r="G244" s="8" t="s">
        <v>261</v>
      </c>
      <c r="H244" s="8">
        <v>916</v>
      </c>
      <c r="J244" s="8" t="str">
        <f>VLOOKUP($E244,'un-class-eco'!$B$2:$D$219,3,FALSE)</f>
        <v>Upper middle income</v>
      </c>
      <c r="K244" s="8" t="str">
        <f>IF(VLOOKUP(E244,'un-class'!$L$1:$O$249,2,FALSE)="x","LDC",IF(VLOOKUP(E244,'un-class'!$L$1:$O$249,3,FALSE)="x","LLDC",IF(VLOOKUP(E244,'un-class'!$L$1:O459,4,FALSE)="x","SIDS","nan")))</f>
        <v>nan</v>
      </c>
      <c r="L244" s="14" t="str">
        <f t="shared" si="44"/>
        <v>MEX</v>
      </c>
      <c r="M244" s="15" t="s">
        <v>1049</v>
      </c>
      <c r="N244" s="13">
        <f>VLOOKUP($E244,'ssp1-up-g'!$C$1:$X$194,5,FALSE)</f>
        <v>9.0994019374938233</v>
      </c>
      <c r="O244" s="13">
        <f>VLOOKUP($E244,'ssp1-up-g'!$C$1:$X$194,6,FALSE)</f>
        <v>7.8758403437238513</v>
      </c>
      <c r="P244" s="13">
        <f>VLOOKUP($E244,'ssp1-up-g'!$C$1:$X$194,7,FALSE)</f>
        <v>6.5659208565711253</v>
      </c>
      <c r="Q244" s="13">
        <f>VLOOKUP($E244,'ssp1-up-g'!$C$1:$X$194,8,FALSE)</f>
        <v>5.2036007144744048</v>
      </c>
      <c r="R244" s="13">
        <f>VLOOKUP($E244,'ssp1-up-g'!$C$1:$X$194,9,FALSE)</f>
        <v>4.0771219358633743</v>
      </c>
      <c r="S244" s="13">
        <f>VLOOKUP($E244,'ssp1-up-g'!$C$1:$X$194,10,FALSE)</f>
        <v>2.9014517347134188</v>
      </c>
      <c r="T244" s="13">
        <f>VLOOKUP($E244,'ssp1-up-g'!$C$1:$X$194,11,FALSE)</f>
        <v>1.7216730907194489</v>
      </c>
      <c r="U244" s="13">
        <f>VLOOKUP($E244,'ssp1-up-g'!$C$1:$X$194,12,FALSE)</f>
        <v>0.6014051190651486</v>
      </c>
      <c r="V244" s="13">
        <f>VLOOKUP($E244,'ssp1-up-g'!$C$1:$X$194,13,FALSE)</f>
        <v>0</v>
      </c>
      <c r="W244" s="13">
        <f>VLOOKUP($E244,'ssp1-up-g'!$C$1:$X$194,14,FALSE)</f>
        <v>0</v>
      </c>
      <c r="X244" s="13">
        <f>VLOOKUP($E244,'ssp1-up-g'!$C$1:$X$194,15,FALSE)</f>
        <v>0</v>
      </c>
      <c r="Y244" s="13">
        <f>VLOOKUP($E244,'ssp1-up-g'!$C$1:$X$194,16,FALSE)</f>
        <v>0</v>
      </c>
      <c r="Z244" s="13">
        <f>VLOOKUP($E244,'ssp1-up-g'!$C$1:$X$194,17,FALSE)</f>
        <v>0</v>
      </c>
      <c r="AA244" s="13">
        <f>VLOOKUP($E244,'ssp1-up-g'!$C$1:$X$194,18,FALSE)</f>
        <v>0</v>
      </c>
      <c r="AB244" s="13">
        <f>VLOOKUP($E244,'ssp1-up-g'!$C$1:$X$194,19,FALSE)</f>
        <v>0</v>
      </c>
      <c r="AC244" s="13">
        <f>VLOOKUP($E244,'ssp1-up-g'!$C$1:$X$194,20,FALSE)</f>
        <v>0</v>
      </c>
      <c r="AD244" s="13">
        <f>VLOOKUP($E244,'ssp1-up-g'!$C$1:$X$194,21,FALSE)</f>
        <v>0</v>
      </c>
      <c r="AE244" s="13">
        <f>VLOOKUP($E244,'ssp1-up-g'!$C$1:$X$194,22,FALSE)</f>
        <v>0</v>
      </c>
    </row>
    <row r="245" spans="1:31" x14ac:dyDescent="0.3">
      <c r="A245" s="14">
        <v>243</v>
      </c>
      <c r="B245" s="8" t="s">
        <v>690</v>
      </c>
      <c r="C245" s="8" t="s">
        <v>214</v>
      </c>
      <c r="D245" s="8">
        <v>558</v>
      </c>
      <c r="E245" s="8" t="s">
        <v>137</v>
      </c>
      <c r="F245" s="8">
        <v>558</v>
      </c>
      <c r="G245" s="8" t="s">
        <v>261</v>
      </c>
      <c r="H245" s="8">
        <v>916</v>
      </c>
      <c r="J245" s="8" t="str">
        <f>VLOOKUP($E245,'un-class-eco'!$B$2:$D$219,3,FALSE)</f>
        <v>Lower middle income</v>
      </c>
      <c r="K245" s="8" t="str">
        <f>IF(VLOOKUP(E245,'un-class'!$L$1:$O$249,2,FALSE)="x","LDC",IF(VLOOKUP(E245,'un-class'!$L$1:$O$249,3,FALSE)="x","LLDC",IF(VLOOKUP(E245,'un-class'!$L$1:O460,4,FALSE)="x","SIDS","nan")))</f>
        <v>nan</v>
      </c>
      <c r="L245" s="14" t="str">
        <f t="shared" si="44"/>
        <v>NIC</v>
      </c>
      <c r="M245" s="15" t="s">
        <v>1049</v>
      </c>
      <c r="N245" s="13">
        <f>VLOOKUP($E245,'ssp1-up-g'!$C$1:$X$194,5,FALSE)</f>
        <v>0.38388537448604199</v>
      </c>
      <c r="O245" s="13">
        <f>VLOOKUP($E245,'ssp1-up-g'!$C$1:$X$194,6,FALSE)</f>
        <v>0.34162649058009009</v>
      </c>
      <c r="P245" s="13">
        <f>VLOOKUP($E245,'ssp1-up-g'!$C$1:$X$194,7,FALSE)</f>
        <v>0.2967940389904733</v>
      </c>
      <c r="Q245" s="13">
        <f>VLOOKUP($E245,'ssp1-up-g'!$C$1:$X$194,8,FALSE)</f>
        <v>0.24518227935292902</v>
      </c>
      <c r="R245" s="13">
        <f>VLOOKUP($E245,'ssp1-up-g'!$C$1:$X$194,9,FALSE)</f>
        <v>0.19847211926643471</v>
      </c>
      <c r="S245" s="13">
        <f>VLOOKUP($E245,'ssp1-up-g'!$C$1:$X$194,10,FALSE)</f>
        <v>0.14702654716959973</v>
      </c>
      <c r="T245" s="13">
        <f>VLOOKUP($E245,'ssp1-up-g'!$C$1:$X$194,11,FALSE)</f>
        <v>9.4079771408260626E-2</v>
      </c>
      <c r="U245" s="13">
        <f>VLOOKUP($E245,'ssp1-up-g'!$C$1:$X$194,12,FALSE)</f>
        <v>4.3109755876194811E-2</v>
      </c>
      <c r="V245" s="13">
        <f>VLOOKUP($E245,'ssp1-up-g'!$C$1:$X$194,13,FALSE)</f>
        <v>0</v>
      </c>
      <c r="W245" s="13">
        <f>VLOOKUP($E245,'ssp1-up-g'!$C$1:$X$194,14,FALSE)</f>
        <v>0</v>
      </c>
      <c r="X245" s="13">
        <f>VLOOKUP($E245,'ssp1-up-g'!$C$1:$X$194,15,FALSE)</f>
        <v>0</v>
      </c>
      <c r="Y245" s="13">
        <f>VLOOKUP($E245,'ssp1-up-g'!$C$1:$X$194,16,FALSE)</f>
        <v>0</v>
      </c>
      <c r="Z245" s="13">
        <f>VLOOKUP($E245,'ssp1-up-g'!$C$1:$X$194,17,FALSE)</f>
        <v>0</v>
      </c>
      <c r="AA245" s="13">
        <f>VLOOKUP($E245,'ssp1-up-g'!$C$1:$X$194,18,FALSE)</f>
        <v>0</v>
      </c>
      <c r="AB245" s="13">
        <f>VLOOKUP($E245,'ssp1-up-g'!$C$1:$X$194,19,FALSE)</f>
        <v>0</v>
      </c>
      <c r="AC245" s="13">
        <f>VLOOKUP($E245,'ssp1-up-g'!$C$1:$X$194,20,FALSE)</f>
        <v>0</v>
      </c>
      <c r="AD245" s="13">
        <f>VLOOKUP($E245,'ssp1-up-g'!$C$1:$X$194,21,FALSE)</f>
        <v>0</v>
      </c>
      <c r="AE245" s="13">
        <f>VLOOKUP($E245,'ssp1-up-g'!$C$1:$X$194,22,FALSE)</f>
        <v>0</v>
      </c>
    </row>
    <row r="246" spans="1:31" x14ac:dyDescent="0.3">
      <c r="A246" s="14">
        <v>244</v>
      </c>
      <c r="B246" s="8" t="s">
        <v>692</v>
      </c>
      <c r="C246" s="8" t="s">
        <v>214</v>
      </c>
      <c r="D246" s="8">
        <v>591</v>
      </c>
      <c r="E246" s="8" t="s">
        <v>144</v>
      </c>
      <c r="F246" s="8">
        <v>591</v>
      </c>
      <c r="G246" s="8" t="s">
        <v>261</v>
      </c>
      <c r="H246" s="8">
        <v>916</v>
      </c>
      <c r="J246" s="8" t="str">
        <f>VLOOKUP($E246,'un-class-eco'!$B$2:$D$219,3,FALSE)</f>
        <v>High income</v>
      </c>
      <c r="K246" s="8" t="str">
        <f>IF(VLOOKUP(E246,'un-class'!$L$1:$O$249,2,FALSE)="x","LDC",IF(VLOOKUP(E246,'un-class'!$L$1:$O$249,3,FALSE)="x","LLDC",IF(VLOOKUP(E246,'un-class'!$L$1:O461,4,FALSE)="x","SIDS","nan")))</f>
        <v>nan</v>
      </c>
      <c r="L246" s="14" t="str">
        <f t="shared" si="44"/>
        <v>PAN</v>
      </c>
      <c r="M246" s="15" t="s">
        <v>1049</v>
      </c>
      <c r="N246" s="13">
        <f>VLOOKUP($E246,'ssp1-up-g'!$C$1:$X$194,5,FALSE)</f>
        <v>0.33419996324441792</v>
      </c>
      <c r="O246" s="13">
        <f>VLOOKUP($E246,'ssp1-up-g'!$C$1:$X$194,6,FALSE)</f>
        <v>0.28876623779276622</v>
      </c>
      <c r="P246" s="13">
        <f>VLOOKUP($E246,'ssp1-up-g'!$C$1:$X$194,7,FALSE)</f>
        <v>0.24955415957914528</v>
      </c>
      <c r="Q246" s="13">
        <f>VLOOKUP($E246,'ssp1-up-g'!$C$1:$X$194,8,FALSE)</f>
        <v>0.21018306026292066</v>
      </c>
      <c r="R246" s="13">
        <f>VLOOKUP($E246,'ssp1-up-g'!$C$1:$X$194,9,FALSE)</f>
        <v>0.17695700099101153</v>
      </c>
      <c r="S246" s="13">
        <f>VLOOKUP($E246,'ssp1-up-g'!$C$1:$X$194,10,FALSE)</f>
        <v>0.14158510184061956</v>
      </c>
      <c r="T246" s="13">
        <f>VLOOKUP($E246,'ssp1-up-g'!$C$1:$X$194,11,FALSE)</f>
        <v>0.10548987921201913</v>
      </c>
      <c r="U246" s="13">
        <f>VLOOKUP($E246,'ssp1-up-g'!$C$1:$X$194,12,FALSE)</f>
        <v>7.0700515346953985E-2</v>
      </c>
      <c r="V246" s="13">
        <f>VLOOKUP($E246,'ssp1-up-g'!$C$1:$X$194,13,FALSE)</f>
        <v>4.0159974486516425E-2</v>
      </c>
      <c r="W246" s="13">
        <f>VLOOKUP($E246,'ssp1-up-g'!$C$1:$X$194,14,FALSE)</f>
        <v>1.143669747462539E-2</v>
      </c>
      <c r="X246" s="13">
        <f>VLOOKUP($E246,'ssp1-up-g'!$C$1:$X$194,15,FALSE)</f>
        <v>0</v>
      </c>
      <c r="Y246" s="13">
        <f>VLOOKUP($E246,'ssp1-up-g'!$C$1:$X$194,16,FALSE)</f>
        <v>0</v>
      </c>
      <c r="Z246" s="13">
        <f>VLOOKUP($E246,'ssp1-up-g'!$C$1:$X$194,17,FALSE)</f>
        <v>0</v>
      </c>
      <c r="AA246" s="13">
        <f>VLOOKUP($E246,'ssp1-up-g'!$C$1:$X$194,18,FALSE)</f>
        <v>0</v>
      </c>
      <c r="AB246" s="13">
        <f>VLOOKUP($E246,'ssp1-up-g'!$C$1:$X$194,19,FALSE)</f>
        <v>0</v>
      </c>
      <c r="AC246" s="13">
        <f>VLOOKUP($E246,'ssp1-up-g'!$C$1:$X$194,20,FALSE)</f>
        <v>0</v>
      </c>
      <c r="AD246" s="13">
        <f>VLOOKUP($E246,'ssp1-up-g'!$C$1:$X$194,21,FALSE)</f>
        <v>0</v>
      </c>
      <c r="AE246" s="13">
        <f>VLOOKUP($E246,'ssp1-up-g'!$C$1:$X$194,22,FALSE)</f>
        <v>0</v>
      </c>
    </row>
    <row r="247" spans="1:31" x14ac:dyDescent="0.3">
      <c r="A247" s="14">
        <v>245</v>
      </c>
      <c r="B247" s="14" t="s">
        <v>694</v>
      </c>
      <c r="C247" s="14" t="s">
        <v>214</v>
      </c>
      <c r="D247" s="14">
        <v>931</v>
      </c>
      <c r="E247" s="14" t="s">
        <v>214</v>
      </c>
      <c r="F247" s="14">
        <v>5</v>
      </c>
      <c r="G247" s="14" t="s">
        <v>258</v>
      </c>
      <c r="H247" s="14">
        <v>904</v>
      </c>
      <c r="I247" s="14">
        <v>1830</v>
      </c>
      <c r="L247" s="14" t="str">
        <f>B247</f>
        <v>South America</v>
      </c>
      <c r="M247" s="15" t="s">
        <v>1049</v>
      </c>
      <c r="N247" s="15">
        <f t="shared" ref="N247:AE247" si="49">SUMIF($H$2:$H$295,$D247,N$2:N$295)</f>
        <v>22.400638247560401</v>
      </c>
      <c r="O247" s="15">
        <f t="shared" si="49"/>
        <v>18.81016001594336</v>
      </c>
      <c r="P247" s="15">
        <f t="shared" si="49"/>
        <v>15.458216829840691</v>
      </c>
      <c r="Q247" s="15">
        <f t="shared" si="49"/>
        <v>11.932753512395589</v>
      </c>
      <c r="R247" s="15">
        <f t="shared" si="49"/>
        <v>9.119716533494401</v>
      </c>
      <c r="S247" s="15">
        <f t="shared" si="49"/>
        <v>6.1307419666847398</v>
      </c>
      <c r="T247" s="15">
        <f t="shared" si="49"/>
        <v>3.1812002854351498</v>
      </c>
      <c r="U247" s="15">
        <f t="shared" si="49"/>
        <v>1.6747335795860105</v>
      </c>
      <c r="V247" s="15">
        <f t="shared" si="49"/>
        <v>0.80667390582328102</v>
      </c>
      <c r="W247" s="15">
        <f t="shared" si="49"/>
        <v>0.19898351406502673</v>
      </c>
      <c r="X247" s="15">
        <f t="shared" si="49"/>
        <v>7.218294872542147E-2</v>
      </c>
      <c r="Y247" s="15">
        <f t="shared" si="49"/>
        <v>1.8637944676075158E-2</v>
      </c>
      <c r="Z247" s="15">
        <f t="shared" si="49"/>
        <v>0</v>
      </c>
      <c r="AA247" s="15">
        <f t="shared" si="49"/>
        <v>0</v>
      </c>
      <c r="AB247" s="15">
        <f t="shared" si="49"/>
        <v>0</v>
      </c>
      <c r="AC247" s="15">
        <f t="shared" si="49"/>
        <v>0</v>
      </c>
      <c r="AD247" s="15">
        <f t="shared" si="49"/>
        <v>0</v>
      </c>
      <c r="AE247" s="15">
        <f t="shared" si="49"/>
        <v>0</v>
      </c>
    </row>
    <row r="248" spans="1:31" x14ac:dyDescent="0.3">
      <c r="A248" s="14">
        <v>246</v>
      </c>
      <c r="B248" s="8" t="s">
        <v>695</v>
      </c>
      <c r="C248" s="8" t="s">
        <v>214</v>
      </c>
      <c r="D248" s="8">
        <v>32</v>
      </c>
      <c r="E248" s="8" t="s">
        <v>14</v>
      </c>
      <c r="F248" s="8">
        <v>32</v>
      </c>
      <c r="G248" s="8" t="s">
        <v>261</v>
      </c>
      <c r="H248" s="8">
        <v>931</v>
      </c>
      <c r="J248" s="8" t="str">
        <f>VLOOKUP($E248,'un-class-eco'!$B$2:$D$219,3,FALSE)</f>
        <v>Upper middle income</v>
      </c>
      <c r="K248" s="8" t="str">
        <f>IF(VLOOKUP(E248,'un-class'!$L$1:$O$249,2,FALSE)="x","LDC",IF(VLOOKUP(E248,'un-class'!$L$1:$O$249,3,FALSE)="x","LLDC",IF(VLOOKUP(E248,'un-class'!$L$1:O463,4,FALSE)="x","SIDS","nan")))</f>
        <v>nan</v>
      </c>
      <c r="L248" s="14" t="str">
        <f t="shared" si="44"/>
        <v>ARG</v>
      </c>
      <c r="M248" s="15" t="s">
        <v>1049</v>
      </c>
      <c r="N248" s="13">
        <f>VLOOKUP($E248,'ssp1-up-g'!$C$1:$X$194,5,FALSE)</f>
        <v>1.7179929317465437</v>
      </c>
      <c r="O248" s="13">
        <f>VLOOKUP($E248,'ssp1-up-g'!$C$1:$X$194,6,FALSE)</f>
        <v>1.4409818546880899</v>
      </c>
      <c r="P248" s="13">
        <f>VLOOKUP($E248,'ssp1-up-g'!$C$1:$X$194,7,FALSE)</f>
        <v>1.1690854305383382</v>
      </c>
      <c r="Q248" s="13">
        <f>VLOOKUP($E248,'ssp1-up-g'!$C$1:$X$194,8,FALSE)</f>
        <v>0.90024727480795264</v>
      </c>
      <c r="R248" s="13">
        <f>VLOOKUP($E248,'ssp1-up-g'!$C$1:$X$194,9,FALSE)</f>
        <v>0.71241686411670457</v>
      </c>
      <c r="S248" s="13">
        <f>VLOOKUP($E248,'ssp1-up-g'!$C$1:$X$194,10,FALSE)</f>
        <v>0.48267704404740641</v>
      </c>
      <c r="T248" s="13">
        <f>VLOOKUP($E248,'ssp1-up-g'!$C$1:$X$194,11,FALSE)</f>
        <v>0.21899748144061704</v>
      </c>
      <c r="U248" s="13">
        <f>VLOOKUP($E248,'ssp1-up-g'!$C$1:$X$194,12,FALSE)</f>
        <v>0</v>
      </c>
      <c r="V248" s="13">
        <f>VLOOKUP($E248,'ssp1-up-g'!$C$1:$X$194,13,FALSE)</f>
        <v>0</v>
      </c>
      <c r="W248" s="13">
        <f>VLOOKUP($E248,'ssp1-up-g'!$C$1:$X$194,14,FALSE)</f>
        <v>0</v>
      </c>
      <c r="X248" s="13">
        <f>VLOOKUP($E248,'ssp1-up-g'!$C$1:$X$194,15,FALSE)</f>
        <v>0</v>
      </c>
      <c r="Y248" s="13">
        <f>VLOOKUP($E248,'ssp1-up-g'!$C$1:$X$194,16,FALSE)</f>
        <v>0</v>
      </c>
      <c r="Z248" s="13">
        <f>VLOOKUP($E248,'ssp1-up-g'!$C$1:$X$194,17,FALSE)</f>
        <v>0</v>
      </c>
      <c r="AA248" s="13">
        <f>VLOOKUP($E248,'ssp1-up-g'!$C$1:$X$194,18,FALSE)</f>
        <v>0</v>
      </c>
      <c r="AB248" s="13">
        <f>VLOOKUP($E248,'ssp1-up-g'!$C$1:$X$194,19,FALSE)</f>
        <v>0</v>
      </c>
      <c r="AC248" s="13">
        <f>VLOOKUP($E248,'ssp1-up-g'!$C$1:$X$194,20,FALSE)</f>
        <v>0</v>
      </c>
      <c r="AD248" s="13">
        <f>VLOOKUP($E248,'ssp1-up-g'!$C$1:$X$194,21,FALSE)</f>
        <v>0</v>
      </c>
      <c r="AE248" s="13">
        <f>VLOOKUP($E248,'ssp1-up-g'!$C$1:$X$194,22,FALSE)</f>
        <v>0</v>
      </c>
    </row>
    <row r="249" spans="1:31" x14ac:dyDescent="0.3">
      <c r="A249" s="14">
        <v>247</v>
      </c>
      <c r="B249" s="8" t="s">
        <v>697</v>
      </c>
      <c r="C249" s="8" t="s">
        <v>214</v>
      </c>
      <c r="D249" s="8">
        <v>68</v>
      </c>
      <c r="E249" s="8" t="s">
        <v>30</v>
      </c>
      <c r="F249" s="8">
        <v>68</v>
      </c>
      <c r="G249" s="8" t="s">
        <v>261</v>
      </c>
      <c r="H249" s="8">
        <v>931</v>
      </c>
      <c r="J249" s="8" t="str">
        <f>VLOOKUP($E249,'un-class-eco'!$B$2:$D$219,3,FALSE)</f>
        <v>Lower middle income</v>
      </c>
      <c r="K249" s="8" t="str">
        <f>IF(VLOOKUP(E249,'un-class'!$L$1:$O$249,2,FALSE)="x","LDC",IF(VLOOKUP(E249,'un-class'!$L$1:$O$249,3,FALSE)="x","LLDC",IF(VLOOKUP(E249,'un-class'!$L$1:O464,4,FALSE)="x","SIDS","nan")))</f>
        <v>LLDC</v>
      </c>
      <c r="L249" s="14" t="str">
        <f t="shared" si="44"/>
        <v>BOL</v>
      </c>
      <c r="M249" s="15" t="s">
        <v>1049</v>
      </c>
      <c r="N249" s="13">
        <f>VLOOKUP($E249,'ssp1-up-g'!$C$1:$X$194,5,FALSE)</f>
        <v>0.76774743631548326</v>
      </c>
      <c r="O249" s="13">
        <f>VLOOKUP($E249,'ssp1-up-g'!$C$1:$X$194,6,FALSE)</f>
        <v>0.69057467385757576</v>
      </c>
      <c r="P249" s="13">
        <f>VLOOKUP($E249,'ssp1-up-g'!$C$1:$X$194,7,FALSE)</f>
        <v>0.61953758073101106</v>
      </c>
      <c r="Q249" s="13">
        <f>VLOOKUP($E249,'ssp1-up-g'!$C$1:$X$194,8,FALSE)</f>
        <v>0.52945540168360772</v>
      </c>
      <c r="R249" s="13">
        <f>VLOOKUP($E249,'ssp1-up-g'!$C$1:$X$194,9,FALSE)</f>
        <v>0.44686499194877527</v>
      </c>
      <c r="S249" s="13">
        <f>VLOOKUP($E249,'ssp1-up-g'!$C$1:$X$194,10,FALSE)</f>
        <v>0.35786554627219047</v>
      </c>
      <c r="T249" s="13">
        <f>VLOOKUP($E249,'ssp1-up-g'!$C$1:$X$194,11,FALSE)</f>
        <v>0.26152311260403849</v>
      </c>
      <c r="U249" s="13">
        <f>VLOOKUP($E249,'ssp1-up-g'!$C$1:$X$194,12,FALSE)</f>
        <v>0.16893104225005651</v>
      </c>
      <c r="V249" s="13">
        <f>VLOOKUP($E249,'ssp1-up-g'!$C$1:$X$194,13,FALSE)</f>
        <v>8.9382714005548536E-2</v>
      </c>
      <c r="W249" s="13">
        <f>VLOOKUP($E249,'ssp1-up-g'!$C$1:$X$194,14,FALSE)</f>
        <v>1.2176764265253937E-2</v>
      </c>
      <c r="X249" s="13">
        <f>VLOOKUP($E249,'ssp1-up-g'!$C$1:$X$194,15,FALSE)</f>
        <v>0</v>
      </c>
      <c r="Y249" s="13">
        <f>VLOOKUP($E249,'ssp1-up-g'!$C$1:$X$194,16,FALSE)</f>
        <v>0</v>
      </c>
      <c r="Z249" s="13">
        <f>VLOOKUP($E249,'ssp1-up-g'!$C$1:$X$194,17,FALSE)</f>
        <v>0</v>
      </c>
      <c r="AA249" s="13">
        <f>VLOOKUP($E249,'ssp1-up-g'!$C$1:$X$194,18,FALSE)</f>
        <v>0</v>
      </c>
      <c r="AB249" s="13">
        <f>VLOOKUP($E249,'ssp1-up-g'!$C$1:$X$194,19,FALSE)</f>
        <v>0</v>
      </c>
      <c r="AC249" s="13">
        <f>VLOOKUP($E249,'ssp1-up-g'!$C$1:$X$194,20,FALSE)</f>
        <v>0</v>
      </c>
      <c r="AD249" s="13">
        <f>VLOOKUP($E249,'ssp1-up-g'!$C$1:$X$194,21,FALSE)</f>
        <v>0</v>
      </c>
      <c r="AE249" s="13">
        <f>VLOOKUP($E249,'ssp1-up-g'!$C$1:$X$194,22,FALSE)</f>
        <v>0</v>
      </c>
    </row>
    <row r="250" spans="1:31" x14ac:dyDescent="0.3">
      <c r="A250" s="14">
        <v>248</v>
      </c>
      <c r="B250" s="8" t="s">
        <v>699</v>
      </c>
      <c r="C250" s="8" t="s">
        <v>214</v>
      </c>
      <c r="D250" s="8">
        <v>76</v>
      </c>
      <c r="E250" s="8" t="s">
        <v>31</v>
      </c>
      <c r="F250" s="8">
        <v>76</v>
      </c>
      <c r="G250" s="8" t="s">
        <v>261</v>
      </c>
      <c r="H250" s="8">
        <v>931</v>
      </c>
      <c r="J250" s="8" t="str">
        <f>VLOOKUP($E250,'un-class-eco'!$B$2:$D$219,3,FALSE)</f>
        <v>Upper middle income</v>
      </c>
      <c r="K250" s="8" t="str">
        <f>IF(VLOOKUP(E250,'un-class'!$L$1:$O$249,2,FALSE)="x","LDC",IF(VLOOKUP(E250,'un-class'!$L$1:$O$249,3,FALSE)="x","LLDC",IF(VLOOKUP(E250,'un-class'!$L$1:O465,4,FALSE)="x","SIDS","nan")))</f>
        <v>nan</v>
      </c>
      <c r="L250" s="14" t="str">
        <f t="shared" si="44"/>
        <v>BRA</v>
      </c>
      <c r="M250" s="15" t="s">
        <v>1049</v>
      </c>
      <c r="N250" s="13">
        <f>VLOOKUP($E250,'ssp1-up-g'!$C$1:$X$194,5,FALSE)</f>
        <v>8.781253285555465</v>
      </c>
      <c r="O250" s="13">
        <f>VLOOKUP($E250,'ssp1-up-g'!$C$1:$X$194,6,FALSE)</f>
        <v>7.2783401640767522</v>
      </c>
      <c r="P250" s="13">
        <f>VLOOKUP($E250,'ssp1-up-g'!$C$1:$X$194,7,FALSE)</f>
        <v>5.8139006968634135</v>
      </c>
      <c r="Q250" s="13">
        <f>VLOOKUP($E250,'ssp1-up-g'!$C$1:$X$194,8,FALSE)</f>
        <v>4.1683465169438989</v>
      </c>
      <c r="R250" s="13">
        <f>VLOOKUP($E250,'ssp1-up-g'!$C$1:$X$194,9,FALSE)</f>
        <v>2.8466208473282393</v>
      </c>
      <c r="S250" s="13">
        <f>VLOOKUP($E250,'ssp1-up-g'!$C$1:$X$194,10,FALSE)</f>
        <v>1.480051142311396</v>
      </c>
      <c r="T250" s="13">
        <f>VLOOKUP($E250,'ssp1-up-g'!$C$1:$X$194,11,FALSE)</f>
        <v>0.18640791136999724</v>
      </c>
      <c r="U250" s="13">
        <f>VLOOKUP($E250,'ssp1-up-g'!$C$1:$X$194,12,FALSE)</f>
        <v>0</v>
      </c>
      <c r="V250" s="13">
        <f>VLOOKUP($E250,'ssp1-up-g'!$C$1:$X$194,13,FALSE)</f>
        <v>0</v>
      </c>
      <c r="W250" s="13">
        <f>VLOOKUP($E250,'ssp1-up-g'!$C$1:$X$194,14,FALSE)</f>
        <v>0</v>
      </c>
      <c r="X250" s="13">
        <f>VLOOKUP($E250,'ssp1-up-g'!$C$1:$X$194,15,FALSE)</f>
        <v>0</v>
      </c>
      <c r="Y250" s="13">
        <f>VLOOKUP($E250,'ssp1-up-g'!$C$1:$X$194,16,FALSE)</f>
        <v>0</v>
      </c>
      <c r="Z250" s="13">
        <f>VLOOKUP($E250,'ssp1-up-g'!$C$1:$X$194,17,FALSE)</f>
        <v>0</v>
      </c>
      <c r="AA250" s="13">
        <f>VLOOKUP($E250,'ssp1-up-g'!$C$1:$X$194,18,FALSE)</f>
        <v>0</v>
      </c>
      <c r="AB250" s="13">
        <f>VLOOKUP($E250,'ssp1-up-g'!$C$1:$X$194,19,FALSE)</f>
        <v>0</v>
      </c>
      <c r="AC250" s="13">
        <f>VLOOKUP($E250,'ssp1-up-g'!$C$1:$X$194,20,FALSE)</f>
        <v>0</v>
      </c>
      <c r="AD250" s="13">
        <f>VLOOKUP($E250,'ssp1-up-g'!$C$1:$X$194,21,FALSE)</f>
        <v>0</v>
      </c>
      <c r="AE250" s="13">
        <f>VLOOKUP($E250,'ssp1-up-g'!$C$1:$X$194,22,FALSE)</f>
        <v>0</v>
      </c>
    </row>
    <row r="251" spans="1:31" x14ac:dyDescent="0.3">
      <c r="A251" s="14">
        <v>249</v>
      </c>
      <c r="B251" s="8" t="s">
        <v>701</v>
      </c>
      <c r="C251" s="8" t="s">
        <v>214</v>
      </c>
      <c r="D251" s="8">
        <v>152</v>
      </c>
      <c r="E251" s="8" t="s">
        <v>39</v>
      </c>
      <c r="F251" s="8">
        <v>152</v>
      </c>
      <c r="G251" s="8" t="s">
        <v>261</v>
      </c>
      <c r="H251" s="8">
        <v>931</v>
      </c>
      <c r="J251" s="8" t="str">
        <f>VLOOKUP($E251,'un-class-eco'!$B$2:$D$219,3,FALSE)</f>
        <v>High income</v>
      </c>
      <c r="K251" s="8" t="str">
        <f>IF(VLOOKUP(E251,'un-class'!$L$1:$O$249,2,FALSE)="x","LDC",IF(VLOOKUP(E251,'un-class'!$L$1:$O$249,3,FALSE)="x","LLDC",IF(VLOOKUP(E251,'un-class'!$L$1:O466,4,FALSE)="x","SIDS","nan")))</f>
        <v>nan</v>
      </c>
      <c r="L251" s="14" t="str">
        <f t="shared" si="44"/>
        <v>CHL</v>
      </c>
      <c r="M251" s="15" t="s">
        <v>1049</v>
      </c>
      <c r="N251" s="13">
        <f>VLOOKUP($E251,'ssp1-up-g'!$C$1:$X$194,5,FALSE)</f>
        <v>0.83867170606696284</v>
      </c>
      <c r="O251" s="13">
        <f>VLOOKUP($E251,'ssp1-up-g'!$C$1:$X$194,6,FALSE)</f>
        <v>0.72919002955315904</v>
      </c>
      <c r="P251" s="13">
        <f>VLOOKUP($E251,'ssp1-up-g'!$C$1:$X$194,7,FALSE)</f>
        <v>0.60607604494173017</v>
      </c>
      <c r="Q251" s="13">
        <f>VLOOKUP($E251,'ssp1-up-g'!$C$1:$X$194,8,FALSE)</f>
        <v>0.46372784324011818</v>
      </c>
      <c r="R251" s="13">
        <f>VLOOKUP($E251,'ssp1-up-g'!$C$1:$X$194,9,FALSE)</f>
        <v>0.34694814131232832</v>
      </c>
      <c r="S251" s="13">
        <f>VLOOKUP($E251,'ssp1-up-g'!$C$1:$X$194,10,FALSE)</f>
        <v>0.22211430349261363</v>
      </c>
      <c r="T251" s="13">
        <f>VLOOKUP($E251,'ssp1-up-g'!$C$1:$X$194,11,FALSE)</f>
        <v>9.3988891066913993E-2</v>
      </c>
      <c r="U251" s="13">
        <f>VLOOKUP($E251,'ssp1-up-g'!$C$1:$X$194,12,FALSE)</f>
        <v>0</v>
      </c>
      <c r="V251" s="13">
        <f>VLOOKUP($E251,'ssp1-up-g'!$C$1:$X$194,13,FALSE)</f>
        <v>0</v>
      </c>
      <c r="W251" s="13">
        <f>VLOOKUP($E251,'ssp1-up-g'!$C$1:$X$194,14,FALSE)</f>
        <v>0</v>
      </c>
      <c r="X251" s="13">
        <f>VLOOKUP($E251,'ssp1-up-g'!$C$1:$X$194,15,FALSE)</f>
        <v>0</v>
      </c>
      <c r="Y251" s="13">
        <f>VLOOKUP($E251,'ssp1-up-g'!$C$1:$X$194,16,FALSE)</f>
        <v>0</v>
      </c>
      <c r="Z251" s="13">
        <f>VLOOKUP($E251,'ssp1-up-g'!$C$1:$X$194,17,FALSE)</f>
        <v>0</v>
      </c>
      <c r="AA251" s="13">
        <f>VLOOKUP($E251,'ssp1-up-g'!$C$1:$X$194,18,FALSE)</f>
        <v>0</v>
      </c>
      <c r="AB251" s="13">
        <f>VLOOKUP($E251,'ssp1-up-g'!$C$1:$X$194,19,FALSE)</f>
        <v>0</v>
      </c>
      <c r="AC251" s="13">
        <f>VLOOKUP($E251,'ssp1-up-g'!$C$1:$X$194,20,FALSE)</f>
        <v>0</v>
      </c>
      <c r="AD251" s="13">
        <f>VLOOKUP($E251,'ssp1-up-g'!$C$1:$X$194,21,FALSE)</f>
        <v>0</v>
      </c>
      <c r="AE251" s="13">
        <f>VLOOKUP($E251,'ssp1-up-g'!$C$1:$X$194,22,FALSE)</f>
        <v>0</v>
      </c>
    </row>
    <row r="252" spans="1:31" x14ac:dyDescent="0.3">
      <c r="A252" s="14">
        <v>250</v>
      </c>
      <c r="B252" s="8" t="s">
        <v>703</v>
      </c>
      <c r="C252" s="8" t="s">
        <v>214</v>
      </c>
      <c r="D252" s="8">
        <v>170</v>
      </c>
      <c r="E252" s="8" t="s">
        <v>45</v>
      </c>
      <c r="F252" s="8">
        <v>170</v>
      </c>
      <c r="G252" s="8" t="s">
        <v>261</v>
      </c>
      <c r="H252" s="8">
        <v>931</v>
      </c>
      <c r="J252" s="8" t="str">
        <f>VLOOKUP($E252,'un-class-eco'!$B$2:$D$219,3,FALSE)</f>
        <v>Upper middle income</v>
      </c>
      <c r="K252" s="8" t="str">
        <f>IF(VLOOKUP(E252,'un-class'!$L$1:$O$249,2,FALSE)="x","LDC",IF(VLOOKUP(E252,'un-class'!$L$1:$O$249,3,FALSE)="x","LLDC",IF(VLOOKUP(E252,'un-class'!$L$1:O467,4,FALSE)="x","SIDS","nan")))</f>
        <v>nan</v>
      </c>
      <c r="L252" s="14" t="str">
        <f t="shared" si="44"/>
        <v>COL</v>
      </c>
      <c r="M252" s="15" t="s">
        <v>1049</v>
      </c>
      <c r="N252" s="13">
        <f>VLOOKUP($E252,'ssp1-up-g'!$C$1:$X$194,5,FALSE)</f>
        <v>4.1550605984054769</v>
      </c>
      <c r="O252" s="13">
        <f>VLOOKUP($E252,'ssp1-up-g'!$C$1:$X$194,6,FALSE)</f>
        <v>3.4787100940032332</v>
      </c>
      <c r="P252" s="13">
        <f>VLOOKUP($E252,'ssp1-up-g'!$C$1:$X$194,7,FALSE)</f>
        <v>2.906068163793492</v>
      </c>
      <c r="Q252" s="13">
        <f>VLOOKUP($E252,'ssp1-up-g'!$C$1:$X$194,8,FALSE)</f>
        <v>2.3686900127052652</v>
      </c>
      <c r="R252" s="13">
        <f>VLOOKUP($E252,'ssp1-up-g'!$C$1:$X$194,9,FALSE)</f>
        <v>1.9427467476061224</v>
      </c>
      <c r="S252" s="13">
        <f>VLOOKUP($E252,'ssp1-up-g'!$C$1:$X$194,10,FALSE)</f>
        <v>1.4997213592083867</v>
      </c>
      <c r="T252" s="13">
        <f>VLOOKUP($E252,'ssp1-up-g'!$C$1:$X$194,11,FALSE)</f>
        <v>1.0535591368163963</v>
      </c>
      <c r="U252" s="13">
        <f>VLOOKUP($E252,'ssp1-up-g'!$C$1:$X$194,12,FALSE)</f>
        <v>0.62552018513621022</v>
      </c>
      <c r="V252" s="13">
        <f>VLOOKUP($E252,'ssp1-up-g'!$C$1:$X$194,13,FALSE)</f>
        <v>0.25938731485368294</v>
      </c>
      <c r="W252" s="13">
        <f>VLOOKUP($E252,'ssp1-up-g'!$C$1:$X$194,14,FALSE)</f>
        <v>0</v>
      </c>
      <c r="X252" s="13">
        <f>VLOOKUP($E252,'ssp1-up-g'!$C$1:$X$194,15,FALSE)</f>
        <v>0</v>
      </c>
      <c r="Y252" s="13">
        <f>VLOOKUP($E252,'ssp1-up-g'!$C$1:$X$194,16,FALSE)</f>
        <v>0</v>
      </c>
      <c r="Z252" s="13">
        <f>VLOOKUP($E252,'ssp1-up-g'!$C$1:$X$194,17,FALSE)</f>
        <v>0</v>
      </c>
      <c r="AA252" s="13">
        <f>VLOOKUP($E252,'ssp1-up-g'!$C$1:$X$194,18,FALSE)</f>
        <v>0</v>
      </c>
      <c r="AB252" s="13">
        <f>VLOOKUP($E252,'ssp1-up-g'!$C$1:$X$194,19,FALSE)</f>
        <v>0</v>
      </c>
      <c r="AC252" s="13">
        <f>VLOOKUP($E252,'ssp1-up-g'!$C$1:$X$194,20,FALSE)</f>
        <v>0</v>
      </c>
      <c r="AD252" s="13">
        <f>VLOOKUP($E252,'ssp1-up-g'!$C$1:$X$194,21,FALSE)</f>
        <v>0</v>
      </c>
      <c r="AE252" s="13">
        <f>VLOOKUP($E252,'ssp1-up-g'!$C$1:$X$194,22,FALSE)</f>
        <v>0</v>
      </c>
    </row>
    <row r="253" spans="1:31" x14ac:dyDescent="0.3">
      <c r="A253" s="14">
        <v>251</v>
      </c>
      <c r="B253" s="8" t="s">
        <v>705</v>
      </c>
      <c r="C253" s="8" t="s">
        <v>214</v>
      </c>
      <c r="D253" s="8">
        <v>218</v>
      </c>
      <c r="E253" s="8" t="s">
        <v>57</v>
      </c>
      <c r="F253" s="8">
        <v>218</v>
      </c>
      <c r="G253" s="8" t="s">
        <v>261</v>
      </c>
      <c r="H253" s="8">
        <v>931</v>
      </c>
      <c r="J253" s="8" t="str">
        <f>VLOOKUP($E253,'un-class-eco'!$B$2:$D$219,3,FALSE)</f>
        <v>Upper middle income</v>
      </c>
      <c r="K253" s="8" t="str">
        <f>IF(VLOOKUP(E253,'un-class'!$L$1:$O$249,2,FALSE)="x","LDC",IF(VLOOKUP(E253,'un-class'!$L$1:$O$249,3,FALSE)="x","LLDC",IF(VLOOKUP(E253,'un-class'!$L$1:O468,4,FALSE)="x","SIDS","nan")))</f>
        <v>nan</v>
      </c>
      <c r="L253" s="14" t="str">
        <f t="shared" si="44"/>
        <v>ECU</v>
      </c>
      <c r="M253" s="15" t="s">
        <v>1049</v>
      </c>
      <c r="N253" s="13">
        <f>VLOOKUP($E253,'ssp1-up-g'!$C$1:$X$194,5,FALSE)</f>
        <v>1.164708526987944</v>
      </c>
      <c r="O253" s="13">
        <f>VLOOKUP($E253,'ssp1-up-g'!$C$1:$X$194,6,FALSE)</f>
        <v>1.0477501542736345</v>
      </c>
      <c r="P253" s="13">
        <f>VLOOKUP($E253,'ssp1-up-g'!$C$1:$X$194,7,FALSE)</f>
        <v>0.92864868769023801</v>
      </c>
      <c r="Q253" s="13">
        <f>VLOOKUP($E253,'ssp1-up-g'!$C$1:$X$194,8,FALSE)</f>
        <v>0.79243317368120536</v>
      </c>
      <c r="R253" s="13">
        <f>VLOOKUP($E253,'ssp1-up-g'!$C$1:$X$194,9,FALSE)</f>
        <v>0.67651999092477588</v>
      </c>
      <c r="S253" s="13">
        <f>VLOOKUP($E253,'ssp1-up-g'!$C$1:$X$194,10,FALSE)</f>
        <v>0.54749103068979643</v>
      </c>
      <c r="T253" s="13">
        <f>VLOOKUP($E253,'ssp1-up-g'!$C$1:$X$194,11,FALSE)</f>
        <v>0.41563340825280193</v>
      </c>
      <c r="U253" s="13">
        <f>VLOOKUP($E253,'ssp1-up-g'!$C$1:$X$194,12,FALSE)</f>
        <v>0.2836803352398487</v>
      </c>
      <c r="V253" s="13">
        <f>VLOOKUP($E253,'ssp1-up-g'!$C$1:$X$194,13,FALSE)</f>
        <v>0.16911970822866174</v>
      </c>
      <c r="W253" s="13">
        <f>VLOOKUP($E253,'ssp1-up-g'!$C$1:$X$194,14,FALSE)</f>
        <v>6.0010714009878896E-2</v>
      </c>
      <c r="X253" s="13">
        <f>VLOOKUP($E253,'ssp1-up-g'!$C$1:$X$194,15,FALSE)</f>
        <v>0</v>
      </c>
      <c r="Y253" s="13">
        <f>VLOOKUP($E253,'ssp1-up-g'!$C$1:$X$194,16,FALSE)</f>
        <v>0</v>
      </c>
      <c r="Z253" s="13">
        <f>VLOOKUP($E253,'ssp1-up-g'!$C$1:$X$194,17,FALSE)</f>
        <v>0</v>
      </c>
      <c r="AA253" s="13">
        <f>VLOOKUP($E253,'ssp1-up-g'!$C$1:$X$194,18,FALSE)</f>
        <v>0</v>
      </c>
      <c r="AB253" s="13">
        <f>VLOOKUP($E253,'ssp1-up-g'!$C$1:$X$194,19,FALSE)</f>
        <v>0</v>
      </c>
      <c r="AC253" s="13">
        <f>VLOOKUP($E253,'ssp1-up-g'!$C$1:$X$194,20,FALSE)</f>
        <v>0</v>
      </c>
      <c r="AD253" s="13">
        <f>VLOOKUP($E253,'ssp1-up-g'!$C$1:$X$194,21,FALSE)</f>
        <v>0</v>
      </c>
      <c r="AE253" s="13">
        <f>VLOOKUP($E253,'ssp1-up-g'!$C$1:$X$194,22,FALSE)</f>
        <v>0</v>
      </c>
    </row>
    <row r="254" spans="1:31" x14ac:dyDescent="0.3">
      <c r="A254" s="14">
        <v>252</v>
      </c>
      <c r="B254" s="8" t="s">
        <v>707</v>
      </c>
      <c r="C254" s="8">
        <v>31</v>
      </c>
      <c r="D254" s="8">
        <v>238</v>
      </c>
      <c r="E254" s="8" t="s">
        <v>708</v>
      </c>
      <c r="F254" s="8">
        <v>238</v>
      </c>
      <c r="G254" s="8" t="s">
        <v>261</v>
      </c>
      <c r="H254" s="8">
        <v>931</v>
      </c>
      <c r="J254" s="8" t="s">
        <v>799</v>
      </c>
      <c r="K254" s="8" t="str">
        <f>IF(VLOOKUP(E254,'un-class'!$L$1:$O$249,2,FALSE)="x","LDC",IF(VLOOKUP(E254,'un-class'!$L$1:$O$249,3,FALSE)="x","LLDC",IF(VLOOKUP(E254,'un-class'!$L$1:O469,4,FALSE)="x","SIDS","nan")))</f>
        <v>nan</v>
      </c>
      <c r="L254" s="14" t="str">
        <f t="shared" si="44"/>
        <v>FLK</v>
      </c>
      <c r="M254" s="15" t="s">
        <v>1049</v>
      </c>
      <c r="N254" s="8" t="s">
        <v>799</v>
      </c>
      <c r="O254" s="8" t="s">
        <v>799</v>
      </c>
      <c r="P254" s="8" t="s">
        <v>799</v>
      </c>
      <c r="Q254" s="8" t="s">
        <v>799</v>
      </c>
      <c r="R254" s="8" t="s">
        <v>799</v>
      </c>
      <c r="S254" s="8" t="s">
        <v>799</v>
      </c>
      <c r="T254" s="8" t="s">
        <v>799</v>
      </c>
      <c r="U254" s="8" t="s">
        <v>799</v>
      </c>
      <c r="V254" s="8" t="s">
        <v>799</v>
      </c>
      <c r="W254" s="8" t="s">
        <v>799</v>
      </c>
      <c r="X254" s="8" t="s">
        <v>799</v>
      </c>
      <c r="Y254" s="8" t="s">
        <v>799</v>
      </c>
      <c r="Z254" s="8" t="s">
        <v>799</v>
      </c>
      <c r="AA254" s="8" t="s">
        <v>799</v>
      </c>
      <c r="AB254" s="8" t="s">
        <v>799</v>
      </c>
      <c r="AC254" s="8" t="s">
        <v>799</v>
      </c>
      <c r="AD254" s="8" t="s">
        <v>799</v>
      </c>
      <c r="AE254" s="8" t="s">
        <v>799</v>
      </c>
    </row>
    <row r="255" spans="1:31" x14ac:dyDescent="0.3">
      <c r="A255" s="14">
        <v>253</v>
      </c>
      <c r="B255" s="8" t="s">
        <v>710</v>
      </c>
      <c r="C255" s="8">
        <v>2</v>
      </c>
      <c r="D255" s="8">
        <v>254</v>
      </c>
      <c r="E255" s="8" t="s">
        <v>79</v>
      </c>
      <c r="F255" s="8">
        <v>254</v>
      </c>
      <c r="G255" s="8" t="s">
        <v>261</v>
      </c>
      <c r="H255" s="8">
        <v>931</v>
      </c>
      <c r="J255" s="8" t="s">
        <v>799</v>
      </c>
      <c r="K255" s="8" t="str">
        <f>IF(VLOOKUP(E255,'un-class'!$L$1:$O$249,2,FALSE)="x","LDC",IF(VLOOKUP(E255,'un-class'!$L$1:$O$249,3,FALSE)="x","LLDC",IF(VLOOKUP(E255,'un-class'!$L$1:O470,4,FALSE)="x","SIDS","nan")))</f>
        <v>nan</v>
      </c>
      <c r="L255" s="14" t="str">
        <f t="shared" si="44"/>
        <v>GUF</v>
      </c>
      <c r="M255" s="15" t="s">
        <v>1049</v>
      </c>
      <c r="N255" s="13">
        <f>VLOOKUP($E255,'ssp1-up-g'!$C$1:$X$194,5,FALSE)</f>
        <v>2.9440795640048562E-2</v>
      </c>
      <c r="O255" s="13">
        <f>VLOOKUP($E255,'ssp1-up-g'!$C$1:$X$194,6,FALSE)</f>
        <v>2.7921043841106802E-2</v>
      </c>
      <c r="P255" s="13">
        <f>VLOOKUP($E255,'ssp1-up-g'!$C$1:$X$194,7,FALSE)</f>
        <v>2.5835157588515817E-2</v>
      </c>
      <c r="Q255" s="13">
        <f>VLOOKUP($E255,'ssp1-up-g'!$C$1:$X$194,8,FALSE)</f>
        <v>2.2750531581597622E-2</v>
      </c>
      <c r="R255" s="13">
        <f>VLOOKUP($E255,'ssp1-up-g'!$C$1:$X$194,9,FALSE)</f>
        <v>2.0010945848889683E-2</v>
      </c>
      <c r="S255" s="13">
        <f>VLOOKUP($E255,'ssp1-up-g'!$C$1:$X$194,10,FALSE)</f>
        <v>1.7046527679016377E-2</v>
      </c>
      <c r="T255" s="13">
        <f>VLOOKUP($E255,'ssp1-up-g'!$C$1:$X$194,11,FALSE)</f>
        <v>1.3679384528706484E-2</v>
      </c>
      <c r="U255" s="13">
        <f>VLOOKUP($E255,'ssp1-up-g'!$C$1:$X$194,12,FALSE)</f>
        <v>1.0239123385079762E-2</v>
      </c>
      <c r="V255" s="13">
        <f>VLOOKUP($E255,'ssp1-up-g'!$C$1:$X$194,13,FALSE)</f>
        <v>7.2703857113621817E-3</v>
      </c>
      <c r="W255" s="13">
        <f>VLOOKUP($E255,'ssp1-up-g'!$C$1:$X$194,14,FALSE)</f>
        <v>4.5642662614207574E-3</v>
      </c>
      <c r="X255" s="13">
        <f>VLOOKUP($E255,'ssp1-up-g'!$C$1:$X$194,15,FALSE)</f>
        <v>2.103027949678038E-3</v>
      </c>
      <c r="Y255" s="13">
        <f>VLOOKUP($E255,'ssp1-up-g'!$C$1:$X$194,16,FALSE)</f>
        <v>0</v>
      </c>
      <c r="Z255" s="13">
        <f>VLOOKUP($E255,'ssp1-up-g'!$C$1:$X$194,17,FALSE)</f>
        <v>0</v>
      </c>
      <c r="AA255" s="13">
        <f>VLOOKUP($E255,'ssp1-up-g'!$C$1:$X$194,18,FALSE)</f>
        <v>0</v>
      </c>
      <c r="AB255" s="13">
        <f>VLOOKUP($E255,'ssp1-up-g'!$C$1:$X$194,19,FALSE)</f>
        <v>0</v>
      </c>
      <c r="AC255" s="13">
        <f>VLOOKUP($E255,'ssp1-up-g'!$C$1:$X$194,20,FALSE)</f>
        <v>0</v>
      </c>
      <c r="AD255" s="13">
        <f>VLOOKUP($E255,'ssp1-up-g'!$C$1:$X$194,21,FALSE)</f>
        <v>0</v>
      </c>
      <c r="AE255" s="13">
        <f>VLOOKUP($E255,'ssp1-up-g'!$C$1:$X$194,22,FALSE)</f>
        <v>0</v>
      </c>
    </row>
    <row r="256" spans="1:31" x14ac:dyDescent="0.3">
      <c r="A256" s="14">
        <v>254</v>
      </c>
      <c r="B256" s="8" t="s">
        <v>712</v>
      </c>
      <c r="C256" s="8" t="s">
        <v>214</v>
      </c>
      <c r="D256" s="8">
        <v>328</v>
      </c>
      <c r="E256" s="8" t="s">
        <v>81</v>
      </c>
      <c r="F256" s="8">
        <v>328</v>
      </c>
      <c r="G256" s="8" t="s">
        <v>261</v>
      </c>
      <c r="H256" s="8">
        <v>931</v>
      </c>
      <c r="J256" s="8" t="str">
        <f>VLOOKUP($E256,'un-class-eco'!$B$2:$D$219,3,FALSE)</f>
        <v>High income</v>
      </c>
      <c r="K256" s="8" t="str">
        <f>IF(VLOOKUP(E256,'un-class'!$L$1:$O$249,2,FALSE)="x","LDC",IF(VLOOKUP(E256,'un-class'!$L$1:$O$249,3,FALSE)="x","LLDC",IF(VLOOKUP(E256,'un-class'!$L$1:O471,4,FALSE)="x","SIDS","nan")))</f>
        <v>SIDS</v>
      </c>
      <c r="L256" s="14" t="str">
        <f t="shared" si="44"/>
        <v>GUY</v>
      </c>
      <c r="M256" s="15" t="s">
        <v>1049</v>
      </c>
      <c r="N256" s="13">
        <f>VLOOKUP($E256,'ssp1-up-g'!$C$1:$X$194,5,FALSE)</f>
        <v>4.438009037549423E-2</v>
      </c>
      <c r="O256" s="13">
        <f>VLOOKUP($E256,'ssp1-up-g'!$C$1:$X$194,6,FALSE)</f>
        <v>4.6328296850713491E-2</v>
      </c>
      <c r="P256" s="13">
        <f>VLOOKUP($E256,'ssp1-up-g'!$C$1:$X$194,7,FALSE)</f>
        <v>4.395204807773434E-2</v>
      </c>
      <c r="Q256" s="13">
        <f>VLOOKUP($E256,'ssp1-up-g'!$C$1:$X$194,8,FALSE)</f>
        <v>3.827401360888022E-2</v>
      </c>
      <c r="R256" s="13">
        <f>VLOOKUP($E256,'ssp1-up-g'!$C$1:$X$194,9,FALSE)</f>
        <v>3.1741907835523053E-2</v>
      </c>
      <c r="S256" s="13">
        <f>VLOOKUP($E256,'ssp1-up-g'!$C$1:$X$194,10,FALSE)</f>
        <v>2.3857686851321946E-2</v>
      </c>
      <c r="T256" s="13">
        <f>VLOOKUP($E256,'ssp1-up-g'!$C$1:$X$194,11,FALSE)</f>
        <v>1.5832102826523586E-2</v>
      </c>
      <c r="U256" s="13">
        <f>VLOOKUP($E256,'ssp1-up-g'!$C$1:$X$194,12,FALSE)</f>
        <v>8.2711570876704554E-3</v>
      </c>
      <c r="V256" s="13">
        <f>VLOOKUP($E256,'ssp1-up-g'!$C$1:$X$194,13,FALSE)</f>
        <v>1.7220692974059815E-3</v>
      </c>
      <c r="W256" s="13">
        <f>VLOOKUP($E256,'ssp1-up-g'!$C$1:$X$194,14,FALSE)</f>
        <v>0</v>
      </c>
      <c r="X256" s="13">
        <f>VLOOKUP($E256,'ssp1-up-g'!$C$1:$X$194,15,FALSE)</f>
        <v>0</v>
      </c>
      <c r="Y256" s="13">
        <f>VLOOKUP($E256,'ssp1-up-g'!$C$1:$X$194,16,FALSE)</f>
        <v>0</v>
      </c>
      <c r="Z256" s="13">
        <f>VLOOKUP($E256,'ssp1-up-g'!$C$1:$X$194,17,FALSE)</f>
        <v>0</v>
      </c>
      <c r="AA256" s="13">
        <f>VLOOKUP($E256,'ssp1-up-g'!$C$1:$X$194,18,FALSE)</f>
        <v>0</v>
      </c>
      <c r="AB256" s="13">
        <f>VLOOKUP($E256,'ssp1-up-g'!$C$1:$X$194,19,FALSE)</f>
        <v>0</v>
      </c>
      <c r="AC256" s="13">
        <f>VLOOKUP($E256,'ssp1-up-g'!$C$1:$X$194,20,FALSE)</f>
        <v>0</v>
      </c>
      <c r="AD256" s="13">
        <f>VLOOKUP($E256,'ssp1-up-g'!$C$1:$X$194,21,FALSE)</f>
        <v>0</v>
      </c>
      <c r="AE256" s="13">
        <f>VLOOKUP($E256,'ssp1-up-g'!$C$1:$X$194,22,FALSE)</f>
        <v>0</v>
      </c>
    </row>
    <row r="257" spans="1:31" x14ac:dyDescent="0.3">
      <c r="A257" s="14">
        <v>255</v>
      </c>
      <c r="B257" s="8" t="s">
        <v>714</v>
      </c>
      <c r="C257" s="8" t="s">
        <v>214</v>
      </c>
      <c r="D257" s="8">
        <v>600</v>
      </c>
      <c r="E257" s="8" t="s">
        <v>152</v>
      </c>
      <c r="F257" s="8">
        <v>600</v>
      </c>
      <c r="G257" s="8" t="s">
        <v>261</v>
      </c>
      <c r="H257" s="8">
        <v>931</v>
      </c>
      <c r="J257" s="8" t="str">
        <f>VLOOKUP($E257,'un-class-eco'!$B$2:$D$219,3,FALSE)</f>
        <v>Upper middle income</v>
      </c>
      <c r="K257" s="8" t="str">
        <f>IF(VLOOKUP(E257,'un-class'!$L$1:$O$249,2,FALSE)="x","LDC",IF(VLOOKUP(E257,'un-class'!$L$1:$O$249,3,FALSE)="x","LLDC",IF(VLOOKUP(E257,'un-class'!$L$1:O472,4,FALSE)="x","SIDS","nan")))</f>
        <v>LLDC</v>
      </c>
      <c r="L257" s="14" t="str">
        <f t="shared" si="44"/>
        <v>PRY</v>
      </c>
      <c r="M257" s="15" t="s">
        <v>1049</v>
      </c>
      <c r="N257" s="13">
        <f>VLOOKUP($E257,'ssp1-up-g'!$C$1:$X$194,5,FALSE)</f>
        <v>0.55968705836525912</v>
      </c>
      <c r="O257" s="13">
        <f>VLOOKUP($E257,'ssp1-up-g'!$C$1:$X$194,6,FALSE)</f>
        <v>0.54147744664973541</v>
      </c>
      <c r="P257" s="13">
        <f>VLOOKUP($E257,'ssp1-up-g'!$C$1:$X$194,7,FALSE)</f>
        <v>0.50965861186957806</v>
      </c>
      <c r="Q257" s="13">
        <f>VLOOKUP($E257,'ssp1-up-g'!$C$1:$X$194,8,FALSE)</f>
        <v>0.4624254613901666</v>
      </c>
      <c r="R257" s="13">
        <f>VLOOKUP($E257,'ssp1-up-g'!$C$1:$X$194,9,FALSE)</f>
        <v>0.41912175223199011</v>
      </c>
      <c r="S257" s="13">
        <f>VLOOKUP($E257,'ssp1-up-g'!$C$1:$X$194,10,FALSE)</f>
        <v>0.36406865768336161</v>
      </c>
      <c r="T257" s="13">
        <f>VLOOKUP($E257,'ssp1-up-g'!$C$1:$X$194,11,FALSE)</f>
        <v>0.30216564437678173</v>
      </c>
      <c r="U257" s="13">
        <f>VLOOKUP($E257,'ssp1-up-g'!$C$1:$X$194,12,FALSE)</f>
        <v>0.23848826827554159</v>
      </c>
      <c r="V257" s="13">
        <f>VLOOKUP($E257,'ssp1-up-g'!$C$1:$X$194,13,FALSE)</f>
        <v>0.17972696122556631</v>
      </c>
      <c r="W257" s="13">
        <f>VLOOKUP($E257,'ssp1-up-g'!$C$1:$X$194,14,FALSE)</f>
        <v>0.12223176952847314</v>
      </c>
      <c r="X257" s="13">
        <f>VLOOKUP($E257,'ssp1-up-g'!$C$1:$X$194,15,FALSE)</f>
        <v>7.0079920775743432E-2</v>
      </c>
      <c r="Y257" s="13">
        <f>VLOOKUP($E257,'ssp1-up-g'!$C$1:$X$194,16,FALSE)</f>
        <v>1.8637944676075158E-2</v>
      </c>
      <c r="Z257" s="13">
        <f>VLOOKUP($E257,'ssp1-up-g'!$C$1:$X$194,17,FALSE)</f>
        <v>0</v>
      </c>
      <c r="AA257" s="13">
        <f>VLOOKUP($E257,'ssp1-up-g'!$C$1:$X$194,18,FALSE)</f>
        <v>0</v>
      </c>
      <c r="AB257" s="13">
        <f>VLOOKUP($E257,'ssp1-up-g'!$C$1:$X$194,19,FALSE)</f>
        <v>0</v>
      </c>
      <c r="AC257" s="13">
        <f>VLOOKUP($E257,'ssp1-up-g'!$C$1:$X$194,20,FALSE)</f>
        <v>0</v>
      </c>
      <c r="AD257" s="13">
        <f>VLOOKUP($E257,'ssp1-up-g'!$C$1:$X$194,21,FALSE)</f>
        <v>0</v>
      </c>
      <c r="AE257" s="13">
        <f>VLOOKUP($E257,'ssp1-up-g'!$C$1:$X$194,22,FALSE)</f>
        <v>0</v>
      </c>
    </row>
    <row r="258" spans="1:31" x14ac:dyDescent="0.3">
      <c r="A258" s="14">
        <v>256</v>
      </c>
      <c r="B258" s="8" t="s">
        <v>716</v>
      </c>
      <c r="C258" s="8" t="s">
        <v>214</v>
      </c>
      <c r="D258" s="8">
        <v>604</v>
      </c>
      <c r="E258" s="8" t="s">
        <v>145</v>
      </c>
      <c r="F258" s="8">
        <v>604</v>
      </c>
      <c r="G258" s="8" t="s">
        <v>261</v>
      </c>
      <c r="H258" s="8">
        <v>931</v>
      </c>
      <c r="J258" s="8" t="str">
        <f>VLOOKUP($E258,'un-class-eco'!$B$2:$D$219,3,FALSE)</f>
        <v>Upper middle income</v>
      </c>
      <c r="K258" s="8" t="str">
        <f>IF(VLOOKUP(E258,'un-class'!$L$1:$O$249,2,FALSE)="x","LDC",IF(VLOOKUP(E258,'un-class'!$L$1:$O$249,3,FALSE)="x","LLDC",IF(VLOOKUP(E258,'un-class'!$L$1:O473,4,FALSE)="x","SIDS","nan")))</f>
        <v>nan</v>
      </c>
      <c r="L258" s="14" t="str">
        <f t="shared" si="44"/>
        <v>PER</v>
      </c>
      <c r="M258" s="15" t="s">
        <v>1049</v>
      </c>
      <c r="N258" s="13">
        <f>VLOOKUP($E258,'ssp1-up-g'!$C$1:$X$194,5,FALSE)</f>
        <v>2.0501691893013074</v>
      </c>
      <c r="O258" s="13">
        <f>VLOOKUP($E258,'ssp1-up-g'!$C$1:$X$194,6,FALSE)</f>
        <v>1.5351347805967386</v>
      </c>
      <c r="P258" s="13">
        <f>VLOOKUP($E258,'ssp1-up-g'!$C$1:$X$194,7,FALSE)</f>
        <v>1.1183882752559811</v>
      </c>
      <c r="Q258" s="13">
        <f>VLOOKUP($E258,'ssp1-up-g'!$C$1:$X$194,8,FALSE)</f>
        <v>0.75477602820253509</v>
      </c>
      <c r="R258" s="13">
        <f>VLOOKUP($E258,'ssp1-up-g'!$C$1:$X$194,9,FALSE)</f>
        <v>0.4870183839613027</v>
      </c>
      <c r="S258" s="13">
        <f>VLOOKUP($E258,'ssp1-up-g'!$C$1:$X$194,10,FALSE)</f>
        <v>0.22832895181631585</v>
      </c>
      <c r="T258" s="13">
        <f>VLOOKUP($E258,'ssp1-up-g'!$C$1:$X$194,11,FALSE)</f>
        <v>0</v>
      </c>
      <c r="U258" s="13">
        <f>VLOOKUP($E258,'ssp1-up-g'!$C$1:$X$194,12,FALSE)</f>
        <v>0</v>
      </c>
      <c r="V258" s="13">
        <f>VLOOKUP($E258,'ssp1-up-g'!$C$1:$X$194,13,FALSE)</f>
        <v>0</v>
      </c>
      <c r="W258" s="13">
        <f>VLOOKUP($E258,'ssp1-up-g'!$C$1:$X$194,14,FALSE)</f>
        <v>0</v>
      </c>
      <c r="X258" s="13">
        <f>VLOOKUP($E258,'ssp1-up-g'!$C$1:$X$194,15,FALSE)</f>
        <v>0</v>
      </c>
      <c r="Y258" s="13">
        <f>VLOOKUP($E258,'ssp1-up-g'!$C$1:$X$194,16,FALSE)</f>
        <v>0</v>
      </c>
      <c r="Z258" s="13">
        <f>VLOOKUP($E258,'ssp1-up-g'!$C$1:$X$194,17,FALSE)</f>
        <v>0</v>
      </c>
      <c r="AA258" s="13">
        <f>VLOOKUP($E258,'ssp1-up-g'!$C$1:$X$194,18,FALSE)</f>
        <v>0</v>
      </c>
      <c r="AB258" s="13">
        <f>VLOOKUP($E258,'ssp1-up-g'!$C$1:$X$194,19,FALSE)</f>
        <v>0</v>
      </c>
      <c r="AC258" s="13">
        <f>VLOOKUP($E258,'ssp1-up-g'!$C$1:$X$194,20,FALSE)</f>
        <v>0</v>
      </c>
      <c r="AD258" s="13">
        <f>VLOOKUP($E258,'ssp1-up-g'!$C$1:$X$194,21,FALSE)</f>
        <v>0</v>
      </c>
      <c r="AE258" s="13">
        <f>VLOOKUP($E258,'ssp1-up-g'!$C$1:$X$194,22,FALSE)</f>
        <v>0</v>
      </c>
    </row>
    <row r="259" spans="1:31" x14ac:dyDescent="0.3">
      <c r="A259" s="14">
        <v>257</v>
      </c>
      <c r="B259" s="8" t="s">
        <v>718</v>
      </c>
      <c r="C259" s="8" t="s">
        <v>214</v>
      </c>
      <c r="D259" s="8">
        <v>740</v>
      </c>
      <c r="E259" s="8" t="s">
        <v>170</v>
      </c>
      <c r="F259" s="8">
        <v>740</v>
      </c>
      <c r="G259" s="8" t="s">
        <v>261</v>
      </c>
      <c r="H259" s="8">
        <v>931</v>
      </c>
      <c r="J259" s="8" t="str">
        <f>VLOOKUP($E259,'un-class-eco'!$B$2:$D$219,3,FALSE)</f>
        <v>Upper middle income</v>
      </c>
      <c r="K259" s="8" t="str">
        <f>IF(VLOOKUP(E259,'un-class'!$L$1:$O$249,2,FALSE)="x","LDC",IF(VLOOKUP(E259,'un-class'!$L$1:$O$249,3,FALSE)="x","LLDC",IF(VLOOKUP(E259,'un-class'!$L$1:O474,4,FALSE)="x","SIDS","nan")))</f>
        <v>SIDS</v>
      </c>
      <c r="L259" s="14" t="str">
        <f t="shared" ref="L259:L295" si="50">E259</f>
        <v>SUR</v>
      </c>
      <c r="M259" s="15" t="s">
        <v>1049</v>
      </c>
      <c r="N259" s="13">
        <f>VLOOKUP($E259,'ssp1-up-g'!$C$1:$X$194,5,FALSE)</f>
        <v>3.1273086561883101E-2</v>
      </c>
      <c r="O259" s="13">
        <f>VLOOKUP($E259,'ssp1-up-g'!$C$1:$X$194,6,FALSE)</f>
        <v>2.8469075957682666E-2</v>
      </c>
      <c r="P259" s="13">
        <f>VLOOKUP($E259,'ssp1-up-g'!$C$1:$X$194,7,FALSE)</f>
        <v>2.5151324096560346E-2</v>
      </c>
      <c r="Q259" s="13">
        <f>VLOOKUP($E259,'ssp1-up-g'!$C$1:$X$194,8,FALSE)</f>
        <v>2.10349300104134E-2</v>
      </c>
      <c r="R259" s="13">
        <f>VLOOKUP($E259,'ssp1-up-g'!$C$1:$X$194,9,FALSE)</f>
        <v>1.762061490001976E-2</v>
      </c>
      <c r="S259" s="13">
        <f>VLOOKUP($E259,'ssp1-up-g'!$C$1:$X$194,10,FALSE)</f>
        <v>1.3628146361428062E-2</v>
      </c>
      <c r="T259" s="13">
        <f>VLOOKUP($E259,'ssp1-up-g'!$C$1:$X$194,11,FALSE)</f>
        <v>9.4149236630292066E-3</v>
      </c>
      <c r="U259" s="13">
        <f>VLOOKUP($E259,'ssp1-up-g'!$C$1:$X$194,12,FALSE)</f>
        <v>5.3320299457233489E-3</v>
      </c>
      <c r="V259" s="13">
        <f>VLOOKUP($E259,'ssp1-up-g'!$C$1:$X$194,13,FALSE)</f>
        <v>1.7887146409363286E-3</v>
      </c>
      <c r="W259" s="13">
        <f>VLOOKUP($E259,'ssp1-up-g'!$C$1:$X$194,14,FALSE)</f>
        <v>0</v>
      </c>
      <c r="X259" s="13">
        <f>VLOOKUP($E259,'ssp1-up-g'!$C$1:$X$194,15,FALSE)</f>
        <v>0</v>
      </c>
      <c r="Y259" s="13">
        <f>VLOOKUP($E259,'ssp1-up-g'!$C$1:$X$194,16,FALSE)</f>
        <v>0</v>
      </c>
      <c r="Z259" s="13">
        <f>VLOOKUP($E259,'ssp1-up-g'!$C$1:$X$194,17,FALSE)</f>
        <v>0</v>
      </c>
      <c r="AA259" s="13">
        <f>VLOOKUP($E259,'ssp1-up-g'!$C$1:$X$194,18,FALSE)</f>
        <v>0</v>
      </c>
      <c r="AB259" s="13">
        <f>VLOOKUP($E259,'ssp1-up-g'!$C$1:$X$194,19,FALSE)</f>
        <v>0</v>
      </c>
      <c r="AC259" s="13">
        <f>VLOOKUP($E259,'ssp1-up-g'!$C$1:$X$194,20,FALSE)</f>
        <v>0</v>
      </c>
      <c r="AD259" s="13">
        <f>VLOOKUP($E259,'ssp1-up-g'!$C$1:$X$194,21,FALSE)</f>
        <v>0</v>
      </c>
      <c r="AE259" s="13">
        <f>VLOOKUP($E259,'ssp1-up-g'!$C$1:$X$194,22,FALSE)</f>
        <v>0</v>
      </c>
    </row>
    <row r="260" spans="1:31" x14ac:dyDescent="0.3">
      <c r="A260" s="14">
        <v>258</v>
      </c>
      <c r="B260" s="8" t="s">
        <v>720</v>
      </c>
      <c r="C260" s="8" t="s">
        <v>214</v>
      </c>
      <c r="D260" s="8">
        <v>858</v>
      </c>
      <c r="E260" s="8" t="s">
        <v>189</v>
      </c>
      <c r="F260" s="8">
        <v>858</v>
      </c>
      <c r="G260" s="8" t="s">
        <v>261</v>
      </c>
      <c r="H260" s="8">
        <v>931</v>
      </c>
      <c r="J260" s="8" t="str">
        <f>VLOOKUP($E260,'un-class-eco'!$B$2:$D$219,3,FALSE)</f>
        <v>High income</v>
      </c>
      <c r="K260" s="8" t="str">
        <f>IF(VLOOKUP(E260,'un-class'!$L$1:$O$249,2,FALSE)="x","LDC",IF(VLOOKUP(E260,'un-class'!$L$1:$O$249,3,FALSE)="x","LLDC",IF(VLOOKUP(E260,'un-class'!$L$1:O475,4,FALSE)="x","SIDS","nan")))</f>
        <v>nan</v>
      </c>
      <c r="L260" s="14" t="str">
        <f t="shared" si="50"/>
        <v>URY</v>
      </c>
      <c r="M260" s="15" t="s">
        <v>1049</v>
      </c>
      <c r="N260" s="13">
        <f>VLOOKUP($E260,'ssp1-up-g'!$C$1:$X$194,5,FALSE)</f>
        <v>3.6044722644811067E-2</v>
      </c>
      <c r="O260" s="13">
        <f>VLOOKUP($E260,'ssp1-up-g'!$C$1:$X$194,6,FALSE)</f>
        <v>1.770762783004276E-2</v>
      </c>
      <c r="P260" s="13">
        <f>VLOOKUP($E260,'ssp1-up-g'!$C$1:$X$194,7,FALSE)</f>
        <v>1.7704257595925199E-3</v>
      </c>
      <c r="Q260" s="13">
        <f>VLOOKUP($E260,'ssp1-up-g'!$C$1:$X$194,8,FALSE)</f>
        <v>0</v>
      </c>
      <c r="R260" s="13">
        <f>VLOOKUP($E260,'ssp1-up-g'!$C$1:$X$194,9,FALSE)</f>
        <v>0</v>
      </c>
      <c r="S260" s="13">
        <f>VLOOKUP($E260,'ssp1-up-g'!$C$1:$X$194,10,FALSE)</f>
        <v>0</v>
      </c>
      <c r="T260" s="13">
        <f>VLOOKUP($E260,'ssp1-up-g'!$C$1:$X$194,11,FALSE)</f>
        <v>0</v>
      </c>
      <c r="U260" s="13">
        <f>VLOOKUP($E260,'ssp1-up-g'!$C$1:$X$194,12,FALSE)</f>
        <v>0</v>
      </c>
      <c r="V260" s="13">
        <f>VLOOKUP($E260,'ssp1-up-g'!$C$1:$X$194,13,FALSE)</f>
        <v>0</v>
      </c>
      <c r="W260" s="13">
        <f>VLOOKUP($E260,'ssp1-up-g'!$C$1:$X$194,14,FALSE)</f>
        <v>0</v>
      </c>
      <c r="X260" s="13">
        <f>VLOOKUP($E260,'ssp1-up-g'!$C$1:$X$194,15,FALSE)</f>
        <v>0</v>
      </c>
      <c r="Y260" s="13">
        <f>VLOOKUP($E260,'ssp1-up-g'!$C$1:$X$194,16,FALSE)</f>
        <v>0</v>
      </c>
      <c r="Z260" s="13">
        <f>VLOOKUP($E260,'ssp1-up-g'!$C$1:$X$194,17,FALSE)</f>
        <v>0</v>
      </c>
      <c r="AA260" s="13">
        <f>VLOOKUP($E260,'ssp1-up-g'!$C$1:$X$194,18,FALSE)</f>
        <v>0</v>
      </c>
      <c r="AB260" s="13">
        <f>VLOOKUP($E260,'ssp1-up-g'!$C$1:$X$194,19,FALSE)</f>
        <v>0</v>
      </c>
      <c r="AC260" s="13">
        <f>VLOOKUP($E260,'ssp1-up-g'!$C$1:$X$194,20,FALSE)</f>
        <v>0</v>
      </c>
      <c r="AD260" s="13">
        <f>VLOOKUP($E260,'ssp1-up-g'!$C$1:$X$194,21,FALSE)</f>
        <v>0</v>
      </c>
      <c r="AE260" s="13">
        <f>VLOOKUP($E260,'ssp1-up-g'!$C$1:$X$194,22,FALSE)</f>
        <v>0</v>
      </c>
    </row>
    <row r="261" spans="1:31" x14ac:dyDescent="0.3">
      <c r="A261" s="14">
        <v>259</v>
      </c>
      <c r="B261" s="8" t="s">
        <v>722</v>
      </c>
      <c r="C261" s="8" t="s">
        <v>214</v>
      </c>
      <c r="D261" s="8">
        <v>862</v>
      </c>
      <c r="E261" s="8" t="s">
        <v>193</v>
      </c>
      <c r="F261" s="8">
        <v>862</v>
      </c>
      <c r="G261" s="8" t="s">
        <v>261</v>
      </c>
      <c r="H261" s="8">
        <v>931</v>
      </c>
      <c r="J261" s="8" t="s">
        <v>799</v>
      </c>
      <c r="K261" s="8" t="str">
        <f>IF(VLOOKUP(E261,'un-class'!$L$1:$O$249,2,FALSE)="x","LDC",IF(VLOOKUP(E261,'un-class'!$L$1:$O$249,3,FALSE)="x","LLDC",IF(VLOOKUP(E261,'un-class'!$L$1:O476,4,FALSE)="x","SIDS","nan")))</f>
        <v>nan</v>
      </c>
      <c r="L261" s="14" t="str">
        <f t="shared" si="50"/>
        <v>VEN</v>
      </c>
      <c r="M261" s="15" t="s">
        <v>1049</v>
      </c>
      <c r="N261" s="13">
        <f>VLOOKUP($E261,'ssp1-up-g'!$C$1:$X$194,5,FALSE)</f>
        <v>2.2242088195937235</v>
      </c>
      <c r="O261" s="13">
        <f>VLOOKUP($E261,'ssp1-up-g'!$C$1:$X$194,6,FALSE)</f>
        <v>1.9475747737648952</v>
      </c>
      <c r="P261" s="13">
        <f>VLOOKUP($E261,'ssp1-up-g'!$C$1:$X$194,7,FALSE)</f>
        <v>1.6901443826345037</v>
      </c>
      <c r="Q261" s="13">
        <f>VLOOKUP($E261,'ssp1-up-g'!$C$1:$X$194,8,FALSE)</f>
        <v>1.4105923245399481</v>
      </c>
      <c r="R261" s="13">
        <f>VLOOKUP($E261,'ssp1-up-g'!$C$1:$X$194,9,FALSE)</f>
        <v>1.1720853454797293</v>
      </c>
      <c r="S261" s="13">
        <f>VLOOKUP($E261,'ssp1-up-g'!$C$1:$X$194,10,FALSE)</f>
        <v>0.89389157027150645</v>
      </c>
      <c r="T261" s="13">
        <f>VLOOKUP($E261,'ssp1-up-g'!$C$1:$X$194,11,FALSE)</f>
        <v>0.60999828848934357</v>
      </c>
      <c r="U261" s="13">
        <f>VLOOKUP($E261,'ssp1-up-g'!$C$1:$X$194,12,FALSE)</f>
        <v>0.33427143826587979</v>
      </c>
      <c r="V261" s="13">
        <f>VLOOKUP($E261,'ssp1-up-g'!$C$1:$X$194,13,FALSE)</f>
        <v>9.8276037860117071E-2</v>
      </c>
      <c r="W261" s="13">
        <f>VLOOKUP($E261,'ssp1-up-g'!$C$1:$X$194,14,FALSE)</f>
        <v>0</v>
      </c>
      <c r="X261" s="13">
        <f>VLOOKUP($E261,'ssp1-up-g'!$C$1:$X$194,15,FALSE)</f>
        <v>0</v>
      </c>
      <c r="Y261" s="13">
        <f>VLOOKUP($E261,'ssp1-up-g'!$C$1:$X$194,16,FALSE)</f>
        <v>0</v>
      </c>
      <c r="Z261" s="13">
        <f>VLOOKUP($E261,'ssp1-up-g'!$C$1:$X$194,17,FALSE)</f>
        <v>0</v>
      </c>
      <c r="AA261" s="13">
        <f>VLOOKUP($E261,'ssp1-up-g'!$C$1:$X$194,18,FALSE)</f>
        <v>0</v>
      </c>
      <c r="AB261" s="13">
        <f>VLOOKUP($E261,'ssp1-up-g'!$C$1:$X$194,19,FALSE)</f>
        <v>0</v>
      </c>
      <c r="AC261" s="13">
        <f>VLOOKUP($E261,'ssp1-up-g'!$C$1:$X$194,20,FALSE)</f>
        <v>0</v>
      </c>
      <c r="AD261" s="13">
        <f>VLOOKUP($E261,'ssp1-up-g'!$C$1:$X$194,21,FALSE)</f>
        <v>0</v>
      </c>
      <c r="AE261" s="13">
        <f>VLOOKUP($E261,'ssp1-up-g'!$C$1:$X$194,22,FALSE)</f>
        <v>0</v>
      </c>
    </row>
    <row r="262" spans="1:31" x14ac:dyDescent="0.3">
      <c r="A262" s="14">
        <v>260</v>
      </c>
      <c r="B262" s="14" t="s">
        <v>724</v>
      </c>
      <c r="C262" s="14" t="s">
        <v>214</v>
      </c>
      <c r="D262" s="14">
        <v>905</v>
      </c>
      <c r="E262" s="14" t="s">
        <v>214</v>
      </c>
      <c r="F262" s="14">
        <v>21</v>
      </c>
      <c r="G262" s="14" t="s">
        <v>2</v>
      </c>
      <c r="H262" s="14">
        <v>1840</v>
      </c>
      <c r="I262" s="14">
        <v>1829</v>
      </c>
      <c r="L262" s="14" t="str">
        <f>B262</f>
        <v>Northern America</v>
      </c>
      <c r="M262" s="15" t="s">
        <v>1049</v>
      </c>
      <c r="N262" s="15">
        <f t="shared" ref="N262:AE262" si="51">SUMIF($H$2:$H$295,$D262,N$2:N$295)</f>
        <v>17.324136177598589</v>
      </c>
      <c r="O262" s="15">
        <f t="shared" si="51"/>
        <v>18.058347245282818</v>
      </c>
      <c r="P262" s="15">
        <f t="shared" si="51"/>
        <v>18.284654317342682</v>
      </c>
      <c r="Q262" s="15">
        <f t="shared" si="51"/>
        <v>17.868106919132707</v>
      </c>
      <c r="R262" s="15">
        <f t="shared" si="51"/>
        <v>17.392262395629849</v>
      </c>
      <c r="S262" s="15">
        <f t="shared" si="51"/>
        <v>16.833428049111028</v>
      </c>
      <c r="T262" s="15">
        <f t="shared" si="51"/>
        <v>15.993301824784098</v>
      </c>
      <c r="U262" s="15">
        <f t="shared" si="51"/>
        <v>15.288797156829382</v>
      </c>
      <c r="V262" s="15">
        <f t="shared" si="51"/>
        <v>14.815376888099628</v>
      </c>
      <c r="W262" s="15">
        <f t="shared" si="51"/>
        <v>14.537831939149498</v>
      </c>
      <c r="X262" s="15">
        <f t="shared" si="51"/>
        <v>13.732832603214277</v>
      </c>
      <c r="Y262" s="15">
        <f t="shared" si="51"/>
        <v>12.639657286058394</v>
      </c>
      <c r="Z262" s="15">
        <f t="shared" si="51"/>
        <v>11.321539363452708</v>
      </c>
      <c r="AA262" s="15">
        <f t="shared" si="51"/>
        <v>8.9432073990835832</v>
      </c>
      <c r="AB262" s="15">
        <f t="shared" si="51"/>
        <v>6.0563826558166269</v>
      </c>
      <c r="AC262" s="15">
        <f t="shared" si="51"/>
        <v>3.5260947466140351</v>
      </c>
      <c r="AD262" s="15">
        <f t="shared" si="51"/>
        <v>1.0194368375516092</v>
      </c>
      <c r="AE262" s="15">
        <f t="shared" si="51"/>
        <v>0</v>
      </c>
    </row>
    <row r="263" spans="1:31" x14ac:dyDescent="0.3">
      <c r="A263" s="14">
        <v>261</v>
      </c>
      <c r="B263" s="8" t="s">
        <v>725</v>
      </c>
      <c r="C263" s="8">
        <v>19</v>
      </c>
      <c r="D263" s="8">
        <v>60</v>
      </c>
      <c r="E263" s="8" t="s">
        <v>726</v>
      </c>
      <c r="F263" s="8">
        <v>60</v>
      </c>
      <c r="G263" s="8" t="s">
        <v>261</v>
      </c>
      <c r="H263" s="8">
        <v>905</v>
      </c>
      <c r="J263" s="8" t="str">
        <f>VLOOKUP($E263,'un-class-eco'!$B$2:$D$219,3,FALSE)</f>
        <v>High income</v>
      </c>
      <c r="K263" s="8" t="str">
        <f>IF(VLOOKUP(E263,'un-class'!$L$1:$O$249,2,FALSE)="x","LDC",IF(VLOOKUP(E263,'un-class'!$L$1:$O$249,3,FALSE)="x","LLDC",IF(VLOOKUP(E263,'un-class'!$L$1:O478,4,FALSE)="x","SIDS","nan")))</f>
        <v>nan</v>
      </c>
      <c r="L263" s="14" t="str">
        <f t="shared" si="50"/>
        <v>BMU</v>
      </c>
      <c r="M263" s="15" t="s">
        <v>1049</v>
      </c>
      <c r="N263" s="8" t="s">
        <v>799</v>
      </c>
      <c r="O263" s="8" t="s">
        <v>799</v>
      </c>
      <c r="P263" s="8" t="s">
        <v>799</v>
      </c>
      <c r="Q263" s="8" t="s">
        <v>799</v>
      </c>
      <c r="R263" s="8" t="s">
        <v>799</v>
      </c>
      <c r="S263" s="8" t="s">
        <v>799</v>
      </c>
      <c r="T263" s="8" t="s">
        <v>799</v>
      </c>
      <c r="U263" s="8" t="s">
        <v>799</v>
      </c>
      <c r="V263" s="8" t="s">
        <v>799</v>
      </c>
      <c r="W263" s="8" t="s">
        <v>799</v>
      </c>
      <c r="X263" s="8" t="s">
        <v>799</v>
      </c>
      <c r="Y263" s="8" t="s">
        <v>799</v>
      </c>
      <c r="Z263" s="8" t="s">
        <v>799</v>
      </c>
      <c r="AA263" s="8" t="s">
        <v>799</v>
      </c>
      <c r="AB263" s="8" t="s">
        <v>799</v>
      </c>
      <c r="AC263" s="8" t="s">
        <v>799</v>
      </c>
      <c r="AD263" s="8" t="s">
        <v>799</v>
      </c>
      <c r="AE263" s="8" t="s">
        <v>799</v>
      </c>
    </row>
    <row r="264" spans="1:31" x14ac:dyDescent="0.3">
      <c r="A264" s="14">
        <v>262</v>
      </c>
      <c r="B264" s="8" t="s">
        <v>728</v>
      </c>
      <c r="C264" s="8" t="s">
        <v>214</v>
      </c>
      <c r="D264" s="8">
        <v>124</v>
      </c>
      <c r="E264" s="8" t="s">
        <v>37</v>
      </c>
      <c r="F264" s="8">
        <v>124</v>
      </c>
      <c r="G264" s="8" t="s">
        <v>261</v>
      </c>
      <c r="H264" s="8">
        <v>905</v>
      </c>
      <c r="J264" s="8" t="str">
        <f>VLOOKUP($E264,'un-class-eco'!$B$2:$D$219,3,FALSE)</f>
        <v>High income</v>
      </c>
      <c r="K264" s="8" t="str">
        <f>IF(VLOOKUP(E264,'un-class'!$L$1:$O$249,2,FALSE)="x","LDC",IF(VLOOKUP(E264,'un-class'!$L$1:$O$249,3,FALSE)="x","LLDC",IF(VLOOKUP(E264,'un-class'!$L$1:O479,4,FALSE)="x","SIDS","nan")))</f>
        <v>nan</v>
      </c>
      <c r="L264" s="14" t="str">
        <f t="shared" si="50"/>
        <v>CAN</v>
      </c>
      <c r="M264" s="15" t="s">
        <v>1049</v>
      </c>
      <c r="N264" s="13">
        <f>VLOOKUP($E264,'ssp1-up-g'!$C$1:$X$194,5,FALSE)</f>
        <v>2.131747548738943</v>
      </c>
      <c r="O264" s="13">
        <f>VLOOKUP($E264,'ssp1-up-g'!$C$1:$X$194,6,FALSE)</f>
        <v>2.2356092140851445</v>
      </c>
      <c r="P264" s="13">
        <f>VLOOKUP($E264,'ssp1-up-g'!$C$1:$X$194,7,FALSE)</f>
        <v>2.2513952753525182</v>
      </c>
      <c r="Q264" s="13">
        <f>VLOOKUP($E264,'ssp1-up-g'!$C$1:$X$194,8,FALSE)</f>
        <v>2.1818597847851819</v>
      </c>
      <c r="R264" s="13">
        <f>VLOOKUP($E264,'ssp1-up-g'!$C$1:$X$194,9,FALSE)</f>
        <v>2.1037231783778125</v>
      </c>
      <c r="S264" s="13">
        <f>VLOOKUP($E264,'ssp1-up-g'!$C$1:$X$194,10,FALSE)</f>
        <v>2.0677035862100794</v>
      </c>
      <c r="T264" s="13">
        <f>VLOOKUP($E264,'ssp1-up-g'!$C$1:$X$194,11,FALSE)</f>
        <v>2.0497808696878081</v>
      </c>
      <c r="U264" s="13">
        <f>VLOOKUP($E264,'ssp1-up-g'!$C$1:$X$194,12,FALSE)</f>
        <v>2.010264164837217</v>
      </c>
      <c r="V264" s="13">
        <f>VLOOKUP($E264,'ssp1-up-g'!$C$1:$X$194,13,FALSE)</f>
        <v>1.9379779499974248</v>
      </c>
      <c r="W264" s="13">
        <f>VLOOKUP($E264,'ssp1-up-g'!$C$1:$X$194,14,FALSE)</f>
        <v>1.8511924457056921</v>
      </c>
      <c r="X264" s="13">
        <f>VLOOKUP($E264,'ssp1-up-g'!$C$1:$X$194,15,FALSE)</f>
        <v>1.6634909515069154</v>
      </c>
      <c r="Y264" s="13">
        <f>VLOOKUP($E264,'ssp1-up-g'!$C$1:$X$194,16,FALSE)</f>
        <v>1.3840794106377245</v>
      </c>
      <c r="Z264" s="13">
        <f>VLOOKUP($E264,'ssp1-up-g'!$C$1:$X$194,17,FALSE)</f>
        <v>1.1047467095908203</v>
      </c>
      <c r="AA264" s="13">
        <f>VLOOKUP($E264,'ssp1-up-g'!$C$1:$X$194,18,FALSE)</f>
        <v>0.81798340367505062</v>
      </c>
      <c r="AB264" s="13">
        <f>VLOOKUP($E264,'ssp1-up-g'!$C$1:$X$194,19,FALSE)</f>
        <v>0.38474928345575421</v>
      </c>
      <c r="AC264" s="13">
        <f>VLOOKUP($E264,'ssp1-up-g'!$C$1:$X$194,20,FALSE)</f>
        <v>0</v>
      </c>
      <c r="AD264" s="13">
        <f>VLOOKUP($E264,'ssp1-up-g'!$C$1:$X$194,21,FALSE)</f>
        <v>0</v>
      </c>
      <c r="AE264" s="13">
        <f>VLOOKUP($E264,'ssp1-up-g'!$C$1:$X$194,22,FALSE)</f>
        <v>0</v>
      </c>
    </row>
    <row r="265" spans="1:31" x14ac:dyDescent="0.3">
      <c r="A265" s="14">
        <v>263</v>
      </c>
      <c r="B265" s="8" t="s">
        <v>730</v>
      </c>
      <c r="C265" s="8">
        <v>17</v>
      </c>
      <c r="D265" s="8">
        <v>304</v>
      </c>
      <c r="E265" s="8" t="s">
        <v>731</v>
      </c>
      <c r="F265" s="8">
        <v>304</v>
      </c>
      <c r="G265" s="8" t="s">
        <v>261</v>
      </c>
      <c r="H265" s="8">
        <v>905</v>
      </c>
      <c r="J265" s="8" t="str">
        <f>VLOOKUP($E265,'un-class-eco'!$B$2:$D$219,3,FALSE)</f>
        <v>High income</v>
      </c>
      <c r="K265" s="8" t="str">
        <f>IF(VLOOKUP(E265,'un-class'!$L$1:$O$249,2,FALSE)="x","LDC",IF(VLOOKUP(E265,'un-class'!$L$1:$O$249,3,FALSE)="x","LLDC",IF(VLOOKUP(E265,'un-class'!$L$1:O480,4,FALSE)="x","SIDS","nan")))</f>
        <v>nan</v>
      </c>
      <c r="L265" s="14" t="str">
        <f t="shared" si="50"/>
        <v>GRL</v>
      </c>
      <c r="M265" s="15" t="s">
        <v>1049</v>
      </c>
      <c r="N265" s="8" t="s">
        <v>799</v>
      </c>
      <c r="O265" s="8" t="s">
        <v>799</v>
      </c>
      <c r="P265" s="8" t="s">
        <v>799</v>
      </c>
      <c r="Q265" s="8" t="s">
        <v>799</v>
      </c>
      <c r="R265" s="8" t="s">
        <v>799</v>
      </c>
      <c r="S265" s="8" t="s">
        <v>799</v>
      </c>
      <c r="T265" s="8" t="s">
        <v>799</v>
      </c>
      <c r="U265" s="8" t="s">
        <v>799</v>
      </c>
      <c r="V265" s="8" t="s">
        <v>799</v>
      </c>
      <c r="W265" s="8" t="s">
        <v>799</v>
      </c>
      <c r="X265" s="8" t="s">
        <v>799</v>
      </c>
      <c r="Y265" s="8" t="s">
        <v>799</v>
      </c>
      <c r="Z265" s="8" t="s">
        <v>799</v>
      </c>
      <c r="AA265" s="8" t="s">
        <v>799</v>
      </c>
      <c r="AB265" s="8" t="s">
        <v>799</v>
      </c>
      <c r="AC265" s="8" t="s">
        <v>799</v>
      </c>
      <c r="AD265" s="8" t="s">
        <v>799</v>
      </c>
      <c r="AE265" s="8" t="s">
        <v>799</v>
      </c>
    </row>
    <row r="266" spans="1:31" x14ac:dyDescent="0.3">
      <c r="A266" s="14">
        <v>264</v>
      </c>
      <c r="B266" s="8" t="s">
        <v>733</v>
      </c>
      <c r="C266" s="8">
        <v>2</v>
      </c>
      <c r="D266" s="8">
        <v>666</v>
      </c>
      <c r="E266" s="8" t="s">
        <v>734</v>
      </c>
      <c r="F266" s="8">
        <v>666</v>
      </c>
      <c r="G266" s="8" t="s">
        <v>261</v>
      </c>
      <c r="H266" s="8">
        <v>905</v>
      </c>
      <c r="J266" s="8" t="s">
        <v>799</v>
      </c>
      <c r="K266" s="8" t="str">
        <f>IF(VLOOKUP(E266,'un-class'!$L$1:$O$249,2,FALSE)="x","LDC",IF(VLOOKUP(E266,'un-class'!$L$1:$O$249,3,FALSE)="x","LLDC",IF(VLOOKUP(E266,'un-class'!$L$1:O481,4,FALSE)="x","SIDS","nan")))</f>
        <v>nan</v>
      </c>
      <c r="L266" s="14" t="str">
        <f t="shared" si="50"/>
        <v>SPM</v>
      </c>
      <c r="M266" s="15" t="s">
        <v>1049</v>
      </c>
      <c r="N266" s="8" t="s">
        <v>799</v>
      </c>
      <c r="O266" s="8" t="s">
        <v>799</v>
      </c>
      <c r="P266" s="8" t="s">
        <v>799</v>
      </c>
      <c r="Q266" s="8" t="s">
        <v>799</v>
      </c>
      <c r="R266" s="8" t="s">
        <v>799</v>
      </c>
      <c r="S266" s="8" t="s">
        <v>799</v>
      </c>
      <c r="T266" s="8" t="s">
        <v>799</v>
      </c>
      <c r="U266" s="8" t="s">
        <v>799</v>
      </c>
      <c r="V266" s="8" t="s">
        <v>799</v>
      </c>
      <c r="W266" s="8" t="s">
        <v>799</v>
      </c>
      <c r="X266" s="8" t="s">
        <v>799</v>
      </c>
      <c r="Y266" s="8" t="s">
        <v>799</v>
      </c>
      <c r="Z266" s="8" t="s">
        <v>799</v>
      </c>
      <c r="AA266" s="8" t="s">
        <v>799</v>
      </c>
      <c r="AB266" s="8" t="s">
        <v>799</v>
      </c>
      <c r="AC266" s="8" t="s">
        <v>799</v>
      </c>
      <c r="AD266" s="8" t="s">
        <v>799</v>
      </c>
      <c r="AE266" s="8" t="s">
        <v>799</v>
      </c>
    </row>
    <row r="267" spans="1:31" x14ac:dyDescent="0.3">
      <c r="A267" s="14">
        <v>265</v>
      </c>
      <c r="B267" s="8" t="s">
        <v>736</v>
      </c>
      <c r="C267" s="8">
        <v>32</v>
      </c>
      <c r="D267" s="8">
        <v>840</v>
      </c>
      <c r="E267" s="8" t="s">
        <v>190</v>
      </c>
      <c r="F267" s="8">
        <v>840</v>
      </c>
      <c r="G267" s="8" t="s">
        <v>261</v>
      </c>
      <c r="H267" s="8">
        <v>905</v>
      </c>
      <c r="J267" s="8" t="str">
        <f>VLOOKUP($E267,'un-class-eco'!$B$2:$D$219,3,FALSE)</f>
        <v>High income</v>
      </c>
      <c r="K267" s="8" t="str">
        <f>IF(VLOOKUP(E267,'un-class'!$L$1:$O$249,2,FALSE)="x","LDC",IF(VLOOKUP(E267,'un-class'!$L$1:$O$249,3,FALSE)="x","LLDC",IF(VLOOKUP(E267,'un-class'!$L$1:O482,4,FALSE)="x","SIDS","nan")))</f>
        <v>nan</v>
      </c>
      <c r="L267" s="14" t="str">
        <f t="shared" si="50"/>
        <v>USA</v>
      </c>
      <c r="M267" s="15" t="s">
        <v>1049</v>
      </c>
      <c r="N267" s="13">
        <f>VLOOKUP($E267,'ssp1-up-g'!$C$1:$X$194,5,FALSE)</f>
        <v>15.192388628859646</v>
      </c>
      <c r="O267" s="13">
        <f>VLOOKUP($E267,'ssp1-up-g'!$C$1:$X$194,6,FALSE)</f>
        <v>15.822738031197673</v>
      </c>
      <c r="P267" s="13">
        <f>VLOOKUP($E267,'ssp1-up-g'!$C$1:$X$194,7,FALSE)</f>
        <v>16.033259041990163</v>
      </c>
      <c r="Q267" s="13">
        <f>VLOOKUP($E267,'ssp1-up-g'!$C$1:$X$194,8,FALSE)</f>
        <v>15.686247134347525</v>
      </c>
      <c r="R267" s="13">
        <f>VLOOKUP($E267,'ssp1-up-g'!$C$1:$X$194,9,FALSE)</f>
        <v>15.288539217252037</v>
      </c>
      <c r="S267" s="13">
        <f>VLOOKUP($E267,'ssp1-up-g'!$C$1:$X$194,10,FALSE)</f>
        <v>14.765724462900948</v>
      </c>
      <c r="T267" s="13">
        <f>VLOOKUP($E267,'ssp1-up-g'!$C$1:$X$194,11,FALSE)</f>
        <v>13.94352095509629</v>
      </c>
      <c r="U267" s="13">
        <f>VLOOKUP($E267,'ssp1-up-g'!$C$1:$X$194,12,FALSE)</f>
        <v>13.278532991992165</v>
      </c>
      <c r="V267" s="13">
        <f>VLOOKUP($E267,'ssp1-up-g'!$C$1:$X$194,13,FALSE)</f>
        <v>12.877398938102203</v>
      </c>
      <c r="W267" s="13">
        <f>VLOOKUP($E267,'ssp1-up-g'!$C$1:$X$194,14,FALSE)</f>
        <v>12.686639493443806</v>
      </c>
      <c r="X267" s="13">
        <f>VLOOKUP($E267,'ssp1-up-g'!$C$1:$X$194,15,FALSE)</f>
        <v>12.069341651707362</v>
      </c>
      <c r="Y267" s="13">
        <f>VLOOKUP($E267,'ssp1-up-g'!$C$1:$X$194,16,FALSE)</f>
        <v>11.25557787542067</v>
      </c>
      <c r="Z267" s="13">
        <f>VLOOKUP($E267,'ssp1-up-g'!$C$1:$X$194,17,FALSE)</f>
        <v>10.216792653861887</v>
      </c>
      <c r="AA267" s="13">
        <f>VLOOKUP($E267,'ssp1-up-g'!$C$1:$X$194,18,FALSE)</f>
        <v>8.1252239954085326</v>
      </c>
      <c r="AB267" s="13">
        <f>VLOOKUP($E267,'ssp1-up-g'!$C$1:$X$194,19,FALSE)</f>
        <v>5.6716333723608727</v>
      </c>
      <c r="AC267" s="13">
        <f>VLOOKUP($E267,'ssp1-up-g'!$C$1:$X$194,20,FALSE)</f>
        <v>3.5260947466140351</v>
      </c>
      <c r="AD267" s="13">
        <f>VLOOKUP($E267,'ssp1-up-g'!$C$1:$X$194,21,FALSE)</f>
        <v>1.0194368375516092</v>
      </c>
      <c r="AE267" s="13">
        <f>VLOOKUP($E267,'ssp1-up-g'!$C$1:$X$194,22,FALSE)</f>
        <v>0</v>
      </c>
    </row>
    <row r="268" spans="1:31" x14ac:dyDescent="0.3">
      <c r="A268" s="14">
        <v>266</v>
      </c>
      <c r="B268" s="14" t="s">
        <v>738</v>
      </c>
      <c r="C268" s="14" t="s">
        <v>214</v>
      </c>
      <c r="D268" s="14">
        <v>909</v>
      </c>
      <c r="E268" s="14" t="s">
        <v>214</v>
      </c>
      <c r="F268" s="14">
        <v>9</v>
      </c>
      <c r="G268" s="14" t="s">
        <v>2</v>
      </c>
      <c r="H268" s="14">
        <v>1840</v>
      </c>
      <c r="I268" s="14"/>
      <c r="L268" s="14" t="str">
        <f>B268</f>
        <v>Oceania</v>
      </c>
      <c r="M268" s="15" t="s">
        <v>1049</v>
      </c>
      <c r="N268" s="15">
        <f t="shared" ref="N268:W269" si="52">SUMIF($H$2:$H$295,$D268,N$2:N$295)</f>
        <v>2.6434591455558349</v>
      </c>
      <c r="O268" s="15">
        <f t="shared" si="52"/>
        <v>2.7065995356822135</v>
      </c>
      <c r="P268" s="15">
        <f t="shared" si="52"/>
        <v>2.7679915290470891</v>
      </c>
      <c r="Q268" s="15">
        <f t="shared" si="52"/>
        <v>2.7471823376816293</v>
      </c>
      <c r="R268" s="15">
        <f t="shared" si="52"/>
        <v>2.7444421993591961</v>
      </c>
      <c r="S268" s="15">
        <f t="shared" si="52"/>
        <v>2.750020817593033</v>
      </c>
      <c r="T268" s="15">
        <f t="shared" si="52"/>
        <v>2.7160064906936783</v>
      </c>
      <c r="U268" s="15">
        <f t="shared" si="52"/>
        <v>2.6234969987013672</v>
      </c>
      <c r="V268" s="15">
        <f t="shared" si="52"/>
        <v>2.4841427785870303</v>
      </c>
      <c r="W268" s="15">
        <f t="shared" si="52"/>
        <v>2.3108519863972421</v>
      </c>
      <c r="X268" s="15">
        <f t="shared" ref="X268:AE269" si="53">SUMIF($H$2:$H$295,$D268,X$2:X$295)</f>
        <v>1.9828939686965945</v>
      </c>
      <c r="Y268" s="15">
        <f t="shared" si="53"/>
        <v>1.614043572730818</v>
      </c>
      <c r="Z268" s="15">
        <f t="shared" si="53"/>
        <v>1.247626575782659</v>
      </c>
      <c r="AA268" s="15">
        <f t="shared" si="53"/>
        <v>0.79124841626860931</v>
      </c>
      <c r="AB268" s="15">
        <f t="shared" si="53"/>
        <v>0.29843856868154683</v>
      </c>
      <c r="AC268" s="15">
        <f t="shared" si="53"/>
        <v>2.8325053176213366E-2</v>
      </c>
      <c r="AD268" s="15">
        <f t="shared" si="53"/>
        <v>0</v>
      </c>
      <c r="AE268" s="15">
        <f t="shared" si="53"/>
        <v>0</v>
      </c>
    </row>
    <row r="269" spans="1:31" x14ac:dyDescent="0.3">
      <c r="A269" s="14">
        <v>267</v>
      </c>
      <c r="B269" s="14" t="s">
        <v>223</v>
      </c>
      <c r="C269" s="14" t="s">
        <v>214</v>
      </c>
      <c r="D269" s="14">
        <v>927</v>
      </c>
      <c r="E269" s="14" t="s">
        <v>214</v>
      </c>
      <c r="F269" s="14">
        <v>53</v>
      </c>
      <c r="G269" s="14" t="s">
        <v>258</v>
      </c>
      <c r="H269" s="14">
        <v>909</v>
      </c>
      <c r="I269" s="14">
        <v>1836</v>
      </c>
      <c r="L269" s="14" t="str">
        <f>B269</f>
        <v>Australia/New Zealand</v>
      </c>
      <c r="M269" s="15" t="s">
        <v>1049</v>
      </c>
      <c r="N269" s="15">
        <f t="shared" si="52"/>
        <v>2.1617174814461437</v>
      </c>
      <c r="O269" s="15">
        <f t="shared" si="52"/>
        <v>2.1581596550526001</v>
      </c>
      <c r="P269" s="15">
        <f t="shared" si="52"/>
        <v>2.1578524921490967</v>
      </c>
      <c r="Q269" s="15">
        <f t="shared" si="52"/>
        <v>2.0837311456534717</v>
      </c>
      <c r="R269" s="15">
        <f t="shared" si="52"/>
        <v>2.0318973135293357</v>
      </c>
      <c r="S269" s="15">
        <f t="shared" si="52"/>
        <v>2.0135694177149173</v>
      </c>
      <c r="T269" s="15">
        <f t="shared" si="52"/>
        <v>1.9841141286318864</v>
      </c>
      <c r="U269" s="15">
        <f t="shared" si="52"/>
        <v>1.9214640546058011</v>
      </c>
      <c r="V269" s="15">
        <f t="shared" si="52"/>
        <v>1.8228940992499911</v>
      </c>
      <c r="W269" s="15">
        <f t="shared" si="52"/>
        <v>1.71057503615536</v>
      </c>
      <c r="X269" s="15">
        <f t="shared" si="53"/>
        <v>1.4602420995545708</v>
      </c>
      <c r="Y269" s="15">
        <f t="shared" si="53"/>
        <v>1.183240911347669</v>
      </c>
      <c r="Z269" s="15">
        <f t="shared" si="53"/>
        <v>0.91754774152592589</v>
      </c>
      <c r="AA269" s="15">
        <f t="shared" si="53"/>
        <v>0.56566318297782825</v>
      </c>
      <c r="AB269" s="15">
        <f t="shared" si="53"/>
        <v>0.17680429741892212</v>
      </c>
      <c r="AC269" s="15">
        <f t="shared" si="53"/>
        <v>0</v>
      </c>
      <c r="AD269" s="15">
        <f t="shared" si="53"/>
        <v>0</v>
      </c>
      <c r="AE269" s="15">
        <f t="shared" si="53"/>
        <v>0</v>
      </c>
    </row>
    <row r="270" spans="1:31" x14ac:dyDescent="0.3">
      <c r="A270" s="14">
        <v>268</v>
      </c>
      <c r="B270" s="8" t="s">
        <v>739</v>
      </c>
      <c r="C270" s="8">
        <v>33</v>
      </c>
      <c r="D270" s="8">
        <v>36</v>
      </c>
      <c r="E270" s="8" t="s">
        <v>16</v>
      </c>
      <c r="F270" s="8">
        <v>36</v>
      </c>
      <c r="G270" s="8" t="s">
        <v>261</v>
      </c>
      <c r="H270" s="8">
        <v>927</v>
      </c>
      <c r="J270" s="8" t="str">
        <f>VLOOKUP($E270,'un-class-eco'!$B$2:$D$219,3,FALSE)</f>
        <v>High income</v>
      </c>
      <c r="K270" s="8" t="str">
        <f>IF(VLOOKUP(E270,'un-class'!$L$1:$O$249,2,FALSE)="x","LDC",IF(VLOOKUP(E270,'un-class'!$L$1:$O$249,3,FALSE)="x","LLDC",IF(VLOOKUP(E270,'un-class'!$L$1:O485,4,FALSE)="x","SIDS","nan")))</f>
        <v>nan</v>
      </c>
      <c r="L270" s="14" t="str">
        <f t="shared" si="50"/>
        <v>AUS</v>
      </c>
      <c r="M270" s="15" t="s">
        <v>1049</v>
      </c>
      <c r="N270" s="13">
        <f>VLOOKUP($E270,'ssp1-up-g'!$C$1:$X$194,5,FALSE)</f>
        <v>1.8956511281920285</v>
      </c>
      <c r="O270" s="13">
        <f>VLOOKUP($E270,'ssp1-up-g'!$C$1:$X$194,6,FALSE)</f>
        <v>1.8969837918879193</v>
      </c>
      <c r="P270" s="13">
        <f>VLOOKUP($E270,'ssp1-up-g'!$C$1:$X$194,7,FALSE)</f>
        <v>1.907845749156472</v>
      </c>
      <c r="Q270" s="13">
        <f>VLOOKUP($E270,'ssp1-up-g'!$C$1:$X$194,8,FALSE)</f>
        <v>1.8520076287695169</v>
      </c>
      <c r="R270" s="13">
        <f>VLOOKUP($E270,'ssp1-up-g'!$C$1:$X$194,9,FALSE)</f>
        <v>1.8147941358397475</v>
      </c>
      <c r="S270" s="13">
        <f>VLOOKUP($E270,'ssp1-up-g'!$C$1:$X$194,10,FALSE)</f>
        <v>1.8082750792835114</v>
      </c>
      <c r="T270" s="13">
        <f>VLOOKUP($E270,'ssp1-up-g'!$C$1:$X$194,11,FALSE)</f>
        <v>1.7910248886479323</v>
      </c>
      <c r="U270" s="13">
        <f>VLOOKUP($E270,'ssp1-up-g'!$C$1:$X$194,12,FALSE)</f>
        <v>1.7432821850503615</v>
      </c>
      <c r="V270" s="13">
        <f>VLOOKUP($E270,'ssp1-up-g'!$C$1:$X$194,13,FALSE)</f>
        <v>1.6613302482182704</v>
      </c>
      <c r="W270" s="13">
        <f>VLOOKUP($E270,'ssp1-up-g'!$C$1:$X$194,14,FALSE)</f>
        <v>1.5636730772501508</v>
      </c>
      <c r="X270" s="13">
        <f>VLOOKUP($E270,'ssp1-up-g'!$C$1:$X$194,15,FALSE)</f>
        <v>1.3307385356580426</v>
      </c>
      <c r="Y270" s="13">
        <f>VLOOKUP($E270,'ssp1-up-g'!$C$1:$X$194,16,FALSE)</f>
        <v>1.0730639867452254</v>
      </c>
      <c r="Z270" s="13">
        <f>VLOOKUP($E270,'ssp1-up-g'!$C$1:$X$194,17,FALSE)</f>
        <v>0.83289743867888433</v>
      </c>
      <c r="AA270" s="13">
        <f>VLOOKUP($E270,'ssp1-up-g'!$C$1:$X$194,18,FALSE)</f>
        <v>0.50569393082867009</v>
      </c>
      <c r="AB270" s="13">
        <f>VLOOKUP($E270,'ssp1-up-g'!$C$1:$X$194,19,FALSE)</f>
        <v>0.15637280047124591</v>
      </c>
      <c r="AC270" s="13">
        <f>VLOOKUP($E270,'ssp1-up-g'!$C$1:$X$194,20,FALSE)</f>
        <v>0</v>
      </c>
      <c r="AD270" s="13">
        <f>VLOOKUP($E270,'ssp1-up-g'!$C$1:$X$194,21,FALSE)</f>
        <v>0</v>
      </c>
      <c r="AE270" s="13">
        <f>VLOOKUP($E270,'ssp1-up-g'!$C$1:$X$194,22,FALSE)</f>
        <v>0</v>
      </c>
    </row>
    <row r="271" spans="1:31" x14ac:dyDescent="0.3">
      <c r="A271" s="14">
        <v>269</v>
      </c>
      <c r="B271" s="8" t="s">
        <v>741</v>
      </c>
      <c r="C271" s="8">
        <v>34</v>
      </c>
      <c r="D271" s="8">
        <v>554</v>
      </c>
      <c r="E271" s="8" t="s">
        <v>141</v>
      </c>
      <c r="F271" s="8">
        <v>554</v>
      </c>
      <c r="G271" s="8" t="s">
        <v>261</v>
      </c>
      <c r="H271" s="8">
        <v>927</v>
      </c>
      <c r="J271" s="8" t="str">
        <f>VLOOKUP($E271,'un-class-eco'!$B$2:$D$219,3,FALSE)</f>
        <v>High income</v>
      </c>
      <c r="K271" s="8" t="str">
        <f>IF(VLOOKUP(E271,'un-class'!$L$1:$O$249,2,FALSE)="x","LDC",IF(VLOOKUP(E271,'un-class'!$L$1:$O$249,3,FALSE)="x","LLDC",IF(VLOOKUP(E271,'un-class'!$L$1:O486,4,FALSE)="x","SIDS","nan")))</f>
        <v>nan</v>
      </c>
      <c r="L271" s="14" t="str">
        <f t="shared" si="50"/>
        <v>NZL</v>
      </c>
      <c r="M271" s="15" t="s">
        <v>1049</v>
      </c>
      <c r="N271" s="13">
        <f>VLOOKUP($E271,'ssp1-up-g'!$C$1:$X$194,5,FALSE)</f>
        <v>0.26606635325411521</v>
      </c>
      <c r="O271" s="13">
        <f>VLOOKUP($E271,'ssp1-up-g'!$C$1:$X$194,6,FALSE)</f>
        <v>0.26117586316468078</v>
      </c>
      <c r="P271" s="13">
        <f>VLOOKUP($E271,'ssp1-up-g'!$C$1:$X$194,7,FALSE)</f>
        <v>0.25000674299262471</v>
      </c>
      <c r="Q271" s="13">
        <f>VLOOKUP($E271,'ssp1-up-g'!$C$1:$X$194,8,FALSE)</f>
        <v>0.23172351688395487</v>
      </c>
      <c r="R271" s="13">
        <f>VLOOKUP($E271,'ssp1-up-g'!$C$1:$X$194,9,FALSE)</f>
        <v>0.2171031776895882</v>
      </c>
      <c r="S271" s="13">
        <f>VLOOKUP($E271,'ssp1-up-g'!$C$1:$X$194,10,FALSE)</f>
        <v>0.20529433843140588</v>
      </c>
      <c r="T271" s="13">
        <f>VLOOKUP($E271,'ssp1-up-g'!$C$1:$X$194,11,FALSE)</f>
        <v>0.19308923998395411</v>
      </c>
      <c r="U271" s="13">
        <f>VLOOKUP($E271,'ssp1-up-g'!$C$1:$X$194,12,FALSE)</f>
        <v>0.17818186955543958</v>
      </c>
      <c r="V271" s="13">
        <f>VLOOKUP($E271,'ssp1-up-g'!$C$1:$X$194,13,FALSE)</f>
        <v>0.16156385103172077</v>
      </c>
      <c r="W271" s="13">
        <f>VLOOKUP($E271,'ssp1-up-g'!$C$1:$X$194,14,FALSE)</f>
        <v>0.14690195890520918</v>
      </c>
      <c r="X271" s="13">
        <f>VLOOKUP($E271,'ssp1-up-g'!$C$1:$X$194,15,FALSE)</f>
        <v>0.12950356389652828</v>
      </c>
      <c r="Y271" s="13">
        <f>VLOOKUP($E271,'ssp1-up-g'!$C$1:$X$194,16,FALSE)</f>
        <v>0.11017692460244355</v>
      </c>
      <c r="Z271" s="13">
        <f>VLOOKUP($E271,'ssp1-up-g'!$C$1:$X$194,17,FALSE)</f>
        <v>8.4650302847041559E-2</v>
      </c>
      <c r="AA271" s="13">
        <f>VLOOKUP($E271,'ssp1-up-g'!$C$1:$X$194,18,FALSE)</f>
        <v>5.9969252149158159E-2</v>
      </c>
      <c r="AB271" s="13">
        <f>VLOOKUP($E271,'ssp1-up-g'!$C$1:$X$194,19,FALSE)</f>
        <v>2.0431496947676209E-2</v>
      </c>
      <c r="AC271" s="13">
        <f>VLOOKUP($E271,'ssp1-up-g'!$C$1:$X$194,20,FALSE)</f>
        <v>0</v>
      </c>
      <c r="AD271" s="13">
        <f>VLOOKUP($E271,'ssp1-up-g'!$C$1:$X$194,21,FALSE)</f>
        <v>0</v>
      </c>
      <c r="AE271" s="13">
        <f>VLOOKUP($E271,'ssp1-up-g'!$C$1:$X$194,22,FALSE)</f>
        <v>0</v>
      </c>
    </row>
    <row r="272" spans="1:31" x14ac:dyDescent="0.3">
      <c r="A272" s="14">
        <v>270</v>
      </c>
      <c r="B272" s="14" t="s">
        <v>743</v>
      </c>
      <c r="C272" s="14" t="s">
        <v>214</v>
      </c>
      <c r="D272" s="14">
        <v>928</v>
      </c>
      <c r="E272" s="14" t="s">
        <v>214</v>
      </c>
      <c r="F272" s="14">
        <v>54</v>
      </c>
      <c r="G272" s="14" t="s">
        <v>258</v>
      </c>
      <c r="H272" s="14">
        <v>909</v>
      </c>
      <c r="I272" s="14">
        <v>1835</v>
      </c>
      <c r="L272" s="14" t="str">
        <f>B272</f>
        <v>Melanesia</v>
      </c>
      <c r="M272" s="15" t="s">
        <v>1049</v>
      </c>
      <c r="N272" s="15">
        <f t="shared" ref="N272:AE272" si="54">SUMIF($H$2:$H$295,$D272,N$2:N$295)</f>
        <v>0.42837706053040508</v>
      </c>
      <c r="O272" s="15">
        <f t="shared" si="54"/>
        <v>0.49731985365609477</v>
      </c>
      <c r="P272" s="15">
        <f t="shared" si="54"/>
        <v>0.56309538333717257</v>
      </c>
      <c r="Q272" s="15">
        <f t="shared" si="54"/>
        <v>0.62241739420849485</v>
      </c>
      <c r="R272" s="15">
        <f t="shared" si="54"/>
        <v>0.6775846474452567</v>
      </c>
      <c r="S272" s="15">
        <f t="shared" si="54"/>
        <v>0.70844767677573506</v>
      </c>
      <c r="T272" s="15">
        <f t="shared" si="54"/>
        <v>0.71138740057972494</v>
      </c>
      <c r="U272" s="15">
        <f t="shared" si="54"/>
        <v>0.68909777418738916</v>
      </c>
      <c r="V272" s="15">
        <f t="shared" si="54"/>
        <v>0.65383784743228301</v>
      </c>
      <c r="W272" s="15">
        <f t="shared" si="54"/>
        <v>0.59653897154010749</v>
      </c>
      <c r="X272" s="15">
        <f t="shared" si="54"/>
        <v>0.52074283615090433</v>
      </c>
      <c r="Y272" s="15">
        <f t="shared" si="54"/>
        <v>0.43051125955136738</v>
      </c>
      <c r="Z272" s="15">
        <f t="shared" si="54"/>
        <v>0.33007883425673318</v>
      </c>
      <c r="AA272" s="15">
        <f t="shared" si="54"/>
        <v>0.22558523329078112</v>
      </c>
      <c r="AB272" s="15">
        <f t="shared" si="54"/>
        <v>0.12163427126262472</v>
      </c>
      <c r="AC272" s="15">
        <f t="shared" si="54"/>
        <v>2.8325053176213366E-2</v>
      </c>
      <c r="AD272" s="15">
        <f t="shared" si="54"/>
        <v>0</v>
      </c>
      <c r="AE272" s="15">
        <f t="shared" si="54"/>
        <v>0</v>
      </c>
    </row>
    <row r="273" spans="1:32" x14ac:dyDescent="0.3">
      <c r="A273" s="14">
        <v>271</v>
      </c>
      <c r="B273" s="8" t="s">
        <v>744</v>
      </c>
      <c r="C273" s="8" t="s">
        <v>214</v>
      </c>
      <c r="D273" s="8">
        <v>242</v>
      </c>
      <c r="E273" s="8" t="s">
        <v>64</v>
      </c>
      <c r="F273" s="8">
        <v>242</v>
      </c>
      <c r="G273" s="8" t="s">
        <v>261</v>
      </c>
      <c r="H273" s="8">
        <v>928</v>
      </c>
      <c r="J273" s="8" t="str">
        <f>VLOOKUP($E273,'un-class-eco'!$B$2:$D$219,3,FALSE)</f>
        <v>Upper middle income</v>
      </c>
      <c r="K273" s="8" t="str">
        <f>IF(VLOOKUP(E273,'un-class'!$L$1:$O$249,2,FALSE)="x","LDC",IF(VLOOKUP(E273,'un-class'!$L$1:$O$249,3,FALSE)="x","LLDC",IF(VLOOKUP(E273,'un-class'!$L$1:O488,4,FALSE)="x","SIDS","nan")))</f>
        <v>SIDS</v>
      </c>
      <c r="L273" s="14" t="str">
        <f t="shared" si="50"/>
        <v>FJI</v>
      </c>
      <c r="M273" s="15" t="s">
        <v>1049</v>
      </c>
      <c r="N273" s="13">
        <f>VLOOKUP($E273,'ssp1-up-g'!$C$1:$X$194,5,FALSE)</f>
        <v>5.1811883969235861E-2</v>
      </c>
      <c r="O273" s="13">
        <f>VLOOKUP($E273,'ssp1-up-g'!$C$1:$X$194,6,FALSE)</f>
        <v>4.4532988240248483E-2</v>
      </c>
      <c r="P273" s="13">
        <f>VLOOKUP($E273,'ssp1-up-g'!$C$1:$X$194,7,FALSE)</f>
        <v>3.617307788643509E-2</v>
      </c>
      <c r="Q273" s="13">
        <f>VLOOKUP($E273,'ssp1-up-g'!$C$1:$X$194,8,FALSE)</f>
        <v>2.8006573554244074E-2</v>
      </c>
      <c r="R273" s="13">
        <f>VLOOKUP($E273,'ssp1-up-g'!$C$1:$X$194,9,FALSE)</f>
        <v>2.0826835041788283E-2</v>
      </c>
      <c r="S273" s="13">
        <f>VLOOKUP($E273,'ssp1-up-g'!$C$1:$X$194,10,FALSE)</f>
        <v>1.3218174695535212E-2</v>
      </c>
      <c r="T273" s="13">
        <f>VLOOKUP($E273,'ssp1-up-g'!$C$1:$X$194,11,FALSE)</f>
        <v>5.8953168719708682E-3</v>
      </c>
      <c r="U273" s="13">
        <f>VLOOKUP($E273,'ssp1-up-g'!$C$1:$X$194,12,FALSE)</f>
        <v>0</v>
      </c>
      <c r="V273" s="13">
        <f>VLOOKUP($E273,'ssp1-up-g'!$C$1:$X$194,13,FALSE)</f>
        <v>0</v>
      </c>
      <c r="W273" s="13">
        <f>VLOOKUP($E273,'ssp1-up-g'!$C$1:$X$194,14,FALSE)</f>
        <v>0</v>
      </c>
      <c r="X273" s="13">
        <f>VLOOKUP($E273,'ssp1-up-g'!$C$1:$X$194,15,FALSE)</f>
        <v>0</v>
      </c>
      <c r="Y273" s="13">
        <f>VLOOKUP($E273,'ssp1-up-g'!$C$1:$X$194,16,FALSE)</f>
        <v>0</v>
      </c>
      <c r="Z273" s="13">
        <f>VLOOKUP($E273,'ssp1-up-g'!$C$1:$X$194,17,FALSE)</f>
        <v>0</v>
      </c>
      <c r="AA273" s="13">
        <f>VLOOKUP($E273,'ssp1-up-g'!$C$1:$X$194,18,FALSE)</f>
        <v>0</v>
      </c>
      <c r="AB273" s="13">
        <f>VLOOKUP($E273,'ssp1-up-g'!$C$1:$X$194,19,FALSE)</f>
        <v>0</v>
      </c>
      <c r="AC273" s="13">
        <f>VLOOKUP($E273,'ssp1-up-g'!$C$1:$X$194,20,FALSE)</f>
        <v>0</v>
      </c>
      <c r="AD273" s="13">
        <f>VLOOKUP($E273,'ssp1-up-g'!$C$1:$X$194,21,FALSE)</f>
        <v>0</v>
      </c>
      <c r="AE273" s="13">
        <f>VLOOKUP($E273,'ssp1-up-g'!$C$1:$X$194,22,FALSE)</f>
        <v>0</v>
      </c>
    </row>
    <row r="274" spans="1:32" x14ac:dyDescent="0.3">
      <c r="A274" s="14">
        <v>272</v>
      </c>
      <c r="B274" s="8" t="s">
        <v>746</v>
      </c>
      <c r="C274" s="8">
        <v>2</v>
      </c>
      <c r="D274" s="8">
        <v>540</v>
      </c>
      <c r="E274" s="8" t="s">
        <v>134</v>
      </c>
      <c r="F274" s="8">
        <v>540</v>
      </c>
      <c r="G274" s="8" t="s">
        <v>261</v>
      </c>
      <c r="H274" s="8">
        <v>928</v>
      </c>
      <c r="J274" s="8" t="str">
        <f>VLOOKUP($E274,'un-class-eco'!$B$2:$D$219,3,FALSE)</f>
        <v>High income</v>
      </c>
      <c r="K274" s="8" t="str">
        <f>IF(VLOOKUP(E274,'un-class'!$L$1:$O$249,2,FALSE)="x","LDC",IF(VLOOKUP(E274,'un-class'!$L$1:$O$249,3,FALSE)="x","LLDC",IF(VLOOKUP(E274,'un-class'!$L$1:O489,4,FALSE)="x","SIDS","nan")))</f>
        <v>SIDS</v>
      </c>
      <c r="L274" s="14" t="str">
        <f t="shared" si="50"/>
        <v>NCL</v>
      </c>
      <c r="M274" s="15" t="s">
        <v>1049</v>
      </c>
      <c r="N274" s="13">
        <f>VLOOKUP($E274,'ssp1-up-g'!$C$1:$X$194,5,FALSE)</f>
        <v>2.1514954429615013E-2</v>
      </c>
      <c r="O274" s="13">
        <f>VLOOKUP($E274,'ssp1-up-g'!$C$1:$X$194,6,FALSE)</f>
        <v>2.1532272223366955E-2</v>
      </c>
      <c r="P274" s="13">
        <f>VLOOKUP($E274,'ssp1-up-g'!$C$1:$X$194,7,FALSE)</f>
        <v>2.0866576060021486E-2</v>
      </c>
      <c r="Q274" s="13">
        <f>VLOOKUP($E274,'ssp1-up-g'!$C$1:$X$194,8,FALSE)</f>
        <v>1.9661135709851979E-2</v>
      </c>
      <c r="R274" s="13">
        <f>VLOOKUP($E274,'ssp1-up-g'!$C$1:$X$194,9,FALSE)</f>
        <v>1.8711042670743389E-2</v>
      </c>
      <c r="S274" s="13">
        <f>VLOOKUP($E274,'ssp1-up-g'!$C$1:$X$194,10,FALSE)</f>
        <v>1.7513003067666705E-2</v>
      </c>
      <c r="T274" s="13">
        <f>VLOOKUP($E274,'ssp1-up-g'!$C$1:$X$194,11,FALSE)</f>
        <v>1.5943585233971158E-2</v>
      </c>
      <c r="U274" s="13">
        <f>VLOOKUP($E274,'ssp1-up-g'!$C$1:$X$194,12,FALSE)</f>
        <v>1.3927204304658602E-2</v>
      </c>
      <c r="V274" s="13">
        <f>VLOOKUP($E274,'ssp1-up-g'!$C$1:$X$194,13,FALSE)</f>
        <v>1.1803407109127417E-2</v>
      </c>
      <c r="W274" s="13">
        <f>VLOOKUP($E274,'ssp1-up-g'!$C$1:$X$194,14,FALSE)</f>
        <v>9.5705921876628186E-3</v>
      </c>
      <c r="X274" s="13">
        <f>VLOOKUP($E274,'ssp1-up-g'!$C$1:$X$194,15,FALSE)</f>
        <v>6.7386831100770817E-3</v>
      </c>
      <c r="Y274" s="13">
        <f>VLOOKUP($E274,'ssp1-up-g'!$C$1:$X$194,16,FALSE)</f>
        <v>4.0423559451475133E-3</v>
      </c>
      <c r="Z274" s="13">
        <f>VLOOKUP($E274,'ssp1-up-g'!$C$1:$X$194,17,FALSE)</f>
        <v>1.4852499362799088E-3</v>
      </c>
      <c r="AA274" s="13">
        <f>VLOOKUP($E274,'ssp1-up-g'!$C$1:$X$194,18,FALSE)</f>
        <v>0</v>
      </c>
      <c r="AB274" s="13">
        <f>VLOOKUP($E274,'ssp1-up-g'!$C$1:$X$194,19,FALSE)</f>
        <v>0</v>
      </c>
      <c r="AC274" s="13">
        <f>VLOOKUP($E274,'ssp1-up-g'!$C$1:$X$194,20,FALSE)</f>
        <v>0</v>
      </c>
      <c r="AD274" s="13">
        <f>VLOOKUP($E274,'ssp1-up-g'!$C$1:$X$194,21,FALSE)</f>
        <v>0</v>
      </c>
      <c r="AE274" s="13">
        <f>VLOOKUP($E274,'ssp1-up-g'!$C$1:$X$194,22,FALSE)</f>
        <v>0</v>
      </c>
    </row>
    <row r="275" spans="1:32" x14ac:dyDescent="0.3">
      <c r="A275" s="14">
        <v>273</v>
      </c>
      <c r="B275" s="8" t="s">
        <v>748</v>
      </c>
      <c r="C275" s="8" t="s">
        <v>214</v>
      </c>
      <c r="D275" s="8">
        <v>598</v>
      </c>
      <c r="E275" s="8" t="s">
        <v>147</v>
      </c>
      <c r="F275" s="8">
        <v>598</v>
      </c>
      <c r="G275" s="8" t="s">
        <v>261</v>
      </c>
      <c r="H275" s="8">
        <v>928</v>
      </c>
      <c r="J275" s="8" t="str">
        <f>VLOOKUP($E275,'un-class-eco'!$B$2:$D$219,3,FALSE)</f>
        <v>Lower middle income</v>
      </c>
      <c r="K275" s="8" t="str">
        <f>IF(VLOOKUP(E275,'un-class'!$L$1:$O$249,2,FALSE)="x","LDC",IF(VLOOKUP(E275,'un-class'!$L$1:$O$249,3,FALSE)="x","LLDC",IF(VLOOKUP(E275,'un-class'!$L$1:O490,4,FALSE)="x","SIDS","nan")))</f>
        <v>SIDS</v>
      </c>
      <c r="L275" s="14" t="str">
        <f t="shared" si="50"/>
        <v>PNG</v>
      </c>
      <c r="M275" s="15" t="s">
        <v>1049</v>
      </c>
      <c r="N275" s="13">
        <f>VLOOKUP($E275,'ssp1-up-g'!$C$1:$X$194,5,FALSE)</f>
        <v>0.29658299471285166</v>
      </c>
      <c r="O275" s="13">
        <f>VLOOKUP($E275,'ssp1-up-g'!$C$1:$X$194,6,FALSE)</f>
        <v>0.36301329570072838</v>
      </c>
      <c r="P275" s="13">
        <f>VLOOKUP($E275,'ssp1-up-g'!$C$1:$X$194,7,FALSE)</f>
        <v>0.42983706179480508</v>
      </c>
      <c r="Q275" s="13">
        <f>VLOOKUP($E275,'ssp1-up-g'!$C$1:$X$194,8,FALSE)</f>
        <v>0.49312016227252231</v>
      </c>
      <c r="R275" s="13">
        <f>VLOOKUP($E275,'ssp1-up-g'!$C$1:$X$194,9,FALSE)</f>
        <v>0.55330053043390359</v>
      </c>
      <c r="S275" s="13">
        <f>VLOOKUP($E275,'ssp1-up-g'!$C$1:$X$194,10,FALSE)</f>
        <v>0.59419358781104847</v>
      </c>
      <c r="T275" s="13">
        <f>VLOOKUP($E275,'ssp1-up-g'!$C$1:$X$194,11,FALSE)</f>
        <v>0.61109351344183782</v>
      </c>
      <c r="U275" s="13">
        <f>VLOOKUP($E275,'ssp1-up-g'!$C$1:$X$194,12,FALSE)</f>
        <v>0.60424146018852554</v>
      </c>
      <c r="V275" s="13">
        <f>VLOOKUP($E275,'ssp1-up-g'!$C$1:$X$194,13,FALSE)</f>
        <v>0.57956776718635084</v>
      </c>
      <c r="W275" s="13">
        <f>VLOOKUP($E275,'ssp1-up-g'!$C$1:$X$194,14,FALSE)</f>
        <v>0.53380746088331765</v>
      </c>
      <c r="X275" s="13">
        <f>VLOOKUP($E275,'ssp1-up-g'!$C$1:$X$194,15,FALSE)</f>
        <v>0.47063061333618528</v>
      </c>
      <c r="Y275" s="13">
        <f>VLOOKUP($E275,'ssp1-up-g'!$C$1:$X$194,16,FALSE)</f>
        <v>0.39332622005306472</v>
      </c>
      <c r="Z275" s="13">
        <f>VLOOKUP($E275,'ssp1-up-g'!$C$1:$X$194,17,FALSE)</f>
        <v>0.30593327228963219</v>
      </c>
      <c r="AA275" s="13">
        <f>VLOOKUP($E275,'ssp1-up-g'!$C$1:$X$194,18,FALSE)</f>
        <v>0.21320705813251628</v>
      </c>
      <c r="AB275" s="13">
        <f>VLOOKUP($E275,'ssp1-up-g'!$C$1:$X$194,19,FALSE)</f>
        <v>0.11907649778896801</v>
      </c>
      <c r="AC275" s="13">
        <f>VLOOKUP($E275,'ssp1-up-g'!$C$1:$X$194,20,FALSE)</f>
        <v>2.8325053176213366E-2</v>
      </c>
      <c r="AD275" s="13">
        <f>VLOOKUP($E275,'ssp1-up-g'!$C$1:$X$194,21,FALSE)</f>
        <v>0</v>
      </c>
      <c r="AE275" s="13">
        <f>VLOOKUP($E275,'ssp1-up-g'!$C$1:$X$194,22,FALSE)</f>
        <v>0</v>
      </c>
    </row>
    <row r="276" spans="1:32" x14ac:dyDescent="0.3">
      <c r="A276" s="14">
        <v>274</v>
      </c>
      <c r="B276" s="8" t="s">
        <v>750</v>
      </c>
      <c r="C276" s="8" t="s">
        <v>214</v>
      </c>
      <c r="D276" s="8">
        <v>90</v>
      </c>
      <c r="E276" s="8" t="s">
        <v>164</v>
      </c>
      <c r="F276" s="8">
        <v>90</v>
      </c>
      <c r="G276" s="8" t="s">
        <v>261</v>
      </c>
      <c r="H276" s="8">
        <v>928</v>
      </c>
      <c r="J276" s="8" t="str">
        <f>VLOOKUP($E276,'un-class-eco'!$B$2:$D$219,3,FALSE)</f>
        <v>Lower middle income</v>
      </c>
      <c r="K276" s="8" t="str">
        <f>IF(VLOOKUP(E276,'un-class'!$L$1:$O$249,2,FALSE)="x","LDC",IF(VLOOKUP(E276,'un-class'!$L$1:$O$249,3,FALSE)="x","LLDC",IF(VLOOKUP(E276,'un-class'!$L$1:O491,4,FALSE)="x","SIDS","nan")))</f>
        <v>LDC</v>
      </c>
      <c r="L276" s="14" t="str">
        <f t="shared" si="50"/>
        <v>SLB</v>
      </c>
      <c r="M276" s="15" t="s">
        <v>1049</v>
      </c>
      <c r="N276" s="13">
        <f>VLOOKUP($E276,'ssp1-up-g'!$C$1:$X$194,5,FALSE)</f>
        <v>3.7457186212518867E-2</v>
      </c>
      <c r="O276" s="13">
        <f>VLOOKUP($E276,'ssp1-up-g'!$C$1:$X$194,6,FALSE)</f>
        <v>4.4223730389674087E-2</v>
      </c>
      <c r="P276" s="13">
        <f>VLOOKUP($E276,'ssp1-up-g'!$C$1:$X$194,7,FALSE)</f>
        <v>5.0021635537677245E-2</v>
      </c>
      <c r="Q276" s="13">
        <f>VLOOKUP($E276,'ssp1-up-g'!$C$1:$X$194,8,FALSE)</f>
        <v>5.4347175451047502E-2</v>
      </c>
      <c r="R276" s="13">
        <f>VLOOKUP($E276,'ssp1-up-g'!$C$1:$X$194,9,FALSE)</f>
        <v>5.7140923090363394E-2</v>
      </c>
      <c r="S276" s="13">
        <f>VLOOKUP($E276,'ssp1-up-g'!$C$1:$X$194,10,FALSE)</f>
        <v>5.6915389455597598E-2</v>
      </c>
      <c r="T276" s="13">
        <f>VLOOKUP($E276,'ssp1-up-g'!$C$1:$X$194,11,FALSE)</f>
        <v>5.3851117327214038E-2</v>
      </c>
      <c r="U276" s="13">
        <f>VLOOKUP($E276,'ssp1-up-g'!$C$1:$X$194,12,FALSE)</f>
        <v>4.9000102760021313E-2</v>
      </c>
      <c r="V276" s="13">
        <f>VLOOKUP($E276,'ssp1-up-g'!$C$1:$X$194,13,FALSE)</f>
        <v>4.3343242898878032E-2</v>
      </c>
      <c r="W276" s="13">
        <f>VLOOKUP($E276,'ssp1-up-g'!$C$1:$X$194,14,FALSE)</f>
        <v>3.7066989972700415E-2</v>
      </c>
      <c r="X276" s="13">
        <f>VLOOKUP($E276,'ssp1-up-g'!$C$1:$X$194,15,FALSE)</f>
        <v>3.0441780876830582E-2</v>
      </c>
      <c r="Y276" s="13">
        <f>VLOOKUP($E276,'ssp1-up-g'!$C$1:$X$194,16,FALSE)</f>
        <v>2.3488317642882062E-2</v>
      </c>
      <c r="Z276" s="13">
        <f>VLOOKUP($E276,'ssp1-up-g'!$C$1:$X$194,17,FALSE)</f>
        <v>1.6318149805010673E-2</v>
      </c>
      <c r="AA276" s="13">
        <f>VLOOKUP($E276,'ssp1-up-g'!$C$1:$X$194,18,FALSE)</f>
        <v>9.2353169252891165E-3</v>
      </c>
      <c r="AB276" s="13">
        <f>VLOOKUP($E276,'ssp1-up-g'!$C$1:$X$194,19,FALSE)</f>
        <v>2.4946983877562889E-3</v>
      </c>
      <c r="AC276" s="13">
        <f>VLOOKUP($E276,'ssp1-up-g'!$C$1:$X$194,20,FALSE)</f>
        <v>0</v>
      </c>
      <c r="AD276" s="13">
        <f>VLOOKUP($E276,'ssp1-up-g'!$C$1:$X$194,21,FALSE)</f>
        <v>0</v>
      </c>
      <c r="AE276" s="13">
        <f>VLOOKUP($E276,'ssp1-up-g'!$C$1:$X$194,22,FALSE)</f>
        <v>0</v>
      </c>
    </row>
    <row r="277" spans="1:32" x14ac:dyDescent="0.3">
      <c r="A277" s="14">
        <v>275</v>
      </c>
      <c r="B277" s="8" t="s">
        <v>752</v>
      </c>
      <c r="C277" s="8" t="s">
        <v>214</v>
      </c>
      <c r="D277" s="8">
        <v>548</v>
      </c>
      <c r="E277" s="8" t="s">
        <v>196</v>
      </c>
      <c r="F277" s="8">
        <v>548</v>
      </c>
      <c r="G277" s="8" t="s">
        <v>261</v>
      </c>
      <c r="H277" s="8">
        <v>928</v>
      </c>
      <c r="J277" s="8" t="str">
        <f>VLOOKUP($E277,'un-class-eco'!$B$2:$D$219,3,FALSE)</f>
        <v>Lower middle income</v>
      </c>
      <c r="K277" s="8" t="str">
        <f>IF(VLOOKUP(E277,'un-class'!$L$1:$O$249,2,FALSE)="x","LDC",IF(VLOOKUP(E277,'un-class'!$L$1:$O$249,3,FALSE)="x","LLDC",IF(VLOOKUP(E277,'un-class'!$L$1:O492,4,FALSE)="x","SIDS","nan")))</f>
        <v>SIDS</v>
      </c>
      <c r="L277" s="14" t="str">
        <f t="shared" si="50"/>
        <v>VUT</v>
      </c>
      <c r="M277" s="15" t="s">
        <v>1049</v>
      </c>
      <c r="N277" s="13">
        <f>VLOOKUP($E277,'ssp1-up-g'!$C$1:$X$194,5,FALSE)</f>
        <v>2.1010041206183654E-2</v>
      </c>
      <c r="O277" s="13">
        <f>VLOOKUP($E277,'ssp1-up-g'!$C$1:$X$194,6,FALSE)</f>
        <v>2.4017567102076851E-2</v>
      </c>
      <c r="P277" s="13">
        <f>VLOOKUP($E277,'ssp1-up-g'!$C$1:$X$194,7,FALSE)</f>
        <v>2.6197032058233649E-2</v>
      </c>
      <c r="Q277" s="13">
        <f>VLOOKUP($E277,'ssp1-up-g'!$C$1:$X$194,8,FALSE)</f>
        <v>2.7282347220829006E-2</v>
      </c>
      <c r="R277" s="13">
        <f>VLOOKUP($E277,'ssp1-up-g'!$C$1:$X$194,9,FALSE)</f>
        <v>2.7605316208457936E-2</v>
      </c>
      <c r="S277" s="13">
        <f>VLOOKUP($E277,'ssp1-up-g'!$C$1:$X$194,10,FALSE)</f>
        <v>2.6607521745887097E-2</v>
      </c>
      <c r="T277" s="13">
        <f>VLOOKUP($E277,'ssp1-up-g'!$C$1:$X$194,11,FALSE)</f>
        <v>2.4603867704731136E-2</v>
      </c>
      <c r="U277" s="13">
        <f>VLOOKUP($E277,'ssp1-up-g'!$C$1:$X$194,12,FALSE)</f>
        <v>2.1929006934183704E-2</v>
      </c>
      <c r="V277" s="13">
        <f>VLOOKUP($E277,'ssp1-up-g'!$C$1:$X$194,13,FALSE)</f>
        <v>1.9123430237926675E-2</v>
      </c>
      <c r="W277" s="13">
        <f>VLOOKUP($E277,'ssp1-up-g'!$C$1:$X$194,14,FALSE)</f>
        <v>1.6093928496426713E-2</v>
      </c>
      <c r="X277" s="13">
        <f>VLOOKUP($E277,'ssp1-up-g'!$C$1:$X$194,15,FALSE)</f>
        <v>1.293175882781139E-2</v>
      </c>
      <c r="Y277" s="13">
        <f>VLOOKUP($E277,'ssp1-up-g'!$C$1:$X$194,16,FALSE)</f>
        <v>9.6543659102730772E-3</v>
      </c>
      <c r="Z277" s="13">
        <f>VLOOKUP($E277,'ssp1-up-g'!$C$1:$X$194,17,FALSE)</f>
        <v>6.3421622258104104E-3</v>
      </c>
      <c r="AA277" s="13">
        <f>VLOOKUP($E277,'ssp1-up-g'!$C$1:$X$194,18,FALSE)</f>
        <v>3.1428582329757204E-3</v>
      </c>
      <c r="AB277" s="13">
        <f>VLOOKUP($E277,'ssp1-up-g'!$C$1:$X$194,19,FALSE)</f>
        <v>6.3075085900421435E-5</v>
      </c>
      <c r="AC277" s="13">
        <f>VLOOKUP($E277,'ssp1-up-g'!$C$1:$X$194,20,FALSE)</f>
        <v>0</v>
      </c>
      <c r="AD277" s="13">
        <f>VLOOKUP($E277,'ssp1-up-g'!$C$1:$X$194,21,FALSE)</f>
        <v>0</v>
      </c>
      <c r="AE277" s="13">
        <f>VLOOKUP($E277,'ssp1-up-g'!$C$1:$X$194,22,FALSE)</f>
        <v>0</v>
      </c>
    </row>
    <row r="278" spans="1:32" x14ac:dyDescent="0.3">
      <c r="A278" s="14">
        <v>276</v>
      </c>
      <c r="B278" s="14" t="s">
        <v>754</v>
      </c>
      <c r="C278" s="14" t="s">
        <v>214</v>
      </c>
      <c r="D278" s="14">
        <v>954</v>
      </c>
      <c r="E278" s="14" t="s">
        <v>214</v>
      </c>
      <c r="F278" s="14">
        <v>57</v>
      </c>
      <c r="G278" s="14" t="s">
        <v>258</v>
      </c>
      <c r="H278" s="14">
        <v>909</v>
      </c>
      <c r="I278" s="14">
        <v>1835</v>
      </c>
      <c r="L278" s="14" t="str">
        <f>B278</f>
        <v>Micronesia</v>
      </c>
      <c r="M278" s="15" t="s">
        <v>1049</v>
      </c>
      <c r="N278" s="15">
        <f t="shared" ref="N278:AE278" si="55">SUMIF($H$2:$H$295,$D278,N$2:N$295)</f>
        <v>1.8370461498882943E-2</v>
      </c>
      <c r="O278" s="15">
        <f t="shared" si="55"/>
        <v>1.561158879568901E-2</v>
      </c>
      <c r="P278" s="15">
        <f t="shared" si="55"/>
        <v>1.3344879726348791E-2</v>
      </c>
      <c r="Q278" s="15">
        <f t="shared" si="55"/>
        <v>1.0806746985560799E-2</v>
      </c>
      <c r="R278" s="15">
        <f t="shared" si="55"/>
        <v>8.5138939650192605E-3</v>
      </c>
      <c r="S278" s="15">
        <f t="shared" si="55"/>
        <v>5.9973707173602911E-3</v>
      </c>
      <c r="T278" s="15">
        <f t="shared" si="55"/>
        <v>3.4894297093003984E-3</v>
      </c>
      <c r="U278" s="15">
        <f t="shared" si="55"/>
        <v>1.1863804694179844E-3</v>
      </c>
      <c r="V278" s="15">
        <f t="shared" si="55"/>
        <v>4.1280341922700359E-4</v>
      </c>
      <c r="W278" s="15">
        <f t="shared" si="55"/>
        <v>0</v>
      </c>
      <c r="X278" s="15">
        <f t="shared" si="55"/>
        <v>0</v>
      </c>
      <c r="Y278" s="15">
        <f t="shared" si="55"/>
        <v>0</v>
      </c>
      <c r="Z278" s="15">
        <f t="shared" si="55"/>
        <v>0</v>
      </c>
      <c r="AA278" s="15">
        <f t="shared" si="55"/>
        <v>0</v>
      </c>
      <c r="AB278" s="15">
        <f t="shared" si="55"/>
        <v>0</v>
      </c>
      <c r="AC278" s="15">
        <f t="shared" si="55"/>
        <v>0</v>
      </c>
      <c r="AD278" s="15">
        <f t="shared" si="55"/>
        <v>0</v>
      </c>
      <c r="AE278" s="15">
        <f t="shared" si="55"/>
        <v>0</v>
      </c>
    </row>
    <row r="279" spans="1:32" x14ac:dyDescent="0.3">
      <c r="A279" s="14">
        <v>277</v>
      </c>
      <c r="B279" s="8" t="s">
        <v>755</v>
      </c>
      <c r="C279" s="8">
        <v>30</v>
      </c>
      <c r="D279" s="8">
        <v>316</v>
      </c>
      <c r="E279" s="8" t="s">
        <v>80</v>
      </c>
      <c r="F279" s="8">
        <v>316</v>
      </c>
      <c r="G279" s="8" t="s">
        <v>261</v>
      </c>
      <c r="H279" s="8">
        <v>954</v>
      </c>
      <c r="J279" s="8" t="str">
        <f>VLOOKUP($E279,'un-class-eco'!$B$2:$D$219,3,FALSE)</f>
        <v>High income</v>
      </c>
      <c r="K279" s="8" t="str">
        <f>IF(VLOOKUP(E279,'un-class'!$L$1:$O$249,2,FALSE)="x","LDC",IF(VLOOKUP(E279,'un-class'!$L$1:$O$249,3,FALSE)="x","LLDC",IF(VLOOKUP(E279,'un-class'!$L$1:O494,4,FALSE)="x","SIDS","nan")))</f>
        <v>SIDS</v>
      </c>
      <c r="L279" s="14" t="str">
        <f t="shared" si="50"/>
        <v>GUM</v>
      </c>
      <c r="M279" s="15" t="s">
        <v>1049</v>
      </c>
      <c r="N279" s="13">
        <f>VLOOKUP($E279,'ssp1-up-g'!$C$1:$X$194,5,FALSE)</f>
        <v>1.355536278961017E-2</v>
      </c>
      <c r="O279" s="13">
        <f>VLOOKUP($E279,'ssp1-up-g'!$C$1:$X$194,6,FALSE)</f>
        <v>1.0522489892484721E-2</v>
      </c>
      <c r="P279" s="13">
        <f>VLOOKUP($E279,'ssp1-up-g'!$C$1:$X$194,7,FALSE)</f>
        <v>8.5682679338452139E-3</v>
      </c>
      <c r="Q279" s="13">
        <f>VLOOKUP($E279,'ssp1-up-g'!$C$1:$X$194,8,FALSE)</f>
        <v>6.6402980526521216E-3</v>
      </c>
      <c r="R279" s="13">
        <f>VLOOKUP($E279,'ssp1-up-g'!$C$1:$X$194,9,FALSE)</f>
        <v>5.0520880581289285E-3</v>
      </c>
      <c r="S279" s="13">
        <f>VLOOKUP($E279,'ssp1-up-g'!$C$1:$X$194,10,FALSE)</f>
        <v>3.3417547100444978E-3</v>
      </c>
      <c r="T279" s="13">
        <f>VLOOKUP($E279,'ssp1-up-g'!$C$1:$X$194,11,FALSE)</f>
        <v>1.6690409170051212E-3</v>
      </c>
      <c r="U279" s="13">
        <f>VLOOKUP($E279,'ssp1-up-g'!$C$1:$X$194,12,FALSE)</f>
        <v>1.3519019525187748E-4</v>
      </c>
      <c r="V279" s="13">
        <f>VLOOKUP($E279,'ssp1-up-g'!$C$1:$X$194,13,FALSE)</f>
        <v>0</v>
      </c>
      <c r="W279" s="13">
        <f>VLOOKUP($E279,'ssp1-up-g'!$C$1:$X$194,14,FALSE)</f>
        <v>0</v>
      </c>
      <c r="X279" s="13">
        <f>VLOOKUP($E279,'ssp1-up-g'!$C$1:$X$194,15,FALSE)</f>
        <v>0</v>
      </c>
      <c r="Y279" s="13">
        <f>VLOOKUP($E279,'ssp1-up-g'!$C$1:$X$194,16,FALSE)</f>
        <v>0</v>
      </c>
      <c r="Z279" s="13">
        <f>VLOOKUP($E279,'ssp1-up-g'!$C$1:$X$194,17,FALSE)</f>
        <v>0</v>
      </c>
      <c r="AA279" s="13">
        <f>VLOOKUP($E279,'ssp1-up-g'!$C$1:$X$194,18,FALSE)</f>
        <v>0</v>
      </c>
      <c r="AB279" s="13">
        <f>VLOOKUP($E279,'ssp1-up-g'!$C$1:$X$194,19,FALSE)</f>
        <v>0</v>
      </c>
      <c r="AC279" s="13">
        <f>VLOOKUP($E279,'ssp1-up-g'!$C$1:$X$194,20,FALSE)</f>
        <v>0</v>
      </c>
      <c r="AD279" s="13">
        <f>VLOOKUP($E279,'ssp1-up-g'!$C$1:$X$194,21,FALSE)</f>
        <v>0</v>
      </c>
      <c r="AE279" s="13">
        <f>VLOOKUP($E279,'ssp1-up-g'!$C$1:$X$194,22,FALSE)</f>
        <v>0</v>
      </c>
    </row>
    <row r="280" spans="1:32" x14ac:dyDescent="0.3">
      <c r="A280" s="14">
        <v>278</v>
      </c>
      <c r="B280" s="8" t="s">
        <v>757</v>
      </c>
      <c r="C280" s="8" t="s">
        <v>214</v>
      </c>
      <c r="D280" s="8">
        <v>296</v>
      </c>
      <c r="E280" s="8" t="s">
        <v>758</v>
      </c>
      <c r="F280" s="8">
        <v>296</v>
      </c>
      <c r="G280" s="8" t="s">
        <v>261</v>
      </c>
      <c r="H280" s="8">
        <v>954</v>
      </c>
      <c r="J280" s="8" t="str">
        <f>VLOOKUP($E280,'un-class-eco'!$B$2:$D$219,3,FALSE)</f>
        <v>Lower middle income</v>
      </c>
      <c r="K280" s="8" t="str">
        <f>IF(VLOOKUP(E280,'un-class'!$L$1:$O$249,2,FALSE)="x","LDC",IF(VLOOKUP(E280,'un-class'!$L$1:$O$249,3,FALSE)="x","LLDC",IF(VLOOKUP(E280,'un-class'!$L$1:O495,4,FALSE)="x","SIDS","nan")))</f>
        <v>LDC</v>
      </c>
      <c r="L280" s="14" t="str">
        <f t="shared" si="50"/>
        <v>KIR</v>
      </c>
      <c r="M280" s="15" t="s">
        <v>1049</v>
      </c>
      <c r="N280" s="8" t="s">
        <v>799</v>
      </c>
      <c r="O280" s="8" t="s">
        <v>799</v>
      </c>
      <c r="P280" s="8" t="s">
        <v>799</v>
      </c>
      <c r="Q280" s="8" t="s">
        <v>799</v>
      </c>
      <c r="R280" s="8" t="s">
        <v>799</v>
      </c>
      <c r="S280" s="8" t="s">
        <v>799</v>
      </c>
      <c r="T280" s="8" t="s">
        <v>799</v>
      </c>
      <c r="U280" s="8" t="s">
        <v>799</v>
      </c>
      <c r="V280" s="8" t="s">
        <v>799</v>
      </c>
      <c r="W280" s="8" t="s">
        <v>799</v>
      </c>
      <c r="X280" s="8" t="s">
        <v>799</v>
      </c>
      <c r="Y280" s="8" t="s">
        <v>799</v>
      </c>
      <c r="Z280" s="8" t="s">
        <v>799</v>
      </c>
      <c r="AA280" s="8" t="s">
        <v>799</v>
      </c>
      <c r="AB280" s="8" t="s">
        <v>799</v>
      </c>
      <c r="AC280" s="8" t="s">
        <v>799</v>
      </c>
      <c r="AD280" s="8" t="s">
        <v>799</v>
      </c>
      <c r="AE280" s="8" t="s">
        <v>799</v>
      </c>
    </row>
    <row r="281" spans="1:32" x14ac:dyDescent="0.3">
      <c r="A281" s="14">
        <v>279</v>
      </c>
      <c r="B281" s="8" t="s">
        <v>760</v>
      </c>
      <c r="C281" s="8" t="s">
        <v>214</v>
      </c>
      <c r="D281" s="8">
        <v>584</v>
      </c>
      <c r="E281" s="8" t="s">
        <v>761</v>
      </c>
      <c r="F281" s="8">
        <v>584</v>
      </c>
      <c r="G281" s="8" t="s">
        <v>261</v>
      </c>
      <c r="H281" s="8">
        <v>954</v>
      </c>
      <c r="J281" s="8" t="str">
        <f>VLOOKUP($E281,'un-class-eco'!$B$2:$D$219,3,FALSE)</f>
        <v>Upper middle income</v>
      </c>
      <c r="K281" s="8" t="str">
        <f>IF(VLOOKUP(E281,'un-class'!$L$1:$O$249,2,FALSE)="x","LDC",IF(VLOOKUP(E281,'un-class'!$L$1:$O$249,3,FALSE)="x","LLDC",IF(VLOOKUP(E281,'un-class'!$L$1:O496,4,FALSE)="x","SIDS","nan")))</f>
        <v>SIDS</v>
      </c>
      <c r="L281" s="14" t="str">
        <f t="shared" si="50"/>
        <v>MHL</v>
      </c>
      <c r="M281" s="15" t="s">
        <v>1049</v>
      </c>
      <c r="N281" s="8" t="s">
        <v>799</v>
      </c>
      <c r="O281" s="8" t="s">
        <v>799</v>
      </c>
      <c r="P281" s="8" t="s">
        <v>799</v>
      </c>
      <c r="Q281" s="8" t="s">
        <v>799</v>
      </c>
      <c r="R281" s="8" t="s">
        <v>799</v>
      </c>
      <c r="S281" s="8" t="s">
        <v>799</v>
      </c>
      <c r="T281" s="8" t="s">
        <v>799</v>
      </c>
      <c r="U281" s="8" t="s">
        <v>799</v>
      </c>
      <c r="V281" s="8" t="s">
        <v>799</v>
      </c>
      <c r="W281" s="8" t="s">
        <v>799</v>
      </c>
      <c r="X281" s="8" t="s">
        <v>799</v>
      </c>
      <c r="Y281" s="8" t="s">
        <v>799</v>
      </c>
      <c r="Z281" s="8" t="s">
        <v>799</v>
      </c>
      <c r="AA281" s="8" t="s">
        <v>799</v>
      </c>
      <c r="AB281" s="8" t="s">
        <v>799</v>
      </c>
      <c r="AC281" s="8" t="s">
        <v>799</v>
      </c>
      <c r="AD281" s="8" t="s">
        <v>799</v>
      </c>
      <c r="AE281" s="8" t="s">
        <v>799</v>
      </c>
    </row>
    <row r="282" spans="1:32" x14ac:dyDescent="0.3">
      <c r="A282" s="14">
        <v>280</v>
      </c>
      <c r="B282" s="8" t="s">
        <v>763</v>
      </c>
      <c r="C282" s="8" t="s">
        <v>214</v>
      </c>
      <c r="D282" s="8">
        <v>583</v>
      </c>
      <c r="E282" s="8" t="s">
        <v>66</v>
      </c>
      <c r="F282" s="8">
        <v>583</v>
      </c>
      <c r="G282" s="8" t="s">
        <v>261</v>
      </c>
      <c r="H282" s="8">
        <v>954</v>
      </c>
      <c r="J282" s="8" t="str">
        <f>VLOOKUP($E282,'un-class-eco'!$B$2:$D$219,3,FALSE)</f>
        <v>Lower middle income</v>
      </c>
      <c r="K282" s="8" t="str">
        <f>IF(VLOOKUP(E282,'un-class'!$L$1:$O$249,2,FALSE)="x","LDC",IF(VLOOKUP(E282,'un-class'!$L$1:$O$249,3,FALSE)="x","LLDC",IF(VLOOKUP(E282,'un-class'!$L$1:O497,4,FALSE)="x","SIDS","nan")))</f>
        <v>SIDS</v>
      </c>
      <c r="L282" s="14" t="str">
        <f t="shared" si="50"/>
        <v>FSM</v>
      </c>
      <c r="M282" s="15" t="s">
        <v>1049</v>
      </c>
      <c r="N282" s="13">
        <f>VLOOKUP($E282,'ssp1-up-g'!$C$1:$X$194,5,FALSE)</f>
        <v>4.8150987092727728E-3</v>
      </c>
      <c r="O282" s="13">
        <f>VLOOKUP($E282,'ssp1-up-g'!$C$1:$X$194,6,FALSE)</f>
        <v>5.0890989032042894E-3</v>
      </c>
      <c r="P282" s="13">
        <f>VLOOKUP($E282,'ssp1-up-g'!$C$1:$X$194,7,FALSE)</f>
        <v>4.7766117925035767E-3</v>
      </c>
      <c r="Q282" s="13">
        <f>VLOOKUP($E282,'ssp1-up-g'!$C$1:$X$194,8,FALSE)</f>
        <v>4.1664489329086771E-3</v>
      </c>
      <c r="R282" s="13">
        <f>VLOOKUP($E282,'ssp1-up-g'!$C$1:$X$194,9,FALSE)</f>
        <v>3.461805906890332E-3</v>
      </c>
      <c r="S282" s="13">
        <f>VLOOKUP($E282,'ssp1-up-g'!$C$1:$X$194,10,FALSE)</f>
        <v>2.6556160073157933E-3</v>
      </c>
      <c r="T282" s="13">
        <f>VLOOKUP($E282,'ssp1-up-g'!$C$1:$X$194,11,FALSE)</f>
        <v>1.8203887922952772E-3</v>
      </c>
      <c r="U282" s="13">
        <f>VLOOKUP($E282,'ssp1-up-g'!$C$1:$X$194,12,FALSE)</f>
        <v>1.0511902741661069E-3</v>
      </c>
      <c r="V282" s="13">
        <f>VLOOKUP($E282,'ssp1-up-g'!$C$1:$X$194,13,FALSE)</f>
        <v>4.1280341922700359E-4</v>
      </c>
      <c r="W282" s="13">
        <f>VLOOKUP($E282,'ssp1-up-g'!$C$1:$X$194,14,FALSE)</f>
        <v>0</v>
      </c>
      <c r="X282" s="13">
        <f>VLOOKUP($E282,'ssp1-up-g'!$C$1:$X$194,15,FALSE)</f>
        <v>0</v>
      </c>
      <c r="Y282" s="13">
        <f>VLOOKUP($E282,'ssp1-up-g'!$C$1:$X$194,16,FALSE)</f>
        <v>0</v>
      </c>
      <c r="Z282" s="13">
        <f>VLOOKUP($E282,'ssp1-up-g'!$C$1:$X$194,17,FALSE)</f>
        <v>0</v>
      </c>
      <c r="AA282" s="13">
        <f>VLOOKUP($E282,'ssp1-up-g'!$C$1:$X$194,18,FALSE)</f>
        <v>0</v>
      </c>
      <c r="AB282" s="13">
        <f>VLOOKUP($E282,'ssp1-up-g'!$C$1:$X$194,19,FALSE)</f>
        <v>0</v>
      </c>
      <c r="AC282" s="13">
        <f>VLOOKUP($E282,'ssp1-up-g'!$C$1:$X$194,20,FALSE)</f>
        <v>0</v>
      </c>
      <c r="AD282" s="13">
        <f>VLOOKUP($E282,'ssp1-up-g'!$C$1:$X$194,21,FALSE)</f>
        <v>0</v>
      </c>
      <c r="AE282" s="13">
        <f>VLOOKUP($E282,'ssp1-up-g'!$C$1:$X$194,22,FALSE)</f>
        <v>0</v>
      </c>
    </row>
    <row r="283" spans="1:32" x14ac:dyDescent="0.3">
      <c r="A283" s="14">
        <v>281</v>
      </c>
      <c r="B283" s="8" t="s">
        <v>765</v>
      </c>
      <c r="C283" s="8" t="s">
        <v>214</v>
      </c>
      <c r="D283" s="8">
        <v>520</v>
      </c>
      <c r="E283" s="8" t="s">
        <v>766</v>
      </c>
      <c r="F283" s="8">
        <v>520</v>
      </c>
      <c r="G283" s="8" t="s">
        <v>261</v>
      </c>
      <c r="H283" s="8">
        <v>954</v>
      </c>
      <c r="J283" s="8" t="str">
        <f>VLOOKUP($E283,'un-class-eco'!$B$2:$D$219,3,FALSE)</f>
        <v>High income</v>
      </c>
      <c r="K283" s="8" t="str">
        <f>IF(VLOOKUP(E283,'un-class'!$L$1:$O$249,2,FALSE)="x","LDC",IF(VLOOKUP(E283,'un-class'!$L$1:$O$249,3,FALSE)="x","LLDC",IF(VLOOKUP(E283,'un-class'!$L$1:O498,4,FALSE)="x","SIDS","nan")))</f>
        <v>SIDS</v>
      </c>
      <c r="L283" s="14" t="str">
        <f t="shared" si="50"/>
        <v>NRU</v>
      </c>
      <c r="M283" s="15" t="s">
        <v>1049</v>
      </c>
      <c r="N283" s="8" t="s">
        <v>799</v>
      </c>
      <c r="O283" s="8" t="s">
        <v>799</v>
      </c>
      <c r="P283" s="8" t="s">
        <v>799</v>
      </c>
      <c r="Q283" s="8" t="s">
        <v>799</v>
      </c>
      <c r="R283" s="8" t="s">
        <v>799</v>
      </c>
      <c r="S283" s="8" t="s">
        <v>799</v>
      </c>
      <c r="T283" s="8" t="s">
        <v>799</v>
      </c>
      <c r="U283" s="8" t="s">
        <v>799</v>
      </c>
      <c r="V283" s="8" t="s">
        <v>799</v>
      </c>
      <c r="W283" s="8" t="s">
        <v>799</v>
      </c>
      <c r="X283" s="8" t="s">
        <v>799</v>
      </c>
      <c r="Y283" s="8" t="s">
        <v>799</v>
      </c>
      <c r="Z283" s="8" t="s">
        <v>799</v>
      </c>
      <c r="AA283" s="8" t="s">
        <v>799</v>
      </c>
      <c r="AB283" s="8" t="s">
        <v>799</v>
      </c>
      <c r="AC283" s="8" t="s">
        <v>799</v>
      </c>
      <c r="AD283" s="8" t="s">
        <v>799</v>
      </c>
      <c r="AE283" s="8" t="s">
        <v>799</v>
      </c>
    </row>
    <row r="284" spans="1:32" x14ac:dyDescent="0.3">
      <c r="A284" s="14">
        <v>282</v>
      </c>
      <c r="B284" s="8" t="s">
        <v>768</v>
      </c>
      <c r="C284" s="8">
        <v>30</v>
      </c>
      <c r="D284" s="8">
        <v>580</v>
      </c>
      <c r="E284" s="8" t="s">
        <v>769</v>
      </c>
      <c r="F284" s="8">
        <v>580</v>
      </c>
      <c r="G284" s="8" t="s">
        <v>261</v>
      </c>
      <c r="H284" s="8">
        <v>954</v>
      </c>
      <c r="J284" s="8" t="str">
        <f>VLOOKUP($E284,'un-class-eco'!$B$2:$D$219,3,FALSE)</f>
        <v>High income</v>
      </c>
      <c r="K284" s="8" t="str">
        <f>IF(VLOOKUP(E284,'un-class'!$L$1:$O$249,2,FALSE)="x","LDC",IF(VLOOKUP(E284,'un-class'!$L$1:$O$249,3,FALSE)="x","LLDC",IF(VLOOKUP(E284,'un-class'!$L$1:O499,4,FALSE)="x","SIDS","nan")))</f>
        <v>SIDS</v>
      </c>
      <c r="L284" s="14" t="str">
        <f t="shared" si="50"/>
        <v>MNP</v>
      </c>
      <c r="M284" s="15" t="s">
        <v>1049</v>
      </c>
      <c r="N284" s="8" t="s">
        <v>799</v>
      </c>
      <c r="O284" s="8" t="s">
        <v>799</v>
      </c>
      <c r="P284" s="8" t="s">
        <v>799</v>
      </c>
      <c r="Q284" s="8" t="s">
        <v>799</v>
      </c>
      <c r="R284" s="8" t="s">
        <v>799</v>
      </c>
      <c r="S284" s="8" t="s">
        <v>799</v>
      </c>
      <c r="T284" s="8" t="s">
        <v>799</v>
      </c>
      <c r="U284" s="8" t="s">
        <v>799</v>
      </c>
      <c r="V284" s="8" t="s">
        <v>799</v>
      </c>
      <c r="W284" s="8" t="s">
        <v>799</v>
      </c>
      <c r="X284" s="8" t="s">
        <v>799</v>
      </c>
      <c r="Y284" s="8" t="s">
        <v>799</v>
      </c>
      <c r="Z284" s="8" t="s">
        <v>799</v>
      </c>
      <c r="AA284" s="8" t="s">
        <v>799</v>
      </c>
      <c r="AB284" s="8" t="s">
        <v>799</v>
      </c>
      <c r="AC284" s="8" t="s">
        <v>799</v>
      </c>
      <c r="AD284" s="8" t="s">
        <v>799</v>
      </c>
      <c r="AE284" s="8" t="s">
        <v>799</v>
      </c>
    </row>
    <row r="285" spans="1:32" x14ac:dyDescent="0.3">
      <c r="A285" s="14">
        <v>283</v>
      </c>
      <c r="B285" s="8" t="s">
        <v>771</v>
      </c>
      <c r="C285" s="8" t="s">
        <v>214</v>
      </c>
      <c r="D285" s="8">
        <v>585</v>
      </c>
      <c r="E285" s="8" t="s">
        <v>772</v>
      </c>
      <c r="F285" s="8">
        <v>585</v>
      </c>
      <c r="G285" s="8" t="s">
        <v>261</v>
      </c>
      <c r="H285" s="8">
        <v>954</v>
      </c>
      <c r="J285" s="8" t="str">
        <f>VLOOKUP($E285,'un-class-eco'!$B$2:$D$219,3,FALSE)</f>
        <v>High income</v>
      </c>
      <c r="K285" s="8" t="str">
        <f>IF(VLOOKUP(E285,'un-class'!$L$1:$O$249,2,FALSE)="x","LDC",IF(VLOOKUP(E285,'un-class'!$L$1:$O$249,3,FALSE)="x","LLDC",IF(VLOOKUP(E285,'un-class'!$L$1:O500,4,FALSE)="x","SIDS","nan")))</f>
        <v>SIDS</v>
      </c>
      <c r="L285" s="14" t="str">
        <f t="shared" si="50"/>
        <v>PLW</v>
      </c>
      <c r="M285" s="15" t="s">
        <v>1049</v>
      </c>
      <c r="N285" s="8" t="s">
        <v>799</v>
      </c>
      <c r="O285" s="8" t="s">
        <v>799</v>
      </c>
      <c r="P285" s="8" t="s">
        <v>799</v>
      </c>
      <c r="Q285" s="8" t="s">
        <v>799</v>
      </c>
      <c r="R285" s="8" t="s">
        <v>799</v>
      </c>
      <c r="S285" s="8" t="s">
        <v>799</v>
      </c>
      <c r="T285" s="8" t="s">
        <v>799</v>
      </c>
      <c r="U285" s="8" t="s">
        <v>799</v>
      </c>
      <c r="V285" s="8" t="s">
        <v>799</v>
      </c>
      <c r="W285" s="8" t="s">
        <v>799</v>
      </c>
      <c r="X285" s="8" t="s">
        <v>799</v>
      </c>
      <c r="Y285" s="8" t="s">
        <v>799</v>
      </c>
      <c r="Z285" s="8" t="s">
        <v>799</v>
      </c>
      <c r="AA285" s="8" t="s">
        <v>799</v>
      </c>
      <c r="AB285" s="8" t="s">
        <v>799</v>
      </c>
      <c r="AC285" s="8" t="s">
        <v>799</v>
      </c>
      <c r="AD285" s="8" t="s">
        <v>799</v>
      </c>
      <c r="AE285" s="8" t="s">
        <v>799</v>
      </c>
    </row>
    <row r="286" spans="1:32" x14ac:dyDescent="0.3">
      <c r="A286" s="14">
        <v>284</v>
      </c>
      <c r="B286" s="14" t="s">
        <v>774</v>
      </c>
      <c r="C286" s="14">
        <v>35</v>
      </c>
      <c r="D286" s="14">
        <v>957</v>
      </c>
      <c r="E286" s="14" t="s">
        <v>214</v>
      </c>
      <c r="F286" s="14">
        <v>61</v>
      </c>
      <c r="G286" s="14" t="s">
        <v>258</v>
      </c>
      <c r="H286" s="14">
        <v>909</v>
      </c>
      <c r="I286" s="14">
        <v>1835</v>
      </c>
      <c r="L286" s="14" t="str">
        <f>B286</f>
        <v>Polynesia</v>
      </c>
      <c r="M286" s="15" t="s">
        <v>1049</v>
      </c>
      <c r="N286" s="15">
        <f t="shared" ref="N286:AE286" si="56">SUMIF($H$2:$H$295,$D286,N$2:N$295)</f>
        <v>3.4994142080403051E-2</v>
      </c>
      <c r="O286" s="15">
        <f t="shared" si="56"/>
        <v>3.5508438177829817E-2</v>
      </c>
      <c r="P286" s="15">
        <f t="shared" si="56"/>
        <v>3.3698773834471465E-2</v>
      </c>
      <c r="Q286" s="15">
        <f t="shared" si="56"/>
        <v>3.0227050834102327E-2</v>
      </c>
      <c r="R286" s="15">
        <f t="shared" si="56"/>
        <v>2.6446344419584204E-2</v>
      </c>
      <c r="S286" s="15">
        <f t="shared" si="56"/>
        <v>2.2006352385020633E-2</v>
      </c>
      <c r="T286" s="15">
        <f t="shared" si="56"/>
        <v>1.7015531772766435E-2</v>
      </c>
      <c r="U286" s="15">
        <f t="shared" si="56"/>
        <v>1.1748789438758907E-2</v>
      </c>
      <c r="V286" s="15">
        <f t="shared" si="56"/>
        <v>6.9980284855292452E-3</v>
      </c>
      <c r="W286" s="15">
        <f t="shared" si="56"/>
        <v>3.737978701774558E-3</v>
      </c>
      <c r="X286" s="15">
        <f t="shared" si="56"/>
        <v>1.9090329911192749E-3</v>
      </c>
      <c r="Y286" s="15">
        <f t="shared" si="56"/>
        <v>2.9140183178155699E-4</v>
      </c>
      <c r="Z286" s="15">
        <f t="shared" si="56"/>
        <v>0</v>
      </c>
      <c r="AA286" s="15">
        <f t="shared" si="56"/>
        <v>0</v>
      </c>
      <c r="AB286" s="15">
        <f t="shared" si="56"/>
        <v>0</v>
      </c>
      <c r="AC286" s="15">
        <f t="shared" si="56"/>
        <v>0</v>
      </c>
      <c r="AD286" s="15">
        <f t="shared" si="56"/>
        <v>0</v>
      </c>
      <c r="AE286" s="15">
        <f t="shared" si="56"/>
        <v>0</v>
      </c>
      <c r="AF286" s="13"/>
    </row>
    <row r="287" spans="1:32" x14ac:dyDescent="0.3">
      <c r="A287" s="14">
        <v>285</v>
      </c>
      <c r="B287" s="8" t="s">
        <v>775</v>
      </c>
      <c r="C287" s="8">
        <v>30</v>
      </c>
      <c r="D287" s="8">
        <v>16</v>
      </c>
      <c r="E287" s="8" t="s">
        <v>776</v>
      </c>
      <c r="F287" s="8">
        <v>16</v>
      </c>
      <c r="G287" s="8" t="s">
        <v>261</v>
      </c>
      <c r="H287" s="8">
        <v>957</v>
      </c>
      <c r="J287" s="8" t="str">
        <f>VLOOKUP($E287,'un-class-eco'!$B$2:$D$219,3,FALSE)</f>
        <v>High income</v>
      </c>
      <c r="K287" s="8" t="str">
        <f>IF(VLOOKUP(E287,'un-class'!$L$1:$O$249,2,FALSE)="x","LDC",IF(VLOOKUP(E287,'un-class'!$L$1:$O$249,3,FALSE)="x","LLDC",IF(VLOOKUP(E287,'un-class'!$L$1:O502,4,FALSE)="x","SIDS","nan")))</f>
        <v>SIDS</v>
      </c>
      <c r="L287" s="14" t="str">
        <f t="shared" si="50"/>
        <v>ASM</v>
      </c>
      <c r="M287" s="15" t="s">
        <v>1049</v>
      </c>
      <c r="N287" s="8" t="s">
        <v>799</v>
      </c>
      <c r="O287" s="8" t="s">
        <v>799</v>
      </c>
      <c r="P287" s="8" t="s">
        <v>799</v>
      </c>
      <c r="Q287" s="8" t="s">
        <v>799</v>
      </c>
      <c r="R287" s="8" t="s">
        <v>799</v>
      </c>
      <c r="S287" s="8" t="s">
        <v>799</v>
      </c>
      <c r="T287" s="8" t="s">
        <v>799</v>
      </c>
      <c r="U287" s="8" t="s">
        <v>799</v>
      </c>
      <c r="V287" s="8" t="s">
        <v>799</v>
      </c>
      <c r="W287" s="8" t="s">
        <v>799</v>
      </c>
      <c r="X287" s="8" t="s">
        <v>799</v>
      </c>
      <c r="Y287" s="8" t="s">
        <v>799</v>
      </c>
      <c r="Z287" s="8" t="s">
        <v>799</v>
      </c>
      <c r="AA287" s="8" t="s">
        <v>799</v>
      </c>
      <c r="AB287" s="8" t="s">
        <v>799</v>
      </c>
      <c r="AC287" s="8" t="s">
        <v>799</v>
      </c>
      <c r="AD287" s="8" t="s">
        <v>799</v>
      </c>
      <c r="AE287" s="8" t="s">
        <v>799</v>
      </c>
    </row>
    <row r="288" spans="1:32" x14ac:dyDescent="0.3">
      <c r="A288" s="14">
        <v>286</v>
      </c>
      <c r="B288" s="8" t="s">
        <v>778</v>
      </c>
      <c r="C288" s="8">
        <v>36</v>
      </c>
      <c r="D288" s="8">
        <v>184</v>
      </c>
      <c r="E288" s="8" t="s">
        <v>779</v>
      </c>
      <c r="F288" s="8">
        <v>184</v>
      </c>
      <c r="G288" s="8" t="s">
        <v>261</v>
      </c>
      <c r="H288" s="8">
        <v>957</v>
      </c>
      <c r="J288" s="8" t="s">
        <v>799</v>
      </c>
      <c r="K288" s="8" t="str">
        <f>IF(VLOOKUP(E288,'un-class'!$L$1:$O$249,2,FALSE)="x","LDC",IF(VLOOKUP(E288,'un-class'!$L$1:$O$249,3,FALSE)="x","LLDC",IF(VLOOKUP(E288,'un-class'!$L$1:O503,4,FALSE)="x","SIDS","nan")))</f>
        <v>SIDS</v>
      </c>
      <c r="L288" s="14" t="str">
        <f t="shared" si="50"/>
        <v>COK</v>
      </c>
      <c r="M288" s="15" t="s">
        <v>1049</v>
      </c>
      <c r="N288" s="8" t="s">
        <v>799</v>
      </c>
      <c r="O288" s="8" t="s">
        <v>799</v>
      </c>
      <c r="P288" s="8" t="s">
        <v>799</v>
      </c>
      <c r="Q288" s="8" t="s">
        <v>799</v>
      </c>
      <c r="R288" s="8" t="s">
        <v>799</v>
      </c>
      <c r="S288" s="8" t="s">
        <v>799</v>
      </c>
      <c r="T288" s="8" t="s">
        <v>799</v>
      </c>
      <c r="U288" s="8" t="s">
        <v>799</v>
      </c>
      <c r="V288" s="8" t="s">
        <v>799</v>
      </c>
      <c r="W288" s="8" t="s">
        <v>799</v>
      </c>
      <c r="X288" s="8" t="s">
        <v>799</v>
      </c>
      <c r="Y288" s="8" t="s">
        <v>799</v>
      </c>
      <c r="Z288" s="8" t="s">
        <v>799</v>
      </c>
      <c r="AA288" s="8" t="s">
        <v>799</v>
      </c>
      <c r="AB288" s="8" t="s">
        <v>799</v>
      </c>
      <c r="AC288" s="8" t="s">
        <v>799</v>
      </c>
      <c r="AD288" s="8" t="s">
        <v>799</v>
      </c>
      <c r="AE288" s="8" t="s">
        <v>799</v>
      </c>
    </row>
    <row r="289" spans="1:31" x14ac:dyDescent="0.3">
      <c r="A289" s="14">
        <v>287</v>
      </c>
      <c r="B289" s="8" t="s">
        <v>781</v>
      </c>
      <c r="C289" s="8">
        <v>2</v>
      </c>
      <c r="D289" s="8">
        <v>258</v>
      </c>
      <c r="E289" s="8" t="s">
        <v>154</v>
      </c>
      <c r="F289" s="8">
        <v>258</v>
      </c>
      <c r="G289" s="8" t="s">
        <v>261</v>
      </c>
      <c r="H289" s="8">
        <v>957</v>
      </c>
      <c r="J289" s="8" t="str">
        <f>VLOOKUP($E289,'un-class-eco'!$B$2:$D$219,3,FALSE)</f>
        <v>High income</v>
      </c>
      <c r="K289" s="8" t="str">
        <f>IF(VLOOKUP(E289,'un-class'!$L$1:$O$249,2,FALSE)="x","LDC",IF(VLOOKUP(E289,'un-class'!$L$1:$O$249,3,FALSE)="x","LLDC",IF(VLOOKUP(E289,'un-class'!$L$1:O504,4,FALSE)="x","SIDS","nan")))</f>
        <v>SIDS</v>
      </c>
      <c r="L289" s="14" t="str">
        <f t="shared" si="50"/>
        <v>PYF</v>
      </c>
      <c r="M289" s="15" t="s">
        <v>1049</v>
      </c>
      <c r="N289" s="13">
        <f>VLOOKUP($E289,'ssp1-up-g'!$C$1:$X$194,5,FALSE)</f>
        <v>2.0278859758938589E-2</v>
      </c>
      <c r="O289" s="13">
        <f>VLOOKUP($E289,'ssp1-up-g'!$C$1:$X$194,6,FALSE)</f>
        <v>1.9785221722733948E-2</v>
      </c>
      <c r="P289" s="13">
        <f>VLOOKUP($E289,'ssp1-up-g'!$C$1:$X$194,7,FALSE)</f>
        <v>1.8458558499094446E-2</v>
      </c>
      <c r="Q289" s="13">
        <f>VLOOKUP($E289,'ssp1-up-g'!$C$1:$X$194,8,FALSE)</f>
        <v>1.6454935385154051E-2</v>
      </c>
      <c r="R289" s="13">
        <f>VLOOKUP($E289,'ssp1-up-g'!$C$1:$X$194,9,FALSE)</f>
        <v>1.4629874034838342E-2</v>
      </c>
      <c r="S289" s="13">
        <f>VLOOKUP($E289,'ssp1-up-g'!$C$1:$X$194,10,FALSE)</f>
        <v>1.2660436055326657E-2</v>
      </c>
      <c r="T289" s="13">
        <f>VLOOKUP($E289,'ssp1-up-g'!$C$1:$X$194,11,FALSE)</f>
        <v>1.0481860352436367E-2</v>
      </c>
      <c r="U289" s="13">
        <f>VLOOKUP($E289,'ssp1-up-g'!$C$1:$X$194,12,FALSE)</f>
        <v>8.0879522665648351E-3</v>
      </c>
      <c r="V289" s="13">
        <f>VLOOKUP($E289,'ssp1-up-g'!$C$1:$X$194,13,FALSE)</f>
        <v>5.830860646079572E-3</v>
      </c>
      <c r="W289" s="13">
        <f>VLOOKUP($E289,'ssp1-up-g'!$C$1:$X$194,14,FALSE)</f>
        <v>3.737978701774558E-3</v>
      </c>
      <c r="X289" s="13">
        <f>VLOOKUP($E289,'ssp1-up-g'!$C$1:$X$194,15,FALSE)</f>
        <v>1.9090329911192749E-3</v>
      </c>
      <c r="Y289" s="13">
        <f>VLOOKUP($E289,'ssp1-up-g'!$C$1:$X$194,16,FALSE)</f>
        <v>2.9140183178155699E-4</v>
      </c>
      <c r="Z289" s="13">
        <f>VLOOKUP($E289,'ssp1-up-g'!$C$1:$X$194,17,FALSE)</f>
        <v>0</v>
      </c>
      <c r="AA289" s="13">
        <f>VLOOKUP($E289,'ssp1-up-g'!$C$1:$X$194,18,FALSE)</f>
        <v>0</v>
      </c>
      <c r="AB289" s="13">
        <f>VLOOKUP($E289,'ssp1-up-g'!$C$1:$X$194,19,FALSE)</f>
        <v>0</v>
      </c>
      <c r="AC289" s="13">
        <f>VLOOKUP($E289,'ssp1-up-g'!$C$1:$X$194,20,FALSE)</f>
        <v>0</v>
      </c>
      <c r="AD289" s="13">
        <f>VLOOKUP($E289,'ssp1-up-g'!$C$1:$X$194,21,FALSE)</f>
        <v>0</v>
      </c>
      <c r="AE289" s="13">
        <f>VLOOKUP($E289,'ssp1-up-g'!$C$1:$X$194,22,FALSE)</f>
        <v>0</v>
      </c>
    </row>
    <row r="290" spans="1:31" x14ac:dyDescent="0.3">
      <c r="A290" s="14">
        <v>288</v>
      </c>
      <c r="B290" s="8" t="s">
        <v>783</v>
      </c>
      <c r="C290" s="8">
        <v>36</v>
      </c>
      <c r="D290" s="8">
        <v>570</v>
      </c>
      <c r="E290" s="8" t="s">
        <v>784</v>
      </c>
      <c r="F290" s="8">
        <v>570</v>
      </c>
      <c r="G290" s="8" t="s">
        <v>261</v>
      </c>
      <c r="H290" s="8">
        <v>957</v>
      </c>
      <c r="J290" s="8" t="s">
        <v>799</v>
      </c>
      <c r="K290" s="8" t="str">
        <f>IF(VLOOKUP(E290,'un-class'!$L$1:$O$249,2,FALSE)="x","LDC",IF(VLOOKUP(E290,'un-class'!$L$1:$O$249,3,FALSE)="x","LLDC",IF(VLOOKUP(E290,'un-class'!$L$1:O505,4,FALSE)="x","SIDS","nan")))</f>
        <v>SIDS</v>
      </c>
      <c r="L290" s="14" t="str">
        <f t="shared" si="50"/>
        <v>NIU</v>
      </c>
      <c r="M290" s="15" t="s">
        <v>1049</v>
      </c>
      <c r="N290" s="8" t="s">
        <v>799</v>
      </c>
      <c r="O290" s="8" t="s">
        <v>799</v>
      </c>
      <c r="P290" s="8" t="s">
        <v>799</v>
      </c>
      <c r="Q290" s="8" t="s">
        <v>799</v>
      </c>
      <c r="R290" s="8" t="s">
        <v>799</v>
      </c>
      <c r="S290" s="8" t="s">
        <v>799</v>
      </c>
      <c r="T290" s="8" t="s">
        <v>799</v>
      </c>
      <c r="U290" s="8" t="s">
        <v>799</v>
      </c>
      <c r="V290" s="8" t="s">
        <v>799</v>
      </c>
      <c r="W290" s="8" t="s">
        <v>799</v>
      </c>
      <c r="X290" s="8" t="s">
        <v>799</v>
      </c>
      <c r="Y290" s="8" t="s">
        <v>799</v>
      </c>
      <c r="Z290" s="8" t="s">
        <v>799</v>
      </c>
      <c r="AA290" s="8" t="s">
        <v>799</v>
      </c>
      <c r="AB290" s="8" t="s">
        <v>799</v>
      </c>
      <c r="AC290" s="8" t="s">
        <v>799</v>
      </c>
      <c r="AD290" s="8" t="s">
        <v>799</v>
      </c>
      <c r="AE290" s="8" t="s">
        <v>799</v>
      </c>
    </row>
    <row r="291" spans="1:31" x14ac:dyDescent="0.3">
      <c r="A291" s="14">
        <v>289</v>
      </c>
      <c r="B291" s="8" t="s">
        <v>786</v>
      </c>
      <c r="C291" s="8" t="s">
        <v>214</v>
      </c>
      <c r="D291" s="8">
        <v>882</v>
      </c>
      <c r="E291" s="8" t="s">
        <v>197</v>
      </c>
      <c r="F291" s="8">
        <v>882</v>
      </c>
      <c r="G291" s="8" t="s">
        <v>261</v>
      </c>
      <c r="H291" s="8">
        <v>957</v>
      </c>
      <c r="J291" s="8" t="str">
        <f>VLOOKUP($E291,'un-class-eco'!$B$2:$D$219,3,FALSE)</f>
        <v>Lower middle income</v>
      </c>
      <c r="K291" s="8" t="str">
        <f>IF(VLOOKUP(E291,'un-class'!$L$1:$O$249,2,FALSE)="x","LDC",IF(VLOOKUP(E291,'un-class'!$L$1:$O$249,3,FALSE)="x","LLDC",IF(VLOOKUP(E291,'un-class'!$L$1:O506,4,FALSE)="x","SIDS","nan")))</f>
        <v>SIDS</v>
      </c>
      <c r="L291" s="14" t="str">
        <f t="shared" si="50"/>
        <v>WSM</v>
      </c>
      <c r="M291" s="15" t="s">
        <v>1049</v>
      </c>
      <c r="N291" s="13">
        <f>VLOOKUP($E291,'ssp1-up-g'!$C$1:$X$194,5,FALSE)</f>
        <v>8.5507305940231426E-3</v>
      </c>
      <c r="O291" s="13">
        <f>VLOOKUP($E291,'ssp1-up-g'!$C$1:$X$194,6,FALSE)</f>
        <v>9.1559431396107394E-3</v>
      </c>
      <c r="P291" s="13">
        <f>VLOOKUP($E291,'ssp1-up-g'!$C$1:$X$194,7,FALSE)</f>
        <v>8.8540869106007031E-3</v>
      </c>
      <c r="Q291" s="13">
        <f>VLOOKUP($E291,'ssp1-up-g'!$C$1:$X$194,8,FALSE)</f>
        <v>7.9295584070079167E-3</v>
      </c>
      <c r="R291" s="13">
        <f>VLOOKUP($E291,'ssp1-up-g'!$C$1:$X$194,9,FALSE)</f>
        <v>6.735047682884715E-3</v>
      </c>
      <c r="S291" s="13">
        <f>VLOOKUP($E291,'ssp1-up-g'!$C$1:$X$194,10,FALSE)</f>
        <v>5.2466604211200973E-3</v>
      </c>
      <c r="T291" s="13">
        <f>VLOOKUP($E291,'ssp1-up-g'!$C$1:$X$194,11,FALSE)</f>
        <v>3.5977686177586093E-3</v>
      </c>
      <c r="U291" s="13">
        <f>VLOOKUP($E291,'ssp1-up-g'!$C$1:$X$194,12,FALSE)</f>
        <v>1.9373431027924076E-3</v>
      </c>
      <c r="V291" s="13">
        <f>VLOOKUP($E291,'ssp1-up-g'!$C$1:$X$194,13,FALSE)</f>
        <v>4.8624517662321232E-4</v>
      </c>
      <c r="W291" s="13">
        <f>VLOOKUP($E291,'ssp1-up-g'!$C$1:$X$194,14,FALSE)</f>
        <v>0</v>
      </c>
      <c r="X291" s="13">
        <f>VLOOKUP($E291,'ssp1-up-g'!$C$1:$X$194,15,FALSE)</f>
        <v>0</v>
      </c>
      <c r="Y291" s="13">
        <f>VLOOKUP($E291,'ssp1-up-g'!$C$1:$X$194,16,FALSE)</f>
        <v>0</v>
      </c>
      <c r="Z291" s="13">
        <f>VLOOKUP($E291,'ssp1-up-g'!$C$1:$X$194,17,FALSE)</f>
        <v>0</v>
      </c>
      <c r="AA291" s="13">
        <f>VLOOKUP($E291,'ssp1-up-g'!$C$1:$X$194,18,FALSE)</f>
        <v>0</v>
      </c>
      <c r="AB291" s="13">
        <f>VLOOKUP($E291,'ssp1-up-g'!$C$1:$X$194,19,FALSE)</f>
        <v>0</v>
      </c>
      <c r="AC291" s="13">
        <f>VLOOKUP($E291,'ssp1-up-g'!$C$1:$X$194,20,FALSE)</f>
        <v>0</v>
      </c>
      <c r="AD291" s="13">
        <f>VLOOKUP($E291,'ssp1-up-g'!$C$1:$X$194,21,FALSE)</f>
        <v>0</v>
      </c>
      <c r="AE291" s="13">
        <f>VLOOKUP($E291,'ssp1-up-g'!$C$1:$X$194,22,FALSE)</f>
        <v>0</v>
      </c>
    </row>
    <row r="292" spans="1:31" x14ac:dyDescent="0.3">
      <c r="A292" s="14">
        <v>290</v>
      </c>
      <c r="B292" s="8" t="s">
        <v>788</v>
      </c>
      <c r="C292" s="8">
        <v>36</v>
      </c>
      <c r="D292" s="8">
        <v>772</v>
      </c>
      <c r="E292" s="8" t="s">
        <v>789</v>
      </c>
      <c r="F292" s="8">
        <v>772</v>
      </c>
      <c r="G292" s="8" t="s">
        <v>261</v>
      </c>
      <c r="H292" s="8">
        <v>957</v>
      </c>
      <c r="J292" s="8" t="s">
        <v>799</v>
      </c>
      <c r="K292" s="8" t="str">
        <f>IF(VLOOKUP(E292,'un-class'!$L$1:$O$249,2,FALSE)="x","LDC",IF(VLOOKUP(E292,'un-class'!$L$1:$O$249,3,FALSE)="x","LLDC",IF(VLOOKUP(E292,'un-class'!$L$1:O507,4,FALSE)="x","SIDS","nan")))</f>
        <v>nan</v>
      </c>
      <c r="L292" s="14" t="str">
        <f t="shared" si="50"/>
        <v>TKL</v>
      </c>
      <c r="M292" s="15" t="s">
        <v>1049</v>
      </c>
      <c r="N292" s="8" t="s">
        <v>799</v>
      </c>
      <c r="O292" s="8" t="s">
        <v>799</v>
      </c>
      <c r="P292" s="8" t="s">
        <v>799</v>
      </c>
      <c r="Q292" s="8" t="s">
        <v>799</v>
      </c>
      <c r="R292" s="8" t="s">
        <v>799</v>
      </c>
      <c r="S292" s="8" t="s">
        <v>799</v>
      </c>
      <c r="T292" s="8" t="s">
        <v>799</v>
      </c>
      <c r="U292" s="8" t="s">
        <v>799</v>
      </c>
      <c r="V292" s="8" t="s">
        <v>799</v>
      </c>
      <c r="W292" s="8" t="s">
        <v>799</v>
      </c>
      <c r="X292" s="8" t="s">
        <v>799</v>
      </c>
      <c r="Y292" s="8" t="s">
        <v>799</v>
      </c>
      <c r="Z292" s="8" t="s">
        <v>799</v>
      </c>
      <c r="AA292" s="8" t="s">
        <v>799</v>
      </c>
      <c r="AB292" s="8" t="s">
        <v>799</v>
      </c>
      <c r="AC292" s="8" t="s">
        <v>799</v>
      </c>
      <c r="AD292" s="8" t="s">
        <v>799</v>
      </c>
      <c r="AE292" s="8" t="s">
        <v>799</v>
      </c>
    </row>
    <row r="293" spans="1:31" x14ac:dyDescent="0.3">
      <c r="A293" s="14">
        <v>291</v>
      </c>
      <c r="B293" s="8" t="s">
        <v>791</v>
      </c>
      <c r="C293" s="8" t="s">
        <v>214</v>
      </c>
      <c r="D293" s="8">
        <v>776</v>
      </c>
      <c r="E293" s="8" t="s">
        <v>182</v>
      </c>
      <c r="F293" s="8">
        <v>776</v>
      </c>
      <c r="G293" s="8" t="s">
        <v>261</v>
      </c>
      <c r="H293" s="8">
        <v>957</v>
      </c>
      <c r="J293" s="8" t="str">
        <f>VLOOKUP($E293,'un-class-eco'!$B$2:$D$219,3,FALSE)</f>
        <v>Upper middle income</v>
      </c>
      <c r="K293" s="8" t="str">
        <f>IF(VLOOKUP(E293,'un-class'!$L$1:$O$249,2,FALSE)="x","LDC",IF(VLOOKUP(E293,'un-class'!$L$1:$O$249,3,FALSE)="x","LLDC",IF(VLOOKUP(E293,'un-class'!$L$1:O508,4,FALSE)="x","SIDS","nan")))</f>
        <v>SIDS</v>
      </c>
      <c r="L293" s="14" t="str">
        <f t="shared" si="50"/>
        <v>TON</v>
      </c>
      <c r="M293" s="15" t="s">
        <v>1049</v>
      </c>
      <c r="N293" s="13">
        <f>VLOOKUP($E293,'ssp1-up-g'!$C$1:$X$194,5,FALSE)</f>
        <v>6.1645517274413197E-3</v>
      </c>
      <c r="O293" s="13">
        <f>VLOOKUP($E293,'ssp1-up-g'!$C$1:$X$194,6,FALSE)</f>
        <v>6.5672733154851295E-3</v>
      </c>
      <c r="P293" s="13">
        <f>VLOOKUP($E293,'ssp1-up-g'!$C$1:$X$194,7,FALSE)</f>
        <v>6.3861284247763161E-3</v>
      </c>
      <c r="Q293" s="13">
        <f>VLOOKUP($E293,'ssp1-up-g'!$C$1:$X$194,8,FALSE)</f>
        <v>5.8425570419403591E-3</v>
      </c>
      <c r="R293" s="13">
        <f>VLOOKUP($E293,'ssp1-up-g'!$C$1:$X$194,9,FALSE)</f>
        <v>5.0814227018611477E-3</v>
      </c>
      <c r="S293" s="13">
        <f>VLOOKUP($E293,'ssp1-up-g'!$C$1:$X$194,10,FALSE)</f>
        <v>4.0992559085738789E-3</v>
      </c>
      <c r="T293" s="13">
        <f>VLOOKUP($E293,'ssp1-up-g'!$C$1:$X$194,11,FALSE)</f>
        <v>2.9359028025714579E-3</v>
      </c>
      <c r="U293" s="13">
        <f>VLOOKUP($E293,'ssp1-up-g'!$C$1:$X$194,12,FALSE)</f>
        <v>1.723494069401664E-3</v>
      </c>
      <c r="V293" s="13">
        <f>VLOOKUP($E293,'ssp1-up-g'!$C$1:$X$194,13,FALSE)</f>
        <v>6.8092266282646086E-4</v>
      </c>
      <c r="W293" s="13">
        <f>VLOOKUP($E293,'ssp1-up-g'!$C$1:$X$194,14,FALSE)</f>
        <v>0</v>
      </c>
      <c r="X293" s="13">
        <f>VLOOKUP($E293,'ssp1-up-g'!$C$1:$X$194,15,FALSE)</f>
        <v>0</v>
      </c>
      <c r="Y293" s="13">
        <f>VLOOKUP($E293,'ssp1-up-g'!$C$1:$X$194,16,FALSE)</f>
        <v>0</v>
      </c>
      <c r="Z293" s="13">
        <f>VLOOKUP($E293,'ssp1-up-g'!$C$1:$X$194,17,FALSE)</f>
        <v>0</v>
      </c>
      <c r="AA293" s="13">
        <f>VLOOKUP($E293,'ssp1-up-g'!$C$1:$X$194,18,FALSE)</f>
        <v>0</v>
      </c>
      <c r="AB293" s="13">
        <f>VLOOKUP($E293,'ssp1-up-g'!$C$1:$X$194,19,FALSE)</f>
        <v>0</v>
      </c>
      <c r="AC293" s="13">
        <f>VLOOKUP($E293,'ssp1-up-g'!$C$1:$X$194,20,FALSE)</f>
        <v>0</v>
      </c>
      <c r="AD293" s="13">
        <f>VLOOKUP($E293,'ssp1-up-g'!$C$1:$X$194,21,FALSE)</f>
        <v>0</v>
      </c>
      <c r="AE293" s="13">
        <f>VLOOKUP($E293,'ssp1-up-g'!$C$1:$X$194,22,FALSE)</f>
        <v>0</v>
      </c>
    </row>
    <row r="294" spans="1:31" x14ac:dyDescent="0.3">
      <c r="A294" s="14">
        <v>292</v>
      </c>
      <c r="B294" s="8" t="s">
        <v>793</v>
      </c>
      <c r="C294" s="8" t="s">
        <v>214</v>
      </c>
      <c r="D294" s="8">
        <v>798</v>
      </c>
      <c r="E294" s="8" t="s">
        <v>794</v>
      </c>
      <c r="F294" s="8">
        <v>798</v>
      </c>
      <c r="G294" s="8" t="s">
        <v>261</v>
      </c>
      <c r="H294" s="8">
        <v>957</v>
      </c>
      <c r="J294" s="8" t="str">
        <f>VLOOKUP($E294,'un-class-eco'!$B$2:$D$219,3,FALSE)</f>
        <v>Upper middle income</v>
      </c>
      <c r="K294" s="8" t="str">
        <f>IF(VLOOKUP(E294,'un-class'!$L$1:$O$249,2,FALSE)="x","LDC",IF(VLOOKUP(E294,'un-class'!$L$1:$O$249,3,FALSE)="x","LLDC",IF(VLOOKUP(E294,'un-class'!$L$1:O509,4,FALSE)="x","SIDS","nan")))</f>
        <v>LDC</v>
      </c>
      <c r="L294" s="14" t="str">
        <f t="shared" si="50"/>
        <v>TUV</v>
      </c>
      <c r="M294" s="15" t="s">
        <v>1049</v>
      </c>
      <c r="N294" s="8" t="s">
        <v>799</v>
      </c>
      <c r="O294" s="8" t="s">
        <v>799</v>
      </c>
      <c r="P294" s="8" t="s">
        <v>799</v>
      </c>
      <c r="Q294" s="8" t="s">
        <v>799</v>
      </c>
      <c r="R294" s="8" t="s">
        <v>799</v>
      </c>
      <c r="S294" s="8" t="s">
        <v>799</v>
      </c>
      <c r="T294" s="8" t="s">
        <v>799</v>
      </c>
      <c r="U294" s="8" t="s">
        <v>799</v>
      </c>
      <c r="V294" s="8" t="s">
        <v>799</v>
      </c>
      <c r="W294" s="8" t="s">
        <v>799</v>
      </c>
      <c r="X294" s="8" t="s">
        <v>799</v>
      </c>
      <c r="Y294" s="8" t="s">
        <v>799</v>
      </c>
      <c r="Z294" s="8" t="s">
        <v>799</v>
      </c>
      <c r="AA294" s="8" t="s">
        <v>799</v>
      </c>
      <c r="AB294" s="8" t="s">
        <v>799</v>
      </c>
      <c r="AC294" s="8" t="s">
        <v>799</v>
      </c>
      <c r="AD294" s="8" t="s">
        <v>799</v>
      </c>
      <c r="AE294" s="8" t="s">
        <v>799</v>
      </c>
    </row>
    <row r="295" spans="1:31" x14ac:dyDescent="0.3">
      <c r="A295" s="14">
        <v>293</v>
      </c>
      <c r="B295" s="8" t="s">
        <v>796</v>
      </c>
      <c r="C295" s="8">
        <v>2</v>
      </c>
      <c r="D295" s="8">
        <v>876</v>
      </c>
      <c r="E295" s="8" t="s">
        <v>797</v>
      </c>
      <c r="F295" s="8">
        <v>876</v>
      </c>
      <c r="G295" s="8" t="s">
        <v>261</v>
      </c>
      <c r="H295" s="8">
        <v>957</v>
      </c>
      <c r="J295" s="8" t="s">
        <v>799</v>
      </c>
      <c r="K295" s="8" t="str">
        <f>IF(VLOOKUP(E295,'un-class'!$L$1:$O$249,2,FALSE)="x","LDC",IF(VLOOKUP(E295,'un-class'!$L$1:$O$249,3,FALSE)="x","LLDC",IF(VLOOKUP(E295,'un-class'!$L$1:O510,4,FALSE)="x","SIDS","nan")))</f>
        <v>nan</v>
      </c>
      <c r="L295" s="14" t="str">
        <f t="shared" si="50"/>
        <v>WLF</v>
      </c>
      <c r="M295" s="15" t="s">
        <v>1049</v>
      </c>
      <c r="N295" s="8" t="s">
        <v>799</v>
      </c>
      <c r="O295" s="8" t="s">
        <v>799</v>
      </c>
      <c r="P295" s="8" t="s">
        <v>799</v>
      </c>
      <c r="Q295" s="8" t="s">
        <v>799</v>
      </c>
      <c r="R295" s="8" t="s">
        <v>799</v>
      </c>
      <c r="S295" s="8" t="s">
        <v>799</v>
      </c>
      <c r="T295" s="8" t="s">
        <v>799</v>
      </c>
      <c r="U295" s="8" t="s">
        <v>799</v>
      </c>
      <c r="V295" s="8" t="s">
        <v>799</v>
      </c>
      <c r="W295" s="8" t="s">
        <v>799</v>
      </c>
      <c r="X295" s="8" t="s">
        <v>799</v>
      </c>
      <c r="Y295" s="8" t="s">
        <v>799</v>
      </c>
      <c r="Z295" s="8" t="s">
        <v>799</v>
      </c>
      <c r="AA295" s="8" t="s">
        <v>799</v>
      </c>
      <c r="AB295" s="8" t="s">
        <v>799</v>
      </c>
      <c r="AC295" s="8" t="s">
        <v>799</v>
      </c>
      <c r="AD295" s="8" t="s">
        <v>799</v>
      </c>
      <c r="AE295" s="8" t="s">
        <v>799</v>
      </c>
    </row>
  </sheetData>
  <autoFilter ref="A1:AE295" xr:uid="{8ABF20EA-2B8B-4ACC-AFFD-8E0DF3AADF1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CACBD-4D9C-4D81-AC9B-13BFFB758358}">
  <dimension ref="A1:AF295"/>
  <sheetViews>
    <sheetView workbookViewId="0"/>
  </sheetViews>
  <sheetFormatPr defaultRowHeight="14.4" x14ac:dyDescent="0.3"/>
  <cols>
    <col min="1" max="1" width="5.21875" style="8" bestFit="1" customWidth="1"/>
    <col min="2" max="2" width="49.5546875" style="8" bestFit="1" customWidth="1"/>
    <col min="3" max="3" width="5.77734375" style="8" bestFit="1" customWidth="1"/>
    <col min="4" max="4" width="12.21875" style="8" bestFit="1" customWidth="1"/>
    <col min="5" max="5" width="14.44140625" style="8" bestFit="1" customWidth="1"/>
    <col min="6" max="6" width="12" style="8" bestFit="1" customWidth="1"/>
    <col min="7" max="7" width="17" style="8" bestFit="1" customWidth="1"/>
    <col min="8" max="8" width="10.6640625" style="8" bestFit="1" customWidth="1"/>
    <col min="9" max="9" width="16.5546875" style="8" bestFit="1" customWidth="1"/>
    <col min="10" max="11" width="16.5546875" style="8" customWidth="1"/>
    <col min="12" max="12" width="14.44140625" style="8" bestFit="1" customWidth="1"/>
    <col min="13" max="14" width="8.88671875" style="13"/>
    <col min="15" max="16384" width="8.88671875" style="8"/>
  </cols>
  <sheetData>
    <row r="1" spans="1:31" x14ac:dyDescent="0.3">
      <c r="A1" s="12" t="s">
        <v>207</v>
      </c>
      <c r="B1" s="12" t="s">
        <v>2</v>
      </c>
      <c r="C1" s="12" t="s">
        <v>5</v>
      </c>
      <c r="D1" s="12" t="s">
        <v>208</v>
      </c>
      <c r="E1" s="12" t="s">
        <v>209</v>
      </c>
      <c r="F1" s="12" t="s">
        <v>210</v>
      </c>
      <c r="G1" s="12" t="s">
        <v>211</v>
      </c>
      <c r="H1" s="12" t="s">
        <v>212</v>
      </c>
      <c r="I1" s="23" t="s">
        <v>915</v>
      </c>
      <c r="J1" s="23" t="s">
        <v>918</v>
      </c>
      <c r="K1" s="23" t="s">
        <v>1048</v>
      </c>
      <c r="L1" s="23" t="s">
        <v>1050</v>
      </c>
      <c r="M1" s="12" t="s">
        <v>4</v>
      </c>
      <c r="N1" s="12">
        <v>2015</v>
      </c>
      <c r="O1" s="12">
        <v>2020</v>
      </c>
      <c r="P1" s="12">
        <v>2025</v>
      </c>
      <c r="Q1" s="12">
        <v>2030</v>
      </c>
      <c r="R1" s="12">
        <v>2035</v>
      </c>
      <c r="S1" s="12">
        <v>2040</v>
      </c>
      <c r="T1" s="12">
        <v>2045</v>
      </c>
      <c r="U1" s="12">
        <v>2050</v>
      </c>
      <c r="V1" s="12">
        <v>2055</v>
      </c>
      <c r="W1" s="12">
        <v>2060</v>
      </c>
      <c r="X1" s="12">
        <v>2065</v>
      </c>
      <c r="Y1" s="12">
        <v>2070</v>
      </c>
      <c r="Z1" s="12">
        <v>2075</v>
      </c>
      <c r="AA1" s="12">
        <v>2080</v>
      </c>
      <c r="AB1" s="12">
        <v>2085</v>
      </c>
      <c r="AC1" s="12">
        <v>2090</v>
      </c>
      <c r="AD1" s="12">
        <v>2095</v>
      </c>
      <c r="AE1" s="12">
        <v>2100</v>
      </c>
    </row>
    <row r="2" spans="1:31" x14ac:dyDescent="0.3">
      <c r="A2" s="14">
        <v>0</v>
      </c>
      <c r="B2" s="14" t="s">
        <v>213</v>
      </c>
      <c r="C2" s="14" t="s">
        <v>214</v>
      </c>
      <c r="D2" s="14">
        <v>900</v>
      </c>
      <c r="E2" s="14" t="s">
        <v>214</v>
      </c>
      <c r="F2" s="14">
        <v>1</v>
      </c>
      <c r="G2" s="14" t="s">
        <v>213</v>
      </c>
      <c r="H2" s="14">
        <v>0</v>
      </c>
      <c r="I2" s="14"/>
      <c r="J2" s="14"/>
      <c r="K2" s="14"/>
      <c r="L2" s="14" t="str">
        <f t="shared" ref="L2:L30" si="0">B2</f>
        <v>World</v>
      </c>
      <c r="M2" s="15" t="s">
        <v>1049</v>
      </c>
      <c r="N2" s="15">
        <f t="shared" ref="N2:AE2" si="1">SUMIF($H$2:$H$295,"1840",N$2:N$295)</f>
        <v>370.77373022789573</v>
      </c>
      <c r="O2" s="15">
        <f t="shared" si="1"/>
        <v>372.21285857682403</v>
      </c>
      <c r="P2" s="15">
        <f t="shared" si="1"/>
        <v>365.44337045698876</v>
      </c>
      <c r="Q2" s="15">
        <f t="shared" si="1"/>
        <v>352.30318514986118</v>
      </c>
      <c r="R2" s="15">
        <f t="shared" si="1"/>
        <v>336.49365188613029</v>
      </c>
      <c r="S2" s="15">
        <f t="shared" si="1"/>
        <v>317.98643906394426</v>
      </c>
      <c r="T2" s="15">
        <f t="shared" si="1"/>
        <v>295.58188003071552</v>
      </c>
      <c r="U2" s="15">
        <f t="shared" si="1"/>
        <v>273.66304016454563</v>
      </c>
      <c r="V2" s="15">
        <f t="shared" si="1"/>
        <v>251.27685120421287</v>
      </c>
      <c r="W2" s="15">
        <f t="shared" si="1"/>
        <v>227.52588466577672</v>
      </c>
      <c r="X2" s="15">
        <f t="shared" si="1"/>
        <v>203.86131872255456</v>
      </c>
      <c r="Y2" s="15">
        <f t="shared" si="1"/>
        <v>180.94632416180812</v>
      </c>
      <c r="Z2" s="15">
        <f t="shared" si="1"/>
        <v>157.9119974062863</v>
      </c>
      <c r="AA2" s="15">
        <f t="shared" si="1"/>
        <v>134.80890358223684</v>
      </c>
      <c r="AB2" s="15">
        <f t="shared" si="1"/>
        <v>112.1903537393713</v>
      </c>
      <c r="AC2" s="15">
        <f t="shared" si="1"/>
        <v>90.675715189133655</v>
      </c>
      <c r="AD2" s="15">
        <f t="shared" si="1"/>
        <v>71.396027023035941</v>
      </c>
      <c r="AE2" s="15">
        <f t="shared" si="1"/>
        <v>59.143066123589513</v>
      </c>
    </row>
    <row r="3" spans="1:31" x14ac:dyDescent="0.3">
      <c r="A3" s="14">
        <v>1</v>
      </c>
      <c r="B3" s="14" t="s">
        <v>215</v>
      </c>
      <c r="C3" s="14" t="s">
        <v>216</v>
      </c>
      <c r="D3" s="14">
        <v>1834</v>
      </c>
      <c r="E3" s="14" t="s">
        <v>214</v>
      </c>
      <c r="F3" s="14">
        <v>202</v>
      </c>
      <c r="G3" s="14" t="s">
        <v>217</v>
      </c>
      <c r="H3" s="14">
        <v>1828</v>
      </c>
      <c r="I3" s="14"/>
      <c r="J3" s="14"/>
      <c r="K3" s="14"/>
      <c r="L3" s="14" t="str">
        <f t="shared" si="0"/>
        <v>Sub-Saharan Africa</v>
      </c>
      <c r="M3" s="15" t="s">
        <v>1049</v>
      </c>
      <c r="N3" s="15">
        <f t="shared" ref="N3:W10" si="2">SUMIF($I$2:$I$295,$D3,N$2:N$295)</f>
        <v>62.712291001503118</v>
      </c>
      <c r="O3" s="15">
        <f t="shared" si="2"/>
        <v>70.374235374520424</v>
      </c>
      <c r="P3" s="15">
        <f t="shared" si="2"/>
        <v>76.821870861432444</v>
      </c>
      <c r="Q3" s="15">
        <f t="shared" si="2"/>
        <v>82.530230902632951</v>
      </c>
      <c r="R3" s="15">
        <f t="shared" si="2"/>
        <v>87.31156259697056</v>
      </c>
      <c r="S3" s="15">
        <f t="shared" si="2"/>
        <v>90.854271681255696</v>
      </c>
      <c r="T3" s="15">
        <f t="shared" si="2"/>
        <v>92.81164572701968</v>
      </c>
      <c r="U3" s="15">
        <f t="shared" si="2"/>
        <v>93.625616526889644</v>
      </c>
      <c r="V3" s="15">
        <f t="shared" si="2"/>
        <v>91.239529277384264</v>
      </c>
      <c r="W3" s="15">
        <f t="shared" si="2"/>
        <v>88.258563923020972</v>
      </c>
      <c r="X3" s="15">
        <f t="shared" ref="X3:AE10" si="3">SUMIF($I$2:$I$295,$D3,X$2:X$295)</f>
        <v>85.418149938940459</v>
      </c>
      <c r="Y3" s="15">
        <f t="shared" si="3"/>
        <v>81.538400359042811</v>
      </c>
      <c r="Z3" s="15">
        <f t="shared" si="3"/>
        <v>76.530304330009542</v>
      </c>
      <c r="AA3" s="15">
        <f t="shared" si="3"/>
        <v>71.00458383806955</v>
      </c>
      <c r="AB3" s="15">
        <f t="shared" si="3"/>
        <v>64.86085994903658</v>
      </c>
      <c r="AC3" s="15">
        <f t="shared" si="3"/>
        <v>58.17066362897593</v>
      </c>
      <c r="AD3" s="15">
        <f t="shared" si="3"/>
        <v>51.804708390041966</v>
      </c>
      <c r="AE3" s="15">
        <f t="shared" si="3"/>
        <v>45.620778220727772</v>
      </c>
    </row>
    <row r="4" spans="1:31" x14ac:dyDescent="0.3">
      <c r="A4" s="14">
        <v>2</v>
      </c>
      <c r="B4" s="14" t="s">
        <v>218</v>
      </c>
      <c r="C4" s="14" t="s">
        <v>214</v>
      </c>
      <c r="D4" s="14">
        <v>1833</v>
      </c>
      <c r="E4" s="14" t="s">
        <v>214</v>
      </c>
      <c r="F4" s="14">
        <v>747</v>
      </c>
      <c r="G4" s="14" t="s">
        <v>217</v>
      </c>
      <c r="H4" s="14">
        <v>1828</v>
      </c>
      <c r="I4" s="14"/>
      <c r="J4" s="14"/>
      <c r="K4" s="14"/>
      <c r="L4" s="14" t="str">
        <f t="shared" si="0"/>
        <v>Northern Africa and Western Asia</v>
      </c>
      <c r="M4" s="15" t="s">
        <v>1049</v>
      </c>
      <c r="N4" s="15">
        <f t="shared" si="2"/>
        <v>37.307279349872701</v>
      </c>
      <c r="O4" s="15">
        <f t="shared" si="2"/>
        <v>36.685763850457093</v>
      </c>
      <c r="P4" s="15">
        <f t="shared" si="2"/>
        <v>36.336637059932109</v>
      </c>
      <c r="Q4" s="15">
        <f t="shared" si="2"/>
        <v>35.550609525824854</v>
      </c>
      <c r="R4" s="15">
        <f t="shared" si="2"/>
        <v>34.559207450584552</v>
      </c>
      <c r="S4" s="15">
        <f t="shared" si="2"/>
        <v>33.214820532856564</v>
      </c>
      <c r="T4" s="15">
        <f t="shared" si="2"/>
        <v>31.093712748182572</v>
      </c>
      <c r="U4" s="15">
        <f t="shared" si="2"/>
        <v>28.351395386616325</v>
      </c>
      <c r="V4" s="15">
        <f t="shared" si="2"/>
        <v>25.377037559249239</v>
      </c>
      <c r="W4" s="15">
        <f t="shared" si="2"/>
        <v>22.233885660713646</v>
      </c>
      <c r="X4" s="15">
        <f t="shared" si="3"/>
        <v>19.223286664403876</v>
      </c>
      <c r="Y4" s="15">
        <f t="shared" si="3"/>
        <v>16.244867860169101</v>
      </c>
      <c r="Z4" s="15">
        <f t="shared" si="3"/>
        <v>13.282917035134661</v>
      </c>
      <c r="AA4" s="15">
        <f t="shared" si="3"/>
        <v>10.678070699957749</v>
      </c>
      <c r="AB4" s="15">
        <f t="shared" si="3"/>
        <v>8.4078966639247597</v>
      </c>
      <c r="AC4" s="15">
        <f t="shared" si="3"/>
        <v>6.3401606285109366</v>
      </c>
      <c r="AD4" s="15">
        <f t="shared" si="3"/>
        <v>4.7206665894828745</v>
      </c>
      <c r="AE4" s="15">
        <f t="shared" si="3"/>
        <v>3.4964729419694462</v>
      </c>
    </row>
    <row r="5" spans="1:31" x14ac:dyDescent="0.3">
      <c r="A5" s="14">
        <v>3</v>
      </c>
      <c r="B5" s="14" t="s">
        <v>219</v>
      </c>
      <c r="C5" s="14" t="s">
        <v>214</v>
      </c>
      <c r="D5" s="14">
        <v>1831</v>
      </c>
      <c r="E5" s="14" t="s">
        <v>214</v>
      </c>
      <c r="F5" s="14">
        <v>62</v>
      </c>
      <c r="G5" s="14" t="s">
        <v>217</v>
      </c>
      <c r="H5" s="14">
        <v>1828</v>
      </c>
      <c r="I5" s="14"/>
      <c r="J5" s="14"/>
      <c r="K5" s="14"/>
      <c r="L5" s="14" t="str">
        <f t="shared" si="0"/>
        <v>Central and Southern Asia</v>
      </c>
      <c r="M5" s="15" t="s">
        <v>1049</v>
      </c>
      <c r="N5" s="15">
        <f t="shared" si="2"/>
        <v>92.833945444789421</v>
      </c>
      <c r="O5" s="15">
        <f t="shared" si="2"/>
        <v>99.450956750159804</v>
      </c>
      <c r="P5" s="15">
        <f t="shared" si="2"/>
        <v>102.70730506042597</v>
      </c>
      <c r="Q5" s="15">
        <f t="shared" si="2"/>
        <v>104.05116447983531</v>
      </c>
      <c r="R5" s="15">
        <f t="shared" si="2"/>
        <v>105.12407348522098</v>
      </c>
      <c r="S5" s="15">
        <f t="shared" si="2"/>
        <v>104.54525090773986</v>
      </c>
      <c r="T5" s="15">
        <f t="shared" si="2"/>
        <v>102.11045914584902</v>
      </c>
      <c r="U5" s="15">
        <f t="shared" si="2"/>
        <v>96.421917593229381</v>
      </c>
      <c r="V5" s="15">
        <f t="shared" si="2"/>
        <v>88.259676128417709</v>
      </c>
      <c r="W5" s="15">
        <f t="shared" si="2"/>
        <v>77.617915831434516</v>
      </c>
      <c r="X5" s="15">
        <f t="shared" si="3"/>
        <v>67.295358641838149</v>
      </c>
      <c r="Y5" s="15">
        <f t="shared" si="3"/>
        <v>57.444873518956648</v>
      </c>
      <c r="Z5" s="15">
        <f t="shared" si="3"/>
        <v>47.276129731281578</v>
      </c>
      <c r="AA5" s="15">
        <f t="shared" si="3"/>
        <v>36.665610647518953</v>
      </c>
      <c r="AB5" s="15">
        <f t="shared" si="3"/>
        <v>26.312950623361161</v>
      </c>
      <c r="AC5" s="15">
        <f t="shared" si="3"/>
        <v>17.087986885233679</v>
      </c>
      <c r="AD5" s="15">
        <f t="shared" si="3"/>
        <v>8.8702140065289026</v>
      </c>
      <c r="AE5" s="15">
        <f t="shared" si="3"/>
        <v>6.6355881538827131</v>
      </c>
    </row>
    <row r="6" spans="1:31" x14ac:dyDescent="0.3">
      <c r="A6" s="14">
        <v>4</v>
      </c>
      <c r="B6" s="14" t="s">
        <v>220</v>
      </c>
      <c r="C6" s="14" t="s">
        <v>214</v>
      </c>
      <c r="D6" s="14">
        <v>1832</v>
      </c>
      <c r="E6" s="14" t="s">
        <v>214</v>
      </c>
      <c r="F6" s="14">
        <v>753</v>
      </c>
      <c r="G6" s="14" t="s">
        <v>217</v>
      </c>
      <c r="H6" s="14">
        <v>1828</v>
      </c>
      <c r="I6" s="14"/>
      <c r="J6" s="14"/>
      <c r="K6" s="14"/>
      <c r="L6" s="14" t="str">
        <f t="shared" si="0"/>
        <v>Eastern and South-Eastern Asia</v>
      </c>
      <c r="M6" s="15" t="s">
        <v>1049</v>
      </c>
      <c r="N6" s="15">
        <f t="shared" si="2"/>
        <v>103.83894508404907</v>
      </c>
      <c r="O6" s="15">
        <f t="shared" si="2"/>
        <v>95.917833856060739</v>
      </c>
      <c r="P6" s="15">
        <f t="shared" si="2"/>
        <v>84.107836124902263</v>
      </c>
      <c r="Q6" s="15">
        <f t="shared" si="2"/>
        <v>70.445490016382038</v>
      </c>
      <c r="R6" s="15">
        <f t="shared" si="2"/>
        <v>55.645003346985753</v>
      </c>
      <c r="S6" s="15">
        <f t="shared" si="2"/>
        <v>40.761666646639952</v>
      </c>
      <c r="T6" s="15">
        <f t="shared" si="2"/>
        <v>26.646665402889127</v>
      </c>
      <c r="U6" s="15">
        <f t="shared" si="2"/>
        <v>18.177113576887407</v>
      </c>
      <c r="V6" s="15">
        <f t="shared" si="2"/>
        <v>14.751319976437387</v>
      </c>
      <c r="W6" s="15">
        <f t="shared" si="2"/>
        <v>11.378951818833576</v>
      </c>
      <c r="X6" s="15">
        <f t="shared" si="3"/>
        <v>8.0632771449319058</v>
      </c>
      <c r="Y6" s="15">
        <f t="shared" si="3"/>
        <v>5.604565411072965</v>
      </c>
      <c r="Z6" s="15">
        <f t="shared" si="3"/>
        <v>4.0486009202344651</v>
      </c>
      <c r="AA6" s="15">
        <f t="shared" si="3"/>
        <v>3.0475634401818787</v>
      </c>
      <c r="AB6" s="15">
        <f t="shared" si="3"/>
        <v>2.1770988105885207</v>
      </c>
      <c r="AC6" s="15">
        <f t="shared" si="3"/>
        <v>1.3707575937255543</v>
      </c>
      <c r="AD6" s="15">
        <f t="shared" si="3"/>
        <v>0.80643772377850054</v>
      </c>
      <c r="AE6" s="15">
        <f t="shared" si="3"/>
        <v>0.2960196501368797</v>
      </c>
    </row>
    <row r="7" spans="1:31" x14ac:dyDescent="0.3">
      <c r="A7" s="14">
        <v>5</v>
      </c>
      <c r="B7" s="14" t="s">
        <v>221</v>
      </c>
      <c r="C7" s="14" t="s">
        <v>214</v>
      </c>
      <c r="D7" s="14">
        <v>1830</v>
      </c>
      <c r="E7" s="14" t="s">
        <v>214</v>
      </c>
      <c r="F7" s="14">
        <v>419</v>
      </c>
      <c r="G7" s="14" t="s">
        <v>217</v>
      </c>
      <c r="H7" s="14">
        <v>1828</v>
      </c>
      <c r="I7" s="14"/>
      <c r="J7" s="14"/>
      <c r="K7" s="14"/>
      <c r="L7" s="14" t="str">
        <f t="shared" si="0"/>
        <v>Latin America and the Caribbean</v>
      </c>
      <c r="M7" s="15" t="s">
        <v>1049</v>
      </c>
      <c r="N7" s="15">
        <f t="shared" si="2"/>
        <v>34.158556576882631</v>
      </c>
      <c r="O7" s="15">
        <f t="shared" si="2"/>
        <v>32.23185239988527</v>
      </c>
      <c r="P7" s="15">
        <f t="shared" si="2"/>
        <v>29.634377954169871</v>
      </c>
      <c r="Q7" s="15">
        <f t="shared" si="2"/>
        <v>26.39959547202756</v>
      </c>
      <c r="R7" s="15">
        <f t="shared" si="2"/>
        <v>22.875702976873072</v>
      </c>
      <c r="S7" s="15">
        <f t="shared" si="2"/>
        <v>19.366274659763668</v>
      </c>
      <c r="T7" s="15">
        <f t="shared" si="2"/>
        <v>15.720995729214605</v>
      </c>
      <c r="U7" s="15">
        <f t="shared" si="2"/>
        <v>11.856527482470748</v>
      </c>
      <c r="V7" s="15">
        <f t="shared" si="2"/>
        <v>8.1874447786884108</v>
      </c>
      <c r="W7" s="15">
        <f t="shared" si="2"/>
        <v>5.9359885192483164</v>
      </c>
      <c r="X7" s="15">
        <f t="shared" si="3"/>
        <v>4.3889391846254107</v>
      </c>
      <c r="Y7" s="15">
        <f t="shared" si="3"/>
        <v>3.0621289746397662</v>
      </c>
      <c r="Z7" s="15">
        <f t="shared" si="3"/>
        <v>2.0322417965561299</v>
      </c>
      <c r="AA7" s="15">
        <f t="shared" si="3"/>
        <v>1.1095778198675292</v>
      </c>
      <c r="AB7" s="15">
        <f t="shared" si="3"/>
        <v>0.66591141463757808</v>
      </c>
      <c r="AC7" s="15">
        <f t="shared" si="3"/>
        <v>0.46650853220405558</v>
      </c>
      <c r="AD7" s="15">
        <f t="shared" si="3"/>
        <v>0.32452315530651415</v>
      </c>
      <c r="AE7" s="15">
        <f t="shared" si="3"/>
        <v>0.2065138088060427</v>
      </c>
    </row>
    <row r="8" spans="1:31" x14ac:dyDescent="0.3">
      <c r="A8" s="14">
        <v>6</v>
      </c>
      <c r="B8" s="14" t="s">
        <v>222</v>
      </c>
      <c r="C8" s="14" t="s">
        <v>214</v>
      </c>
      <c r="D8" s="14">
        <v>1835</v>
      </c>
      <c r="E8" s="14" t="s">
        <v>214</v>
      </c>
      <c r="F8" s="14">
        <v>543</v>
      </c>
      <c r="G8" s="14" t="s">
        <v>217</v>
      </c>
      <c r="H8" s="14">
        <v>1828</v>
      </c>
      <c r="I8" s="14"/>
      <c r="J8" s="14"/>
      <c r="K8" s="14"/>
      <c r="L8" s="14" t="str">
        <f t="shared" si="0"/>
        <v>Oceania (excluding Australia and New Zealand)</v>
      </c>
      <c r="M8" s="15" t="s">
        <v>1049</v>
      </c>
      <c r="N8" s="15">
        <f t="shared" si="2"/>
        <v>0.38346067825720259</v>
      </c>
      <c r="O8" s="15">
        <f t="shared" si="2"/>
        <v>0.41357119463249375</v>
      </c>
      <c r="P8" s="15">
        <f t="shared" si="2"/>
        <v>0.44811031593449713</v>
      </c>
      <c r="Q8" s="15">
        <f t="shared" si="2"/>
        <v>0.48232337815420651</v>
      </c>
      <c r="R8" s="15">
        <f t="shared" si="2"/>
        <v>0.50734619962328353</v>
      </c>
      <c r="S8" s="15">
        <f t="shared" si="2"/>
        <v>0.51893124457010886</v>
      </c>
      <c r="T8" s="15">
        <f t="shared" si="2"/>
        <v>0.52402525207946393</v>
      </c>
      <c r="U8" s="15">
        <f t="shared" si="2"/>
        <v>0.52030624920786051</v>
      </c>
      <c r="V8" s="15">
        <f t="shared" si="2"/>
        <v>0.51033875607445212</v>
      </c>
      <c r="W8" s="15">
        <f t="shared" si="2"/>
        <v>0.48810872695996727</v>
      </c>
      <c r="X8" s="15">
        <f t="shared" si="3"/>
        <v>0.46245731094926174</v>
      </c>
      <c r="Y8" s="15">
        <f t="shared" si="3"/>
        <v>0.42446305634299658</v>
      </c>
      <c r="Z8" s="15">
        <f t="shared" si="3"/>
        <v>0.38220205060240814</v>
      </c>
      <c r="AA8" s="15">
        <f t="shared" si="3"/>
        <v>0.33957432015345035</v>
      </c>
      <c r="AB8" s="15">
        <f t="shared" si="3"/>
        <v>0.29190230675516388</v>
      </c>
      <c r="AC8" s="15">
        <f t="shared" si="3"/>
        <v>0.24257467580286379</v>
      </c>
      <c r="AD8" s="15">
        <f t="shared" si="3"/>
        <v>0.19197445390352272</v>
      </c>
      <c r="AE8" s="15">
        <f t="shared" si="3"/>
        <v>0.14862258551632457</v>
      </c>
    </row>
    <row r="9" spans="1:31" x14ac:dyDescent="0.3">
      <c r="A9" s="14">
        <v>7</v>
      </c>
      <c r="B9" s="14" t="s">
        <v>223</v>
      </c>
      <c r="C9" s="14" t="s">
        <v>214</v>
      </c>
      <c r="D9" s="14">
        <v>1836</v>
      </c>
      <c r="E9" s="14" t="s">
        <v>214</v>
      </c>
      <c r="F9" s="14">
        <v>53</v>
      </c>
      <c r="G9" s="14" t="s">
        <v>217</v>
      </c>
      <c r="H9" s="14">
        <v>1828</v>
      </c>
      <c r="I9" s="14"/>
      <c r="J9" s="14"/>
      <c r="K9" s="14"/>
      <c r="L9" s="14" t="str">
        <f t="shared" si="0"/>
        <v>Australia/New Zealand</v>
      </c>
      <c r="M9" s="15" t="s">
        <v>1049</v>
      </c>
      <c r="N9" s="15">
        <f t="shared" si="2"/>
        <v>2.1367695222124121</v>
      </c>
      <c r="O9" s="15">
        <f t="shared" si="2"/>
        <v>2.1257285241521116</v>
      </c>
      <c r="P9" s="15">
        <f t="shared" si="2"/>
        <v>2.1116737003144337</v>
      </c>
      <c r="Q9" s="15">
        <f t="shared" si="2"/>
        <v>2.0139782179496457</v>
      </c>
      <c r="R9" s="15">
        <f t="shared" si="2"/>
        <v>1.9308184957840799</v>
      </c>
      <c r="S9" s="15">
        <f t="shared" si="2"/>
        <v>1.8928946892797684</v>
      </c>
      <c r="T9" s="15">
        <f t="shared" si="2"/>
        <v>1.8640907245383955</v>
      </c>
      <c r="U9" s="15">
        <f t="shared" si="2"/>
        <v>1.81234745603762</v>
      </c>
      <c r="V9" s="15">
        <f t="shared" si="2"/>
        <v>1.7301596206775329</v>
      </c>
      <c r="W9" s="15">
        <f t="shared" si="2"/>
        <v>1.6232506130311455</v>
      </c>
      <c r="X9" s="15">
        <f t="shared" si="3"/>
        <v>1.409099138454752</v>
      </c>
      <c r="Y9" s="15">
        <f t="shared" si="3"/>
        <v>1.2027500125801787</v>
      </c>
      <c r="Z9" s="15">
        <f t="shared" si="3"/>
        <v>0.99883030190587707</v>
      </c>
      <c r="AA9" s="15">
        <f t="shared" si="3"/>
        <v>0.77645775219442825</v>
      </c>
      <c r="AB9" s="15">
        <f t="shared" si="3"/>
        <v>0.53832622526666096</v>
      </c>
      <c r="AC9" s="15">
        <f t="shared" si="3"/>
        <v>0.27190476233219485</v>
      </c>
      <c r="AD9" s="15">
        <f t="shared" si="3"/>
        <v>7.5708758871551041E-3</v>
      </c>
      <c r="AE9" s="15">
        <f t="shared" si="3"/>
        <v>0</v>
      </c>
    </row>
    <row r="10" spans="1:31" x14ac:dyDescent="0.3">
      <c r="A10" s="14">
        <v>8</v>
      </c>
      <c r="B10" s="14" t="s">
        <v>224</v>
      </c>
      <c r="C10" s="14" t="s">
        <v>214</v>
      </c>
      <c r="D10" s="14">
        <v>1829</v>
      </c>
      <c r="E10" s="14" t="s">
        <v>214</v>
      </c>
      <c r="F10" s="14">
        <v>513</v>
      </c>
      <c r="G10" s="14" t="s">
        <v>217</v>
      </c>
      <c r="H10" s="14">
        <v>1828</v>
      </c>
      <c r="I10" s="14"/>
      <c r="J10" s="14"/>
      <c r="K10" s="14"/>
      <c r="L10" s="14" t="str">
        <f t="shared" si="0"/>
        <v>Europe and Northern America</v>
      </c>
      <c r="M10" s="15" t="s">
        <v>1049</v>
      </c>
      <c r="N10" s="15">
        <f t="shared" si="2"/>
        <v>37.402482570329127</v>
      </c>
      <c r="O10" s="15">
        <f t="shared" si="2"/>
        <v>35.012916626956098</v>
      </c>
      <c r="P10" s="15">
        <f t="shared" si="2"/>
        <v>33.275559379877215</v>
      </c>
      <c r="Q10" s="15">
        <f t="shared" si="2"/>
        <v>30.829793157054596</v>
      </c>
      <c r="R10" s="15">
        <f t="shared" si="2"/>
        <v>28.539937334088073</v>
      </c>
      <c r="S10" s="15">
        <f t="shared" si="2"/>
        <v>26.832328701838676</v>
      </c>
      <c r="T10" s="15">
        <f t="shared" si="2"/>
        <v>24.810285300942681</v>
      </c>
      <c r="U10" s="15">
        <f t="shared" si="2"/>
        <v>22.897815893206598</v>
      </c>
      <c r="V10" s="15">
        <f t="shared" si="2"/>
        <v>21.221345107283845</v>
      </c>
      <c r="W10" s="15">
        <f t="shared" si="2"/>
        <v>19.989219572534555</v>
      </c>
      <c r="X10" s="15">
        <f t="shared" si="3"/>
        <v>17.600750698410771</v>
      </c>
      <c r="Y10" s="15">
        <f t="shared" si="3"/>
        <v>15.424274969003662</v>
      </c>
      <c r="Z10" s="15">
        <f t="shared" si="3"/>
        <v>13.360771240561666</v>
      </c>
      <c r="AA10" s="15">
        <f t="shared" si="3"/>
        <v>11.187465064293303</v>
      </c>
      <c r="AB10" s="15">
        <f t="shared" si="3"/>
        <v>8.9354077458008838</v>
      </c>
      <c r="AC10" s="15">
        <f t="shared" si="3"/>
        <v>6.7251584823484265</v>
      </c>
      <c r="AD10" s="15">
        <f t="shared" si="3"/>
        <v>4.6699318281065176</v>
      </c>
      <c r="AE10" s="15">
        <f t="shared" si="3"/>
        <v>2.7390707625503432</v>
      </c>
    </row>
    <row r="11" spans="1:31" x14ac:dyDescent="0.3">
      <c r="A11" s="14">
        <v>9</v>
      </c>
      <c r="B11" s="14" t="s">
        <v>225</v>
      </c>
      <c r="C11" s="14" t="s">
        <v>214</v>
      </c>
      <c r="D11" s="14">
        <v>5502</v>
      </c>
      <c r="E11" s="14" t="s">
        <v>214</v>
      </c>
      <c r="F11" s="14" t="s">
        <v>214</v>
      </c>
      <c r="G11" s="14" t="s">
        <v>217</v>
      </c>
      <c r="H11" s="14">
        <v>1828</v>
      </c>
      <c r="I11" s="14"/>
      <c r="J11" s="14"/>
      <c r="K11" s="14"/>
      <c r="L11" s="14" t="str">
        <f t="shared" si="0"/>
        <v>Europe, Northern America, Australia, and New Zealand</v>
      </c>
      <c r="M11" s="15" t="s">
        <v>1049</v>
      </c>
      <c r="N11" s="15">
        <f t="shared" ref="N11:AE11" si="4">SUMIF($D$2:$D$295,1829,N$2:N$295)+SUMIF($D$2:$D$295,1836,N$2:N$295)</f>
        <v>39.539252092541538</v>
      </c>
      <c r="O11" s="15">
        <f t="shared" si="4"/>
        <v>37.138645151108207</v>
      </c>
      <c r="P11" s="15">
        <f t="shared" si="4"/>
        <v>35.387233080191649</v>
      </c>
      <c r="Q11" s="15">
        <f t="shared" si="4"/>
        <v>32.843771375004238</v>
      </c>
      <c r="R11" s="15">
        <f t="shared" si="4"/>
        <v>30.470755829872154</v>
      </c>
      <c r="S11" s="15">
        <f t="shared" si="4"/>
        <v>28.725223391118444</v>
      </c>
      <c r="T11" s="15">
        <f t="shared" si="4"/>
        <v>26.674376025481077</v>
      </c>
      <c r="U11" s="15">
        <f t="shared" si="4"/>
        <v>24.710163349244219</v>
      </c>
      <c r="V11" s="15">
        <f t="shared" si="4"/>
        <v>22.951504727961378</v>
      </c>
      <c r="W11" s="15">
        <f t="shared" si="4"/>
        <v>21.612470185565702</v>
      </c>
      <c r="X11" s="15">
        <f t="shared" si="4"/>
        <v>19.009849836865524</v>
      </c>
      <c r="Y11" s="15">
        <f t="shared" si="4"/>
        <v>16.62702498158384</v>
      </c>
      <c r="Z11" s="15">
        <f t="shared" si="4"/>
        <v>14.359601542467544</v>
      </c>
      <c r="AA11" s="15">
        <f t="shared" si="4"/>
        <v>11.963922816487731</v>
      </c>
      <c r="AB11" s="15">
        <f t="shared" si="4"/>
        <v>9.4737339710675457</v>
      </c>
      <c r="AC11" s="15">
        <f t="shared" si="4"/>
        <v>6.9970632446806214</v>
      </c>
      <c r="AD11" s="15">
        <f t="shared" si="4"/>
        <v>4.6775027039936727</v>
      </c>
      <c r="AE11" s="15">
        <f t="shared" si="4"/>
        <v>2.7390707625503432</v>
      </c>
    </row>
    <row r="12" spans="1:31" x14ac:dyDescent="0.3">
      <c r="A12" s="14">
        <v>10</v>
      </c>
      <c r="B12" s="14" t="s">
        <v>226</v>
      </c>
      <c r="C12" s="14" t="s">
        <v>227</v>
      </c>
      <c r="D12" s="14">
        <v>901</v>
      </c>
      <c r="E12" s="14" t="s">
        <v>214</v>
      </c>
      <c r="F12" s="14">
        <v>514</v>
      </c>
      <c r="G12" s="14" t="s">
        <v>228</v>
      </c>
      <c r="H12" s="14">
        <v>1803</v>
      </c>
      <c r="I12" s="14"/>
      <c r="J12" s="14"/>
      <c r="K12" s="14"/>
      <c r="L12" s="14" t="str">
        <f t="shared" si="0"/>
        <v>More developed regions</v>
      </c>
      <c r="M12" s="15" t="s">
        <v>1049</v>
      </c>
      <c r="N12" s="15">
        <f t="shared" ref="N12:AE12" si="5">SUMIF($D$2:$D$295,5502,N$2:N$295)+SUMIF($D$2:$D$295,392,N$2:N$295)</f>
        <v>41.740129374098792</v>
      </c>
      <c r="O12" s="15">
        <f t="shared" si="5"/>
        <v>38.595097332030278</v>
      </c>
      <c r="P12" s="15">
        <f t="shared" si="5"/>
        <v>36.192783792704887</v>
      </c>
      <c r="Q12" s="15">
        <f t="shared" si="5"/>
        <v>33.112356085062871</v>
      </c>
      <c r="R12" s="15">
        <f t="shared" si="5"/>
        <v>30.470755829872154</v>
      </c>
      <c r="S12" s="15">
        <f t="shared" si="5"/>
        <v>28.725223391118444</v>
      </c>
      <c r="T12" s="15">
        <f t="shared" si="5"/>
        <v>26.674376025481077</v>
      </c>
      <c r="U12" s="15">
        <f t="shared" si="5"/>
        <v>24.710163349244219</v>
      </c>
      <c r="V12" s="15">
        <f t="shared" si="5"/>
        <v>22.951504727961378</v>
      </c>
      <c r="W12" s="15">
        <f t="shared" si="5"/>
        <v>21.612470185565702</v>
      </c>
      <c r="X12" s="15">
        <f t="shared" si="5"/>
        <v>19.009849836865524</v>
      </c>
      <c r="Y12" s="15">
        <f t="shared" si="5"/>
        <v>16.62702498158384</v>
      </c>
      <c r="Z12" s="15">
        <f t="shared" si="5"/>
        <v>14.359601542467544</v>
      </c>
      <c r="AA12" s="15">
        <f t="shared" si="5"/>
        <v>11.963922816487731</v>
      </c>
      <c r="AB12" s="15">
        <f t="shared" si="5"/>
        <v>9.4737339710675457</v>
      </c>
      <c r="AC12" s="15">
        <f t="shared" si="5"/>
        <v>6.9970632446806214</v>
      </c>
      <c r="AD12" s="15">
        <f t="shared" si="5"/>
        <v>4.6775027039936727</v>
      </c>
      <c r="AE12" s="15">
        <f t="shared" si="5"/>
        <v>2.7390707625503432</v>
      </c>
    </row>
    <row r="13" spans="1:31" x14ac:dyDescent="0.3">
      <c r="A13" s="14">
        <v>11</v>
      </c>
      <c r="B13" s="14" t="s">
        <v>229</v>
      </c>
      <c r="C13" s="14" t="s">
        <v>230</v>
      </c>
      <c r="D13" s="14">
        <v>902</v>
      </c>
      <c r="E13" s="14" t="s">
        <v>214</v>
      </c>
      <c r="F13" s="14">
        <v>515</v>
      </c>
      <c r="G13" s="14" t="s">
        <v>228</v>
      </c>
      <c r="H13" s="14">
        <v>1803</v>
      </c>
      <c r="I13" s="14"/>
      <c r="J13" s="14"/>
      <c r="K13" s="14"/>
      <c r="L13" s="14" t="str">
        <f t="shared" si="0"/>
        <v>Less developed regions</v>
      </c>
      <c r="M13" s="15" t="s">
        <v>1049</v>
      </c>
      <c r="N13" s="15">
        <f>N2-N12</f>
        <v>329.03360085379694</v>
      </c>
      <c r="O13" s="15">
        <f t="shared" ref="O13:AE13" si="6">O2-O12</f>
        <v>333.61776124479377</v>
      </c>
      <c r="P13" s="15">
        <f t="shared" si="6"/>
        <v>329.2505866642839</v>
      </c>
      <c r="Q13" s="15">
        <f t="shared" si="6"/>
        <v>319.19082906479832</v>
      </c>
      <c r="R13" s="15">
        <f t="shared" si="6"/>
        <v>306.02289605625816</v>
      </c>
      <c r="S13" s="15">
        <f t="shared" si="6"/>
        <v>289.26121567282581</v>
      </c>
      <c r="T13" s="15">
        <f t="shared" si="6"/>
        <v>268.90750400523444</v>
      </c>
      <c r="U13" s="15">
        <f t="shared" si="6"/>
        <v>248.95287681530141</v>
      </c>
      <c r="V13" s="15">
        <f t="shared" si="6"/>
        <v>228.3253464762515</v>
      </c>
      <c r="W13" s="15">
        <f t="shared" si="6"/>
        <v>205.913414480211</v>
      </c>
      <c r="X13" s="15">
        <f t="shared" si="6"/>
        <v>184.85146888568903</v>
      </c>
      <c r="Y13" s="15">
        <f t="shared" si="6"/>
        <v>164.31929918022428</v>
      </c>
      <c r="Z13" s="15">
        <f t="shared" si="6"/>
        <v>143.55239586381876</v>
      </c>
      <c r="AA13" s="15">
        <f t="shared" si="6"/>
        <v>122.84498076574911</v>
      </c>
      <c r="AB13" s="15">
        <f t="shared" si="6"/>
        <v>102.71661976830376</v>
      </c>
      <c r="AC13" s="15">
        <f t="shared" si="6"/>
        <v>83.678651944453037</v>
      </c>
      <c r="AD13" s="15">
        <f t="shared" si="6"/>
        <v>66.718524319042274</v>
      </c>
      <c r="AE13" s="15">
        <f t="shared" si="6"/>
        <v>56.403995361039172</v>
      </c>
    </row>
    <row r="14" spans="1:31" x14ac:dyDescent="0.3">
      <c r="A14" s="14">
        <v>12</v>
      </c>
      <c r="B14" s="14" t="s">
        <v>231</v>
      </c>
      <c r="C14" s="14" t="s">
        <v>232</v>
      </c>
      <c r="D14" s="14">
        <v>941</v>
      </c>
      <c r="E14" s="14" t="s">
        <v>214</v>
      </c>
      <c r="F14" s="14">
        <v>199</v>
      </c>
      <c r="G14" s="14" t="s">
        <v>228</v>
      </c>
      <c r="H14" s="14">
        <v>902</v>
      </c>
      <c r="I14" s="14"/>
      <c r="J14" s="14"/>
      <c r="K14" s="14"/>
      <c r="L14" s="14" t="str">
        <f t="shared" si="0"/>
        <v>Least developed countries</v>
      </c>
      <c r="M14" s="15" t="s">
        <v>1049</v>
      </c>
      <c r="N14" s="15">
        <f t="shared" ref="N14:AE14" si="7">SUMIF($K$2:$K$295,"LDC",N$2:N$295)</f>
        <v>53.661623282388973</v>
      </c>
      <c r="O14" s="15">
        <f t="shared" si="7"/>
        <v>60.638691822443356</v>
      </c>
      <c r="P14" s="15">
        <f t="shared" si="7"/>
        <v>66.309787732101924</v>
      </c>
      <c r="Q14" s="15">
        <f t="shared" si="7"/>
        <v>70.823491142773406</v>
      </c>
      <c r="R14" s="15">
        <f t="shared" si="7"/>
        <v>74.14074948471638</v>
      </c>
      <c r="S14" s="15">
        <f t="shared" si="7"/>
        <v>76.348122906518526</v>
      </c>
      <c r="T14" s="15">
        <f t="shared" si="7"/>
        <v>77.161409000658864</v>
      </c>
      <c r="U14" s="15">
        <f t="shared" si="7"/>
        <v>76.789258714351078</v>
      </c>
      <c r="V14" s="15">
        <f t="shared" si="7"/>
        <v>74.882542064927563</v>
      </c>
      <c r="W14" s="15">
        <f t="shared" si="7"/>
        <v>71.75609325727639</v>
      </c>
      <c r="X14" s="15">
        <f t="shared" si="7"/>
        <v>68.537082899220451</v>
      </c>
      <c r="Y14" s="15">
        <f t="shared" si="7"/>
        <v>64.944065704876749</v>
      </c>
      <c r="Z14" s="15">
        <f t="shared" si="7"/>
        <v>60.714526841062501</v>
      </c>
      <c r="AA14" s="15">
        <f t="shared" si="7"/>
        <v>55.853551797229827</v>
      </c>
      <c r="AB14" s="15">
        <f t="shared" si="7"/>
        <v>50.569206738117764</v>
      </c>
      <c r="AC14" s="15">
        <f t="shared" si="7"/>
        <v>44.963613070457122</v>
      </c>
      <c r="AD14" s="15">
        <f t="shared" si="7"/>
        <v>39.774457353491734</v>
      </c>
      <c r="AE14" s="15">
        <f t="shared" si="7"/>
        <v>34.468868688521482</v>
      </c>
    </row>
    <row r="15" spans="1:31" x14ac:dyDescent="0.3">
      <c r="A15" s="14">
        <v>13</v>
      </c>
      <c r="B15" s="14" t="s">
        <v>233</v>
      </c>
      <c r="C15" s="14" t="s">
        <v>234</v>
      </c>
      <c r="D15" s="14">
        <v>934</v>
      </c>
      <c r="E15" s="14" t="s">
        <v>214</v>
      </c>
      <c r="F15" s="14" t="s">
        <v>214</v>
      </c>
      <c r="G15" s="14" t="s">
        <v>228</v>
      </c>
      <c r="H15" s="14">
        <v>902</v>
      </c>
      <c r="I15" s="14"/>
      <c r="J15" s="14"/>
      <c r="K15" s="14"/>
      <c r="L15" s="14" t="str">
        <f t="shared" si="0"/>
        <v>Less developed regions, excluding least developed countries</v>
      </c>
      <c r="M15" s="15" t="s">
        <v>1049</v>
      </c>
      <c r="N15" s="15">
        <f>N13-N14</f>
        <v>275.37197757140797</v>
      </c>
      <c r="O15" s="15">
        <f t="shared" ref="O15:AE15" si="8">O13-O14</f>
        <v>272.97906942235039</v>
      </c>
      <c r="P15" s="15">
        <f t="shared" si="8"/>
        <v>262.94079893218196</v>
      </c>
      <c r="Q15" s="15">
        <f t="shared" si="8"/>
        <v>248.36733792202492</v>
      </c>
      <c r="R15" s="15">
        <f t="shared" si="8"/>
        <v>231.8821465715418</v>
      </c>
      <c r="S15" s="15">
        <f t="shared" si="8"/>
        <v>212.91309276630727</v>
      </c>
      <c r="T15" s="15">
        <f t="shared" si="8"/>
        <v>191.74609500457558</v>
      </c>
      <c r="U15" s="15">
        <f t="shared" si="8"/>
        <v>172.16361810095032</v>
      </c>
      <c r="V15" s="15">
        <f t="shared" si="8"/>
        <v>153.44280441132395</v>
      </c>
      <c r="W15" s="15">
        <f t="shared" si="8"/>
        <v>134.15732122293463</v>
      </c>
      <c r="X15" s="15">
        <f t="shared" si="8"/>
        <v>116.31438598646858</v>
      </c>
      <c r="Y15" s="15">
        <f t="shared" si="8"/>
        <v>99.375233475347528</v>
      </c>
      <c r="Z15" s="15">
        <f t="shared" si="8"/>
        <v>82.837869022756252</v>
      </c>
      <c r="AA15" s="15">
        <f t="shared" si="8"/>
        <v>66.991428968519287</v>
      </c>
      <c r="AB15" s="15">
        <f t="shared" si="8"/>
        <v>52.147413030185994</v>
      </c>
      <c r="AC15" s="15">
        <f t="shared" si="8"/>
        <v>38.715038873995915</v>
      </c>
      <c r="AD15" s="15">
        <f t="shared" si="8"/>
        <v>26.94406696555054</v>
      </c>
      <c r="AE15" s="15">
        <f t="shared" si="8"/>
        <v>21.93512667251769</v>
      </c>
    </row>
    <row r="16" spans="1:31" x14ac:dyDescent="0.3">
      <c r="A16" s="14">
        <v>14</v>
      </c>
      <c r="B16" s="14" t="s">
        <v>235</v>
      </c>
      <c r="C16" s="14" t="s">
        <v>214</v>
      </c>
      <c r="D16" s="14">
        <v>948</v>
      </c>
      <c r="E16" s="14" t="s">
        <v>214</v>
      </c>
      <c r="F16" s="14" t="s">
        <v>214</v>
      </c>
      <c r="G16" s="14" t="s">
        <v>228</v>
      </c>
      <c r="H16" s="14">
        <v>1803</v>
      </c>
      <c r="I16" s="14"/>
      <c r="J16" s="14"/>
      <c r="K16" s="14"/>
      <c r="L16" s="14" t="str">
        <f t="shared" si="0"/>
        <v>Less developed regions, excluding China</v>
      </c>
      <c r="M16" s="15" t="s">
        <v>1049</v>
      </c>
      <c r="N16" s="15">
        <f t="shared" ref="N16:AE16" si="9">N15-SUMIF($D$2:$D$295,156,N$2:N$295)</f>
        <v>209.90082145953392</v>
      </c>
      <c r="O16" s="15">
        <f t="shared" si="9"/>
        <v>214.27380851079835</v>
      </c>
      <c r="P16" s="15">
        <f t="shared" si="9"/>
        <v>213.9500679033527</v>
      </c>
      <c r="Q16" s="15">
        <f t="shared" si="9"/>
        <v>210.19286291349485</v>
      </c>
      <c r="R16" s="15">
        <f t="shared" si="9"/>
        <v>205.31167548121715</v>
      </c>
      <c r="S16" s="15">
        <f t="shared" si="9"/>
        <v>197.85050583167435</v>
      </c>
      <c r="T16" s="15">
        <f t="shared" si="9"/>
        <v>187.22757704197016</v>
      </c>
      <c r="U16" s="15">
        <f t="shared" si="9"/>
        <v>172.16361810095032</v>
      </c>
      <c r="V16" s="15">
        <f t="shared" si="9"/>
        <v>153.44280441132395</v>
      </c>
      <c r="W16" s="15">
        <f t="shared" si="9"/>
        <v>134.15732122293463</v>
      </c>
      <c r="X16" s="15">
        <f t="shared" si="9"/>
        <v>116.31438598646858</v>
      </c>
      <c r="Y16" s="15">
        <f t="shared" si="9"/>
        <v>99.375233475347528</v>
      </c>
      <c r="Z16" s="15">
        <f t="shared" si="9"/>
        <v>82.837869022756252</v>
      </c>
      <c r="AA16" s="15">
        <f t="shared" si="9"/>
        <v>66.991428968519287</v>
      </c>
      <c r="AB16" s="15">
        <f t="shared" si="9"/>
        <v>52.147413030185994</v>
      </c>
      <c r="AC16" s="15">
        <f t="shared" si="9"/>
        <v>38.715038873995915</v>
      </c>
      <c r="AD16" s="15">
        <f t="shared" si="9"/>
        <v>26.94406696555054</v>
      </c>
      <c r="AE16" s="15">
        <f t="shared" si="9"/>
        <v>21.93512667251769</v>
      </c>
    </row>
    <row r="17" spans="1:31" x14ac:dyDescent="0.3">
      <c r="A17" s="14">
        <v>15</v>
      </c>
      <c r="B17" s="14" t="s">
        <v>236</v>
      </c>
      <c r="C17" s="14" t="s">
        <v>237</v>
      </c>
      <c r="D17" s="14">
        <v>1636</v>
      </c>
      <c r="E17" s="14" t="s">
        <v>214</v>
      </c>
      <c r="F17" s="14">
        <v>432</v>
      </c>
      <c r="G17" s="14" t="s">
        <v>238</v>
      </c>
      <c r="H17" s="14">
        <v>1803</v>
      </c>
      <c r="I17" s="14"/>
      <c r="J17" s="14"/>
      <c r="K17" s="14"/>
      <c r="L17" s="14" t="str">
        <f t="shared" si="0"/>
        <v>Land-locked Developing Countries (LLDC)</v>
      </c>
      <c r="M17" s="15" t="s">
        <v>1049</v>
      </c>
      <c r="N17" s="15">
        <f t="shared" ref="N17:AE17" si="10">SUMIF($K$2:$K$295,"LLDC",N$2:N$295)</f>
        <v>6.2603100546283379</v>
      </c>
      <c r="O17" s="15">
        <f t="shared" si="10"/>
        <v>6.107850809179169</v>
      </c>
      <c r="P17" s="15">
        <f t="shared" si="10"/>
        <v>5.6770682455659705</v>
      </c>
      <c r="Q17" s="15">
        <f t="shared" si="10"/>
        <v>5.1753402002076507</v>
      </c>
      <c r="R17" s="15">
        <f t="shared" si="10"/>
        <v>4.7278336544578368</v>
      </c>
      <c r="S17" s="15">
        <f t="shared" si="10"/>
        <v>4.3282269531757489</v>
      </c>
      <c r="T17" s="15">
        <f t="shared" si="10"/>
        <v>3.8286417920629514</v>
      </c>
      <c r="U17" s="15">
        <f t="shared" si="10"/>
        <v>3.2230773021424595</v>
      </c>
      <c r="V17" s="15">
        <f t="shared" si="10"/>
        <v>2.5914960506067546</v>
      </c>
      <c r="W17" s="15">
        <f t="shared" si="10"/>
        <v>2.0223244608475097</v>
      </c>
      <c r="X17" s="15">
        <f t="shared" si="10"/>
        <v>1.5931087572753817</v>
      </c>
      <c r="Y17" s="15">
        <f t="shared" si="10"/>
        <v>1.1942925958725266</v>
      </c>
      <c r="Z17" s="15">
        <f t="shared" si="10"/>
        <v>0.82390369885142012</v>
      </c>
      <c r="AA17" s="15">
        <f t="shared" si="10"/>
        <v>0.51644652035644867</v>
      </c>
      <c r="AB17" s="15">
        <f t="shared" si="10"/>
        <v>0.2974802553657685</v>
      </c>
      <c r="AC17" s="15">
        <f t="shared" si="10"/>
        <v>0.19532734376896199</v>
      </c>
      <c r="AD17" s="15">
        <f t="shared" si="10"/>
        <v>0.16198587162842437</v>
      </c>
      <c r="AE17" s="15">
        <f t="shared" si="10"/>
        <v>0.13354680996605117</v>
      </c>
    </row>
    <row r="18" spans="1:31" x14ac:dyDescent="0.3">
      <c r="A18" s="14">
        <v>16</v>
      </c>
      <c r="B18" s="14" t="s">
        <v>239</v>
      </c>
      <c r="C18" s="14" t="s">
        <v>214</v>
      </c>
      <c r="D18" s="14">
        <v>2087</v>
      </c>
      <c r="E18" s="14" t="s">
        <v>214</v>
      </c>
      <c r="F18" s="14" t="s">
        <v>214</v>
      </c>
      <c r="G18" s="14" t="s">
        <v>238</v>
      </c>
      <c r="H18" s="14">
        <v>1636</v>
      </c>
      <c r="I18" s="14"/>
      <c r="J18" s="14"/>
      <c r="K18" s="14"/>
      <c r="L18" s="14" t="str">
        <f t="shared" si="0"/>
        <v>LLDC: Africa</v>
      </c>
      <c r="M18" s="15" t="s">
        <v>1049</v>
      </c>
      <c r="N18" s="15">
        <f>N53+N73+N74</f>
        <v>0.6514185845874485</v>
      </c>
      <c r="O18" s="15">
        <f t="shared" ref="O18:AE18" si="11">O53+O73+O74</f>
        <v>0.69535531858265576</v>
      </c>
      <c r="P18" s="15">
        <f t="shared" si="11"/>
        <v>0.63392740942422965</v>
      </c>
      <c r="Q18" s="15">
        <f t="shared" si="11"/>
        <v>0.565816555377057</v>
      </c>
      <c r="R18" s="15">
        <f t="shared" si="11"/>
        <v>0.51551735819698563</v>
      </c>
      <c r="S18" s="15">
        <f t="shared" si="11"/>
        <v>0.4702461367767633</v>
      </c>
      <c r="T18" s="15">
        <f t="shared" si="11"/>
        <v>0.42064530996627969</v>
      </c>
      <c r="U18" s="15">
        <f t="shared" si="11"/>
        <v>0.36887789399471549</v>
      </c>
      <c r="V18" s="15">
        <f t="shared" si="11"/>
        <v>0.31087864753503758</v>
      </c>
      <c r="W18" s="15">
        <f t="shared" si="11"/>
        <v>0.26106390573807536</v>
      </c>
      <c r="X18" s="15">
        <f t="shared" si="11"/>
        <v>0.2291166437740555</v>
      </c>
      <c r="Y18" s="15">
        <f t="shared" si="11"/>
        <v>0.19337413420754213</v>
      </c>
      <c r="Z18" s="15">
        <f t="shared" si="11"/>
        <v>0.14149601191620176</v>
      </c>
      <c r="AA18" s="15">
        <f t="shared" si="11"/>
        <v>0.1040352268354271</v>
      </c>
      <c r="AB18" s="15">
        <f t="shared" si="11"/>
        <v>7.423586534663984E-2</v>
      </c>
      <c r="AC18" s="15">
        <f t="shared" si="11"/>
        <v>6.3893266790227887E-2</v>
      </c>
      <c r="AD18" s="15">
        <f t="shared" si="11"/>
        <v>5.6408118220798054E-2</v>
      </c>
      <c r="AE18" s="15">
        <f t="shared" si="11"/>
        <v>5.2435545660996952E-2</v>
      </c>
    </row>
    <row r="19" spans="1:31" x14ac:dyDescent="0.3">
      <c r="A19" s="14">
        <v>17</v>
      </c>
      <c r="B19" s="14" t="s">
        <v>240</v>
      </c>
      <c r="C19" s="14" t="s">
        <v>214</v>
      </c>
      <c r="D19" s="14">
        <v>2088</v>
      </c>
      <c r="E19" s="14" t="s">
        <v>214</v>
      </c>
      <c r="F19" s="14" t="s">
        <v>214</v>
      </c>
      <c r="G19" s="14" t="s">
        <v>238</v>
      </c>
      <c r="H19" s="14">
        <v>1636</v>
      </c>
      <c r="I19" s="14"/>
      <c r="J19" s="14"/>
      <c r="K19" s="14"/>
      <c r="L19" s="14" t="str">
        <f t="shared" si="0"/>
        <v>LLDC: Asia</v>
      </c>
      <c r="M19" s="15" t="s">
        <v>1049</v>
      </c>
      <c r="N19" s="15">
        <f>N98+N99+N100+N101+N102+N110+N115+N135+N136</f>
        <v>4.2893942741868258</v>
      </c>
      <c r="O19" s="15">
        <f t="shared" ref="O19:AE19" si="12">O98+O99+O100+O101+O102+O110+O115+O135+O136</f>
        <v>4.1110546824958547</v>
      </c>
      <c r="P19" s="15">
        <f t="shared" si="12"/>
        <v>3.7838941803855723</v>
      </c>
      <c r="Q19" s="15">
        <f t="shared" si="12"/>
        <v>3.4171904949639011</v>
      </c>
      <c r="R19" s="15">
        <f t="shared" si="12"/>
        <v>3.1028681433012339</v>
      </c>
      <c r="S19" s="15">
        <f t="shared" si="12"/>
        <v>2.8401438715888867</v>
      </c>
      <c r="T19" s="15">
        <f t="shared" si="12"/>
        <v>2.495591375476895</v>
      </c>
      <c r="U19" s="15">
        <f t="shared" si="12"/>
        <v>2.0503328629170317</v>
      </c>
      <c r="V19" s="15">
        <f t="shared" si="12"/>
        <v>1.5972738807789855</v>
      </c>
      <c r="W19" s="15">
        <f t="shared" si="12"/>
        <v>1.2007312298625372</v>
      </c>
      <c r="X19" s="15">
        <f t="shared" si="12"/>
        <v>0.91238557294140865</v>
      </c>
      <c r="Y19" s="15">
        <f t="shared" si="12"/>
        <v>0.64791436592954121</v>
      </c>
      <c r="Z19" s="15">
        <f t="shared" si="12"/>
        <v>0.41260924312852409</v>
      </c>
      <c r="AA19" s="15">
        <f t="shared" si="12"/>
        <v>0.22891794702116663</v>
      </c>
      <c r="AB19" s="15">
        <f t="shared" si="12"/>
        <v>0.11143616510147625</v>
      </c>
      <c r="AC19" s="15">
        <f t="shared" si="12"/>
        <v>7.9467980989901044E-2</v>
      </c>
      <c r="AD19" s="15">
        <f t="shared" si="12"/>
        <v>7.3364459064103826E-2</v>
      </c>
      <c r="AE19" s="15">
        <f t="shared" si="12"/>
        <v>6.8119583693846408E-2</v>
      </c>
    </row>
    <row r="20" spans="1:31" x14ac:dyDescent="0.3">
      <c r="A20" s="14">
        <v>18</v>
      </c>
      <c r="B20" s="14" t="s">
        <v>241</v>
      </c>
      <c r="C20" s="14" t="s">
        <v>214</v>
      </c>
      <c r="D20" s="14">
        <v>2089</v>
      </c>
      <c r="E20" s="14" t="s">
        <v>214</v>
      </c>
      <c r="F20" s="14" t="s">
        <v>214</v>
      </c>
      <c r="G20" s="14" t="s">
        <v>238</v>
      </c>
      <c r="H20" s="14">
        <v>1636</v>
      </c>
      <c r="I20" s="14"/>
      <c r="J20" s="14"/>
      <c r="K20" s="14"/>
      <c r="L20" s="14" t="str">
        <f t="shared" si="0"/>
        <v>LLDC: Europe</v>
      </c>
      <c r="M20" s="15" t="s">
        <v>1049</v>
      </c>
      <c r="N20" s="15">
        <f>N160+N192</f>
        <v>0.10916907084817562</v>
      </c>
      <c r="O20" s="15">
        <f t="shared" ref="O20:AE20" si="13">O160+O192</f>
        <v>9.2977035927998219E-2</v>
      </c>
      <c r="P20" s="15">
        <f t="shared" si="13"/>
        <v>7.629627051842558E-2</v>
      </c>
      <c r="Q20" s="15">
        <f t="shared" si="13"/>
        <v>6.9771171787504249E-2</v>
      </c>
      <c r="R20" s="15">
        <f t="shared" si="13"/>
        <v>6.3400612657920963E-2</v>
      </c>
      <c r="S20" s="15">
        <f t="shared" si="13"/>
        <v>5.7362873759889244E-2</v>
      </c>
      <c r="T20" s="15">
        <f t="shared" si="13"/>
        <v>5.202335192227725E-2</v>
      </c>
      <c r="U20" s="15">
        <f t="shared" si="13"/>
        <v>4.5901960217340276E-2</v>
      </c>
      <c r="V20" s="15">
        <f t="shared" si="13"/>
        <v>3.9005442739200369E-2</v>
      </c>
      <c r="W20" s="15">
        <f t="shared" si="13"/>
        <v>3.1435560446391841E-2</v>
      </c>
      <c r="X20" s="15">
        <f t="shared" si="13"/>
        <v>1.5328116211954734E-2</v>
      </c>
      <c r="Y20" s="15">
        <f t="shared" si="13"/>
        <v>1.5049308709458309E-4</v>
      </c>
      <c r="Z20" s="15">
        <f t="shared" si="13"/>
        <v>0</v>
      </c>
      <c r="AA20" s="15">
        <f t="shared" si="13"/>
        <v>0</v>
      </c>
      <c r="AB20" s="15">
        <f t="shared" si="13"/>
        <v>0</v>
      </c>
      <c r="AC20" s="15">
        <f t="shared" si="13"/>
        <v>0</v>
      </c>
      <c r="AD20" s="15">
        <f t="shared" si="13"/>
        <v>0</v>
      </c>
      <c r="AE20" s="15">
        <f t="shared" si="13"/>
        <v>0</v>
      </c>
    </row>
    <row r="21" spans="1:31" x14ac:dyDescent="0.3">
      <c r="A21" s="14">
        <v>19</v>
      </c>
      <c r="B21" s="14" t="s">
        <v>242</v>
      </c>
      <c r="C21" s="14" t="s">
        <v>214</v>
      </c>
      <c r="D21" s="14">
        <v>2090</v>
      </c>
      <c r="E21" s="14" t="s">
        <v>214</v>
      </c>
      <c r="F21" s="14" t="s">
        <v>214</v>
      </c>
      <c r="G21" s="14" t="s">
        <v>238</v>
      </c>
      <c r="H21" s="14">
        <v>1636</v>
      </c>
      <c r="I21" s="14"/>
      <c r="J21" s="14"/>
      <c r="K21" s="14"/>
      <c r="L21" s="14" t="str">
        <f t="shared" si="0"/>
        <v>LLDC: Latin America</v>
      </c>
      <c r="M21" s="15" t="s">
        <v>1049</v>
      </c>
      <c r="N21" s="15">
        <f>N249+N257</f>
        <v>1.2103281250058875</v>
      </c>
      <c r="O21" s="15">
        <f t="shared" ref="O21:AE21" si="14">O249+O257</f>
        <v>1.208463772172661</v>
      </c>
      <c r="P21" s="15">
        <f t="shared" si="14"/>
        <v>1.182950385237743</v>
      </c>
      <c r="Q21" s="15">
        <f t="shared" si="14"/>
        <v>1.1225619780791884</v>
      </c>
      <c r="R21" s="15">
        <f t="shared" si="14"/>
        <v>1.0460475403016956</v>
      </c>
      <c r="S21" s="15">
        <f t="shared" si="14"/>
        <v>0.96047407105020977</v>
      </c>
      <c r="T21" s="15">
        <f t="shared" si="14"/>
        <v>0.86038175469749945</v>
      </c>
      <c r="U21" s="15">
        <f t="shared" si="14"/>
        <v>0.75796458501337227</v>
      </c>
      <c r="V21" s="15">
        <f t="shared" si="14"/>
        <v>0.64433807955353117</v>
      </c>
      <c r="W21" s="15">
        <f t="shared" si="14"/>
        <v>0.52909376480050518</v>
      </c>
      <c r="X21" s="15">
        <f t="shared" si="14"/>
        <v>0.43627842434796271</v>
      </c>
      <c r="Y21" s="15">
        <f t="shared" si="14"/>
        <v>0.35285360264834864</v>
      </c>
      <c r="Z21" s="15">
        <f t="shared" si="14"/>
        <v>0.26979844380669427</v>
      </c>
      <c r="AA21" s="15">
        <f t="shared" si="14"/>
        <v>0.18349334649985494</v>
      </c>
      <c r="AB21" s="15">
        <f t="shared" si="14"/>
        <v>0.11180822491765241</v>
      </c>
      <c r="AC21" s="15">
        <f t="shared" si="14"/>
        <v>5.1966095988833061E-2</v>
      </c>
      <c r="AD21" s="15">
        <f t="shared" si="14"/>
        <v>3.2213294343522492E-2</v>
      </c>
      <c r="AE21" s="15">
        <f t="shared" si="14"/>
        <v>1.2991680611207812E-2</v>
      </c>
    </row>
    <row r="22" spans="1:31" x14ac:dyDescent="0.3">
      <c r="A22" s="14">
        <v>20</v>
      </c>
      <c r="B22" s="14" t="s">
        <v>243</v>
      </c>
      <c r="C22" s="14" t="s">
        <v>244</v>
      </c>
      <c r="D22" s="14">
        <v>1637</v>
      </c>
      <c r="E22" s="14" t="s">
        <v>214</v>
      </c>
      <c r="F22" s="14">
        <v>722</v>
      </c>
      <c r="G22" s="14" t="s">
        <v>238</v>
      </c>
      <c r="H22" s="14">
        <v>1803</v>
      </c>
      <c r="I22" s="14"/>
      <c r="J22" s="14"/>
      <c r="K22" s="14"/>
      <c r="L22" s="14" t="str">
        <f t="shared" si="0"/>
        <v>Small Island Developing States (SIDS)</v>
      </c>
      <c r="M22" s="15" t="s">
        <v>1049</v>
      </c>
      <c r="N22" s="15">
        <f t="shared" ref="N22:AE22" si="15">SUMIF($K$2:$K$295,"SIDS",N$2:N$295)</f>
        <v>2.0296026821878757</v>
      </c>
      <c r="O22" s="15">
        <f t="shared" si="15"/>
        <v>1.7072993962287508</v>
      </c>
      <c r="P22" s="15">
        <f t="shared" si="15"/>
        <v>1.5899917468992457</v>
      </c>
      <c r="Q22" s="15">
        <f t="shared" si="15"/>
        <v>1.4790976762771753</v>
      </c>
      <c r="R22" s="15">
        <f t="shared" si="15"/>
        <v>1.3804994826301824</v>
      </c>
      <c r="S22" s="15">
        <f t="shared" si="15"/>
        <v>1.246852900184511</v>
      </c>
      <c r="T22" s="15">
        <f t="shared" si="15"/>
        <v>1.1160814179808949</v>
      </c>
      <c r="U22" s="15">
        <f t="shared" si="15"/>
        <v>0.97927261293052237</v>
      </c>
      <c r="V22" s="15">
        <f t="shared" si="15"/>
        <v>0.83926671195172386</v>
      </c>
      <c r="W22" s="15">
        <f t="shared" si="15"/>
        <v>0.7101942321857071</v>
      </c>
      <c r="X22" s="15">
        <f t="shared" si="15"/>
        <v>0.59076931060174509</v>
      </c>
      <c r="Y22" s="15">
        <f t="shared" si="15"/>
        <v>0.49776660181266474</v>
      </c>
      <c r="Z22" s="15">
        <f t="shared" si="15"/>
        <v>0.39880162936103075</v>
      </c>
      <c r="AA22" s="15">
        <f t="shared" si="15"/>
        <v>0.31402101307473196</v>
      </c>
      <c r="AB22" s="15">
        <f t="shared" si="15"/>
        <v>0.26546199312979574</v>
      </c>
      <c r="AC22" s="15">
        <f t="shared" si="15"/>
        <v>0.21868943947411301</v>
      </c>
      <c r="AD22" s="15">
        <f t="shared" si="15"/>
        <v>0.17121945036181527</v>
      </c>
      <c r="AE22" s="15">
        <f t="shared" si="15"/>
        <v>0.13144575531678643</v>
      </c>
    </row>
    <row r="23" spans="1:31" x14ac:dyDescent="0.3">
      <c r="A23" s="14">
        <v>21</v>
      </c>
      <c r="B23" s="14" t="s">
        <v>245</v>
      </c>
      <c r="C23" s="14" t="s">
        <v>214</v>
      </c>
      <c r="D23" s="14">
        <v>5503</v>
      </c>
      <c r="E23" s="14" t="s">
        <v>214</v>
      </c>
      <c r="F23" s="14" t="s">
        <v>214</v>
      </c>
      <c r="G23" s="14" t="s">
        <v>246</v>
      </c>
      <c r="H23" s="14">
        <v>1802</v>
      </c>
      <c r="I23" s="14"/>
      <c r="J23" s="14"/>
      <c r="K23" s="14"/>
      <c r="L23" s="14" t="str">
        <f t="shared" si="0"/>
        <v>High-and-upper-middle-income countries</v>
      </c>
      <c r="M23" s="15" t="s">
        <v>1049</v>
      </c>
      <c r="N23" s="15">
        <f>N25+N28</f>
        <v>186.99584708002979</v>
      </c>
      <c r="O23" s="15">
        <f t="shared" ref="O23:AE23" si="16">O25+O28</f>
        <v>411.09732708500093</v>
      </c>
      <c r="P23" s="15">
        <f t="shared" si="16"/>
        <v>383.64354387758686</v>
      </c>
      <c r="Q23" s="15">
        <f t="shared" si="16"/>
        <v>348.83584505649935</v>
      </c>
      <c r="R23" s="15">
        <f t="shared" si="16"/>
        <v>311.70437916909611</v>
      </c>
      <c r="S23" s="15">
        <f t="shared" si="16"/>
        <v>273.94591097022345</v>
      </c>
      <c r="T23" s="15">
        <f t="shared" si="16"/>
        <v>234.68661734200063</v>
      </c>
      <c r="U23" s="15">
        <f t="shared" si="16"/>
        <v>202.95665142539565</v>
      </c>
      <c r="V23" s="15">
        <f t="shared" si="16"/>
        <v>179.11621569763201</v>
      </c>
      <c r="W23" s="15">
        <f t="shared" si="16"/>
        <v>156.31947244912942</v>
      </c>
      <c r="X23" s="15">
        <f t="shared" si="16"/>
        <v>132.83333335794697</v>
      </c>
      <c r="Y23" s="15">
        <f t="shared" si="16"/>
        <v>111.25620578792336</v>
      </c>
      <c r="Z23" s="15">
        <f t="shared" si="16"/>
        <v>90.589931918046034</v>
      </c>
      <c r="AA23" s="15">
        <f t="shared" si="16"/>
        <v>70.96907382898749</v>
      </c>
      <c r="AB23" s="15">
        <f t="shared" si="16"/>
        <v>52.766124023190969</v>
      </c>
      <c r="AC23" s="15">
        <f t="shared" si="16"/>
        <v>36.53863851366944</v>
      </c>
      <c r="AD23" s="15">
        <f t="shared" si="16"/>
        <v>21.752763605741755</v>
      </c>
      <c r="AE23" s="15">
        <f t="shared" si="16"/>
        <v>14.448153147704375</v>
      </c>
    </row>
    <row r="24" spans="1:31" x14ac:dyDescent="0.3">
      <c r="A24" s="14">
        <v>22</v>
      </c>
      <c r="B24" s="14" t="s">
        <v>247</v>
      </c>
      <c r="C24" s="14" t="s">
        <v>214</v>
      </c>
      <c r="D24" s="14">
        <v>5504</v>
      </c>
      <c r="E24" s="14" t="s">
        <v>214</v>
      </c>
      <c r="F24" s="14" t="s">
        <v>214</v>
      </c>
      <c r="G24" s="14" t="s">
        <v>246</v>
      </c>
      <c r="H24" s="14">
        <v>1802</v>
      </c>
      <c r="I24" s="14"/>
      <c r="J24" s="14"/>
      <c r="K24" s="14"/>
      <c r="L24" s="14" t="str">
        <f t="shared" si="0"/>
        <v>Low-and-Lower-middle-income countries</v>
      </c>
      <c r="M24" s="15" t="s">
        <v>1049</v>
      </c>
      <c r="N24" s="15">
        <f>N30+N29</f>
        <v>181.21541351523632</v>
      </c>
      <c r="O24" s="15">
        <f t="shared" ref="O24:AE24" si="17">O30+O29</f>
        <v>272.61177638598633</v>
      </c>
      <c r="P24" s="15">
        <f t="shared" si="17"/>
        <v>285.53952467796103</v>
      </c>
      <c r="Q24" s="15">
        <f t="shared" si="17"/>
        <v>294.13746620527212</v>
      </c>
      <c r="R24" s="15">
        <f t="shared" si="17"/>
        <v>300.17366687340973</v>
      </c>
      <c r="S24" s="15">
        <f t="shared" si="17"/>
        <v>301.70630324608624</v>
      </c>
      <c r="T24" s="15">
        <f t="shared" si="17"/>
        <v>297.64297391531272</v>
      </c>
      <c r="U24" s="15">
        <f t="shared" si="17"/>
        <v>287.50857223657295</v>
      </c>
      <c r="V24" s="15">
        <f t="shared" si="17"/>
        <v>270.19311602426592</v>
      </c>
      <c r="W24" s="15">
        <f t="shared" si="17"/>
        <v>248.75188647322176</v>
      </c>
      <c r="X24" s="15">
        <f t="shared" si="17"/>
        <v>228.51249875987719</v>
      </c>
      <c r="Y24" s="15">
        <f t="shared" si="17"/>
        <v>208.30848929494081</v>
      </c>
      <c r="Z24" s="15">
        <f t="shared" si="17"/>
        <v>187.31778512487762</v>
      </c>
      <c r="AA24" s="15">
        <f t="shared" si="17"/>
        <v>164.85357458635082</v>
      </c>
      <c r="AB24" s="15">
        <f t="shared" si="17"/>
        <v>141.9865531876668</v>
      </c>
      <c r="AC24" s="15">
        <f t="shared" si="17"/>
        <v>119.26635012683177</v>
      </c>
      <c r="AD24" s="15">
        <f t="shared" si="17"/>
        <v>98.963128203741888</v>
      </c>
      <c r="AE24" s="15">
        <f t="shared" si="17"/>
        <v>85.128855280172033</v>
      </c>
    </row>
    <row r="25" spans="1:31" x14ac:dyDescent="0.3">
      <c r="A25" s="14">
        <v>23</v>
      </c>
      <c r="B25" s="14" t="s">
        <v>248</v>
      </c>
      <c r="C25" s="14" t="s">
        <v>249</v>
      </c>
      <c r="D25" s="14">
        <v>1503</v>
      </c>
      <c r="E25" s="14" t="s">
        <v>214</v>
      </c>
      <c r="F25" s="14">
        <v>910</v>
      </c>
      <c r="G25" s="14" t="s">
        <v>246</v>
      </c>
      <c r="H25" s="14">
        <v>1802</v>
      </c>
      <c r="I25" s="14"/>
      <c r="J25" s="14"/>
      <c r="K25" s="14"/>
      <c r="L25" s="14" t="str">
        <f t="shared" si="0"/>
        <v>High-income countries</v>
      </c>
      <c r="M25" s="15" t="s">
        <v>1049</v>
      </c>
      <c r="N25" s="15">
        <f>SUMIF($J$2:$J$295,"High income",N$2:N$295)</f>
        <v>52.490532643415861</v>
      </c>
      <c r="O25" s="15">
        <f t="shared" ref="O25:AE25" si="18">SUMIF($J$3:$J$296,"High income",O$2:O$295)</f>
        <v>164.54992543295694</v>
      </c>
      <c r="P25" s="15">
        <f t="shared" si="18"/>
        <v>151.03579570324774</v>
      </c>
      <c r="Q25" s="15">
        <f t="shared" si="18"/>
        <v>133.72613871628778</v>
      </c>
      <c r="R25" s="15">
        <f t="shared" si="18"/>
        <v>114.97864889344926</v>
      </c>
      <c r="S25" s="15">
        <f t="shared" si="18"/>
        <v>96.289698165893554</v>
      </c>
      <c r="T25" s="15">
        <f t="shared" si="18"/>
        <v>77.641564292968951</v>
      </c>
      <c r="U25" s="15">
        <f t="shared" si="18"/>
        <v>64.407184970005645</v>
      </c>
      <c r="V25" s="15">
        <f t="shared" si="18"/>
        <v>56.569494441138033</v>
      </c>
      <c r="W25" s="15">
        <f t="shared" si="18"/>
        <v>50.541556929088898</v>
      </c>
      <c r="X25" s="15">
        <f t="shared" si="18"/>
        <v>42.94329090125315</v>
      </c>
      <c r="Y25" s="15">
        <f t="shared" si="18"/>
        <v>36.184643327057856</v>
      </c>
      <c r="Z25" s="15">
        <f t="shared" si="18"/>
        <v>30.136096535249017</v>
      </c>
      <c r="AA25" s="15">
        <f t="shared" si="18"/>
        <v>24.530329435004205</v>
      </c>
      <c r="AB25" s="15">
        <f t="shared" si="18"/>
        <v>19.128123813224356</v>
      </c>
      <c r="AC25" s="15">
        <f t="shared" si="18"/>
        <v>13.729757550048042</v>
      </c>
      <c r="AD25" s="15">
        <f t="shared" si="18"/>
        <v>8.8593270511852023</v>
      </c>
      <c r="AE25" s="15">
        <f t="shared" si="18"/>
        <v>5.0065951618732116</v>
      </c>
    </row>
    <row r="26" spans="1:31" x14ac:dyDescent="0.3">
      <c r="A26" s="14">
        <v>24</v>
      </c>
      <c r="B26" s="14" t="s">
        <v>250</v>
      </c>
      <c r="C26" s="14" t="s">
        <v>214</v>
      </c>
      <c r="D26" s="14">
        <v>1859</v>
      </c>
      <c r="E26" s="14" t="s">
        <v>214</v>
      </c>
      <c r="F26" s="14">
        <v>913</v>
      </c>
      <c r="G26" s="14" t="s">
        <v>246</v>
      </c>
      <c r="H26" s="14">
        <v>1802</v>
      </c>
      <c r="I26" s="14"/>
      <c r="J26" s="14"/>
      <c r="K26" s="14"/>
      <c r="L26" s="14" t="str">
        <f t="shared" si="0"/>
        <v>Low-and-middle-income countries</v>
      </c>
      <c r="M26" s="15" t="s">
        <v>1049</v>
      </c>
      <c r="N26" s="15">
        <f>N27+N30</f>
        <v>315.72072795185022</v>
      </c>
      <c r="O26" s="15">
        <f t="shared" ref="O26:AE26" si="19">O27+O30</f>
        <v>519.15917803803029</v>
      </c>
      <c r="P26" s="15">
        <f t="shared" si="19"/>
        <v>518.14727285230015</v>
      </c>
      <c r="Q26" s="15">
        <f t="shared" si="19"/>
        <v>509.24717254548369</v>
      </c>
      <c r="R26" s="15">
        <f t="shared" si="19"/>
        <v>496.8993971490566</v>
      </c>
      <c r="S26" s="15">
        <f t="shared" si="19"/>
        <v>479.36251605041605</v>
      </c>
      <c r="T26" s="15">
        <f t="shared" si="19"/>
        <v>454.68802696434443</v>
      </c>
      <c r="U26" s="15">
        <f t="shared" si="19"/>
        <v>426.05803869196291</v>
      </c>
      <c r="V26" s="15">
        <f t="shared" si="19"/>
        <v>392.7398372807599</v>
      </c>
      <c r="W26" s="15">
        <f t="shared" si="19"/>
        <v>354.52980199326225</v>
      </c>
      <c r="X26" s="15">
        <f t="shared" si="19"/>
        <v>318.40254121657102</v>
      </c>
      <c r="Y26" s="15">
        <f t="shared" si="19"/>
        <v>283.38005175580633</v>
      </c>
      <c r="Z26" s="15">
        <f t="shared" si="19"/>
        <v>247.77162050767464</v>
      </c>
      <c r="AA26" s="15">
        <f t="shared" si="19"/>
        <v>211.29231898033413</v>
      </c>
      <c r="AB26" s="15">
        <f t="shared" si="19"/>
        <v>175.62455339763341</v>
      </c>
      <c r="AC26" s="15">
        <f t="shared" si="19"/>
        <v>142.07523109045314</v>
      </c>
      <c r="AD26" s="15">
        <f t="shared" si="19"/>
        <v>111.85656475829843</v>
      </c>
      <c r="AE26" s="15">
        <f t="shared" si="19"/>
        <v>94.570413266003186</v>
      </c>
    </row>
    <row r="27" spans="1:31" x14ac:dyDescent="0.3">
      <c r="A27" s="14">
        <v>25</v>
      </c>
      <c r="B27" s="14" t="s">
        <v>251</v>
      </c>
      <c r="C27" s="14" t="s">
        <v>249</v>
      </c>
      <c r="D27" s="14">
        <v>1517</v>
      </c>
      <c r="E27" s="14" t="s">
        <v>214</v>
      </c>
      <c r="F27" s="14" t="s">
        <v>214</v>
      </c>
      <c r="G27" s="14" t="s">
        <v>246</v>
      </c>
      <c r="H27" s="14">
        <v>1802</v>
      </c>
      <c r="I27" s="14"/>
      <c r="J27" s="14"/>
      <c r="K27" s="14"/>
      <c r="L27" s="14" t="str">
        <f t="shared" si="0"/>
        <v>Middle-income countries</v>
      </c>
      <c r="M27" s="15" t="s">
        <v>1049</v>
      </c>
      <c r="N27" s="15">
        <f>N28+N29</f>
        <v>281.49558841176042</v>
      </c>
      <c r="O27" s="15">
        <f t="shared" ref="O27:AE27" si="20">O28+O29</f>
        <v>383.45119355753661</v>
      </c>
      <c r="P27" s="15">
        <f t="shared" si="20"/>
        <v>375.87549572639432</v>
      </c>
      <c r="Q27" s="15">
        <f t="shared" si="20"/>
        <v>362.50240226151061</v>
      </c>
      <c r="R27" s="15">
        <f t="shared" si="20"/>
        <v>346.41278532450133</v>
      </c>
      <c r="S27" s="15">
        <f t="shared" si="20"/>
        <v>327.62653495240943</v>
      </c>
      <c r="T27" s="15">
        <f t="shared" si="20"/>
        <v>304.59483242465467</v>
      </c>
      <c r="U27" s="15">
        <f t="shared" si="20"/>
        <v>281.49954512334455</v>
      </c>
      <c r="V27" s="15">
        <f t="shared" si="20"/>
        <v>256.9534488887125</v>
      </c>
      <c r="W27" s="15">
        <f t="shared" si="20"/>
        <v>230.47057139813992</v>
      </c>
      <c r="X27" s="15">
        <f t="shared" si="20"/>
        <v>205.87320878649749</v>
      </c>
      <c r="Y27" s="15">
        <f t="shared" si="20"/>
        <v>182.47190548227576</v>
      </c>
      <c r="Z27" s="15">
        <f t="shared" si="20"/>
        <v>159.27739281109194</v>
      </c>
      <c r="AA27" s="15">
        <f t="shared" si="20"/>
        <v>136.1117519796249</v>
      </c>
      <c r="AB27" s="15">
        <f t="shared" si="20"/>
        <v>113.95552744575352</v>
      </c>
      <c r="AC27" s="15">
        <f t="shared" si="20"/>
        <v>93.240727700496578</v>
      </c>
      <c r="AD27" s="15">
        <f t="shared" si="20"/>
        <v>74.842346425967577</v>
      </c>
      <c r="AE27" s="15">
        <f t="shared" si="20"/>
        <v>63.334719878672601</v>
      </c>
    </row>
    <row r="28" spans="1:31" x14ac:dyDescent="0.3">
      <c r="A28" s="14">
        <v>26</v>
      </c>
      <c r="B28" s="14" t="s">
        <v>252</v>
      </c>
      <c r="C28" s="14" t="s">
        <v>249</v>
      </c>
      <c r="D28" s="14">
        <v>1502</v>
      </c>
      <c r="E28" s="14" t="s">
        <v>214</v>
      </c>
      <c r="F28" s="14">
        <v>914</v>
      </c>
      <c r="G28" s="14" t="s">
        <v>246</v>
      </c>
      <c r="H28" s="14">
        <v>1517</v>
      </c>
      <c r="I28" s="14"/>
      <c r="J28" s="14"/>
      <c r="K28" s="14"/>
      <c r="L28" s="14" t="str">
        <f t="shared" si="0"/>
        <v>Upper-middle-income countries</v>
      </c>
      <c r="M28" s="15" t="s">
        <v>1049</v>
      </c>
      <c r="N28" s="15">
        <f>SUMIF($J$2:$J$295,"Upper middle income",N$2:N$295)</f>
        <v>134.50531443661393</v>
      </c>
      <c r="O28" s="15">
        <f t="shared" ref="O28:AE28" si="21">SUMIF($J$3:$J$296,"Upper middle income",O$2:O$295)</f>
        <v>246.54740165204399</v>
      </c>
      <c r="P28" s="15">
        <f t="shared" si="21"/>
        <v>232.60774817433912</v>
      </c>
      <c r="Q28" s="15">
        <f t="shared" si="21"/>
        <v>215.10970634021155</v>
      </c>
      <c r="R28" s="15">
        <f t="shared" si="21"/>
        <v>196.72573027564687</v>
      </c>
      <c r="S28" s="15">
        <f t="shared" si="21"/>
        <v>177.6562128043299</v>
      </c>
      <c r="T28" s="15">
        <f t="shared" si="21"/>
        <v>157.04505304903168</v>
      </c>
      <c r="U28" s="15">
        <f t="shared" si="21"/>
        <v>138.54946645538999</v>
      </c>
      <c r="V28" s="15">
        <f t="shared" si="21"/>
        <v>122.546721256494</v>
      </c>
      <c r="W28" s="15">
        <f t="shared" si="21"/>
        <v>105.77791552004051</v>
      </c>
      <c r="X28" s="15">
        <f t="shared" si="21"/>
        <v>89.890042456693834</v>
      </c>
      <c r="Y28" s="15">
        <f t="shared" si="21"/>
        <v>75.071562460865508</v>
      </c>
      <c r="Z28" s="15">
        <f t="shared" si="21"/>
        <v>60.453835382797024</v>
      </c>
      <c r="AA28" s="15">
        <f t="shared" si="21"/>
        <v>46.438744393983285</v>
      </c>
      <c r="AB28" s="15">
        <f t="shared" si="21"/>
        <v>33.638000209966613</v>
      </c>
      <c r="AC28" s="15">
        <f t="shared" si="21"/>
        <v>22.808880963621394</v>
      </c>
      <c r="AD28" s="15">
        <f t="shared" si="21"/>
        <v>12.893436554556551</v>
      </c>
      <c r="AE28" s="15">
        <f t="shared" si="21"/>
        <v>9.441557985831162</v>
      </c>
    </row>
    <row r="29" spans="1:31" x14ac:dyDescent="0.3">
      <c r="A29" s="14">
        <v>27</v>
      </c>
      <c r="B29" s="14" t="s">
        <v>253</v>
      </c>
      <c r="C29" s="14" t="s">
        <v>249</v>
      </c>
      <c r="D29" s="14">
        <v>1501</v>
      </c>
      <c r="E29" s="14" t="s">
        <v>214</v>
      </c>
      <c r="F29" s="14">
        <v>912</v>
      </c>
      <c r="G29" s="14" t="s">
        <v>246</v>
      </c>
      <c r="H29" s="14">
        <v>1517</v>
      </c>
      <c r="I29" s="14"/>
      <c r="J29" s="14"/>
      <c r="K29" s="14"/>
      <c r="L29" s="14" t="str">
        <f t="shared" si="0"/>
        <v>Lower-middle-income countries</v>
      </c>
      <c r="M29" s="15" t="s">
        <v>1049</v>
      </c>
      <c r="N29" s="15">
        <f>SUMIF($J$2:$J$295,"Lower middle income",N$2:N$295)</f>
        <v>146.99027397514652</v>
      </c>
      <c r="O29" s="15">
        <f t="shared" ref="O29:AE29" si="22">SUMIF($J$3:$J$296,"Lower middle income",O$2:O$295)</f>
        <v>136.90379190549262</v>
      </c>
      <c r="P29" s="15">
        <f t="shared" si="22"/>
        <v>143.2677475520552</v>
      </c>
      <c r="Q29" s="15">
        <f t="shared" si="22"/>
        <v>147.39269592129904</v>
      </c>
      <c r="R29" s="15">
        <f t="shared" si="22"/>
        <v>149.68705504885449</v>
      </c>
      <c r="S29" s="15">
        <f t="shared" si="22"/>
        <v>149.97032214807956</v>
      </c>
      <c r="T29" s="15">
        <f t="shared" si="22"/>
        <v>147.54977937562296</v>
      </c>
      <c r="U29" s="15">
        <f t="shared" si="22"/>
        <v>142.95007866795459</v>
      </c>
      <c r="V29" s="15">
        <f t="shared" si="22"/>
        <v>134.40672763221852</v>
      </c>
      <c r="W29" s="15">
        <f t="shared" si="22"/>
        <v>124.69265587809942</v>
      </c>
      <c r="X29" s="15">
        <f t="shared" si="22"/>
        <v>115.98316632980365</v>
      </c>
      <c r="Y29" s="15">
        <f t="shared" si="22"/>
        <v>107.40034302141024</v>
      </c>
      <c r="Z29" s="15">
        <f t="shared" si="22"/>
        <v>98.823557428294933</v>
      </c>
      <c r="AA29" s="15">
        <f t="shared" si="22"/>
        <v>89.673007585641599</v>
      </c>
      <c r="AB29" s="15">
        <f t="shared" si="22"/>
        <v>80.317527235786912</v>
      </c>
      <c r="AC29" s="15">
        <f t="shared" si="22"/>
        <v>70.431846736875187</v>
      </c>
      <c r="AD29" s="15">
        <f t="shared" si="22"/>
        <v>61.948909871411033</v>
      </c>
      <c r="AE29" s="15">
        <f t="shared" si="22"/>
        <v>53.893161892841441</v>
      </c>
    </row>
    <row r="30" spans="1:31" x14ac:dyDescent="0.3">
      <c r="A30" s="14">
        <v>28</v>
      </c>
      <c r="B30" s="14" t="s">
        <v>254</v>
      </c>
      <c r="C30" s="14" t="s">
        <v>249</v>
      </c>
      <c r="D30" s="14">
        <v>1500</v>
      </c>
      <c r="E30" s="14" t="s">
        <v>214</v>
      </c>
      <c r="F30" s="14">
        <v>911</v>
      </c>
      <c r="G30" s="14" t="s">
        <v>246</v>
      </c>
      <c r="H30" s="14">
        <v>1802</v>
      </c>
      <c r="I30" s="14"/>
      <c r="J30" s="14"/>
      <c r="K30" s="14"/>
      <c r="L30" s="14" t="str">
        <f t="shared" si="0"/>
        <v>Low-income countries</v>
      </c>
      <c r="M30" s="15" t="s">
        <v>1049</v>
      </c>
      <c r="N30" s="15">
        <f>SUMIF($J$2:$J$295,"Low income",N$2:N$295)</f>
        <v>34.225139540089792</v>
      </c>
      <c r="O30" s="15">
        <f t="shared" ref="O30:AE30" si="23">SUMIF($J$3:$J$296,"Low income",O$2:O$295)</f>
        <v>135.70798448049368</v>
      </c>
      <c r="P30" s="15">
        <f t="shared" si="23"/>
        <v>142.2717771259058</v>
      </c>
      <c r="Q30" s="15">
        <f t="shared" si="23"/>
        <v>146.74477028397308</v>
      </c>
      <c r="R30" s="15">
        <f t="shared" si="23"/>
        <v>150.48661182455527</v>
      </c>
      <c r="S30" s="15">
        <f t="shared" si="23"/>
        <v>151.73598109800665</v>
      </c>
      <c r="T30" s="15">
        <f t="shared" si="23"/>
        <v>150.09319453968976</v>
      </c>
      <c r="U30" s="15">
        <f t="shared" si="23"/>
        <v>144.55849356861833</v>
      </c>
      <c r="V30" s="15">
        <f t="shared" si="23"/>
        <v>135.7863883920474</v>
      </c>
      <c r="W30" s="15">
        <f t="shared" si="23"/>
        <v>124.05923059512234</v>
      </c>
      <c r="X30" s="15">
        <f t="shared" si="23"/>
        <v>112.52933243007355</v>
      </c>
      <c r="Y30" s="15">
        <f t="shared" si="23"/>
        <v>100.90814627353058</v>
      </c>
      <c r="Z30" s="15">
        <f t="shared" si="23"/>
        <v>88.494227696582684</v>
      </c>
      <c r="AA30" s="15">
        <f t="shared" si="23"/>
        <v>75.180567000709217</v>
      </c>
      <c r="AB30" s="15">
        <f t="shared" si="23"/>
        <v>61.669025951879888</v>
      </c>
      <c r="AC30" s="15">
        <f t="shared" si="23"/>
        <v>48.834503389956581</v>
      </c>
      <c r="AD30" s="15">
        <f t="shared" si="23"/>
        <v>37.014218332330856</v>
      </c>
      <c r="AE30" s="15">
        <f t="shared" si="23"/>
        <v>31.235693387330592</v>
      </c>
    </row>
    <row r="31" spans="1:31" x14ac:dyDescent="0.3">
      <c r="A31" s="14">
        <v>29</v>
      </c>
      <c r="B31" s="14" t="s">
        <v>255</v>
      </c>
      <c r="C31" s="14" t="s">
        <v>214</v>
      </c>
      <c r="D31" s="14">
        <v>1518</v>
      </c>
      <c r="E31" s="14" t="s">
        <v>214</v>
      </c>
      <c r="F31" s="14" t="s">
        <v>214</v>
      </c>
      <c r="G31" s="14" t="s">
        <v>246</v>
      </c>
      <c r="H31" s="14">
        <v>1802</v>
      </c>
      <c r="I31" s="14"/>
      <c r="J31" s="14"/>
      <c r="K31" s="14"/>
      <c r="L31" s="14" t="str">
        <f>B31</f>
        <v>No income group available</v>
      </c>
      <c r="M31" s="15" t="s">
        <v>1049</v>
      </c>
      <c r="N31" s="15">
        <f t="shared" ref="N31:AE31" si="24">SUMIF($J$2:$J$295,"nan",N$2:N$295)</f>
        <v>2.5624696326294907</v>
      </c>
      <c r="O31" s="15">
        <f t="shared" si="24"/>
        <v>2.3819987143002175</v>
      </c>
      <c r="P31" s="15">
        <f t="shared" si="24"/>
        <v>2.2248977640082699</v>
      </c>
      <c r="Q31" s="15">
        <f t="shared" si="24"/>
        <v>2.0496152561686714</v>
      </c>
      <c r="R31" s="15">
        <f t="shared" si="24"/>
        <v>1.8107676350009387</v>
      </c>
      <c r="S31" s="15">
        <f t="shared" si="24"/>
        <v>1.5646279538195</v>
      </c>
      <c r="T31" s="15">
        <f t="shared" si="24"/>
        <v>1.3174751184861564</v>
      </c>
      <c r="U31" s="15">
        <f t="shared" si="24"/>
        <v>1.0612015087886442</v>
      </c>
      <c r="V31" s="15">
        <f t="shared" si="24"/>
        <v>0.82137449609491453</v>
      </c>
      <c r="W31" s="15">
        <f t="shared" si="24"/>
        <v>0.59173179271394938</v>
      </c>
      <c r="X31" s="15">
        <f t="shared" si="24"/>
        <v>0.35476167698100752</v>
      </c>
      <c r="Y31" s="15">
        <f t="shared" si="24"/>
        <v>0.11241527960494996</v>
      </c>
      <c r="Z31" s="15">
        <f t="shared" si="24"/>
        <v>3.8483850940350173E-2</v>
      </c>
      <c r="AA31" s="15">
        <f t="shared" si="24"/>
        <v>3.2256324213348397E-2</v>
      </c>
      <c r="AB31" s="15">
        <f t="shared" si="24"/>
        <v>2.6083032431271469E-2</v>
      </c>
      <c r="AC31" s="15">
        <f t="shared" si="24"/>
        <v>2.0368078246947419E-2</v>
      </c>
      <c r="AD31" s="15">
        <f t="shared" si="24"/>
        <v>1.470602505257762E-2</v>
      </c>
      <c r="AE31" s="15">
        <f t="shared" si="24"/>
        <v>1.0752723144701326E-2</v>
      </c>
    </row>
    <row r="32" spans="1:31" x14ac:dyDescent="0.3">
      <c r="A32" s="14">
        <v>30</v>
      </c>
      <c r="B32" s="14" t="s">
        <v>256</v>
      </c>
      <c r="C32" s="14" t="s">
        <v>214</v>
      </c>
      <c r="D32" s="14">
        <v>903</v>
      </c>
      <c r="E32" s="14" t="s">
        <v>214</v>
      </c>
      <c r="F32" s="14">
        <v>2</v>
      </c>
      <c r="G32" s="14" t="s">
        <v>2</v>
      </c>
      <c r="H32" s="14">
        <v>1840</v>
      </c>
      <c r="I32" s="14"/>
      <c r="J32" s="14"/>
      <c r="K32" s="14"/>
      <c r="L32" s="14" t="str">
        <f>B32</f>
        <v>Africa</v>
      </c>
      <c r="M32" s="15" t="s">
        <v>1049</v>
      </c>
      <c r="N32" s="15">
        <f t="shared" ref="N32:W33" si="25">SUMIF($H$2:$H$295,$D32,N$2:N$295)</f>
        <v>77.868989655529774</v>
      </c>
      <c r="O32" s="15">
        <f t="shared" si="25"/>
        <v>85.709568111937671</v>
      </c>
      <c r="P32" s="15">
        <f t="shared" si="25"/>
        <v>91.834030141843243</v>
      </c>
      <c r="Q32" s="15">
        <f t="shared" si="25"/>
        <v>96.980681354678964</v>
      </c>
      <c r="R32" s="15">
        <f t="shared" si="25"/>
        <v>101.13883816667018</v>
      </c>
      <c r="S32" s="15">
        <f t="shared" si="25"/>
        <v>103.97776775892744</v>
      </c>
      <c r="T32" s="15">
        <f t="shared" si="25"/>
        <v>104.98999752846191</v>
      </c>
      <c r="U32" s="15">
        <f t="shared" si="25"/>
        <v>104.50919094849246</v>
      </c>
      <c r="V32" s="15">
        <f t="shared" si="25"/>
        <v>100.77136625053777</v>
      </c>
      <c r="W32" s="15">
        <f t="shared" si="25"/>
        <v>96.367157547802464</v>
      </c>
      <c r="X32" s="15">
        <f t="shared" ref="X32:AE33" si="26">SUMIF($H$2:$H$295,$D32,X$2:X$295)</f>
        <v>92.27408242442624</v>
      </c>
      <c r="Y32" s="15">
        <f t="shared" si="26"/>
        <v>87.18470995162474</v>
      </c>
      <c r="Z32" s="15">
        <f t="shared" si="26"/>
        <v>81.023073445258945</v>
      </c>
      <c r="AA32" s="15">
        <f t="shared" si="26"/>
        <v>74.521899309288074</v>
      </c>
      <c r="AB32" s="15">
        <f t="shared" si="26"/>
        <v>67.46670166977573</v>
      </c>
      <c r="AC32" s="15">
        <f t="shared" si="26"/>
        <v>60.001166844174797</v>
      </c>
      <c r="AD32" s="15">
        <f t="shared" si="26"/>
        <v>52.9005743444107</v>
      </c>
      <c r="AE32" s="15">
        <f t="shared" si="26"/>
        <v>46.074274019253593</v>
      </c>
    </row>
    <row r="33" spans="1:31" x14ac:dyDescent="0.3">
      <c r="A33" s="14">
        <v>31</v>
      </c>
      <c r="B33" s="14" t="s">
        <v>257</v>
      </c>
      <c r="C33" s="14" t="s">
        <v>214</v>
      </c>
      <c r="D33" s="14">
        <v>910</v>
      </c>
      <c r="E33" s="14" t="s">
        <v>214</v>
      </c>
      <c r="F33" s="14">
        <v>14</v>
      </c>
      <c r="G33" s="14" t="s">
        <v>258</v>
      </c>
      <c r="H33" s="14">
        <v>903</v>
      </c>
      <c r="I33" s="14">
        <v>1834</v>
      </c>
      <c r="J33" s="14"/>
      <c r="K33" s="14"/>
      <c r="L33" s="14" t="str">
        <f>B33</f>
        <v>Eastern Africa</v>
      </c>
      <c r="M33" s="15" t="s">
        <v>1049</v>
      </c>
      <c r="N33" s="15">
        <f t="shared" si="25"/>
        <v>18.541870539988381</v>
      </c>
      <c r="O33" s="15">
        <f t="shared" si="25"/>
        <v>21.566891733377993</v>
      </c>
      <c r="P33" s="15">
        <f t="shared" si="25"/>
        <v>24.335479953319837</v>
      </c>
      <c r="Q33" s="15">
        <f t="shared" si="25"/>
        <v>26.972054560274103</v>
      </c>
      <c r="R33" s="15">
        <f t="shared" si="25"/>
        <v>29.34758742427557</v>
      </c>
      <c r="S33" s="15">
        <f t="shared" si="25"/>
        <v>31.324285998607024</v>
      </c>
      <c r="T33" s="15">
        <f t="shared" si="25"/>
        <v>32.672006810580243</v>
      </c>
      <c r="U33" s="15">
        <f t="shared" si="25"/>
        <v>33.517560737933671</v>
      </c>
      <c r="V33" s="15">
        <f t="shared" si="25"/>
        <v>33.766473184725179</v>
      </c>
      <c r="W33" s="15">
        <f t="shared" si="25"/>
        <v>33.585169191171978</v>
      </c>
      <c r="X33" s="15">
        <f t="shared" si="26"/>
        <v>33.170173661186901</v>
      </c>
      <c r="Y33" s="15">
        <f t="shared" si="26"/>
        <v>32.349474246511512</v>
      </c>
      <c r="Z33" s="15">
        <f t="shared" si="26"/>
        <v>31.069684270168743</v>
      </c>
      <c r="AA33" s="15">
        <f t="shared" si="26"/>
        <v>29.42754315265104</v>
      </c>
      <c r="AB33" s="15">
        <f t="shared" si="26"/>
        <v>27.494828533532356</v>
      </c>
      <c r="AC33" s="15">
        <f t="shared" si="26"/>
        <v>25.121335223057692</v>
      </c>
      <c r="AD33" s="15">
        <f t="shared" si="26"/>
        <v>22.675522307892781</v>
      </c>
      <c r="AE33" s="15">
        <f t="shared" si="26"/>
        <v>20.099858450186542</v>
      </c>
    </row>
    <row r="34" spans="1:31" x14ac:dyDescent="0.3">
      <c r="A34" s="14">
        <v>32</v>
      </c>
      <c r="B34" s="8" t="s">
        <v>259</v>
      </c>
      <c r="C34" s="8" t="s">
        <v>214</v>
      </c>
      <c r="D34" s="8">
        <v>108</v>
      </c>
      <c r="E34" s="8" t="s">
        <v>19</v>
      </c>
      <c r="F34" s="8">
        <v>108</v>
      </c>
      <c r="G34" s="8" t="s">
        <v>261</v>
      </c>
      <c r="H34" s="8">
        <v>910</v>
      </c>
      <c r="J34" s="8" t="str">
        <f>VLOOKUP($E34,'un-class-eco'!$B$2:$D$219,3,FALSE)</f>
        <v>Low income</v>
      </c>
      <c r="K34" s="8" t="str">
        <f>IF(VLOOKUP(E34,'un-class'!$L$1:$O$249,2,FALSE)="x","LDC",IF(VLOOKUP(E34,'un-class'!$L$1:$O$249,3,FALSE)="x","LLDC",IF(VLOOKUP(E34,'un-class'!$L$1:O249,4,FALSE)="x","SIDS","nan")))</f>
        <v>LDC</v>
      </c>
      <c r="L34" s="14" t="str">
        <f t="shared" ref="L34:L95" si="27">E34</f>
        <v>BDI</v>
      </c>
      <c r="M34" s="15" t="s">
        <v>1049</v>
      </c>
      <c r="N34" s="13">
        <f>VLOOKUP($E34,'ssp2-up-g'!$C$1:$X$194,5,FALSE)</f>
        <v>0.31588048796322088</v>
      </c>
      <c r="O34" s="13">
        <f>VLOOKUP($E34,'ssp2-up-g'!$C$1:$X$194,6,FALSE)</f>
        <v>0.38254061381401172</v>
      </c>
      <c r="P34" s="13">
        <f>VLOOKUP($E34,'ssp2-up-g'!$C$1:$X$194,7,FALSE)</f>
        <v>0.43867673420480058</v>
      </c>
      <c r="Q34" s="13">
        <f>VLOOKUP($E34,'ssp2-up-g'!$C$1:$X$194,8,FALSE)</f>
        <v>0.49362788107184574</v>
      </c>
      <c r="R34" s="13">
        <f>VLOOKUP($E34,'ssp2-up-g'!$C$1:$X$194,9,FALSE)</f>
        <v>0.55408204419188545</v>
      </c>
      <c r="S34" s="13">
        <f>VLOOKUP($E34,'ssp2-up-g'!$C$1:$X$194,10,FALSE)</f>
        <v>0.6153399710257057</v>
      </c>
      <c r="T34" s="13">
        <f>VLOOKUP($E34,'ssp2-up-g'!$C$1:$X$194,11,FALSE)</f>
        <v>0.66531019042958306</v>
      </c>
      <c r="U34" s="13">
        <f>VLOOKUP($E34,'ssp2-up-g'!$C$1:$X$194,12,FALSE)</f>
        <v>0.69813446267743196</v>
      </c>
      <c r="V34" s="13">
        <f>VLOOKUP($E34,'ssp2-up-g'!$C$1:$X$194,13,FALSE)</f>
        <v>0.70753461596874523</v>
      </c>
      <c r="W34" s="13">
        <f>VLOOKUP($E34,'ssp2-up-g'!$C$1:$X$194,14,FALSE)</f>
        <v>0.69702627661344252</v>
      </c>
      <c r="X34" s="13">
        <f>VLOOKUP($E34,'ssp2-up-g'!$C$1:$X$194,15,FALSE)</f>
        <v>0.6641209115457487</v>
      </c>
      <c r="Y34" s="13">
        <f>VLOOKUP($E34,'ssp2-up-g'!$C$1:$X$194,16,FALSE)</f>
        <v>0.63372044727889953</v>
      </c>
      <c r="Z34" s="13">
        <f>VLOOKUP($E34,'ssp2-up-g'!$C$1:$X$194,17,FALSE)</f>
        <v>0.58505352775291453</v>
      </c>
      <c r="AA34" s="13">
        <f>VLOOKUP($E34,'ssp2-up-g'!$C$1:$X$194,18,FALSE)</f>
        <v>0.52207654181612995</v>
      </c>
      <c r="AB34" s="13">
        <f>VLOOKUP($E34,'ssp2-up-g'!$C$1:$X$194,19,FALSE)</f>
        <v>0.45251749831582977</v>
      </c>
      <c r="AC34" s="13">
        <f>VLOOKUP($E34,'ssp2-up-g'!$C$1:$X$194,20,FALSE)</f>
        <v>0.382091752351295</v>
      </c>
      <c r="AD34" s="13">
        <f>VLOOKUP($E34,'ssp2-up-g'!$C$1:$X$194,21,FALSE)</f>
        <v>0.31414648919460042</v>
      </c>
      <c r="AE34" s="13">
        <f>VLOOKUP($E34,'ssp2-up-g'!$C$1:$X$194,22,FALSE)</f>
        <v>0.2348651181185506</v>
      </c>
    </row>
    <row r="35" spans="1:31" x14ac:dyDescent="0.3">
      <c r="A35" s="14">
        <v>33</v>
      </c>
      <c r="B35" s="8" t="s">
        <v>262</v>
      </c>
      <c r="C35" s="8" t="s">
        <v>214</v>
      </c>
      <c r="D35" s="8">
        <v>174</v>
      </c>
      <c r="E35" s="8" t="s">
        <v>46</v>
      </c>
      <c r="F35" s="8">
        <v>174</v>
      </c>
      <c r="G35" s="8" t="s">
        <v>261</v>
      </c>
      <c r="H35" s="8">
        <v>910</v>
      </c>
      <c r="J35" s="8" t="str">
        <f>VLOOKUP($E35,'un-class-eco'!$B$2:$D$219,3,FALSE)</f>
        <v>Lower middle income</v>
      </c>
      <c r="K35" s="8" t="str">
        <f>IF(VLOOKUP(E35,'un-class'!$L$1:$O$249,2,FALSE)="x","LDC",IF(VLOOKUP(E35,'un-class'!$L$1:$O$249,3,FALSE)="x","LLDC",IF(VLOOKUP(E35,'un-class'!$L$1:O250,4,FALSE)="x","SIDS","nan")))</f>
        <v>LDC</v>
      </c>
      <c r="L35" s="14" t="str">
        <f t="shared" si="27"/>
        <v>COM</v>
      </c>
      <c r="M35" s="15" t="s">
        <v>1049</v>
      </c>
      <c r="N35" s="13">
        <f>VLOOKUP($E35,'ssp2-up-g'!$C$1:$X$194,5,FALSE)</f>
        <v>5.0962305198176572E-2</v>
      </c>
      <c r="O35" s="13">
        <f>VLOOKUP($E35,'ssp2-up-g'!$C$1:$X$194,6,FALSE)</f>
        <v>5.3549355392517595E-2</v>
      </c>
      <c r="P35" s="13">
        <f>VLOOKUP($E35,'ssp2-up-g'!$C$1:$X$194,7,FALSE)</f>
        <v>5.5825870860554239E-2</v>
      </c>
      <c r="Q35" s="13">
        <f>VLOOKUP($E35,'ssp2-up-g'!$C$1:$X$194,8,FALSE)</f>
        <v>5.8722848285809814E-2</v>
      </c>
      <c r="R35" s="13">
        <f>VLOOKUP($E35,'ssp2-up-g'!$C$1:$X$194,9,FALSE)</f>
        <v>6.0909804628158037E-2</v>
      </c>
      <c r="S35" s="13">
        <f>VLOOKUP($E35,'ssp2-up-g'!$C$1:$X$194,10,FALSE)</f>
        <v>6.0368226397920388E-2</v>
      </c>
      <c r="T35" s="13">
        <f>VLOOKUP($E35,'ssp2-up-g'!$C$1:$X$194,11,FALSE)</f>
        <v>5.6365046759455972E-2</v>
      </c>
      <c r="U35" s="13">
        <f>VLOOKUP($E35,'ssp2-up-g'!$C$1:$X$194,12,FALSE)</f>
        <v>5.0876142867668284E-2</v>
      </c>
      <c r="V35" s="13">
        <f>VLOOKUP($E35,'ssp2-up-g'!$C$1:$X$194,13,FALSE)</f>
        <v>4.6131605042707968E-2</v>
      </c>
      <c r="W35" s="13">
        <f>VLOOKUP($E35,'ssp2-up-g'!$C$1:$X$194,14,FALSE)</f>
        <v>4.2217020461675414E-2</v>
      </c>
      <c r="X35" s="13">
        <f>VLOOKUP($E35,'ssp2-up-g'!$C$1:$X$194,15,FALSE)</f>
        <v>3.887516184371631E-2</v>
      </c>
      <c r="Y35" s="13">
        <f>VLOOKUP($E35,'ssp2-up-g'!$C$1:$X$194,16,FALSE)</f>
        <v>3.4994999483039191E-2</v>
      </c>
      <c r="Z35" s="13">
        <f>VLOOKUP($E35,'ssp2-up-g'!$C$1:$X$194,17,FALSE)</f>
        <v>2.9780632188746936E-2</v>
      </c>
      <c r="AA35" s="13">
        <f>VLOOKUP($E35,'ssp2-up-g'!$C$1:$X$194,18,FALSE)</f>
        <v>2.4624923049916037E-2</v>
      </c>
      <c r="AB35" s="13">
        <f>VLOOKUP($E35,'ssp2-up-g'!$C$1:$X$194,19,FALSE)</f>
        <v>1.9470655251558555E-2</v>
      </c>
      <c r="AC35" s="13">
        <f>VLOOKUP($E35,'ssp2-up-g'!$C$1:$X$194,20,FALSE)</f>
        <v>1.5164076588766506E-2</v>
      </c>
      <c r="AD35" s="13">
        <f>VLOOKUP($E35,'ssp2-up-g'!$C$1:$X$194,21,FALSE)</f>
        <v>1.1794639330644952E-2</v>
      </c>
      <c r="AE35" s="13">
        <f>VLOOKUP($E35,'ssp2-up-g'!$C$1:$X$194,22,FALSE)</f>
        <v>8.8234496729080458E-3</v>
      </c>
    </row>
    <row r="36" spans="1:31" x14ac:dyDescent="0.3">
      <c r="A36" s="14">
        <v>34</v>
      </c>
      <c r="B36" s="8" t="s">
        <v>264</v>
      </c>
      <c r="C36" s="8" t="s">
        <v>214</v>
      </c>
      <c r="D36" s="8">
        <v>262</v>
      </c>
      <c r="E36" s="8" t="s">
        <v>53</v>
      </c>
      <c r="F36" s="8">
        <v>262</v>
      </c>
      <c r="G36" s="8" t="s">
        <v>261</v>
      </c>
      <c r="H36" s="8">
        <v>910</v>
      </c>
      <c r="J36" s="8" t="str">
        <f>VLOOKUP($E36,'un-class-eco'!$B$2:$D$219,3,FALSE)</f>
        <v>Lower middle income</v>
      </c>
      <c r="K36" s="8" t="str">
        <f>IF(VLOOKUP(E36,'un-class'!$L$1:$O$249,2,FALSE)="x","LDC",IF(VLOOKUP(E36,'un-class'!$L$1:$O$249,3,FALSE)="x","LLDC",IF(VLOOKUP(E36,'un-class'!$L$1:O251,4,FALSE)="x","SIDS","nan")))</f>
        <v>LDC</v>
      </c>
      <c r="L36" s="14" t="str">
        <f t="shared" si="27"/>
        <v>DJI</v>
      </c>
      <c r="M36" s="15" t="s">
        <v>1049</v>
      </c>
      <c r="N36" s="13">
        <f>VLOOKUP($E36,'ssp2-up-g'!$C$1:$X$194,5,FALSE)</f>
        <v>7.6933837791526072E-2</v>
      </c>
      <c r="O36" s="13">
        <f>VLOOKUP($E36,'ssp2-up-g'!$C$1:$X$194,6,FALSE)</f>
        <v>7.7298776872605113E-2</v>
      </c>
      <c r="P36" s="13">
        <f>VLOOKUP($E36,'ssp2-up-g'!$C$1:$X$194,7,FALSE)</f>
        <v>7.55131881321911E-2</v>
      </c>
      <c r="Q36" s="13">
        <f>VLOOKUP($E36,'ssp2-up-g'!$C$1:$X$194,8,FALSE)</f>
        <v>7.2669533728955904E-2</v>
      </c>
      <c r="R36" s="13">
        <f>VLOOKUP($E36,'ssp2-up-g'!$C$1:$X$194,9,FALSE)</f>
        <v>6.8836458782695176E-2</v>
      </c>
      <c r="S36" s="13">
        <f>VLOOKUP($E36,'ssp2-up-g'!$C$1:$X$194,10,FALSE)</f>
        <v>6.4293263313587534E-2</v>
      </c>
      <c r="T36" s="13">
        <f>VLOOKUP($E36,'ssp2-up-g'!$C$1:$X$194,11,FALSE)</f>
        <v>5.8683925802760939E-2</v>
      </c>
      <c r="U36" s="13">
        <f>VLOOKUP($E36,'ssp2-up-g'!$C$1:$X$194,12,FALSE)</f>
        <v>5.1782487626163887E-2</v>
      </c>
      <c r="V36" s="13">
        <f>VLOOKUP($E36,'ssp2-up-g'!$C$1:$X$194,13,FALSE)</f>
        <v>4.3046477484569801E-2</v>
      </c>
      <c r="W36" s="13">
        <f>VLOOKUP($E36,'ssp2-up-g'!$C$1:$X$194,14,FALSE)</f>
        <v>3.482671915619151E-2</v>
      </c>
      <c r="X36" s="13">
        <f>VLOOKUP($E36,'ssp2-up-g'!$C$1:$X$194,15,FALSE)</f>
        <v>2.7134678359601372E-2</v>
      </c>
      <c r="Y36" s="13">
        <f>VLOOKUP($E36,'ssp2-up-g'!$C$1:$X$194,16,FALSE)</f>
        <v>2.0481531269328945E-2</v>
      </c>
      <c r="Z36" s="13">
        <f>VLOOKUP($E36,'ssp2-up-g'!$C$1:$X$194,17,FALSE)</f>
        <v>1.374767339334837E-2</v>
      </c>
      <c r="AA36" s="13">
        <f>VLOOKUP($E36,'ssp2-up-g'!$C$1:$X$194,18,FALSE)</f>
        <v>7.4837235268481184E-3</v>
      </c>
      <c r="AB36" s="13">
        <f>VLOOKUP($E36,'ssp2-up-g'!$C$1:$X$194,19,FALSE)</f>
        <v>2.7709775217921173E-3</v>
      </c>
      <c r="AC36" s="13">
        <f>VLOOKUP($E36,'ssp2-up-g'!$C$1:$X$194,20,FALSE)</f>
        <v>0</v>
      </c>
      <c r="AD36" s="13">
        <f>VLOOKUP($E36,'ssp2-up-g'!$C$1:$X$194,21,FALSE)</f>
        <v>0</v>
      </c>
      <c r="AE36" s="13">
        <f>VLOOKUP($E36,'ssp2-up-g'!$C$1:$X$194,22,FALSE)</f>
        <v>0</v>
      </c>
    </row>
    <row r="37" spans="1:31" x14ac:dyDescent="0.3">
      <c r="A37" s="14">
        <v>35</v>
      </c>
      <c r="B37" s="8" t="s">
        <v>266</v>
      </c>
      <c r="C37" s="8" t="s">
        <v>214</v>
      </c>
      <c r="D37" s="8">
        <v>232</v>
      </c>
      <c r="E37" s="8" t="s">
        <v>59</v>
      </c>
      <c r="F37" s="8">
        <v>232</v>
      </c>
      <c r="G37" s="8" t="s">
        <v>261</v>
      </c>
      <c r="H37" s="8">
        <v>910</v>
      </c>
      <c r="J37" s="8" t="str">
        <f>VLOOKUP($E37,'un-class-eco'!$B$2:$D$219,3,FALSE)</f>
        <v>Low income</v>
      </c>
      <c r="K37" s="8" t="str">
        <f>IF(VLOOKUP(E37,'un-class'!$L$1:$O$249,2,FALSE)="x","LDC",IF(VLOOKUP(E37,'un-class'!$L$1:$O$249,3,FALSE)="x","LLDC",IF(VLOOKUP(E37,'un-class'!$L$1:O252,4,FALSE)="x","SIDS","nan")))</f>
        <v>LDC</v>
      </c>
      <c r="L37" s="14" t="str">
        <f t="shared" si="27"/>
        <v>ERI</v>
      </c>
      <c r="M37" s="15" t="s">
        <v>1049</v>
      </c>
      <c r="N37" s="13">
        <f>VLOOKUP($E37,'ssp2-up-g'!$C$1:$X$194,5,FALSE)</f>
        <v>0.32782346885239488</v>
      </c>
      <c r="O37" s="13">
        <f>VLOOKUP($E37,'ssp2-up-g'!$C$1:$X$194,6,FALSE)</f>
        <v>0.37431513041250497</v>
      </c>
      <c r="P37" s="13">
        <f>VLOOKUP($E37,'ssp2-up-g'!$C$1:$X$194,7,FALSE)</f>
        <v>0.41281776866034625</v>
      </c>
      <c r="Q37" s="13">
        <f>VLOOKUP($E37,'ssp2-up-g'!$C$1:$X$194,8,FALSE)</f>
        <v>0.46189026054560678</v>
      </c>
      <c r="R37" s="13">
        <f>VLOOKUP($E37,'ssp2-up-g'!$C$1:$X$194,9,FALSE)</f>
        <v>0.51442760203111337</v>
      </c>
      <c r="S37" s="13">
        <f>VLOOKUP($E37,'ssp2-up-g'!$C$1:$X$194,10,FALSE)</f>
        <v>0.554026678544012</v>
      </c>
      <c r="T37" s="13">
        <f>VLOOKUP($E37,'ssp2-up-g'!$C$1:$X$194,11,FALSE)</f>
        <v>0.57062564261247051</v>
      </c>
      <c r="U37" s="13">
        <f>VLOOKUP($E37,'ssp2-up-g'!$C$1:$X$194,12,FALSE)</f>
        <v>0.57264083115913156</v>
      </c>
      <c r="V37" s="13">
        <f>VLOOKUP($E37,'ssp2-up-g'!$C$1:$X$194,13,FALSE)</f>
        <v>0.5678628608690488</v>
      </c>
      <c r="W37" s="13">
        <f>VLOOKUP($E37,'ssp2-up-g'!$C$1:$X$194,14,FALSE)</f>
        <v>0.55973389242198301</v>
      </c>
      <c r="X37" s="13">
        <f>VLOOKUP($E37,'ssp2-up-g'!$C$1:$X$194,15,FALSE)</f>
        <v>0.54146437373799206</v>
      </c>
      <c r="Y37" s="13">
        <f>VLOOKUP($E37,'ssp2-up-g'!$C$1:$X$194,16,FALSE)</f>
        <v>0.51635766077296896</v>
      </c>
      <c r="Z37" s="13">
        <f>VLOOKUP($E37,'ssp2-up-g'!$C$1:$X$194,17,FALSE)</f>
        <v>0.47272596125289823</v>
      </c>
      <c r="AA37" s="13">
        <f>VLOOKUP($E37,'ssp2-up-g'!$C$1:$X$194,18,FALSE)</f>
        <v>0.4246982369530734</v>
      </c>
      <c r="AB37" s="13">
        <f>VLOOKUP($E37,'ssp2-up-g'!$C$1:$X$194,19,FALSE)</f>
        <v>0.36504459041406889</v>
      </c>
      <c r="AC37" s="13">
        <f>VLOOKUP($E37,'ssp2-up-g'!$C$1:$X$194,20,FALSE)</f>
        <v>0.3108367528136835</v>
      </c>
      <c r="AD37" s="13">
        <f>VLOOKUP($E37,'ssp2-up-g'!$C$1:$X$194,21,FALSE)</f>
        <v>0.25286167674753912</v>
      </c>
      <c r="AE37" s="13">
        <f>VLOOKUP($E37,'ssp2-up-g'!$C$1:$X$194,22,FALSE)</f>
        <v>0.19163374054466686</v>
      </c>
    </row>
    <row r="38" spans="1:31" x14ac:dyDescent="0.3">
      <c r="A38" s="14">
        <v>36</v>
      </c>
      <c r="B38" s="8" t="s">
        <v>268</v>
      </c>
      <c r="C38" s="8" t="s">
        <v>214</v>
      </c>
      <c r="D38" s="8">
        <v>231</v>
      </c>
      <c r="E38" s="8" t="s">
        <v>62</v>
      </c>
      <c r="F38" s="8">
        <v>231</v>
      </c>
      <c r="G38" s="8" t="s">
        <v>261</v>
      </c>
      <c r="H38" s="8">
        <v>910</v>
      </c>
      <c r="J38" s="8" t="str">
        <f>VLOOKUP($E38,'un-class-eco'!$B$2:$D$219,3,FALSE)</f>
        <v>Low income</v>
      </c>
      <c r="K38" s="8" t="str">
        <f>IF(VLOOKUP(E38,'un-class'!$L$1:$O$249,2,FALSE)="x","LDC",IF(VLOOKUP(E38,'un-class'!$L$1:$O$249,3,FALSE)="x","LLDC",IF(VLOOKUP(E38,'un-class'!$L$1:O253,4,FALSE)="x","SIDS","nan")))</f>
        <v>LDC</v>
      </c>
      <c r="L38" s="14" t="str">
        <f t="shared" si="27"/>
        <v>ETH</v>
      </c>
      <c r="M38" s="15" t="s">
        <v>1049</v>
      </c>
      <c r="N38" s="13">
        <f>VLOOKUP($E38,'ssp2-up-g'!$C$1:$X$194,5,FALSE)</f>
        <v>3.5061436270124311</v>
      </c>
      <c r="O38" s="13">
        <f>VLOOKUP($E38,'ssp2-up-g'!$C$1:$X$194,6,FALSE)</f>
        <v>4.213187880197939</v>
      </c>
      <c r="P38" s="13">
        <f>VLOOKUP($E38,'ssp2-up-g'!$C$1:$X$194,7,FALSE)</f>
        <v>4.8795809837047202</v>
      </c>
      <c r="Q38" s="13">
        <f>VLOOKUP($E38,'ssp2-up-g'!$C$1:$X$194,8,FALSE)</f>
        <v>5.4232848175965529</v>
      </c>
      <c r="R38" s="13">
        <f>VLOOKUP($E38,'ssp2-up-g'!$C$1:$X$194,9,FALSE)</f>
        <v>5.8746061598905008</v>
      </c>
      <c r="S38" s="13">
        <f>VLOOKUP($E38,'ssp2-up-g'!$C$1:$X$194,10,FALSE)</f>
        <v>6.287620351370407</v>
      </c>
      <c r="T38" s="13">
        <f>VLOOKUP($E38,'ssp2-up-g'!$C$1:$X$194,11,FALSE)</f>
        <v>6.6570849419683569</v>
      </c>
      <c r="U38" s="13">
        <f>VLOOKUP($E38,'ssp2-up-g'!$C$1:$X$194,12,FALSE)</f>
        <v>6.9070458271221966</v>
      </c>
      <c r="V38" s="13">
        <f>VLOOKUP($E38,'ssp2-up-g'!$C$1:$X$194,13,FALSE)</f>
        <v>7.0729827078910859</v>
      </c>
      <c r="W38" s="13">
        <f>VLOOKUP($E38,'ssp2-up-g'!$C$1:$X$194,14,FALSE)</f>
        <v>7.0789855981253851</v>
      </c>
      <c r="X38" s="13">
        <f>VLOOKUP($E38,'ssp2-up-g'!$C$1:$X$194,15,FALSE)</f>
        <v>6.9127312231408951</v>
      </c>
      <c r="Y38" s="13">
        <f>VLOOKUP($E38,'ssp2-up-g'!$C$1:$X$194,16,FALSE)</f>
        <v>6.6911116281062561</v>
      </c>
      <c r="Z38" s="13">
        <f>VLOOKUP($E38,'ssp2-up-g'!$C$1:$X$194,17,FALSE)</f>
        <v>6.3607204024261534</v>
      </c>
      <c r="AA38" s="13">
        <f>VLOOKUP($E38,'ssp2-up-g'!$C$1:$X$194,18,FALSE)</f>
        <v>5.9281957662400515</v>
      </c>
      <c r="AB38" s="13">
        <f>VLOOKUP($E38,'ssp2-up-g'!$C$1:$X$194,19,FALSE)</f>
        <v>5.4918280079355952</v>
      </c>
      <c r="AC38" s="13">
        <f>VLOOKUP($E38,'ssp2-up-g'!$C$1:$X$194,20,FALSE)</f>
        <v>4.9422641094955537</v>
      </c>
      <c r="AD38" s="13">
        <f>VLOOKUP($E38,'ssp2-up-g'!$C$1:$X$194,21,FALSE)</f>
        <v>4.4515693261814135</v>
      </c>
      <c r="AE38" s="13">
        <f>VLOOKUP($E38,'ssp2-up-g'!$C$1:$X$194,22,FALSE)</f>
        <v>3.8542915511512916</v>
      </c>
    </row>
    <row r="39" spans="1:31" x14ac:dyDescent="0.3">
      <c r="A39" s="14">
        <v>37</v>
      </c>
      <c r="B39" s="8" t="s">
        <v>270</v>
      </c>
      <c r="C39" s="8" t="s">
        <v>214</v>
      </c>
      <c r="D39" s="8">
        <v>404</v>
      </c>
      <c r="E39" s="8" t="s">
        <v>99</v>
      </c>
      <c r="F39" s="8">
        <v>404</v>
      </c>
      <c r="G39" s="8" t="s">
        <v>261</v>
      </c>
      <c r="H39" s="8">
        <v>910</v>
      </c>
      <c r="J39" s="8" t="str">
        <f>VLOOKUP($E39,'un-class-eco'!$B$2:$D$219,3,FALSE)</f>
        <v>Lower middle income</v>
      </c>
      <c r="K39" s="8" t="str">
        <f>IF(VLOOKUP(E39,'un-class'!$L$1:$O$249,2,FALSE)="x","LDC",IF(VLOOKUP(E39,'un-class'!$L$1:$O$249,3,FALSE)="x","LLDC",IF(VLOOKUP(E39,'un-class'!$L$1:O254,4,FALSE)="x","SIDS","nan")))</f>
        <v>nan</v>
      </c>
      <c r="L39" s="14" t="str">
        <f t="shared" si="27"/>
        <v>KEN</v>
      </c>
      <c r="M39" s="15" t="s">
        <v>1049</v>
      </c>
      <c r="N39" s="13">
        <f>VLOOKUP($E39,'ssp2-up-g'!$C$1:$X$194,5,FALSE)</f>
        <v>2.2723181542853439</v>
      </c>
      <c r="O39" s="13">
        <f>VLOOKUP($E39,'ssp2-up-g'!$C$1:$X$194,6,FALSE)</f>
        <v>2.5849331727424119</v>
      </c>
      <c r="P39" s="13">
        <f>VLOOKUP($E39,'ssp2-up-g'!$C$1:$X$194,7,FALSE)</f>
        <v>2.8627591107347055</v>
      </c>
      <c r="Q39" s="13">
        <f>VLOOKUP($E39,'ssp2-up-g'!$C$1:$X$194,8,FALSE)</f>
        <v>3.1254027168052829</v>
      </c>
      <c r="R39" s="13">
        <f>VLOOKUP($E39,'ssp2-up-g'!$C$1:$X$194,9,FALSE)</f>
        <v>3.3680046121517897</v>
      </c>
      <c r="S39" s="13">
        <f>VLOOKUP($E39,'ssp2-up-g'!$C$1:$X$194,10,FALSE)</f>
        <v>3.5208699976561846</v>
      </c>
      <c r="T39" s="13">
        <f>VLOOKUP($E39,'ssp2-up-g'!$C$1:$X$194,11,FALSE)</f>
        <v>3.5906400612804816</v>
      </c>
      <c r="U39" s="13">
        <f>VLOOKUP($E39,'ssp2-up-g'!$C$1:$X$194,12,FALSE)</f>
        <v>3.5611439237589551</v>
      </c>
      <c r="V39" s="13">
        <f>VLOOKUP($E39,'ssp2-up-g'!$C$1:$X$194,13,FALSE)</f>
        <v>3.4474770988714738</v>
      </c>
      <c r="W39" s="13">
        <f>VLOOKUP($E39,'ssp2-up-g'!$C$1:$X$194,14,FALSE)</f>
        <v>3.3390413844618081</v>
      </c>
      <c r="X39" s="13">
        <f>VLOOKUP($E39,'ssp2-up-g'!$C$1:$X$194,15,FALSE)</f>
        <v>3.2527883162769342</v>
      </c>
      <c r="Y39" s="13">
        <f>VLOOKUP($E39,'ssp2-up-g'!$C$1:$X$194,16,FALSE)</f>
        <v>3.0987727962559219</v>
      </c>
      <c r="Z39" s="13">
        <f>VLOOKUP($E39,'ssp2-up-g'!$C$1:$X$194,17,FALSE)</f>
        <v>2.9285089420557568</v>
      </c>
      <c r="AA39" s="13">
        <f>VLOOKUP($E39,'ssp2-up-g'!$C$1:$X$194,18,FALSE)</f>
        <v>2.7110671892018701</v>
      </c>
      <c r="AB39" s="13">
        <f>VLOOKUP($E39,'ssp2-up-g'!$C$1:$X$194,19,FALSE)</f>
        <v>2.4464443361806971</v>
      </c>
      <c r="AC39" s="13">
        <f>VLOOKUP($E39,'ssp2-up-g'!$C$1:$X$194,20,FALSE)</f>
        <v>2.1919226948033383</v>
      </c>
      <c r="AD39" s="13">
        <f>VLOOKUP($E39,'ssp2-up-g'!$C$1:$X$194,21,FALSE)</f>
        <v>1.8959887037414092</v>
      </c>
      <c r="AE39" s="13">
        <f>VLOOKUP($E39,'ssp2-up-g'!$C$1:$X$194,22,FALSE)</f>
        <v>1.650103913472492</v>
      </c>
    </row>
    <row r="40" spans="1:31" x14ac:dyDescent="0.3">
      <c r="A40" s="14">
        <v>38</v>
      </c>
      <c r="B40" s="8" t="s">
        <v>272</v>
      </c>
      <c r="C40" s="8" t="s">
        <v>214</v>
      </c>
      <c r="D40" s="8">
        <v>450</v>
      </c>
      <c r="E40" s="8" t="s">
        <v>117</v>
      </c>
      <c r="F40" s="8">
        <v>450</v>
      </c>
      <c r="G40" s="8" t="s">
        <v>261</v>
      </c>
      <c r="H40" s="8">
        <v>910</v>
      </c>
      <c r="J40" s="8" t="str">
        <f>VLOOKUP($E40,'un-class-eco'!$B$2:$D$219,3,FALSE)</f>
        <v>Low income</v>
      </c>
      <c r="K40" s="8" t="str">
        <f>IF(VLOOKUP(E40,'un-class'!$L$1:$O$249,2,FALSE)="x","LDC",IF(VLOOKUP(E40,'un-class'!$L$1:$O$249,3,FALSE)="x","LLDC",IF(VLOOKUP(E40,'un-class'!$L$1:O255,4,FALSE)="x","SIDS","nan")))</f>
        <v>LDC</v>
      </c>
      <c r="L40" s="14" t="str">
        <f t="shared" si="27"/>
        <v>MDG</v>
      </c>
      <c r="M40" s="15" t="s">
        <v>1049</v>
      </c>
      <c r="N40" s="13">
        <f>VLOOKUP($E40,'ssp2-up-g'!$C$1:$X$194,5,FALSE)</f>
        <v>1.6244612467784814</v>
      </c>
      <c r="O40" s="13">
        <f>VLOOKUP($E40,'ssp2-up-g'!$C$1:$X$194,6,FALSE)</f>
        <v>1.8600717060619649</v>
      </c>
      <c r="P40" s="13">
        <f>VLOOKUP($E40,'ssp2-up-g'!$C$1:$X$194,7,FALSE)</f>
        <v>2.0674984724799135</v>
      </c>
      <c r="Q40" s="13">
        <f>VLOOKUP($E40,'ssp2-up-g'!$C$1:$X$194,8,FALSE)</f>
        <v>2.2611453627071754</v>
      </c>
      <c r="R40" s="13">
        <f>VLOOKUP($E40,'ssp2-up-g'!$C$1:$X$194,9,FALSE)</f>
        <v>2.4043861383830514</v>
      </c>
      <c r="S40" s="13">
        <f>VLOOKUP($E40,'ssp2-up-g'!$C$1:$X$194,10,FALSE)</f>
        <v>2.5166423569039296</v>
      </c>
      <c r="T40" s="13">
        <f>VLOOKUP($E40,'ssp2-up-g'!$C$1:$X$194,11,FALSE)</f>
        <v>2.5624947091527694</v>
      </c>
      <c r="U40" s="13">
        <f>VLOOKUP($E40,'ssp2-up-g'!$C$1:$X$194,12,FALSE)</f>
        <v>2.5582412712295124</v>
      </c>
      <c r="V40" s="13">
        <f>VLOOKUP($E40,'ssp2-up-g'!$C$1:$X$194,13,FALSE)</f>
        <v>2.5472509227030677</v>
      </c>
      <c r="W40" s="13">
        <f>VLOOKUP($E40,'ssp2-up-g'!$C$1:$X$194,14,FALSE)</f>
        <v>2.4959009400536587</v>
      </c>
      <c r="X40" s="13">
        <f>VLOOKUP($E40,'ssp2-up-g'!$C$1:$X$194,15,FALSE)</f>
        <v>2.3933509374229978</v>
      </c>
      <c r="Y40" s="13">
        <f>VLOOKUP($E40,'ssp2-up-g'!$C$1:$X$194,16,FALSE)</f>
        <v>2.2729152670464394</v>
      </c>
      <c r="Z40" s="13">
        <f>VLOOKUP($E40,'ssp2-up-g'!$C$1:$X$194,17,FALSE)</f>
        <v>2.1251708087213288</v>
      </c>
      <c r="AA40" s="13">
        <f>VLOOKUP($E40,'ssp2-up-g'!$C$1:$X$194,18,FALSE)</f>
        <v>1.9088275203556648</v>
      </c>
      <c r="AB40" s="13">
        <f>VLOOKUP($E40,'ssp2-up-g'!$C$1:$X$194,19,FALSE)</f>
        <v>1.6640736756978569</v>
      </c>
      <c r="AC40" s="13">
        <f>VLOOKUP($E40,'ssp2-up-g'!$C$1:$X$194,20,FALSE)</f>
        <v>1.407515490215566</v>
      </c>
      <c r="AD40" s="13">
        <f>VLOOKUP($E40,'ssp2-up-g'!$C$1:$X$194,21,FALSE)</f>
        <v>1.1813310689915824</v>
      </c>
      <c r="AE40" s="13">
        <f>VLOOKUP($E40,'ssp2-up-g'!$C$1:$X$194,22,FALSE)</f>
        <v>0.93699543989891509</v>
      </c>
    </row>
    <row r="41" spans="1:31" x14ac:dyDescent="0.3">
      <c r="A41" s="14">
        <v>39</v>
      </c>
      <c r="B41" s="8" t="s">
        <v>274</v>
      </c>
      <c r="C41" s="8" t="s">
        <v>214</v>
      </c>
      <c r="D41" s="8">
        <v>454</v>
      </c>
      <c r="E41" s="8" t="s">
        <v>130</v>
      </c>
      <c r="F41" s="8">
        <v>454</v>
      </c>
      <c r="G41" s="8" t="s">
        <v>261</v>
      </c>
      <c r="H41" s="8">
        <v>910</v>
      </c>
      <c r="J41" s="8" t="str">
        <f>VLOOKUP($E41,'un-class-eco'!$B$2:$D$219,3,FALSE)</f>
        <v>Low income</v>
      </c>
      <c r="K41" s="8" t="str">
        <f>IF(VLOOKUP(E41,'un-class'!$L$1:$O$249,2,FALSE)="x","LDC",IF(VLOOKUP(E41,'un-class'!$L$1:$O$249,3,FALSE)="x","LLDC",IF(VLOOKUP(E41,'un-class'!$L$1:O256,4,FALSE)="x","SIDS","nan")))</f>
        <v>LDC</v>
      </c>
      <c r="L41" s="14" t="str">
        <f t="shared" si="27"/>
        <v>MWI</v>
      </c>
      <c r="M41" s="15" t="s">
        <v>1049</v>
      </c>
      <c r="N41" s="13">
        <f>VLOOKUP($E41,'ssp2-up-g'!$C$1:$X$194,5,FALSE)</f>
        <v>0.82641586795157052</v>
      </c>
      <c r="O41" s="13">
        <f>VLOOKUP($E41,'ssp2-up-g'!$C$1:$X$194,6,FALSE)</f>
        <v>1.0208242689298941</v>
      </c>
      <c r="P41" s="13">
        <f>VLOOKUP($E41,'ssp2-up-g'!$C$1:$X$194,7,FALSE)</f>
        <v>1.2323628765241494</v>
      </c>
      <c r="Q41" s="13">
        <f>VLOOKUP($E41,'ssp2-up-g'!$C$1:$X$194,8,FALSE)</f>
        <v>1.4707339548284031</v>
      </c>
      <c r="R41" s="13">
        <f>VLOOKUP($E41,'ssp2-up-g'!$C$1:$X$194,9,FALSE)</f>
        <v>1.7163293195026617</v>
      </c>
      <c r="S41" s="13">
        <f>VLOOKUP($E41,'ssp2-up-g'!$C$1:$X$194,10,FALSE)</f>
        <v>1.9662370631403832</v>
      </c>
      <c r="T41" s="13">
        <f>VLOOKUP($E41,'ssp2-up-g'!$C$1:$X$194,11,FALSE)</f>
        <v>2.1916112183972114</v>
      </c>
      <c r="U41" s="13">
        <f>VLOOKUP($E41,'ssp2-up-g'!$C$1:$X$194,12,FALSE)</f>
        <v>2.3938391654321389</v>
      </c>
      <c r="V41" s="13">
        <f>VLOOKUP($E41,'ssp2-up-g'!$C$1:$X$194,13,FALSE)</f>
        <v>2.5435127196548919</v>
      </c>
      <c r="W41" s="13">
        <f>VLOOKUP($E41,'ssp2-up-g'!$C$1:$X$194,14,FALSE)</f>
        <v>2.6800266090179008</v>
      </c>
      <c r="X41" s="13">
        <f>VLOOKUP($E41,'ssp2-up-g'!$C$1:$X$194,15,FALSE)</f>
        <v>2.7889305096699957</v>
      </c>
      <c r="Y41" s="13">
        <f>VLOOKUP($E41,'ssp2-up-g'!$C$1:$X$194,16,FALSE)</f>
        <v>2.8455883294523545</v>
      </c>
      <c r="Z41" s="13">
        <f>VLOOKUP($E41,'ssp2-up-g'!$C$1:$X$194,17,FALSE)</f>
        <v>2.8818051912504039</v>
      </c>
      <c r="AA41" s="13">
        <f>VLOOKUP($E41,'ssp2-up-g'!$C$1:$X$194,18,FALSE)</f>
        <v>2.8835594254323276</v>
      </c>
      <c r="AB41" s="13">
        <f>VLOOKUP($E41,'ssp2-up-g'!$C$1:$X$194,19,FALSE)</f>
        <v>2.8419119051241211</v>
      </c>
      <c r="AC41" s="13">
        <f>VLOOKUP($E41,'ssp2-up-g'!$C$1:$X$194,20,FALSE)</f>
        <v>2.7434432799645805</v>
      </c>
      <c r="AD41" s="13">
        <f>VLOOKUP($E41,'ssp2-up-g'!$C$1:$X$194,21,FALSE)</f>
        <v>2.6427889077047055</v>
      </c>
      <c r="AE41" s="13">
        <f>VLOOKUP($E41,'ssp2-up-g'!$C$1:$X$194,22,FALSE)</f>
        <v>2.5090878102327423</v>
      </c>
    </row>
    <row r="42" spans="1:31" x14ac:dyDescent="0.3">
      <c r="A42" s="14">
        <v>40</v>
      </c>
      <c r="B42" s="8" t="s">
        <v>276</v>
      </c>
      <c r="C42" s="8">
        <v>1</v>
      </c>
      <c r="D42" s="8">
        <v>480</v>
      </c>
      <c r="E42" s="8" t="s">
        <v>129</v>
      </c>
      <c r="F42" s="8">
        <v>480</v>
      </c>
      <c r="G42" s="8" t="s">
        <v>261</v>
      </c>
      <c r="H42" s="8">
        <v>910</v>
      </c>
      <c r="J42" s="8" t="str">
        <f>VLOOKUP($E42,'un-class-eco'!$B$2:$D$219,3,FALSE)</f>
        <v>Upper middle income</v>
      </c>
      <c r="K42" s="8" t="str">
        <f>IF(VLOOKUP(E42,'un-class'!$L$1:$O$249,2,FALSE)="x","LDC",IF(VLOOKUP(E42,'un-class'!$L$1:$O$249,3,FALSE)="x","LLDC",IF(VLOOKUP(E42,'un-class'!$L$1:O257,4,FALSE)="x","SIDS","nan")))</f>
        <v>SIDS</v>
      </c>
      <c r="L42" s="14" t="str">
        <f t="shared" si="27"/>
        <v>MUS</v>
      </c>
      <c r="M42" s="15" t="s">
        <v>1049</v>
      </c>
      <c r="N42" s="13">
        <f>VLOOKUP($E42,'ssp2-up-g'!$C$1:$X$194,5,FALSE)</f>
        <v>5.7393321788476226E-2</v>
      </c>
      <c r="O42" s="13">
        <f>VLOOKUP($E42,'ssp2-up-g'!$C$1:$X$194,6,FALSE)</f>
        <v>5.6881245170969152E-2</v>
      </c>
      <c r="P42" s="13">
        <f>VLOOKUP($E42,'ssp2-up-g'!$C$1:$X$194,7,FALSE)</f>
        <v>5.5335577502412359E-2</v>
      </c>
      <c r="Q42" s="13">
        <f>VLOOKUP($E42,'ssp2-up-g'!$C$1:$X$194,8,FALSE)</f>
        <v>5.1888211186067457E-2</v>
      </c>
      <c r="R42" s="13">
        <f>VLOOKUP($E42,'ssp2-up-g'!$C$1:$X$194,9,FALSE)</f>
        <v>4.6656833971490674E-2</v>
      </c>
      <c r="S42" s="13">
        <f>VLOOKUP($E42,'ssp2-up-g'!$C$1:$X$194,10,FALSE)</f>
        <v>4.0509093827507114E-2</v>
      </c>
      <c r="T42" s="13">
        <f>VLOOKUP($E42,'ssp2-up-g'!$C$1:$X$194,11,FALSE)</f>
        <v>3.4513086950129557E-2</v>
      </c>
      <c r="U42" s="13">
        <f>VLOOKUP($E42,'ssp2-up-g'!$C$1:$X$194,12,FALSE)</f>
        <v>2.8913402449810999E-2</v>
      </c>
      <c r="V42" s="13">
        <f>VLOOKUP($E42,'ssp2-up-g'!$C$1:$X$194,13,FALSE)</f>
        <v>2.3918541238332702E-2</v>
      </c>
      <c r="W42" s="13">
        <f>VLOOKUP($E42,'ssp2-up-g'!$C$1:$X$194,14,FALSE)</f>
        <v>1.9611478229417223E-2</v>
      </c>
      <c r="X42" s="13">
        <f>VLOOKUP($E42,'ssp2-up-g'!$C$1:$X$194,15,FALSE)</f>
        <v>1.4589873872677184E-2</v>
      </c>
      <c r="Y42" s="13">
        <f>VLOOKUP($E42,'ssp2-up-g'!$C$1:$X$194,16,FALSE)</f>
        <v>9.7686178034747106E-3</v>
      </c>
      <c r="Z42" s="13">
        <f>VLOOKUP($E42,'ssp2-up-g'!$C$1:$X$194,17,FALSE)</f>
        <v>5.2738859081319367E-3</v>
      </c>
      <c r="AA42" s="13">
        <f>VLOOKUP($E42,'ssp2-up-g'!$C$1:$X$194,18,FALSE)</f>
        <v>1.3714905460306959E-3</v>
      </c>
      <c r="AB42" s="13">
        <f>VLOOKUP($E42,'ssp2-up-g'!$C$1:$X$194,19,FALSE)</f>
        <v>0</v>
      </c>
      <c r="AC42" s="13">
        <f>VLOOKUP($E42,'ssp2-up-g'!$C$1:$X$194,20,FALSE)</f>
        <v>0</v>
      </c>
      <c r="AD42" s="13">
        <f>VLOOKUP($E42,'ssp2-up-g'!$C$1:$X$194,21,FALSE)</f>
        <v>0</v>
      </c>
      <c r="AE42" s="13">
        <f>VLOOKUP($E42,'ssp2-up-g'!$C$1:$X$194,22,FALSE)</f>
        <v>0</v>
      </c>
    </row>
    <row r="43" spans="1:31" x14ac:dyDescent="0.3">
      <c r="A43" s="14">
        <v>41</v>
      </c>
      <c r="B43" s="8" t="s">
        <v>278</v>
      </c>
      <c r="C43" s="8">
        <v>2</v>
      </c>
      <c r="D43" s="8">
        <v>175</v>
      </c>
      <c r="E43" s="8" t="s">
        <v>132</v>
      </c>
      <c r="F43" s="8">
        <v>175</v>
      </c>
      <c r="G43" s="8" t="s">
        <v>261</v>
      </c>
      <c r="H43" s="8">
        <v>910</v>
      </c>
      <c r="J43" s="8" t="s">
        <v>799</v>
      </c>
      <c r="K43" s="8" t="str">
        <f>IF(VLOOKUP(E43,'un-class'!$L$1:$O$249,2,FALSE)="x","LDC",IF(VLOOKUP(E43,'un-class'!$L$1:$O$249,3,FALSE)="x","LLDC",IF(VLOOKUP(E43,'un-class'!$L$1:O258,4,FALSE)="x","SIDS","nan")))</f>
        <v>nan</v>
      </c>
      <c r="L43" s="14" t="str">
        <f t="shared" si="27"/>
        <v>MYT</v>
      </c>
      <c r="M43" s="15" t="s">
        <v>1049</v>
      </c>
      <c r="N43" s="13">
        <f>VLOOKUP($E43,'ssp2-up-g'!$C$1:$X$194,5,FALSE)</f>
        <v>2.2802438316961868E-2</v>
      </c>
      <c r="O43" s="13">
        <f>VLOOKUP($E43,'ssp2-up-g'!$C$1:$X$194,6,FALSE)</f>
        <v>2.3202568721951866E-2</v>
      </c>
      <c r="P43" s="13">
        <f>VLOOKUP($E43,'ssp2-up-g'!$C$1:$X$194,7,FALSE)</f>
        <v>2.4602750212346008E-2</v>
      </c>
      <c r="Q43" s="13">
        <f>VLOOKUP($E43,'ssp2-up-g'!$C$1:$X$194,8,FALSE)</f>
        <v>2.6521396299865524E-2</v>
      </c>
      <c r="R43" s="13">
        <f>VLOOKUP($E43,'ssp2-up-g'!$C$1:$X$194,9,FALSE)</f>
        <v>2.7821399026763699E-2</v>
      </c>
      <c r="S43" s="13">
        <f>VLOOKUP($E43,'ssp2-up-g'!$C$1:$X$194,10,FALSE)</f>
        <v>2.7590749409589277E-2</v>
      </c>
      <c r="T43" s="13">
        <f>VLOOKUP($E43,'ssp2-up-g'!$C$1:$X$194,11,FALSE)</f>
        <v>2.6401883966964856E-2</v>
      </c>
      <c r="U43" s="13">
        <f>VLOOKUP($E43,'ssp2-up-g'!$C$1:$X$194,12,FALSE)</f>
        <v>2.5198335875246392E-2</v>
      </c>
      <c r="V43" s="13">
        <f>VLOOKUP($E43,'ssp2-up-g'!$C$1:$X$194,13,FALSE)</f>
        <v>2.3789670360321202E-2</v>
      </c>
      <c r="W43" s="13">
        <f>VLOOKUP($E43,'ssp2-up-g'!$C$1:$X$194,14,FALSE)</f>
        <v>2.2441916355708025E-2</v>
      </c>
      <c r="X43" s="13">
        <f>VLOOKUP($E43,'ssp2-up-g'!$C$1:$X$194,15,FALSE)</f>
        <v>2.1093597037862066E-2</v>
      </c>
      <c r="Y43" s="13">
        <f>VLOOKUP($E43,'ssp2-up-g'!$C$1:$X$194,16,FALSE)</f>
        <v>1.9316158818298346E-2</v>
      </c>
      <c r="Z43" s="13">
        <f>VLOOKUP($E43,'ssp2-up-g'!$C$1:$X$194,17,FALSE)</f>
        <v>1.7235687878293271E-2</v>
      </c>
      <c r="AA43" s="13">
        <f>VLOOKUP($E43,'ssp2-up-g'!$C$1:$X$194,18,FALSE)</f>
        <v>1.5150335572252205E-2</v>
      </c>
      <c r="AB43" s="13">
        <f>VLOOKUP($E43,'ssp2-up-g'!$C$1:$X$194,19,FALSE)</f>
        <v>1.332893029975829E-2</v>
      </c>
      <c r="AC43" s="13">
        <f>VLOOKUP($E43,'ssp2-up-g'!$C$1:$X$194,20,FALSE)</f>
        <v>1.1538321043117472E-2</v>
      </c>
      <c r="AD43" s="13">
        <f>VLOOKUP($E43,'ssp2-up-g'!$C$1:$X$194,21,FALSE)</f>
        <v>9.3297929226654475E-3</v>
      </c>
      <c r="AE43" s="13">
        <f>VLOOKUP($E43,'ssp2-up-g'!$C$1:$X$194,22,FALSE)</f>
        <v>6.6868419345247343E-3</v>
      </c>
    </row>
    <row r="44" spans="1:31" x14ac:dyDescent="0.3">
      <c r="A44" s="14">
        <v>42</v>
      </c>
      <c r="B44" s="8" t="s">
        <v>280</v>
      </c>
      <c r="C44" s="8" t="s">
        <v>214</v>
      </c>
      <c r="D44" s="8">
        <v>508</v>
      </c>
      <c r="E44" s="8" t="s">
        <v>126</v>
      </c>
      <c r="F44" s="8">
        <v>508</v>
      </c>
      <c r="G44" s="8" t="s">
        <v>261</v>
      </c>
      <c r="H44" s="8">
        <v>910</v>
      </c>
      <c r="J44" s="8" t="str">
        <f>VLOOKUP($E44,'un-class-eco'!$B$2:$D$219,3,FALSE)</f>
        <v>Low income</v>
      </c>
      <c r="K44" s="8" t="str">
        <f>IF(VLOOKUP(E44,'un-class'!$L$1:$O$249,2,FALSE)="x","LDC",IF(VLOOKUP(E44,'un-class'!$L$1:$O$249,3,FALSE)="x","LLDC",IF(VLOOKUP(E44,'un-class'!$L$1:O259,4,FALSE)="x","SIDS","nan")))</f>
        <v>LDC</v>
      </c>
      <c r="L44" s="14" t="str">
        <f t="shared" si="27"/>
        <v>MOZ</v>
      </c>
      <c r="M44" s="15" t="s">
        <v>1049</v>
      </c>
      <c r="N44" s="13">
        <f>VLOOKUP($E44,'ssp2-up-g'!$C$1:$X$194,5,FALSE)</f>
        <v>1.903624320513563</v>
      </c>
      <c r="O44" s="13">
        <f>VLOOKUP($E44,'ssp2-up-g'!$C$1:$X$194,6,FALSE)</f>
        <v>2.0615606712865802</v>
      </c>
      <c r="P44" s="13">
        <f>VLOOKUP($E44,'ssp2-up-g'!$C$1:$X$194,7,FALSE)</f>
        <v>2.1682695422572618</v>
      </c>
      <c r="Q44" s="13">
        <f>VLOOKUP($E44,'ssp2-up-g'!$C$1:$X$194,8,FALSE)</f>
        <v>2.2191970836116646</v>
      </c>
      <c r="R44" s="13">
        <f>VLOOKUP($E44,'ssp2-up-g'!$C$1:$X$194,9,FALSE)</f>
        <v>2.2227862963087333</v>
      </c>
      <c r="S44" s="13">
        <f>VLOOKUP($E44,'ssp2-up-g'!$C$1:$X$194,10,FALSE)</f>
        <v>2.1866708488948525</v>
      </c>
      <c r="T44" s="13">
        <f>VLOOKUP($E44,'ssp2-up-g'!$C$1:$X$194,11,FALSE)</f>
        <v>2.0799630792698061</v>
      </c>
      <c r="U44" s="13">
        <f>VLOOKUP($E44,'ssp2-up-g'!$C$1:$X$194,12,FALSE)</f>
        <v>1.9575746419302611</v>
      </c>
      <c r="V44" s="13">
        <f>VLOOKUP($E44,'ssp2-up-g'!$C$1:$X$194,13,FALSE)</f>
        <v>1.8402306943454079</v>
      </c>
      <c r="W44" s="13">
        <f>VLOOKUP($E44,'ssp2-up-g'!$C$1:$X$194,14,FALSE)</f>
        <v>1.736699115747161</v>
      </c>
      <c r="X44" s="13">
        <f>VLOOKUP($E44,'ssp2-up-g'!$C$1:$X$194,15,FALSE)</f>
        <v>1.6046631328535383</v>
      </c>
      <c r="Y44" s="13">
        <f>VLOOKUP($E44,'ssp2-up-g'!$C$1:$X$194,16,FALSE)</f>
        <v>1.4329335139257147</v>
      </c>
      <c r="Z44" s="13">
        <f>VLOOKUP($E44,'ssp2-up-g'!$C$1:$X$194,17,FALSE)</f>
        <v>1.276679095444635</v>
      </c>
      <c r="AA44" s="13">
        <f>VLOOKUP($E44,'ssp2-up-g'!$C$1:$X$194,18,FALSE)</f>
        <v>1.1150930820021117</v>
      </c>
      <c r="AB44" s="13">
        <f>VLOOKUP($E44,'ssp2-up-g'!$C$1:$X$194,19,FALSE)</f>
        <v>0.9271350548855537</v>
      </c>
      <c r="AC44" s="13">
        <f>VLOOKUP($E44,'ssp2-up-g'!$C$1:$X$194,20,FALSE)</f>
        <v>0.73550290664339713</v>
      </c>
      <c r="AD44" s="13">
        <f>VLOOKUP($E44,'ssp2-up-g'!$C$1:$X$194,21,FALSE)</f>
        <v>0.55477360755668315</v>
      </c>
      <c r="AE44" s="13">
        <f>VLOOKUP($E44,'ssp2-up-g'!$C$1:$X$194,22,FALSE)</f>
        <v>0.41925996612393135</v>
      </c>
    </row>
    <row r="45" spans="1:31" x14ac:dyDescent="0.3">
      <c r="A45" s="14">
        <v>43</v>
      </c>
      <c r="B45" s="8" t="s">
        <v>282</v>
      </c>
      <c r="C45" s="8">
        <v>2</v>
      </c>
      <c r="D45" s="8">
        <v>638</v>
      </c>
      <c r="E45" s="8" t="s">
        <v>156</v>
      </c>
      <c r="F45" s="8">
        <v>638</v>
      </c>
      <c r="G45" s="8" t="s">
        <v>261</v>
      </c>
      <c r="H45" s="8">
        <v>910</v>
      </c>
      <c r="J45" s="8" t="s">
        <v>799</v>
      </c>
      <c r="K45" s="8" t="str">
        <f>IF(VLOOKUP(E45,'un-class'!$L$1:$O$249,2,FALSE)="x","LDC",IF(VLOOKUP(E45,'un-class'!$L$1:$O$249,3,FALSE)="x","LLDC",IF(VLOOKUP(E45,'un-class'!$L$1:O260,4,FALSE)="x","SIDS","nan")))</f>
        <v>nan</v>
      </c>
      <c r="L45" s="14" t="str">
        <f t="shared" si="27"/>
        <v>REU</v>
      </c>
      <c r="M45" s="15" t="s">
        <v>1049</v>
      </c>
      <c r="N45" s="13">
        <f>VLOOKUP($E45,'ssp2-up-g'!$C$1:$X$194,5,FALSE)</f>
        <v>6.9602113953060818E-2</v>
      </c>
      <c r="O45" s="13">
        <f>VLOOKUP($E45,'ssp2-up-g'!$C$1:$X$194,6,FALSE)</f>
        <v>5.2982183907837266E-2</v>
      </c>
      <c r="P45" s="13">
        <f>VLOOKUP($E45,'ssp2-up-g'!$C$1:$X$194,7,FALSE)</f>
        <v>4.7040412110441077E-2</v>
      </c>
      <c r="Q45" s="13">
        <f>VLOOKUP($E45,'ssp2-up-g'!$C$1:$X$194,8,FALSE)</f>
        <v>4.2325519677761103E-2</v>
      </c>
      <c r="R45" s="13">
        <f>VLOOKUP($E45,'ssp2-up-g'!$C$1:$X$194,9,FALSE)</f>
        <v>3.8876839287662834E-2</v>
      </c>
      <c r="S45" s="13">
        <f>VLOOKUP($E45,'ssp2-up-g'!$C$1:$X$194,10,FALSE)</f>
        <v>3.5123602464870007E-2</v>
      </c>
      <c r="T45" s="13">
        <f>VLOOKUP($E45,'ssp2-up-g'!$C$1:$X$194,11,FALSE)</f>
        <v>3.0848326738566634E-2</v>
      </c>
      <c r="U45" s="13">
        <f>VLOOKUP($E45,'ssp2-up-g'!$C$1:$X$194,12,FALSE)</f>
        <v>2.6184214971227915E-2</v>
      </c>
      <c r="V45" s="13">
        <f>VLOOKUP($E45,'ssp2-up-g'!$C$1:$X$194,13,FALSE)</f>
        <v>2.233788259030467E-2</v>
      </c>
      <c r="W45" s="13">
        <f>VLOOKUP($E45,'ssp2-up-g'!$C$1:$X$194,14,FALSE)</f>
        <v>1.9172180350034873E-2</v>
      </c>
      <c r="X45" s="13">
        <f>VLOOKUP($E45,'ssp2-up-g'!$C$1:$X$194,15,FALSE)</f>
        <v>1.6773515933273142E-2</v>
      </c>
      <c r="Y45" s="13">
        <f>VLOOKUP($E45,'ssp2-up-g'!$C$1:$X$194,16,FALSE)</f>
        <v>1.4946183111014699E-2</v>
      </c>
      <c r="Z45" s="13">
        <f>VLOOKUP($E45,'ssp2-up-g'!$C$1:$X$194,17,FALSE)</f>
        <v>1.3161532971702306E-2</v>
      </c>
      <c r="AA45" s="13">
        <f>VLOOKUP($E45,'ssp2-up-g'!$C$1:$X$194,18,FALSE)</f>
        <v>1.1078573497864452E-2</v>
      </c>
      <c r="AB45" s="13">
        <f>VLOOKUP($E45,'ssp2-up-g'!$C$1:$X$194,19,FALSE)</f>
        <v>8.7394619801341999E-3</v>
      </c>
      <c r="AC45" s="13">
        <f>VLOOKUP($E45,'ssp2-up-g'!$C$1:$X$194,20,FALSE)</f>
        <v>6.8182709297117672E-3</v>
      </c>
      <c r="AD45" s="13">
        <f>VLOOKUP($E45,'ssp2-up-g'!$C$1:$X$194,21,FALSE)</f>
        <v>5.3276509016046969E-3</v>
      </c>
      <c r="AE45" s="13">
        <f>VLOOKUP($E45,'ssp2-up-g'!$C$1:$X$194,22,FALSE)</f>
        <v>4.0658812101765918E-3</v>
      </c>
    </row>
    <row r="46" spans="1:31" x14ac:dyDescent="0.3">
      <c r="A46" s="14">
        <v>44</v>
      </c>
      <c r="B46" s="8" t="s">
        <v>284</v>
      </c>
      <c r="C46" s="8" t="s">
        <v>214</v>
      </c>
      <c r="D46" s="8">
        <v>646</v>
      </c>
      <c r="E46" s="8" t="s">
        <v>159</v>
      </c>
      <c r="F46" s="8">
        <v>646</v>
      </c>
      <c r="G46" s="8" t="s">
        <v>261</v>
      </c>
      <c r="H46" s="8">
        <v>910</v>
      </c>
      <c r="J46" s="8" t="str">
        <f>VLOOKUP($E46,'un-class-eco'!$B$2:$D$219,3,FALSE)</f>
        <v>Low income</v>
      </c>
      <c r="K46" s="8" t="str">
        <f>IF(VLOOKUP(E46,'un-class'!$L$1:$O$249,2,FALSE)="x","LDC",IF(VLOOKUP(E46,'un-class'!$L$1:$O$249,3,FALSE)="x","LLDC",IF(VLOOKUP(E46,'un-class'!$L$1:O261,4,FALSE)="x","SIDS","nan")))</f>
        <v>LDC</v>
      </c>
      <c r="L46" s="14" t="str">
        <f t="shared" si="27"/>
        <v>RWA</v>
      </c>
      <c r="M46" s="15" t="s">
        <v>1049</v>
      </c>
      <c r="N46" s="13">
        <f>VLOOKUP($E46,'ssp2-up-g'!$C$1:$X$194,5,FALSE)</f>
        <v>0.54900785128224427</v>
      </c>
      <c r="O46" s="13">
        <f>VLOOKUP($E46,'ssp2-up-g'!$C$1:$X$194,6,FALSE)</f>
        <v>0.64232746728089163</v>
      </c>
      <c r="P46" s="13">
        <f>VLOOKUP($E46,'ssp2-up-g'!$C$1:$X$194,7,FALSE)</f>
        <v>0.72334943720809708</v>
      </c>
      <c r="Q46" s="13">
        <f>VLOOKUP($E46,'ssp2-up-g'!$C$1:$X$194,8,FALSE)</f>
        <v>0.81350666677452166</v>
      </c>
      <c r="R46" s="13">
        <f>VLOOKUP($E46,'ssp2-up-g'!$C$1:$X$194,9,FALSE)</f>
        <v>0.91831862708275924</v>
      </c>
      <c r="S46" s="13">
        <f>VLOOKUP($E46,'ssp2-up-g'!$C$1:$X$194,10,FALSE)</f>
        <v>1.0217517324951206</v>
      </c>
      <c r="T46" s="13">
        <f>VLOOKUP($E46,'ssp2-up-g'!$C$1:$X$194,11,FALSE)</f>
        <v>1.1017312762400842</v>
      </c>
      <c r="U46" s="13">
        <f>VLOOKUP($E46,'ssp2-up-g'!$C$1:$X$194,12,FALSE)</f>
        <v>1.154219938221611</v>
      </c>
      <c r="V46" s="13">
        <f>VLOOKUP($E46,'ssp2-up-g'!$C$1:$X$194,13,FALSE)</f>
        <v>1.1672592352575428</v>
      </c>
      <c r="W46" s="13">
        <f>VLOOKUP($E46,'ssp2-up-g'!$C$1:$X$194,14,FALSE)</f>
        <v>1.1741945820998296</v>
      </c>
      <c r="X46" s="13">
        <f>VLOOKUP($E46,'ssp2-up-g'!$C$1:$X$194,15,FALSE)</f>
        <v>1.1944726263637673</v>
      </c>
      <c r="Y46" s="13">
        <f>VLOOKUP($E46,'ssp2-up-g'!$C$1:$X$194,16,FALSE)</f>
        <v>1.2056270804382958</v>
      </c>
      <c r="Z46" s="13">
        <f>VLOOKUP($E46,'ssp2-up-g'!$C$1:$X$194,17,FALSE)</f>
        <v>1.1933980081525632</v>
      </c>
      <c r="AA46" s="13">
        <f>VLOOKUP($E46,'ssp2-up-g'!$C$1:$X$194,18,FALSE)</f>
        <v>1.1537025004678174</v>
      </c>
      <c r="AB46" s="13">
        <f>VLOOKUP($E46,'ssp2-up-g'!$C$1:$X$194,19,FALSE)</f>
        <v>1.0986454748448686</v>
      </c>
      <c r="AC46" s="13">
        <f>VLOOKUP($E46,'ssp2-up-g'!$C$1:$X$194,20,FALSE)</f>
        <v>1.0257903963609323</v>
      </c>
      <c r="AD46" s="13">
        <f>VLOOKUP($E46,'ssp2-up-g'!$C$1:$X$194,21,FALSE)</f>
        <v>0.95516379546736019</v>
      </c>
      <c r="AE46" s="13">
        <f>VLOOKUP($E46,'ssp2-up-g'!$C$1:$X$194,22,FALSE)</f>
        <v>0.86436369127720525</v>
      </c>
    </row>
    <row r="47" spans="1:31" x14ac:dyDescent="0.3">
      <c r="A47" s="14">
        <v>45</v>
      </c>
      <c r="B47" s="8" t="s">
        <v>286</v>
      </c>
      <c r="C47" s="8" t="s">
        <v>214</v>
      </c>
      <c r="D47" s="8">
        <v>690</v>
      </c>
      <c r="E47" s="8" t="s">
        <v>287</v>
      </c>
      <c r="F47" s="8">
        <v>690</v>
      </c>
      <c r="G47" s="8" t="s">
        <v>261</v>
      </c>
      <c r="H47" s="8">
        <v>910</v>
      </c>
      <c r="J47" s="8" t="str">
        <f>VLOOKUP($E47,'un-class-eco'!$B$2:$D$219,3,FALSE)</f>
        <v>High income</v>
      </c>
      <c r="K47" s="8" t="str">
        <f>IF(VLOOKUP(E47,'un-class'!$L$1:$O$249,2,FALSE)="x","LDC",IF(VLOOKUP(E47,'un-class'!$L$1:$O$249,3,FALSE)="x","LLDC",IF(VLOOKUP(E47,'un-class'!$L$1:O262,4,FALSE)="x","SIDS","nan")))</f>
        <v>SIDS</v>
      </c>
      <c r="L47" s="14" t="str">
        <f t="shared" si="27"/>
        <v>SYC</v>
      </c>
      <c r="M47" s="15" t="s">
        <v>1049</v>
      </c>
      <c r="N47" s="8" t="s">
        <v>799</v>
      </c>
      <c r="O47" s="8" t="s">
        <v>799</v>
      </c>
      <c r="P47" s="8" t="s">
        <v>799</v>
      </c>
      <c r="Q47" s="8" t="s">
        <v>799</v>
      </c>
      <c r="R47" s="8" t="s">
        <v>799</v>
      </c>
      <c r="S47" s="8" t="s">
        <v>799</v>
      </c>
      <c r="T47" s="8" t="s">
        <v>799</v>
      </c>
      <c r="U47" s="8" t="s">
        <v>799</v>
      </c>
      <c r="V47" s="8" t="s">
        <v>799</v>
      </c>
      <c r="W47" s="8" t="s">
        <v>799</v>
      </c>
      <c r="X47" s="8" t="s">
        <v>799</v>
      </c>
      <c r="Y47" s="8" t="s">
        <v>799</v>
      </c>
      <c r="Z47" s="8" t="s">
        <v>799</v>
      </c>
      <c r="AA47" s="8" t="s">
        <v>799</v>
      </c>
      <c r="AB47" s="8" t="s">
        <v>799</v>
      </c>
      <c r="AC47" s="8" t="s">
        <v>799</v>
      </c>
      <c r="AD47" s="8" t="s">
        <v>799</v>
      </c>
      <c r="AE47" s="8" t="s">
        <v>799</v>
      </c>
    </row>
    <row r="48" spans="1:31" x14ac:dyDescent="0.3">
      <c r="A48" s="14">
        <v>46</v>
      </c>
      <c r="B48" s="8" t="s">
        <v>289</v>
      </c>
      <c r="C48" s="8" t="s">
        <v>214</v>
      </c>
      <c r="D48" s="8">
        <v>706</v>
      </c>
      <c r="E48" s="8" t="s">
        <v>167</v>
      </c>
      <c r="F48" s="8">
        <v>706</v>
      </c>
      <c r="G48" s="8" t="s">
        <v>261</v>
      </c>
      <c r="H48" s="8">
        <v>910</v>
      </c>
      <c r="J48" s="8" t="str">
        <f>VLOOKUP($E48,'un-class-eco'!$B$2:$D$219,3,FALSE)</f>
        <v>Low income</v>
      </c>
      <c r="K48" s="8" t="str">
        <f>IF(VLOOKUP(E48,'un-class'!$L$1:$O$249,2,FALSE)="x","LDC",IF(VLOOKUP(E48,'un-class'!$L$1:$O$249,3,FALSE)="x","LLDC",IF(VLOOKUP(E48,'un-class'!$L$1:O263,4,FALSE)="x","SIDS","nan")))</f>
        <v>LDC</v>
      </c>
      <c r="L48" s="14" t="str">
        <f t="shared" si="27"/>
        <v>SOM</v>
      </c>
      <c r="M48" s="15" t="s">
        <v>1049</v>
      </c>
      <c r="N48" s="13">
        <f>VLOOKUP($E48,'ssp2-up-g'!$C$1:$X$194,5,FALSE)</f>
        <v>0.66474268160260275</v>
      </c>
      <c r="O48" s="13">
        <f>VLOOKUP($E48,'ssp2-up-g'!$C$1:$X$194,6,FALSE)</f>
        <v>0.7102523308600146</v>
      </c>
      <c r="P48" s="13">
        <f>VLOOKUP($E48,'ssp2-up-g'!$C$1:$X$194,7,FALSE)</f>
        <v>0.76516914739647568</v>
      </c>
      <c r="Q48" s="13">
        <f>VLOOKUP($E48,'ssp2-up-g'!$C$1:$X$194,8,FALSE)</f>
        <v>0.81516151765916245</v>
      </c>
      <c r="R48" s="13">
        <f>VLOOKUP($E48,'ssp2-up-g'!$C$1:$X$194,9,FALSE)</f>
        <v>0.83046029717582215</v>
      </c>
      <c r="S48" s="13">
        <f>VLOOKUP($E48,'ssp2-up-g'!$C$1:$X$194,10,FALSE)</f>
        <v>0.79092361766498076</v>
      </c>
      <c r="T48" s="13">
        <f>VLOOKUP($E48,'ssp2-up-g'!$C$1:$X$194,11,FALSE)</f>
        <v>0.72931903249683927</v>
      </c>
      <c r="U48" s="13">
        <f>VLOOKUP($E48,'ssp2-up-g'!$C$1:$X$194,12,FALSE)</f>
        <v>0.680899873089297</v>
      </c>
      <c r="V48" s="13">
        <f>VLOOKUP($E48,'ssp2-up-g'!$C$1:$X$194,13,FALSE)</f>
        <v>0.63773680912113484</v>
      </c>
      <c r="W48" s="13">
        <f>VLOOKUP($E48,'ssp2-up-g'!$C$1:$X$194,14,FALSE)</f>
        <v>0.58328231595495161</v>
      </c>
      <c r="X48" s="13">
        <f>VLOOKUP($E48,'ssp2-up-g'!$C$1:$X$194,15,FALSE)</f>
        <v>0.55726114562963325</v>
      </c>
      <c r="Y48" s="13">
        <f>VLOOKUP($E48,'ssp2-up-g'!$C$1:$X$194,16,FALSE)</f>
        <v>0.53243877141543194</v>
      </c>
      <c r="Z48" s="13">
        <f>VLOOKUP($E48,'ssp2-up-g'!$C$1:$X$194,17,FALSE)</f>
        <v>0.50305039509661142</v>
      </c>
      <c r="AA48" s="13">
        <f>VLOOKUP($E48,'ssp2-up-g'!$C$1:$X$194,18,FALSE)</f>
        <v>0.47308144682039988</v>
      </c>
      <c r="AB48" s="13">
        <f>VLOOKUP($E48,'ssp2-up-g'!$C$1:$X$194,19,FALSE)</f>
        <v>0.4491474630385639</v>
      </c>
      <c r="AC48" s="13">
        <f>VLOOKUP($E48,'ssp2-up-g'!$C$1:$X$194,20,FALSE)</f>
        <v>0.41154748484912496</v>
      </c>
      <c r="AD48" s="13">
        <f>VLOOKUP($E48,'ssp2-up-g'!$C$1:$X$194,21,FALSE)</f>
        <v>0.38882416899775585</v>
      </c>
      <c r="AE48" s="13">
        <f>VLOOKUP($E48,'ssp2-up-g'!$C$1:$X$194,22,FALSE)</f>
        <v>0.36055397335956485</v>
      </c>
    </row>
    <row r="49" spans="1:31" x14ac:dyDescent="0.3">
      <c r="A49" s="14">
        <v>47</v>
      </c>
      <c r="B49" s="8" t="s">
        <v>291</v>
      </c>
      <c r="C49" s="8" t="s">
        <v>214</v>
      </c>
      <c r="D49" s="8">
        <v>728</v>
      </c>
      <c r="E49" s="8" t="s">
        <v>292</v>
      </c>
      <c r="F49" s="8">
        <v>728</v>
      </c>
      <c r="G49" s="8" t="s">
        <v>261</v>
      </c>
      <c r="H49" s="8">
        <v>910</v>
      </c>
      <c r="J49" s="8" t="str">
        <f>VLOOKUP($E49,'un-class-eco'!$B$2:$D$219,3,FALSE)</f>
        <v>Low income</v>
      </c>
      <c r="K49" s="8" t="str">
        <f>IF(VLOOKUP(E49,'un-class'!$L$1:$O$249,2,FALSE)="x","LDC",IF(VLOOKUP(E49,'un-class'!$L$1:$O$249,3,FALSE)="x","LLDC",IF(VLOOKUP(E49,'un-class'!$L$1:O264,4,FALSE)="x","SIDS","nan")))</f>
        <v>LDC</v>
      </c>
      <c r="L49" s="14" t="str">
        <f t="shared" si="27"/>
        <v>SSD</v>
      </c>
      <c r="M49" s="15" t="s">
        <v>1049</v>
      </c>
      <c r="N49" s="8" t="s">
        <v>799</v>
      </c>
      <c r="O49" s="8" t="s">
        <v>799</v>
      </c>
      <c r="P49" s="8" t="s">
        <v>799</v>
      </c>
      <c r="Q49" s="8" t="s">
        <v>799</v>
      </c>
      <c r="R49" s="8" t="s">
        <v>799</v>
      </c>
      <c r="S49" s="8" t="s">
        <v>799</v>
      </c>
      <c r="T49" s="8" t="s">
        <v>799</v>
      </c>
      <c r="U49" s="8" t="s">
        <v>799</v>
      </c>
      <c r="V49" s="8" t="s">
        <v>799</v>
      </c>
      <c r="W49" s="8" t="s">
        <v>799</v>
      </c>
      <c r="X49" s="8" t="s">
        <v>799</v>
      </c>
      <c r="Y49" s="8" t="s">
        <v>799</v>
      </c>
      <c r="Z49" s="8" t="s">
        <v>799</v>
      </c>
      <c r="AA49" s="8" t="s">
        <v>799</v>
      </c>
      <c r="AB49" s="8" t="s">
        <v>799</v>
      </c>
      <c r="AC49" s="8" t="s">
        <v>799</v>
      </c>
      <c r="AD49" s="8" t="s">
        <v>799</v>
      </c>
      <c r="AE49" s="8" t="s">
        <v>799</v>
      </c>
    </row>
    <row r="50" spans="1:31" x14ac:dyDescent="0.3">
      <c r="A50" s="14">
        <v>48</v>
      </c>
      <c r="B50" s="8" t="s">
        <v>294</v>
      </c>
      <c r="C50" s="8" t="s">
        <v>214</v>
      </c>
      <c r="D50" s="8">
        <v>800</v>
      </c>
      <c r="E50" s="8" t="s">
        <v>187</v>
      </c>
      <c r="F50" s="8">
        <v>800</v>
      </c>
      <c r="G50" s="8" t="s">
        <v>261</v>
      </c>
      <c r="H50" s="8">
        <v>910</v>
      </c>
      <c r="J50" s="8" t="str">
        <f>VLOOKUP($E50,'un-class-eco'!$B$2:$D$219,3,FALSE)</f>
        <v>Low income</v>
      </c>
      <c r="K50" s="8" t="str">
        <f>IF(VLOOKUP(E50,'un-class'!$L$1:$O$249,2,FALSE)="x","LDC",IF(VLOOKUP(E50,'un-class'!$L$1:$O$249,3,FALSE)="x","LLDC",IF(VLOOKUP(E50,'un-class'!$L$1:O265,4,FALSE)="x","SIDS","nan")))</f>
        <v>LDC</v>
      </c>
      <c r="L50" s="14" t="str">
        <f t="shared" si="27"/>
        <v>UGA</v>
      </c>
      <c r="M50" s="15" t="s">
        <v>1049</v>
      </c>
      <c r="N50" s="13">
        <f>VLOOKUP($E50,'ssp2-up-g'!$C$1:$X$194,5,FALSE)</f>
        <v>1.5066568775585143</v>
      </c>
      <c r="O50" s="13">
        <f>VLOOKUP($E50,'ssp2-up-g'!$C$1:$X$194,6,FALSE)</f>
        <v>1.9087302312746113</v>
      </c>
      <c r="P50" s="13">
        <f>VLOOKUP($E50,'ssp2-up-g'!$C$1:$X$194,7,FALSE)</f>
        <v>2.3648957334754837</v>
      </c>
      <c r="Q50" s="13">
        <f>VLOOKUP($E50,'ssp2-up-g'!$C$1:$X$194,8,FALSE)</f>
        <v>2.882911867446575</v>
      </c>
      <c r="R50" s="13">
        <f>VLOOKUP($E50,'ssp2-up-g'!$C$1:$X$194,9,FALSE)</f>
        <v>3.4269789130645005</v>
      </c>
      <c r="S50" s="13">
        <f>VLOOKUP($E50,'ssp2-up-g'!$C$1:$X$194,10,FALSE)</f>
        <v>3.9525945481663705</v>
      </c>
      <c r="T50" s="13">
        <f>VLOOKUP($E50,'ssp2-up-g'!$C$1:$X$194,11,FALSE)</f>
        <v>4.4485106180380214</v>
      </c>
      <c r="U50" s="13">
        <f>VLOOKUP($E50,'ssp2-up-g'!$C$1:$X$194,12,FALSE)</f>
        <v>4.8938374977158041</v>
      </c>
      <c r="V50" s="13">
        <f>VLOOKUP($E50,'ssp2-up-g'!$C$1:$X$194,13,FALSE)</f>
        <v>5.2313114509846237</v>
      </c>
      <c r="W50" s="13">
        <f>VLOOKUP($E50,'ssp2-up-g'!$C$1:$X$194,14,FALSE)</f>
        <v>5.4926019997017832</v>
      </c>
      <c r="X50" s="13">
        <f>VLOOKUP($E50,'ssp2-up-g'!$C$1:$X$194,15,FALSE)</f>
        <v>5.700604151990504</v>
      </c>
      <c r="Y50" s="13">
        <f>VLOOKUP($E50,'ssp2-up-g'!$C$1:$X$194,16,FALSE)</f>
        <v>5.7853862660735516</v>
      </c>
      <c r="Z50" s="13">
        <f>VLOOKUP($E50,'ssp2-up-g'!$C$1:$X$194,17,FALSE)</f>
        <v>5.8165164268622362</v>
      </c>
      <c r="AA50" s="13">
        <f>VLOOKUP($E50,'ssp2-up-g'!$C$1:$X$194,18,FALSE)</f>
        <v>5.7710886376011032</v>
      </c>
      <c r="AB50" s="13">
        <f>VLOOKUP($E50,'ssp2-up-g'!$C$1:$X$194,19,FALSE)</f>
        <v>5.6058034562362238</v>
      </c>
      <c r="AC50" s="13">
        <f>VLOOKUP($E50,'ssp2-up-g'!$C$1:$X$194,20,FALSE)</f>
        <v>5.355950549208373</v>
      </c>
      <c r="AD50" s="13">
        <f>VLOOKUP($E50,'ssp2-up-g'!$C$1:$X$194,21,FALSE)</f>
        <v>5.0208828264011203</v>
      </c>
      <c r="AE50" s="13">
        <f>VLOOKUP($E50,'ssp2-up-g'!$C$1:$X$194,22,FALSE)</f>
        <v>4.7091132112662706</v>
      </c>
    </row>
    <row r="51" spans="1:31" x14ac:dyDescent="0.3">
      <c r="A51" s="14">
        <v>49</v>
      </c>
      <c r="B51" s="8" t="s">
        <v>296</v>
      </c>
      <c r="C51" s="8">
        <v>3</v>
      </c>
      <c r="D51" s="8">
        <v>834</v>
      </c>
      <c r="E51" s="8" t="s">
        <v>186</v>
      </c>
      <c r="F51" s="8">
        <v>834</v>
      </c>
      <c r="G51" s="8" t="s">
        <v>261</v>
      </c>
      <c r="H51" s="8">
        <v>910</v>
      </c>
      <c r="J51" s="8" t="str">
        <f>VLOOKUP($E51,'un-class-eco'!$B$2:$D$219,3,FALSE)</f>
        <v>Lower middle income</v>
      </c>
      <c r="K51" s="8" t="str">
        <f>IF(VLOOKUP(E51,'un-class'!$L$1:$O$249,2,FALSE)="x","LDC",IF(VLOOKUP(E51,'un-class'!$L$1:$O$249,3,FALSE)="x","LLDC",IF(VLOOKUP(E51,'un-class'!$L$1:O266,4,FALSE)="x","SIDS","nan")))</f>
        <v>LDC</v>
      </c>
      <c r="L51" s="14" t="str">
        <f t="shared" si="27"/>
        <v>TZA</v>
      </c>
      <c r="M51" s="15" t="s">
        <v>1049</v>
      </c>
      <c r="N51" s="13">
        <f>VLOOKUP($E51,'ssp2-up-g'!$C$1:$X$194,5,FALSE)</f>
        <v>3.173701041509787</v>
      </c>
      <c r="O51" s="13">
        <f>VLOOKUP($E51,'ssp2-up-g'!$C$1:$X$194,6,FALSE)</f>
        <v>3.7369837267442811</v>
      </c>
      <c r="P51" s="13">
        <f>VLOOKUP($E51,'ssp2-up-g'!$C$1:$X$194,7,FALSE)</f>
        <v>4.2359147316056927</v>
      </c>
      <c r="Q51" s="13">
        <f>VLOOKUP($E51,'ssp2-up-g'!$C$1:$X$194,8,FALSE)</f>
        <v>4.7280506030421279</v>
      </c>
      <c r="R51" s="13">
        <f>VLOOKUP($E51,'ssp2-up-g'!$C$1:$X$194,9,FALSE)</f>
        <v>5.171331237674508</v>
      </c>
      <c r="S51" s="13">
        <f>VLOOKUP($E51,'ssp2-up-g'!$C$1:$X$194,10,FALSE)</f>
        <v>5.5489178208067003</v>
      </c>
      <c r="T51" s="13">
        <f>VLOOKUP($E51,'ssp2-up-g'!$C$1:$X$194,11,FALSE)</f>
        <v>5.7533261365342199</v>
      </c>
      <c r="U51" s="13">
        <f>VLOOKUP($E51,'ssp2-up-g'!$C$1:$X$194,12,FALSE)</f>
        <v>5.8764289838511914</v>
      </c>
      <c r="V51" s="13">
        <f>VLOOKUP($E51,'ssp2-up-g'!$C$1:$X$194,13,FALSE)</f>
        <v>5.8267425155705581</v>
      </c>
      <c r="W51" s="13">
        <f>VLOOKUP($E51,'ssp2-up-g'!$C$1:$X$194,14,FALSE)</f>
        <v>5.6788467026053766</v>
      </c>
      <c r="X51" s="13">
        <f>VLOOKUP($E51,'ssp2-up-g'!$C$1:$X$194,15,FALSE)</f>
        <v>5.5915704526872076</v>
      </c>
      <c r="Y51" s="13">
        <f>VLOOKUP($E51,'ssp2-up-g'!$C$1:$X$194,16,FALSE)</f>
        <v>5.4532881098511155</v>
      </c>
      <c r="Z51" s="13">
        <f>VLOOKUP($E51,'ssp2-up-g'!$C$1:$X$194,17,FALSE)</f>
        <v>5.1780496058012204</v>
      </c>
      <c r="AA51" s="13">
        <f>VLOOKUP($E51,'ssp2-up-g'!$C$1:$X$194,18,FALSE)</f>
        <v>4.9068184118966656</v>
      </c>
      <c r="AB51" s="13">
        <f>VLOOKUP($E51,'ssp2-up-g'!$C$1:$X$194,19,FALSE)</f>
        <v>4.6299372821889193</v>
      </c>
      <c r="AC51" s="13">
        <f>VLOOKUP($E51,'ssp2-up-g'!$C$1:$X$194,20,FALSE)</f>
        <v>4.2433604134141518</v>
      </c>
      <c r="AD51" s="13">
        <f>VLOOKUP($E51,'ssp2-up-g'!$C$1:$X$194,21,FALSE)</f>
        <v>3.7820179153132045</v>
      </c>
      <c r="AE51" s="13">
        <f>VLOOKUP($E51,'ssp2-up-g'!$C$1:$X$194,22,FALSE)</f>
        <v>3.2859319265280078</v>
      </c>
    </row>
    <row r="52" spans="1:31" x14ac:dyDescent="0.3">
      <c r="A52" s="14">
        <v>50</v>
      </c>
      <c r="B52" s="8" t="s">
        <v>298</v>
      </c>
      <c r="C52" s="8" t="s">
        <v>214</v>
      </c>
      <c r="D52" s="8">
        <v>894</v>
      </c>
      <c r="E52" s="8" t="s">
        <v>200</v>
      </c>
      <c r="F52" s="8">
        <v>894</v>
      </c>
      <c r="G52" s="8" t="s">
        <v>261</v>
      </c>
      <c r="H52" s="8">
        <v>910</v>
      </c>
      <c r="J52" s="8" t="str">
        <f>VLOOKUP($E52,'un-class-eco'!$B$2:$D$219,3,FALSE)</f>
        <v>Lower middle income</v>
      </c>
      <c r="K52" s="8" t="str">
        <f>IF(VLOOKUP(E52,'un-class'!$L$1:$O$249,2,FALSE)="x","LDC",IF(VLOOKUP(E52,'un-class'!$L$1:$O$249,3,FALSE)="x","LLDC",IF(VLOOKUP(E52,'un-class'!$L$1:O267,4,FALSE)="x","SIDS","nan")))</f>
        <v>LDC</v>
      </c>
      <c r="L52" s="14" t="str">
        <f t="shared" si="27"/>
        <v>ZMB</v>
      </c>
      <c r="M52" s="15" t="s">
        <v>1049</v>
      </c>
      <c r="N52" s="13">
        <f>VLOOKUP($E52,'ssp2-up-g'!$C$1:$X$194,5,FALSE)</f>
        <v>1.1302570429294576</v>
      </c>
      <c r="O52" s="13">
        <f>VLOOKUP($E52,'ssp2-up-g'!$C$1:$X$194,6,FALSE)</f>
        <v>1.2938391707817303</v>
      </c>
      <c r="P52" s="13">
        <f>VLOOKUP($E52,'ssp2-up-g'!$C$1:$X$194,7,FALSE)</f>
        <v>1.4649921238438699</v>
      </c>
      <c r="Q52" s="13">
        <f>VLOOKUP($E52,'ssp2-up-g'!$C$1:$X$194,8,FALSE)</f>
        <v>1.6241729448349869</v>
      </c>
      <c r="R52" s="13">
        <f>VLOOKUP($E52,'ssp2-up-g'!$C$1:$X$194,9,FALSE)</f>
        <v>1.7453829931495104</v>
      </c>
      <c r="S52" s="13">
        <f>VLOOKUP($E52,'ssp2-up-g'!$C$1:$X$194,10,FALSE)</f>
        <v>1.8169017264524427</v>
      </c>
      <c r="T52" s="13">
        <f>VLOOKUP($E52,'ssp2-up-g'!$C$1:$X$194,11,FALSE)</f>
        <v>1.8409651227029507</v>
      </c>
      <c r="U52" s="13">
        <f>VLOOKUP($E52,'ssp2-up-g'!$C$1:$X$194,12,FALSE)</f>
        <v>1.8540085387963252</v>
      </c>
      <c r="V52" s="13">
        <f>VLOOKUP($E52,'ssp2-up-g'!$C$1:$X$194,13,FALSE)</f>
        <v>1.8423709421181336</v>
      </c>
      <c r="W52" s="13">
        <f>VLOOKUP($E52,'ssp2-up-g'!$C$1:$X$194,14,FALSE)</f>
        <v>1.7990585132259902</v>
      </c>
      <c r="X52" s="13">
        <f>VLOOKUP($E52,'ssp2-up-g'!$C$1:$X$194,15,FALSE)</f>
        <v>1.7321887538438254</v>
      </c>
      <c r="Y52" s="13">
        <f>VLOOKUP($E52,'ssp2-up-g'!$C$1:$X$194,16,FALSE)</f>
        <v>1.678404922322855</v>
      </c>
      <c r="Z52" s="13">
        <f>VLOOKUP($E52,'ssp2-up-g'!$C$1:$X$194,17,FALSE)</f>
        <v>1.5932665092098652</v>
      </c>
      <c r="AA52" s="13">
        <f>VLOOKUP($E52,'ssp2-up-g'!$C$1:$X$194,18,FALSE)</f>
        <v>1.5109714338040661</v>
      </c>
      <c r="AB52" s="13">
        <f>VLOOKUP($E52,'ssp2-up-g'!$C$1:$X$194,19,FALSE)</f>
        <v>1.4284834008413192</v>
      </c>
      <c r="AC52" s="13">
        <f>VLOOKUP($E52,'ssp2-up-g'!$C$1:$X$194,20,FALSE)</f>
        <v>1.293852804781249</v>
      </c>
      <c r="AD52" s="13">
        <f>VLOOKUP($E52,'ssp2-up-g'!$C$1:$X$194,21,FALSE)</f>
        <v>1.1679650762973388</v>
      </c>
      <c r="AE52" s="13">
        <f>VLOOKUP($E52,'ssp2-up-g'!$C$1:$X$194,22,FALSE)</f>
        <v>1.0229844153682457</v>
      </c>
    </row>
    <row r="53" spans="1:31" x14ac:dyDescent="0.3">
      <c r="A53" s="14">
        <v>51</v>
      </c>
      <c r="B53" s="8" t="s">
        <v>300</v>
      </c>
      <c r="C53" s="8" t="s">
        <v>214</v>
      </c>
      <c r="D53" s="8">
        <v>716</v>
      </c>
      <c r="E53" s="8" t="s">
        <v>201</v>
      </c>
      <c r="F53" s="8">
        <v>716</v>
      </c>
      <c r="G53" s="8" t="s">
        <v>261</v>
      </c>
      <c r="H53" s="8">
        <v>910</v>
      </c>
      <c r="J53" s="8" t="str">
        <f>VLOOKUP($E53,'un-class-eco'!$B$2:$D$219,3,FALSE)</f>
        <v>Lower middle income</v>
      </c>
      <c r="K53" s="8" t="str">
        <f>IF(VLOOKUP(E53,'un-class'!$L$1:$O$249,2,FALSE)="x","LDC",IF(VLOOKUP(E53,'un-class'!$L$1:$O$249,3,FALSE)="x","LLDC",IF(VLOOKUP(E53,'un-class'!$L$1:O268,4,FALSE)="x","SIDS","nan")))</f>
        <v>LLDC</v>
      </c>
      <c r="L53" s="14" t="str">
        <f t="shared" si="27"/>
        <v>ZWE</v>
      </c>
      <c r="M53" s="15" t="s">
        <v>1049</v>
      </c>
      <c r="N53" s="13">
        <f>VLOOKUP($E53,'ssp2-up-g'!$C$1:$X$194,5,FALSE)</f>
        <v>0.4631438547005704</v>
      </c>
      <c r="O53" s="13">
        <f>VLOOKUP($E53,'ssp2-up-g'!$C$1:$X$194,6,FALSE)</f>
        <v>0.51341123292528046</v>
      </c>
      <c r="P53" s="13">
        <f>VLOOKUP($E53,'ssp2-up-g'!$C$1:$X$194,7,FALSE)</f>
        <v>0.46087549240637582</v>
      </c>
      <c r="Q53" s="13">
        <f>VLOOKUP($E53,'ssp2-up-g'!$C$1:$X$194,8,FALSE)</f>
        <v>0.4008413741717396</v>
      </c>
      <c r="R53" s="13">
        <f>VLOOKUP($E53,'ssp2-up-g'!$C$1:$X$194,9,FALSE)</f>
        <v>0.35739184797196533</v>
      </c>
      <c r="S53" s="13">
        <f>VLOOKUP($E53,'ssp2-up-g'!$C$1:$X$194,10,FALSE)</f>
        <v>0.31790435007246298</v>
      </c>
      <c r="T53" s="13">
        <f>VLOOKUP($E53,'ssp2-up-g'!$C$1:$X$194,11,FALSE)</f>
        <v>0.27361251123957153</v>
      </c>
      <c r="U53" s="13">
        <f>VLOOKUP($E53,'ssp2-up-g'!$C$1:$X$194,12,FALSE)</f>
        <v>0.22659119915969672</v>
      </c>
      <c r="V53" s="13">
        <f>VLOOKUP($E53,'ssp2-up-g'!$C$1:$X$194,13,FALSE)</f>
        <v>0.17497643465322366</v>
      </c>
      <c r="W53" s="13">
        <f>VLOOKUP($E53,'ssp2-up-g'!$C$1:$X$194,14,FALSE)</f>
        <v>0.13150194658967074</v>
      </c>
      <c r="X53" s="13">
        <f>VLOOKUP($E53,'ssp2-up-g'!$C$1:$X$194,15,FALSE)</f>
        <v>0.11756029897673415</v>
      </c>
      <c r="Y53" s="13">
        <f>VLOOKUP($E53,'ssp2-up-g'!$C$1:$X$194,16,FALSE)</f>
        <v>0.1034219630865536</v>
      </c>
      <c r="Z53" s="13">
        <f>VLOOKUP($E53,'ssp2-up-g'!$C$1:$X$194,17,FALSE)</f>
        <v>7.5539983801936827E-2</v>
      </c>
      <c r="AA53" s="13">
        <f>VLOOKUP($E53,'ssp2-up-g'!$C$1:$X$194,18,FALSE)</f>
        <v>5.8653913866846707E-2</v>
      </c>
      <c r="AB53" s="13">
        <f>VLOOKUP($E53,'ssp2-up-g'!$C$1:$X$194,19,FALSE)</f>
        <v>4.9546362775496178E-2</v>
      </c>
      <c r="AC53" s="13">
        <f>VLOOKUP($E53,'ssp2-up-g'!$C$1:$X$194,20,FALSE)</f>
        <v>4.3735919594846351E-2</v>
      </c>
      <c r="AD53" s="13">
        <f>VLOOKUP($E53,'ssp2-up-g'!$C$1:$X$194,21,FALSE)</f>
        <v>4.0756662143152766E-2</v>
      </c>
      <c r="AE53" s="13">
        <f>VLOOKUP($E53,'ssp2-up-g'!$C$1:$X$194,22,FALSE)</f>
        <v>4.1097520027047807E-2</v>
      </c>
    </row>
    <row r="54" spans="1:31" x14ac:dyDescent="0.3">
      <c r="A54" s="14">
        <v>52</v>
      </c>
      <c r="B54" s="14" t="s">
        <v>302</v>
      </c>
      <c r="C54" s="14" t="s">
        <v>214</v>
      </c>
      <c r="D54" s="14">
        <v>911</v>
      </c>
      <c r="E54" s="14" t="s">
        <v>214</v>
      </c>
      <c r="F54" s="14">
        <v>17</v>
      </c>
      <c r="G54" s="14" t="s">
        <v>258</v>
      </c>
      <c r="H54" s="14">
        <v>903</v>
      </c>
      <c r="I54" s="14">
        <v>1834</v>
      </c>
      <c r="L54" s="14" t="str">
        <f>B54</f>
        <v>Middle Africa</v>
      </c>
      <c r="M54" s="15" t="s">
        <v>1049</v>
      </c>
      <c r="N54" s="15">
        <f t="shared" ref="N54:AE54" si="28">SUMIF($H$2:$H$295,$D54,N$2:N$295)</f>
        <v>12.097796523304069</v>
      </c>
      <c r="O54" s="15">
        <f t="shared" si="28"/>
        <v>13.463748519994599</v>
      </c>
      <c r="P54" s="15">
        <f t="shared" si="28"/>
        <v>14.437348356525895</v>
      </c>
      <c r="Q54" s="15">
        <f t="shared" si="28"/>
        <v>15.021337584863078</v>
      </c>
      <c r="R54" s="15">
        <f t="shared" si="28"/>
        <v>15.245566003038661</v>
      </c>
      <c r="S54" s="15">
        <f t="shared" si="28"/>
        <v>15.184963175343784</v>
      </c>
      <c r="T54" s="15">
        <f t="shared" si="28"/>
        <v>14.957361835853028</v>
      </c>
      <c r="U54" s="15">
        <f t="shared" si="28"/>
        <v>14.617609019275228</v>
      </c>
      <c r="V54" s="15">
        <f t="shared" si="28"/>
        <v>13.888817968360602</v>
      </c>
      <c r="W54" s="15">
        <f t="shared" si="28"/>
        <v>12.798592383265975</v>
      </c>
      <c r="X54" s="15">
        <f t="shared" si="28"/>
        <v>11.749083418799627</v>
      </c>
      <c r="Y54" s="15">
        <f t="shared" si="28"/>
        <v>10.615320588660168</v>
      </c>
      <c r="Z54" s="15">
        <f t="shared" si="28"/>
        <v>9.4403433453855587</v>
      </c>
      <c r="AA54" s="15">
        <f t="shared" si="28"/>
        <v>8.2315988859464664</v>
      </c>
      <c r="AB54" s="15">
        <f t="shared" si="28"/>
        <v>6.9111002902483198</v>
      </c>
      <c r="AC54" s="15">
        <f t="shared" si="28"/>
        <v>5.669029876322802</v>
      </c>
      <c r="AD54" s="15">
        <f t="shared" si="28"/>
        <v>4.4882966457294575</v>
      </c>
      <c r="AE54" s="15">
        <f t="shared" si="28"/>
        <v>3.3445247229861876</v>
      </c>
    </row>
    <row r="55" spans="1:31" x14ac:dyDescent="0.3">
      <c r="A55" s="14">
        <v>53</v>
      </c>
      <c r="B55" s="8" t="s">
        <v>303</v>
      </c>
      <c r="C55" s="8" t="s">
        <v>214</v>
      </c>
      <c r="D55" s="8">
        <v>24</v>
      </c>
      <c r="E55" s="8" t="s">
        <v>11</v>
      </c>
      <c r="F55" s="8">
        <v>24</v>
      </c>
      <c r="G55" s="8" t="s">
        <v>261</v>
      </c>
      <c r="H55" s="8">
        <v>911</v>
      </c>
      <c r="J55" s="8" t="str">
        <f>VLOOKUP($E55,'un-class-eco'!$B$2:$D$219,3,FALSE)</f>
        <v>Lower middle income</v>
      </c>
      <c r="K55" s="8" t="str">
        <f>IF(VLOOKUP(E55,'un-class'!$L$1:$O$249,2,FALSE)="x","LDC",IF(VLOOKUP(E55,'un-class'!$L$1:$O$249,3,FALSE)="x","LLDC",IF(VLOOKUP(E55,'un-class'!$L$1:O270,4,FALSE)="x","SIDS","nan")))</f>
        <v>LDC</v>
      </c>
      <c r="L55" s="14" t="str">
        <f t="shared" si="27"/>
        <v>AGO</v>
      </c>
      <c r="M55" s="15" t="s">
        <v>1049</v>
      </c>
      <c r="N55" s="13">
        <f>VLOOKUP($E55,'ssp2-up-g'!$C$1:$X$194,5,FALSE)</f>
        <v>2.5450142574037198</v>
      </c>
      <c r="O55" s="13">
        <f>VLOOKUP($E55,'ssp2-up-g'!$C$1:$X$194,6,FALSE)</f>
        <v>2.8115791276327169</v>
      </c>
      <c r="P55" s="13">
        <f>VLOOKUP($E55,'ssp2-up-g'!$C$1:$X$194,7,FALSE)</f>
        <v>2.940377409065384</v>
      </c>
      <c r="Q55" s="13">
        <f>VLOOKUP($E55,'ssp2-up-g'!$C$1:$X$194,8,FALSE)</f>
        <v>2.967923449566765</v>
      </c>
      <c r="R55" s="13">
        <f>VLOOKUP($E55,'ssp2-up-g'!$C$1:$X$194,9,FALSE)</f>
        <v>2.9236698111154666</v>
      </c>
      <c r="S55" s="13">
        <f>VLOOKUP($E55,'ssp2-up-g'!$C$1:$X$194,10,FALSE)</f>
        <v>2.8889678876766887</v>
      </c>
      <c r="T55" s="13">
        <f>VLOOKUP($E55,'ssp2-up-g'!$C$1:$X$194,11,FALSE)</f>
        <v>2.7942045875323913</v>
      </c>
      <c r="U55" s="13">
        <f>VLOOKUP($E55,'ssp2-up-g'!$C$1:$X$194,12,FALSE)</f>
        <v>2.6808628924888787</v>
      </c>
      <c r="V55" s="13">
        <f>VLOOKUP($E55,'ssp2-up-g'!$C$1:$X$194,13,FALSE)</f>
        <v>2.4740932193259155</v>
      </c>
      <c r="W55" s="13">
        <f>VLOOKUP($E55,'ssp2-up-g'!$C$1:$X$194,14,FALSE)</f>
        <v>2.2601751311932077</v>
      </c>
      <c r="X55" s="13">
        <f>VLOOKUP($E55,'ssp2-up-g'!$C$1:$X$194,15,FALSE)</f>
        <v>2.0094977216080778</v>
      </c>
      <c r="Y55" s="13">
        <f>VLOOKUP($E55,'ssp2-up-g'!$C$1:$X$194,16,FALSE)</f>
        <v>1.7674217206867198</v>
      </c>
      <c r="Z55" s="13">
        <f>VLOOKUP($E55,'ssp2-up-g'!$C$1:$X$194,17,FALSE)</f>
        <v>1.4805478576158606</v>
      </c>
      <c r="AA55" s="13">
        <f>VLOOKUP($E55,'ssp2-up-g'!$C$1:$X$194,18,FALSE)</f>
        <v>1.2534947074558858</v>
      </c>
      <c r="AB55" s="13">
        <f>VLOOKUP($E55,'ssp2-up-g'!$C$1:$X$194,19,FALSE)</f>
        <v>1.0218728692643495</v>
      </c>
      <c r="AC55" s="13">
        <f>VLOOKUP($E55,'ssp2-up-g'!$C$1:$X$194,20,FALSE)</f>
        <v>0.73782981164660555</v>
      </c>
      <c r="AD55" s="13">
        <f>VLOOKUP($E55,'ssp2-up-g'!$C$1:$X$194,21,FALSE)</f>
        <v>0.47967315801084709</v>
      </c>
      <c r="AE55" s="13">
        <f>VLOOKUP($E55,'ssp2-up-g'!$C$1:$X$194,22,FALSE)</f>
        <v>0.23264020924212758</v>
      </c>
    </row>
    <row r="56" spans="1:31" x14ac:dyDescent="0.3">
      <c r="A56" s="14">
        <v>54</v>
      </c>
      <c r="B56" s="8" t="s">
        <v>305</v>
      </c>
      <c r="C56" s="8" t="s">
        <v>214</v>
      </c>
      <c r="D56" s="8">
        <v>120</v>
      </c>
      <c r="E56" s="8" t="s">
        <v>42</v>
      </c>
      <c r="F56" s="8">
        <v>120</v>
      </c>
      <c r="G56" s="8" t="s">
        <v>261</v>
      </c>
      <c r="H56" s="8">
        <v>911</v>
      </c>
      <c r="J56" s="8" t="str">
        <f>VLOOKUP($E56,'un-class-eco'!$B$2:$D$219,3,FALSE)</f>
        <v>Lower middle income</v>
      </c>
      <c r="K56" s="8" t="str">
        <f>IF(VLOOKUP(E56,'un-class'!$L$1:$O$249,2,FALSE)="x","LDC",IF(VLOOKUP(E56,'un-class'!$L$1:$O$249,3,FALSE)="x","LLDC",IF(VLOOKUP(E56,'un-class'!$L$1:O271,4,FALSE)="x","SIDS","nan")))</f>
        <v>nan</v>
      </c>
      <c r="L56" s="14" t="str">
        <f t="shared" si="27"/>
        <v>CMR</v>
      </c>
      <c r="M56" s="15" t="s">
        <v>1049</v>
      </c>
      <c r="N56" s="13">
        <f>VLOOKUP($E56,'ssp2-up-g'!$C$1:$X$194,5,FALSE)</f>
        <v>1.9895281668270659</v>
      </c>
      <c r="O56" s="13">
        <f>VLOOKUP($E56,'ssp2-up-g'!$C$1:$X$194,6,FALSE)</f>
        <v>1.9626988833946886</v>
      </c>
      <c r="P56" s="13">
        <f>VLOOKUP($E56,'ssp2-up-g'!$C$1:$X$194,7,FALSE)</f>
        <v>1.87285579276619</v>
      </c>
      <c r="Q56" s="13">
        <f>VLOOKUP($E56,'ssp2-up-g'!$C$1:$X$194,8,FALSE)</f>
        <v>1.8189580155515586</v>
      </c>
      <c r="R56" s="13">
        <f>VLOOKUP($E56,'ssp2-up-g'!$C$1:$X$194,9,FALSE)</f>
        <v>1.7482266701792213</v>
      </c>
      <c r="S56" s="13">
        <f>VLOOKUP($E56,'ssp2-up-g'!$C$1:$X$194,10,FALSE)</f>
        <v>1.6291759279426721</v>
      </c>
      <c r="T56" s="13">
        <f>VLOOKUP($E56,'ssp2-up-g'!$C$1:$X$194,11,FALSE)</f>
        <v>1.4407836807448255</v>
      </c>
      <c r="U56" s="13">
        <f>VLOOKUP($E56,'ssp2-up-g'!$C$1:$X$194,12,FALSE)</f>
        <v>1.2803104565428995</v>
      </c>
      <c r="V56" s="13">
        <f>VLOOKUP($E56,'ssp2-up-g'!$C$1:$X$194,13,FALSE)</f>
        <v>1.1265847832338309</v>
      </c>
      <c r="W56" s="13">
        <f>VLOOKUP($E56,'ssp2-up-g'!$C$1:$X$194,14,FALSE)</f>
        <v>0.94473705031553479</v>
      </c>
      <c r="X56" s="13">
        <f>VLOOKUP($E56,'ssp2-up-g'!$C$1:$X$194,15,FALSE)</f>
        <v>0.77913217613225783</v>
      </c>
      <c r="Y56" s="13">
        <f>VLOOKUP($E56,'ssp2-up-g'!$C$1:$X$194,16,FALSE)</f>
        <v>0.63302800874399168</v>
      </c>
      <c r="Z56" s="13">
        <f>VLOOKUP($E56,'ssp2-up-g'!$C$1:$X$194,17,FALSE)</f>
        <v>0.50461693302608523</v>
      </c>
      <c r="AA56" s="13">
        <f>VLOOKUP($E56,'ssp2-up-g'!$C$1:$X$194,18,FALSE)</f>
        <v>0.35033116530508934</v>
      </c>
      <c r="AB56" s="13">
        <f>VLOOKUP($E56,'ssp2-up-g'!$C$1:$X$194,19,FALSE)</f>
        <v>0.20474442650373348</v>
      </c>
      <c r="AC56" s="13">
        <f>VLOOKUP($E56,'ssp2-up-g'!$C$1:$X$194,20,FALSE)</f>
        <v>6.2409943823254821E-2</v>
      </c>
      <c r="AD56" s="13">
        <f>VLOOKUP($E56,'ssp2-up-g'!$C$1:$X$194,21,FALSE)</f>
        <v>0</v>
      </c>
      <c r="AE56" s="13">
        <f>VLOOKUP($E56,'ssp2-up-g'!$C$1:$X$194,22,FALSE)</f>
        <v>0</v>
      </c>
    </row>
    <row r="57" spans="1:31" x14ac:dyDescent="0.3">
      <c r="A57" s="14">
        <v>55</v>
      </c>
      <c r="B57" s="8" t="s">
        <v>307</v>
      </c>
      <c r="C57" s="8" t="s">
        <v>214</v>
      </c>
      <c r="D57" s="8">
        <v>140</v>
      </c>
      <c r="E57" s="8" t="s">
        <v>36</v>
      </c>
      <c r="F57" s="8">
        <v>140</v>
      </c>
      <c r="G57" s="8" t="s">
        <v>261</v>
      </c>
      <c r="H57" s="8">
        <v>911</v>
      </c>
      <c r="J57" s="8" t="str">
        <f>VLOOKUP($E57,'un-class-eco'!$B$2:$D$219,3,FALSE)</f>
        <v>Low income</v>
      </c>
      <c r="K57" s="8" t="str">
        <f>IF(VLOOKUP(E57,'un-class'!$L$1:$O$249,2,FALSE)="x","LDC",IF(VLOOKUP(E57,'un-class'!$L$1:$O$249,3,FALSE)="x","LLDC",IF(VLOOKUP(E57,'un-class'!$L$1:O272,4,FALSE)="x","SIDS","nan")))</f>
        <v>LDC</v>
      </c>
      <c r="L57" s="14" t="str">
        <f t="shared" si="27"/>
        <v>CAF</v>
      </c>
      <c r="M57" s="15" t="s">
        <v>1049</v>
      </c>
      <c r="N57" s="13">
        <f>VLOOKUP($E57,'ssp2-up-g'!$C$1:$X$194,5,FALSE)</f>
        <v>0.30962574777066076</v>
      </c>
      <c r="O57" s="13">
        <f>VLOOKUP($E57,'ssp2-up-g'!$C$1:$X$194,6,FALSE)</f>
        <v>0.3403486445351942</v>
      </c>
      <c r="P57" s="13">
        <f>VLOOKUP($E57,'ssp2-up-g'!$C$1:$X$194,7,FALSE)</f>
        <v>0.3536290431553053</v>
      </c>
      <c r="Q57" s="13">
        <f>VLOOKUP($E57,'ssp2-up-g'!$C$1:$X$194,8,FALSE)</f>
        <v>0.36125941035742049</v>
      </c>
      <c r="R57" s="13">
        <f>VLOOKUP($E57,'ssp2-up-g'!$C$1:$X$194,9,FALSE)</f>
        <v>0.35878085284058292</v>
      </c>
      <c r="S57" s="13">
        <f>VLOOKUP($E57,'ssp2-up-g'!$C$1:$X$194,10,FALSE)</f>
        <v>0.35310382982142396</v>
      </c>
      <c r="T57" s="13">
        <f>VLOOKUP($E57,'ssp2-up-g'!$C$1:$X$194,11,FALSE)</f>
        <v>0.3352248922592338</v>
      </c>
      <c r="U57" s="13">
        <f>VLOOKUP($E57,'ssp2-up-g'!$C$1:$X$194,12,FALSE)</f>
        <v>0.31082255782917123</v>
      </c>
      <c r="V57" s="13">
        <f>VLOOKUP($E57,'ssp2-up-g'!$C$1:$X$194,13,FALSE)</f>
        <v>0.28774650681283287</v>
      </c>
      <c r="W57" s="13">
        <f>VLOOKUP($E57,'ssp2-up-g'!$C$1:$X$194,14,FALSE)</f>
        <v>0.25686296244711038</v>
      </c>
      <c r="X57" s="13">
        <f>VLOOKUP($E57,'ssp2-up-g'!$C$1:$X$194,15,FALSE)</f>
        <v>0.22241884356723052</v>
      </c>
      <c r="Y57" s="13">
        <f>VLOOKUP($E57,'ssp2-up-g'!$C$1:$X$194,16,FALSE)</f>
        <v>0.18832126814641281</v>
      </c>
      <c r="Z57" s="13">
        <f>VLOOKUP($E57,'ssp2-up-g'!$C$1:$X$194,17,FALSE)</f>
        <v>0.15207071971406627</v>
      </c>
      <c r="AA57" s="13">
        <f>VLOOKUP($E57,'ssp2-up-g'!$C$1:$X$194,18,FALSE)</f>
        <v>0.12065432571192058</v>
      </c>
      <c r="AB57" s="13">
        <f>VLOOKUP($E57,'ssp2-up-g'!$C$1:$X$194,19,FALSE)</f>
        <v>9.0504031253144213E-2</v>
      </c>
      <c r="AC57" s="13">
        <f>VLOOKUP($E57,'ssp2-up-g'!$C$1:$X$194,20,FALSE)</f>
        <v>6.1504482881471922E-2</v>
      </c>
      <c r="AD57" s="13">
        <f>VLOOKUP($E57,'ssp2-up-g'!$C$1:$X$194,21,FALSE)</f>
        <v>3.8841523132661315E-2</v>
      </c>
      <c r="AE57" s="13">
        <f>VLOOKUP($E57,'ssp2-up-g'!$C$1:$X$194,22,FALSE)</f>
        <v>1.8830478896459724E-2</v>
      </c>
    </row>
    <row r="58" spans="1:31" x14ac:dyDescent="0.3">
      <c r="A58" s="14">
        <v>56</v>
      </c>
      <c r="B58" s="8" t="s">
        <v>309</v>
      </c>
      <c r="C58" s="8" t="s">
        <v>214</v>
      </c>
      <c r="D58" s="8">
        <v>148</v>
      </c>
      <c r="E58" s="8" t="s">
        <v>176</v>
      </c>
      <c r="F58" s="8">
        <v>148</v>
      </c>
      <c r="G58" s="8" t="s">
        <v>261</v>
      </c>
      <c r="H58" s="8">
        <v>911</v>
      </c>
      <c r="J58" s="8" t="str">
        <f>VLOOKUP($E58,'un-class-eco'!$B$2:$D$219,3,FALSE)</f>
        <v>Low income</v>
      </c>
      <c r="K58" s="8" t="str">
        <f>IF(VLOOKUP(E58,'un-class'!$L$1:$O$249,2,FALSE)="x","LDC",IF(VLOOKUP(E58,'un-class'!$L$1:$O$249,3,FALSE)="x","LLDC",IF(VLOOKUP(E58,'un-class'!$L$1:O273,4,FALSE)="x","SIDS","nan")))</f>
        <v>LDC</v>
      </c>
      <c r="L58" s="14" t="str">
        <f t="shared" si="27"/>
        <v>TCD</v>
      </c>
      <c r="M58" s="15" t="s">
        <v>1049</v>
      </c>
      <c r="N58" s="13">
        <f>VLOOKUP($E58,'ssp2-up-g'!$C$1:$X$194,5,FALSE)</f>
        <v>0.8342281403762204</v>
      </c>
      <c r="O58" s="13">
        <f>VLOOKUP($E58,'ssp2-up-g'!$C$1:$X$194,6,FALSE)</f>
        <v>0.98467056909067274</v>
      </c>
      <c r="P58" s="13">
        <f>VLOOKUP($E58,'ssp2-up-g'!$C$1:$X$194,7,FALSE)</f>
        <v>1.1353945477719893</v>
      </c>
      <c r="Q58" s="13">
        <f>VLOOKUP($E58,'ssp2-up-g'!$C$1:$X$194,8,FALSE)</f>
        <v>1.2623935240172113</v>
      </c>
      <c r="R58" s="13">
        <f>VLOOKUP($E58,'ssp2-up-g'!$C$1:$X$194,9,FALSE)</f>
        <v>1.3577806897932856</v>
      </c>
      <c r="S58" s="13">
        <f>VLOOKUP($E58,'ssp2-up-g'!$C$1:$X$194,10,FALSE)</f>
        <v>1.4094785515039998</v>
      </c>
      <c r="T58" s="13">
        <f>VLOOKUP($E58,'ssp2-up-g'!$C$1:$X$194,11,FALSE)</f>
        <v>1.4462197511963275</v>
      </c>
      <c r="U58" s="13">
        <f>VLOOKUP($E58,'ssp2-up-g'!$C$1:$X$194,12,FALSE)</f>
        <v>1.4618512063777516</v>
      </c>
      <c r="V58" s="13">
        <f>VLOOKUP($E58,'ssp2-up-g'!$C$1:$X$194,13,FALSE)</f>
        <v>1.4553887961168073</v>
      </c>
      <c r="W58" s="13">
        <f>VLOOKUP($E58,'ssp2-up-g'!$C$1:$X$194,14,FALSE)</f>
        <v>1.4006414424289524</v>
      </c>
      <c r="X58" s="13">
        <f>VLOOKUP($E58,'ssp2-up-g'!$C$1:$X$194,15,FALSE)</f>
        <v>1.3268907174845062</v>
      </c>
      <c r="Y58" s="13">
        <f>VLOOKUP($E58,'ssp2-up-g'!$C$1:$X$194,16,FALSE)</f>
        <v>1.2643435824981779</v>
      </c>
      <c r="Z58" s="13">
        <f>VLOOKUP($E58,'ssp2-up-g'!$C$1:$X$194,17,FALSE)</f>
        <v>1.2047158776494911</v>
      </c>
      <c r="AA58" s="13">
        <f>VLOOKUP($E58,'ssp2-up-g'!$C$1:$X$194,18,FALSE)</f>
        <v>1.1010176758692793</v>
      </c>
      <c r="AB58" s="13">
        <f>VLOOKUP($E58,'ssp2-up-g'!$C$1:$X$194,19,FALSE)</f>
        <v>1.0132076359307902</v>
      </c>
      <c r="AC58" s="13">
        <f>VLOOKUP($E58,'ssp2-up-g'!$C$1:$X$194,20,FALSE)</f>
        <v>0.8986506365574165</v>
      </c>
      <c r="AD58" s="13">
        <f>VLOOKUP($E58,'ssp2-up-g'!$C$1:$X$194,21,FALSE)</f>
        <v>0.78025461629355419</v>
      </c>
      <c r="AE58" s="13">
        <f>VLOOKUP($E58,'ssp2-up-g'!$C$1:$X$194,22,FALSE)</f>
        <v>0.67072396715461124</v>
      </c>
    </row>
    <row r="59" spans="1:31" x14ac:dyDescent="0.3">
      <c r="A59" s="14">
        <v>57</v>
      </c>
      <c r="B59" s="8" t="s">
        <v>311</v>
      </c>
      <c r="C59" s="8" t="s">
        <v>214</v>
      </c>
      <c r="D59" s="8">
        <v>178</v>
      </c>
      <c r="E59" s="8" t="s">
        <v>44</v>
      </c>
      <c r="F59" s="8">
        <v>178</v>
      </c>
      <c r="G59" s="8" t="s">
        <v>261</v>
      </c>
      <c r="H59" s="8">
        <v>911</v>
      </c>
      <c r="J59" s="8" t="str">
        <f>VLOOKUP($E59,'un-class-eco'!$B$2:$D$219,3,FALSE)</f>
        <v>Lower middle income</v>
      </c>
      <c r="K59" s="8" t="str">
        <f>IF(VLOOKUP(E59,'un-class'!$L$1:$O$249,2,FALSE)="x","LDC",IF(VLOOKUP(E59,'un-class'!$L$1:$O$249,3,FALSE)="x","LLDC",IF(VLOOKUP(E59,'un-class'!$L$1:O274,4,FALSE)="x","SIDS","nan")))</f>
        <v>nan</v>
      </c>
      <c r="L59" s="14" t="str">
        <f t="shared" si="27"/>
        <v>COG</v>
      </c>
      <c r="M59" s="15" t="s">
        <v>1049</v>
      </c>
      <c r="N59" s="13">
        <f>VLOOKUP($E59,'ssp2-up-g'!$C$1:$X$194,5,FALSE)</f>
        <v>0.45035749924825241</v>
      </c>
      <c r="O59" s="13">
        <f>VLOOKUP($E59,'ssp2-up-g'!$C$1:$X$194,6,FALSE)</f>
        <v>0.46441596725673984</v>
      </c>
      <c r="P59" s="13">
        <f>VLOOKUP($E59,'ssp2-up-g'!$C$1:$X$194,7,FALSE)</f>
        <v>0.46692772736783672</v>
      </c>
      <c r="Q59" s="13">
        <f>VLOOKUP($E59,'ssp2-up-g'!$C$1:$X$194,8,FALSE)</f>
        <v>0.474471968836923</v>
      </c>
      <c r="R59" s="13">
        <f>VLOOKUP($E59,'ssp2-up-g'!$C$1:$X$194,9,FALSE)</f>
        <v>0.4748848709203628</v>
      </c>
      <c r="S59" s="13">
        <f>VLOOKUP($E59,'ssp2-up-g'!$C$1:$X$194,10,FALSE)</f>
        <v>0.45873683208128302</v>
      </c>
      <c r="T59" s="13">
        <f>VLOOKUP($E59,'ssp2-up-g'!$C$1:$X$194,11,FALSE)</f>
        <v>0.42517512180574357</v>
      </c>
      <c r="U59" s="13">
        <f>VLOOKUP($E59,'ssp2-up-g'!$C$1:$X$194,12,FALSE)</f>
        <v>0.39884353957748431</v>
      </c>
      <c r="V59" s="13">
        <f>VLOOKUP($E59,'ssp2-up-g'!$C$1:$X$194,13,FALSE)</f>
        <v>0.36758567301381273</v>
      </c>
      <c r="W59" s="13">
        <f>VLOOKUP($E59,'ssp2-up-g'!$C$1:$X$194,14,FALSE)</f>
        <v>0.33018946528037496</v>
      </c>
      <c r="X59" s="13">
        <f>VLOOKUP($E59,'ssp2-up-g'!$C$1:$X$194,15,FALSE)</f>
        <v>0.28929477643728596</v>
      </c>
      <c r="Y59" s="13">
        <f>VLOOKUP($E59,'ssp2-up-g'!$C$1:$X$194,16,FALSE)</f>
        <v>0.2516210266760126</v>
      </c>
      <c r="Z59" s="13">
        <f>VLOOKUP($E59,'ssp2-up-g'!$C$1:$X$194,17,FALSE)</f>
        <v>0.21309081161417343</v>
      </c>
      <c r="AA59" s="13">
        <f>VLOOKUP($E59,'ssp2-up-g'!$C$1:$X$194,18,FALSE)</f>
        <v>0.1654946109791462</v>
      </c>
      <c r="AB59" s="13">
        <f>VLOOKUP($E59,'ssp2-up-g'!$C$1:$X$194,19,FALSE)</f>
        <v>0.11977232332613941</v>
      </c>
      <c r="AC59" s="13">
        <f>VLOOKUP($E59,'ssp2-up-g'!$C$1:$X$194,20,FALSE)</f>
        <v>7.3831594550858526E-2</v>
      </c>
      <c r="AD59" s="13">
        <f>VLOOKUP($E59,'ssp2-up-g'!$C$1:$X$194,21,FALSE)</f>
        <v>3.718482995629202E-2</v>
      </c>
      <c r="AE59" s="13">
        <f>VLOOKUP($E59,'ssp2-up-g'!$C$1:$X$194,22,FALSE)</f>
        <v>2.2787254182876637E-4</v>
      </c>
    </row>
    <row r="60" spans="1:31" x14ac:dyDescent="0.3">
      <c r="A60" s="14">
        <v>58</v>
      </c>
      <c r="B60" s="8" t="s">
        <v>313</v>
      </c>
      <c r="C60" s="8" t="s">
        <v>214</v>
      </c>
      <c r="D60" s="8">
        <v>180</v>
      </c>
      <c r="E60" s="8" t="s">
        <v>43</v>
      </c>
      <c r="F60" s="8">
        <v>180</v>
      </c>
      <c r="G60" s="8" t="s">
        <v>261</v>
      </c>
      <c r="H60" s="8">
        <v>911</v>
      </c>
      <c r="J60" s="8" t="str">
        <f>VLOOKUP($E60,'un-class-eco'!$B$2:$D$219,3,FALSE)</f>
        <v>Low income</v>
      </c>
      <c r="K60" s="8" t="str">
        <f>IF(VLOOKUP(E60,'un-class'!$L$1:$O$249,2,FALSE)="x","LDC",IF(VLOOKUP(E60,'un-class'!$L$1:$O$249,3,FALSE)="x","LLDC",IF(VLOOKUP(E60,'un-class'!$L$1:O275,4,FALSE)="x","SIDS","nan")))</f>
        <v>LDC</v>
      </c>
      <c r="L60" s="14" t="str">
        <f t="shared" si="27"/>
        <v>COD</v>
      </c>
      <c r="M60" s="15" t="s">
        <v>1049</v>
      </c>
      <c r="N60" s="13">
        <f>VLOOKUP($E60,'ssp2-up-g'!$C$1:$X$194,5,FALSE)</f>
        <v>5.7569277146658884</v>
      </c>
      <c r="O60" s="13">
        <f>VLOOKUP($E60,'ssp2-up-g'!$C$1:$X$194,6,FALSE)</f>
        <v>6.6903249377312406</v>
      </c>
      <c r="P60" s="13">
        <f>VLOOKUP($E60,'ssp2-up-g'!$C$1:$X$194,7,FALSE)</f>
        <v>7.4669220580540596</v>
      </c>
      <c r="Q60" s="13">
        <f>VLOOKUP($E60,'ssp2-up-g'!$C$1:$X$194,8,FALSE)</f>
        <v>7.9478415564002773</v>
      </c>
      <c r="R60" s="13">
        <f>VLOOKUP($E60,'ssp2-up-g'!$C$1:$X$194,9,FALSE)</f>
        <v>8.2054941485805557</v>
      </c>
      <c r="S60" s="13">
        <f>VLOOKUP($E60,'ssp2-up-g'!$C$1:$X$194,10,FALSE)</f>
        <v>8.2813429107205181</v>
      </c>
      <c r="T60" s="13">
        <f>VLOOKUP($E60,'ssp2-up-g'!$C$1:$X$194,11,FALSE)</f>
        <v>8.3656421606605278</v>
      </c>
      <c r="U60" s="13">
        <f>VLOOKUP($E60,'ssp2-up-g'!$C$1:$X$194,12,FALSE)</f>
        <v>8.3506387239488049</v>
      </c>
      <c r="V60" s="13">
        <f>VLOOKUP($E60,'ssp2-up-g'!$C$1:$X$194,13,FALSE)</f>
        <v>8.0563623273074256</v>
      </c>
      <c r="W60" s="13">
        <f>VLOOKUP($E60,'ssp2-up-g'!$C$1:$X$194,14,FALSE)</f>
        <v>7.4990061523742497</v>
      </c>
      <c r="X60" s="13">
        <f>VLOOKUP($E60,'ssp2-up-g'!$C$1:$X$194,15,FALSE)</f>
        <v>7.0324982137401406</v>
      </c>
      <c r="Y60" s="13">
        <f>VLOOKUP($E60,'ssp2-up-g'!$C$1:$X$194,16,FALSE)</f>
        <v>6.4406451488137577</v>
      </c>
      <c r="Z60" s="13">
        <f>VLOOKUP($E60,'ssp2-up-g'!$C$1:$X$194,17,FALSE)</f>
        <v>5.8339717061757028</v>
      </c>
      <c r="AA60" s="13">
        <f>VLOOKUP($E60,'ssp2-up-g'!$C$1:$X$194,18,FALSE)</f>
        <v>5.1993137815181711</v>
      </c>
      <c r="AB60" s="13">
        <f>VLOOKUP($E60,'ssp2-up-g'!$C$1:$X$194,19,FALSE)</f>
        <v>4.4279743173163411</v>
      </c>
      <c r="AC60" s="13">
        <f>VLOOKUP($E60,'ssp2-up-g'!$C$1:$X$194,20,FALSE)</f>
        <v>3.8095323719518319</v>
      </c>
      <c r="AD60" s="13">
        <f>VLOOKUP($E60,'ssp2-up-g'!$C$1:$X$194,21,FALSE)</f>
        <v>3.1361315823153291</v>
      </c>
      <c r="AE60" s="13">
        <f>VLOOKUP($E60,'ssp2-up-g'!$C$1:$X$194,22,FALSE)</f>
        <v>2.4127903407974713</v>
      </c>
    </row>
    <row r="61" spans="1:31" x14ac:dyDescent="0.3">
      <c r="A61" s="14">
        <v>59</v>
      </c>
      <c r="B61" s="8" t="s">
        <v>315</v>
      </c>
      <c r="C61" s="8" t="s">
        <v>214</v>
      </c>
      <c r="D61" s="8">
        <v>226</v>
      </c>
      <c r="E61" s="8" t="s">
        <v>75</v>
      </c>
      <c r="F61" s="8">
        <v>226</v>
      </c>
      <c r="G61" s="8" t="s">
        <v>261</v>
      </c>
      <c r="H61" s="8">
        <v>911</v>
      </c>
      <c r="J61" s="8" t="str">
        <f>VLOOKUP($E61,'un-class-eco'!$B$2:$D$219,3,FALSE)</f>
        <v>Upper middle income</v>
      </c>
      <c r="K61" s="8" t="str">
        <f>IF(VLOOKUP(E61,'un-class'!$L$1:$O$249,2,FALSE)="x","LDC",IF(VLOOKUP(E61,'un-class'!$L$1:$O$249,3,FALSE)="x","LLDC",IF(VLOOKUP(E61,'un-class'!$L$1:O276,4,FALSE)="x","SIDS","nan")))</f>
        <v>nan</v>
      </c>
      <c r="L61" s="14" t="str">
        <f t="shared" si="27"/>
        <v>GNQ</v>
      </c>
      <c r="M61" s="15" t="s">
        <v>1049</v>
      </c>
      <c r="N61" s="13">
        <f>VLOOKUP($E61,'ssp2-up-g'!$C$1:$X$194,5,FALSE)</f>
        <v>6.3762806103117298E-2</v>
      </c>
      <c r="O61" s="13">
        <f>VLOOKUP($E61,'ssp2-up-g'!$C$1:$X$194,6,FALSE)</f>
        <v>7.0328836845725884E-2</v>
      </c>
      <c r="P61" s="13">
        <f>VLOOKUP($E61,'ssp2-up-g'!$C$1:$X$194,7,FALSE)</f>
        <v>7.3683596975907206E-2</v>
      </c>
      <c r="Q61" s="13">
        <f>VLOOKUP($E61,'ssp2-up-g'!$C$1:$X$194,8,FALSE)</f>
        <v>7.5274058426791524E-2</v>
      </c>
      <c r="R61" s="13">
        <f>VLOOKUP($E61,'ssp2-up-g'!$C$1:$X$194,9,FALSE)</f>
        <v>7.682629966092791E-2</v>
      </c>
      <c r="S61" s="13">
        <f>VLOOKUP($E61,'ssp2-up-g'!$C$1:$X$194,10,FALSE)</f>
        <v>7.6831671284948055E-2</v>
      </c>
      <c r="T61" s="13">
        <f>VLOOKUP($E61,'ssp2-up-g'!$C$1:$X$194,11,FALSE)</f>
        <v>7.5708133966017277E-2</v>
      </c>
      <c r="U61" s="13">
        <f>VLOOKUP($E61,'ssp2-up-g'!$C$1:$X$194,12,FALSE)</f>
        <v>7.3324899769427021E-2</v>
      </c>
      <c r="V61" s="13">
        <f>VLOOKUP($E61,'ssp2-up-g'!$C$1:$X$194,13,FALSE)</f>
        <v>7.0830055751645915E-2</v>
      </c>
      <c r="W61" s="13">
        <f>VLOOKUP($E61,'ssp2-up-g'!$C$1:$X$194,14,FALSE)</f>
        <v>6.7224231124712208E-2</v>
      </c>
      <c r="X61" s="13">
        <f>VLOOKUP($E61,'ssp2-up-g'!$C$1:$X$194,15,FALSE)</f>
        <v>6.1918313211578146E-2</v>
      </c>
      <c r="Y61" s="13">
        <f>VLOOKUP($E61,'ssp2-up-g'!$C$1:$X$194,16,FALSE)</f>
        <v>5.4761253809181287E-2</v>
      </c>
      <c r="Z61" s="13">
        <f>VLOOKUP($E61,'ssp2-up-g'!$C$1:$X$194,17,FALSE)</f>
        <v>4.7876117499564996E-2</v>
      </c>
      <c r="AA61" s="13">
        <f>VLOOKUP($E61,'ssp2-up-g'!$C$1:$X$194,18,FALSE)</f>
        <v>4.0659233895083746E-2</v>
      </c>
      <c r="AB61" s="13">
        <f>VLOOKUP($E61,'ssp2-up-g'!$C$1:$X$194,19,FALSE)</f>
        <v>3.2352178303006518E-2</v>
      </c>
      <c r="AC61" s="13">
        <f>VLOOKUP($E61,'ssp2-up-g'!$C$1:$X$194,20,FALSE)</f>
        <v>2.4636624392743167E-2</v>
      </c>
      <c r="AD61" s="13">
        <f>VLOOKUP($E61,'ssp2-up-g'!$C$1:$X$194,21,FALSE)</f>
        <v>1.5575137017974638E-2</v>
      </c>
      <c r="AE61" s="13">
        <f>VLOOKUP($E61,'ssp2-up-g'!$C$1:$X$194,22,FALSE)</f>
        <v>8.6710068531417051E-3</v>
      </c>
    </row>
    <row r="62" spans="1:31" x14ac:dyDescent="0.3">
      <c r="A62" s="14">
        <v>60</v>
      </c>
      <c r="B62" s="8" t="s">
        <v>317</v>
      </c>
      <c r="C62" s="8" t="s">
        <v>214</v>
      </c>
      <c r="D62" s="8">
        <v>266</v>
      </c>
      <c r="E62" s="8" t="s">
        <v>67</v>
      </c>
      <c r="F62" s="8">
        <v>266</v>
      </c>
      <c r="G62" s="8" t="s">
        <v>261</v>
      </c>
      <c r="H62" s="8">
        <v>911</v>
      </c>
      <c r="J62" s="8" t="str">
        <f>VLOOKUP($E62,'un-class-eco'!$B$2:$D$219,3,FALSE)</f>
        <v>Upper middle income</v>
      </c>
      <c r="K62" s="8" t="str">
        <f>IF(VLOOKUP(E62,'un-class'!$L$1:$O$249,2,FALSE)="x","LDC",IF(VLOOKUP(E62,'un-class'!$L$1:$O$249,3,FALSE)="x","LLDC",IF(VLOOKUP(E62,'un-class'!$L$1:O277,4,FALSE)="x","SIDS","nan")))</f>
        <v>nan</v>
      </c>
      <c r="L62" s="14" t="str">
        <f t="shared" si="27"/>
        <v>GAB</v>
      </c>
      <c r="M62" s="15" t="s">
        <v>1049</v>
      </c>
      <c r="N62" s="13">
        <f>VLOOKUP($E62,'ssp2-up-g'!$C$1:$X$194,5,FALSE)</f>
        <v>0.1372568304461157</v>
      </c>
      <c r="O62" s="13">
        <f>VLOOKUP($E62,'ssp2-up-g'!$C$1:$X$194,6,FALSE)</f>
        <v>0.12927015380769968</v>
      </c>
      <c r="P62" s="13">
        <f>VLOOKUP($E62,'ssp2-up-g'!$C$1:$X$194,7,FALSE)</f>
        <v>0.11819996657146326</v>
      </c>
      <c r="Q62" s="13">
        <f>VLOOKUP($E62,'ssp2-up-g'!$C$1:$X$194,8,FALSE)</f>
        <v>0.10462659108595651</v>
      </c>
      <c r="R62" s="13">
        <f>VLOOKUP($E62,'ssp2-up-g'!$C$1:$X$194,9,FALSE)</f>
        <v>9.2536895816561326E-2</v>
      </c>
      <c r="S62" s="13">
        <f>VLOOKUP($E62,'ssp2-up-g'!$C$1:$X$194,10,FALSE)</f>
        <v>8.1260798892377251E-2</v>
      </c>
      <c r="T62" s="13">
        <f>VLOOKUP($E62,'ssp2-up-g'!$C$1:$X$194,11,FALSE)</f>
        <v>6.9524002039029753E-2</v>
      </c>
      <c r="U62" s="13">
        <f>VLOOKUP($E62,'ssp2-up-g'!$C$1:$X$194,12,FALSE)</f>
        <v>5.7340384799521971E-2</v>
      </c>
      <c r="V62" s="13">
        <f>VLOOKUP($E62,'ssp2-up-g'!$C$1:$X$194,13,FALSE)</f>
        <v>4.7795503689261665E-2</v>
      </c>
      <c r="W62" s="13">
        <f>VLOOKUP($E62,'ssp2-up-g'!$C$1:$X$194,14,FALSE)</f>
        <v>3.8345067594403925E-2</v>
      </c>
      <c r="X62" s="13">
        <f>VLOOKUP($E62,'ssp2-up-g'!$C$1:$X$194,15,FALSE)</f>
        <v>2.6144323759503596E-2</v>
      </c>
      <c r="Y62" s="13">
        <f>VLOOKUP($E62,'ssp2-up-g'!$C$1:$X$194,16,FALSE)</f>
        <v>1.4174993603903729E-2</v>
      </c>
      <c r="Z62" s="13">
        <f>VLOOKUP($E62,'ssp2-up-g'!$C$1:$X$194,17,FALSE)</f>
        <v>2.641630963211572E-3</v>
      </c>
      <c r="AA62" s="13">
        <f>VLOOKUP($E62,'ssp2-up-g'!$C$1:$X$194,18,FALSE)</f>
        <v>0</v>
      </c>
      <c r="AB62" s="13">
        <f>VLOOKUP($E62,'ssp2-up-g'!$C$1:$X$194,19,FALSE)</f>
        <v>0</v>
      </c>
      <c r="AC62" s="13">
        <f>VLOOKUP($E62,'ssp2-up-g'!$C$1:$X$194,20,FALSE)</f>
        <v>0</v>
      </c>
      <c r="AD62" s="13">
        <f>VLOOKUP($E62,'ssp2-up-g'!$C$1:$X$194,21,FALSE)</f>
        <v>0</v>
      </c>
      <c r="AE62" s="13">
        <f>VLOOKUP($E62,'ssp2-up-g'!$C$1:$X$194,22,FALSE)</f>
        <v>0</v>
      </c>
    </row>
    <row r="63" spans="1:31" x14ac:dyDescent="0.3">
      <c r="A63" s="14">
        <v>61</v>
      </c>
      <c r="B63" s="8" t="s">
        <v>319</v>
      </c>
      <c r="C63" s="8" t="s">
        <v>214</v>
      </c>
      <c r="D63" s="8">
        <v>678</v>
      </c>
      <c r="E63" s="8" t="s">
        <v>169</v>
      </c>
      <c r="F63" s="8">
        <v>678</v>
      </c>
      <c r="G63" s="8" t="s">
        <v>261</v>
      </c>
      <c r="H63" s="8">
        <v>911</v>
      </c>
      <c r="J63" s="8" t="str">
        <f>VLOOKUP($E63,'un-class-eco'!$B$2:$D$219,3,FALSE)</f>
        <v>Lower middle income</v>
      </c>
      <c r="K63" s="8" t="str">
        <f>IF(VLOOKUP(E63,'un-class'!$L$1:$O$249,2,FALSE)="x","LDC",IF(VLOOKUP(E63,'un-class'!$L$1:$O$249,3,FALSE)="x","LLDC",IF(VLOOKUP(E63,'un-class'!$L$1:O278,4,FALSE)="x","SIDS","nan")))</f>
        <v>LDC</v>
      </c>
      <c r="L63" s="14" t="str">
        <f t="shared" si="27"/>
        <v>STP</v>
      </c>
      <c r="M63" s="15" t="s">
        <v>1049</v>
      </c>
      <c r="N63" s="13">
        <f>VLOOKUP($E63,'ssp2-up-g'!$C$1:$X$194,5,FALSE)</f>
        <v>1.1095360463026879E-2</v>
      </c>
      <c r="O63" s="13">
        <f>VLOOKUP($E63,'ssp2-up-g'!$C$1:$X$194,6,FALSE)</f>
        <v>1.0111399699922627E-2</v>
      </c>
      <c r="P63" s="13">
        <f>VLOOKUP($E63,'ssp2-up-g'!$C$1:$X$194,7,FALSE)</f>
        <v>9.3582147977592511E-3</v>
      </c>
      <c r="Q63" s="13">
        <f>VLOOKUP($E63,'ssp2-up-g'!$C$1:$X$194,8,FALSE)</f>
        <v>8.5890106201736982E-3</v>
      </c>
      <c r="R63" s="13">
        <f>VLOOKUP($E63,'ssp2-up-g'!$C$1:$X$194,9,FALSE)</f>
        <v>7.3657641316962896E-3</v>
      </c>
      <c r="S63" s="13">
        <f>VLOOKUP($E63,'ssp2-up-g'!$C$1:$X$194,10,FALSE)</f>
        <v>6.0647654198728029E-3</v>
      </c>
      <c r="T63" s="13">
        <f>VLOOKUP($E63,'ssp2-up-g'!$C$1:$X$194,11,FALSE)</f>
        <v>4.8795056489320254E-3</v>
      </c>
      <c r="U63" s="13">
        <f>VLOOKUP($E63,'ssp2-up-g'!$C$1:$X$194,12,FALSE)</f>
        <v>3.6143579412889482E-3</v>
      </c>
      <c r="V63" s="13">
        <f>VLOOKUP($E63,'ssp2-up-g'!$C$1:$X$194,13,FALSE)</f>
        <v>2.4311031090690494E-3</v>
      </c>
      <c r="W63" s="13">
        <f>VLOOKUP($E63,'ssp2-up-g'!$C$1:$X$194,14,FALSE)</f>
        <v>1.410880507427853E-3</v>
      </c>
      <c r="X63" s="13">
        <f>VLOOKUP($E63,'ssp2-up-g'!$C$1:$X$194,15,FALSE)</f>
        <v>1.2883328590459764E-3</v>
      </c>
      <c r="Y63" s="13">
        <f>VLOOKUP($E63,'ssp2-up-g'!$C$1:$X$194,16,FALSE)</f>
        <v>1.0035856820104772E-3</v>
      </c>
      <c r="Z63" s="13">
        <f>VLOOKUP($E63,'ssp2-up-g'!$C$1:$X$194,17,FALSE)</f>
        <v>8.1169112740295257E-4</v>
      </c>
      <c r="AA63" s="13">
        <f>VLOOKUP($E63,'ssp2-up-g'!$C$1:$X$194,18,FALSE)</f>
        <v>6.3338521189004737E-4</v>
      </c>
      <c r="AB63" s="13">
        <f>VLOOKUP($E63,'ssp2-up-g'!$C$1:$X$194,19,FALSE)</f>
        <v>6.7250835081580917E-4</v>
      </c>
      <c r="AC63" s="13">
        <f>VLOOKUP($E63,'ssp2-up-g'!$C$1:$X$194,20,FALSE)</f>
        <v>6.3441051861976017E-4</v>
      </c>
      <c r="AD63" s="13">
        <f>VLOOKUP($E63,'ssp2-up-g'!$C$1:$X$194,21,FALSE)</f>
        <v>6.3579900279878143E-4</v>
      </c>
      <c r="AE63" s="13">
        <f>VLOOKUP($E63,'ssp2-up-g'!$C$1:$X$194,22,FALSE)</f>
        <v>6.4084750054743678E-4</v>
      </c>
    </row>
    <row r="64" spans="1:31" x14ac:dyDescent="0.3">
      <c r="A64" s="14">
        <v>62</v>
      </c>
      <c r="B64" s="14" t="s">
        <v>321</v>
      </c>
      <c r="C64" s="14" t="s">
        <v>214</v>
      </c>
      <c r="D64" s="14">
        <v>912</v>
      </c>
      <c r="E64" s="14" t="s">
        <v>214</v>
      </c>
      <c r="F64" s="14">
        <v>15</v>
      </c>
      <c r="G64" s="14" t="s">
        <v>258</v>
      </c>
      <c r="H64" s="14">
        <v>903</v>
      </c>
      <c r="I64" s="14">
        <v>1833</v>
      </c>
      <c r="L64" s="14" t="str">
        <f>B64</f>
        <v>Northern Africa</v>
      </c>
      <c r="M64" s="15" t="s">
        <v>1049</v>
      </c>
      <c r="N64" s="15">
        <f t="shared" ref="N64:AE64" si="29">SUMIF($H$2:$H$295,$D64,N$2:N$295)</f>
        <v>15.156698654026659</v>
      </c>
      <c r="O64" s="15">
        <f t="shared" si="29"/>
        <v>15.335332737417232</v>
      </c>
      <c r="P64" s="15">
        <f t="shared" si="29"/>
        <v>15.012159280410797</v>
      </c>
      <c r="Q64" s="15">
        <f t="shared" si="29"/>
        <v>14.450450452046015</v>
      </c>
      <c r="R64" s="15">
        <f t="shared" si="29"/>
        <v>13.827275569699617</v>
      </c>
      <c r="S64" s="15">
        <f t="shared" si="29"/>
        <v>13.123496077671746</v>
      </c>
      <c r="T64" s="15">
        <f t="shared" si="29"/>
        <v>12.178351801442243</v>
      </c>
      <c r="U64" s="15">
        <f t="shared" si="29"/>
        <v>10.883574421602814</v>
      </c>
      <c r="V64" s="15">
        <f t="shared" si="29"/>
        <v>9.5318369731535011</v>
      </c>
      <c r="W64" s="15">
        <f t="shared" si="29"/>
        <v>8.1085936247814843</v>
      </c>
      <c r="X64" s="15">
        <f t="shared" si="29"/>
        <v>6.8559324854857859</v>
      </c>
      <c r="Y64" s="15">
        <f t="shared" si="29"/>
        <v>5.6463095925819307</v>
      </c>
      <c r="Z64" s="15">
        <f t="shared" si="29"/>
        <v>4.4927691152494127</v>
      </c>
      <c r="AA64" s="15">
        <f t="shared" si="29"/>
        <v>3.517315471218506</v>
      </c>
      <c r="AB64" s="15">
        <f t="shared" si="29"/>
        <v>2.6058417207391518</v>
      </c>
      <c r="AC64" s="15">
        <f t="shared" si="29"/>
        <v>1.8305032151988598</v>
      </c>
      <c r="AD64" s="15">
        <f t="shared" si="29"/>
        <v>1.0958659543687332</v>
      </c>
      <c r="AE64" s="15">
        <f t="shared" si="29"/>
        <v>0.45349579852582167</v>
      </c>
    </row>
    <row r="65" spans="1:31" x14ac:dyDescent="0.3">
      <c r="A65" s="14">
        <v>63</v>
      </c>
      <c r="B65" s="8" t="s">
        <v>322</v>
      </c>
      <c r="C65" s="8" t="s">
        <v>214</v>
      </c>
      <c r="D65" s="8">
        <v>12</v>
      </c>
      <c r="E65" s="8" t="s">
        <v>56</v>
      </c>
      <c r="F65" s="8">
        <v>12</v>
      </c>
      <c r="G65" s="8" t="s">
        <v>261</v>
      </c>
      <c r="H65" s="8">
        <v>912</v>
      </c>
      <c r="J65" s="8" t="str">
        <f>VLOOKUP($E65,'un-class-eco'!$B$2:$D$219,3,FALSE)</f>
        <v>Upper middle income</v>
      </c>
      <c r="K65" s="8" t="str">
        <f>IF(VLOOKUP(E65,'un-class'!$L$1:$O$249,2,FALSE)="x","LDC",IF(VLOOKUP(E65,'un-class'!$L$1:$O$249,3,FALSE)="x","LLDC",IF(VLOOKUP(E65,'un-class'!$L$1:O280,4,FALSE)="x","SIDS","nan")))</f>
        <v>nan</v>
      </c>
      <c r="L65" s="14" t="str">
        <f t="shared" si="27"/>
        <v>DZA</v>
      </c>
      <c r="M65" s="15" t="s">
        <v>1049</v>
      </c>
      <c r="N65" s="13">
        <f>VLOOKUP($E65,'ssp2-up-g'!$C$1:$X$194,5,FALSE)</f>
        <v>2.543960520232055</v>
      </c>
      <c r="O65" s="13">
        <f>VLOOKUP($E65,'ssp2-up-g'!$C$1:$X$194,6,FALSE)</f>
        <v>2.5259572017003151</v>
      </c>
      <c r="P65" s="13">
        <f>VLOOKUP($E65,'ssp2-up-g'!$C$1:$X$194,7,FALSE)</f>
        <v>2.3638932445806162</v>
      </c>
      <c r="Q65" s="13">
        <f>VLOOKUP($E65,'ssp2-up-g'!$C$1:$X$194,8,FALSE)</f>
        <v>2.1115569152144893</v>
      </c>
      <c r="R65" s="13">
        <f>VLOOKUP($E65,'ssp2-up-g'!$C$1:$X$194,9,FALSE)</f>
        <v>1.9246253030850511</v>
      </c>
      <c r="S65" s="13">
        <f>VLOOKUP($E65,'ssp2-up-g'!$C$1:$X$194,10,FALSE)</f>
        <v>1.792186449080269</v>
      </c>
      <c r="T65" s="13">
        <f>VLOOKUP($E65,'ssp2-up-g'!$C$1:$X$194,11,FALSE)</f>
        <v>1.6495799581360941</v>
      </c>
      <c r="U65" s="13">
        <f>VLOOKUP($E65,'ssp2-up-g'!$C$1:$X$194,12,FALSE)</f>
        <v>1.3808288675005329</v>
      </c>
      <c r="V65" s="13">
        <f>VLOOKUP($E65,'ssp2-up-g'!$C$1:$X$194,13,FALSE)</f>
        <v>1.0373821757513753</v>
      </c>
      <c r="W65" s="13">
        <f>VLOOKUP($E65,'ssp2-up-g'!$C$1:$X$194,14,FALSE)</f>
        <v>0.69309776255910549</v>
      </c>
      <c r="X65" s="13">
        <f>VLOOKUP($E65,'ssp2-up-g'!$C$1:$X$194,15,FALSE)</f>
        <v>0.42876600285426747</v>
      </c>
      <c r="Y65" s="13">
        <f>VLOOKUP($E65,'ssp2-up-g'!$C$1:$X$194,16,FALSE)</f>
        <v>0.20617630661967468</v>
      </c>
      <c r="Z65" s="13">
        <f>VLOOKUP($E65,'ssp2-up-g'!$C$1:$X$194,17,FALSE)</f>
        <v>4.5373842084877936E-2</v>
      </c>
      <c r="AA65" s="13">
        <f>VLOOKUP($E65,'ssp2-up-g'!$C$1:$X$194,18,FALSE)</f>
        <v>0</v>
      </c>
      <c r="AB65" s="13">
        <f>VLOOKUP($E65,'ssp2-up-g'!$C$1:$X$194,19,FALSE)</f>
        <v>0</v>
      </c>
      <c r="AC65" s="13">
        <f>VLOOKUP($E65,'ssp2-up-g'!$C$1:$X$194,20,FALSE)</f>
        <v>0</v>
      </c>
      <c r="AD65" s="13">
        <f>VLOOKUP($E65,'ssp2-up-g'!$C$1:$X$194,21,FALSE)</f>
        <v>0</v>
      </c>
      <c r="AE65" s="13">
        <f>VLOOKUP($E65,'ssp2-up-g'!$C$1:$X$194,22,FALSE)</f>
        <v>0</v>
      </c>
    </row>
    <row r="66" spans="1:31" x14ac:dyDescent="0.3">
      <c r="A66" s="14">
        <v>64</v>
      </c>
      <c r="B66" s="8" t="s">
        <v>324</v>
      </c>
      <c r="C66" s="8" t="s">
        <v>214</v>
      </c>
      <c r="D66" s="8">
        <v>818</v>
      </c>
      <c r="E66" s="8" t="s">
        <v>58</v>
      </c>
      <c r="F66" s="8">
        <v>818</v>
      </c>
      <c r="G66" s="8" t="s">
        <v>261</v>
      </c>
      <c r="H66" s="8">
        <v>912</v>
      </c>
      <c r="J66" s="8" t="str">
        <f>VLOOKUP($E66,'un-class-eco'!$B$2:$D$219,3,FALSE)</f>
        <v>Lower middle income</v>
      </c>
      <c r="K66" s="8" t="str">
        <f>IF(VLOOKUP(E66,'un-class'!$L$1:$O$249,2,FALSE)="x","LDC",IF(VLOOKUP(E66,'un-class'!$L$1:$O$249,3,FALSE)="x","LLDC",IF(VLOOKUP(E66,'un-class'!$L$1:O281,4,FALSE)="x","SIDS","nan")))</f>
        <v>nan</v>
      </c>
      <c r="L66" s="14" t="str">
        <f t="shared" si="27"/>
        <v>EGY</v>
      </c>
      <c r="M66" s="15" t="s">
        <v>1049</v>
      </c>
      <c r="N66" s="13">
        <f>VLOOKUP($E66,'ssp2-up-g'!$C$1:$X$194,5,FALSE)</f>
        <v>5.8510093076118537</v>
      </c>
      <c r="O66" s="13">
        <f>VLOOKUP($E66,'ssp2-up-g'!$C$1:$X$194,6,FALSE)</f>
        <v>6.0162172324065537</v>
      </c>
      <c r="P66" s="13">
        <f>VLOOKUP($E66,'ssp2-up-g'!$C$1:$X$194,7,FALSE)</f>
        <v>6.0183707907347568</v>
      </c>
      <c r="Q66" s="13">
        <f>VLOOKUP($E66,'ssp2-up-g'!$C$1:$X$194,8,FALSE)</f>
        <v>5.9410765143072055</v>
      </c>
      <c r="R66" s="13">
        <f>VLOOKUP($E66,'ssp2-up-g'!$C$1:$X$194,9,FALSE)</f>
        <v>5.8167250465149962</v>
      </c>
      <c r="S66" s="13">
        <f>VLOOKUP($E66,'ssp2-up-g'!$C$1:$X$194,10,FALSE)</f>
        <v>5.6181051326764617</v>
      </c>
      <c r="T66" s="13">
        <f>VLOOKUP($E66,'ssp2-up-g'!$C$1:$X$194,11,FALSE)</f>
        <v>5.3146612661237214</v>
      </c>
      <c r="U66" s="13">
        <f>VLOOKUP($E66,'ssp2-up-g'!$C$1:$X$194,12,FALSE)</f>
        <v>4.870819623727499</v>
      </c>
      <c r="V66" s="13">
        <f>VLOOKUP($E66,'ssp2-up-g'!$C$1:$X$194,13,FALSE)</f>
        <v>4.4628286001654516</v>
      </c>
      <c r="W66" s="13">
        <f>VLOOKUP($E66,'ssp2-up-g'!$C$1:$X$194,14,FALSE)</f>
        <v>4.0227313453359983</v>
      </c>
      <c r="X66" s="13">
        <f>VLOOKUP($E66,'ssp2-up-g'!$C$1:$X$194,15,FALSE)</f>
        <v>3.5250188951655304</v>
      </c>
      <c r="Y66" s="13">
        <f>VLOOKUP($E66,'ssp2-up-g'!$C$1:$X$194,16,FALSE)</f>
        <v>2.9373715803288292</v>
      </c>
      <c r="Z66" s="13">
        <f>VLOOKUP($E66,'ssp2-up-g'!$C$1:$X$194,17,FALSE)</f>
        <v>2.3362974969293191</v>
      </c>
      <c r="AA66" s="13">
        <f>VLOOKUP($E66,'ssp2-up-g'!$C$1:$X$194,18,FALSE)</f>
        <v>1.8615026174260549</v>
      </c>
      <c r="AB66" s="13">
        <f>VLOOKUP($E66,'ssp2-up-g'!$C$1:$X$194,19,FALSE)</f>
        <v>1.4140137350340041</v>
      </c>
      <c r="AC66" s="13">
        <f>VLOOKUP($E66,'ssp2-up-g'!$C$1:$X$194,20,FALSE)</f>
        <v>1.0287528945542164</v>
      </c>
      <c r="AD66" s="13">
        <f>VLOOKUP($E66,'ssp2-up-g'!$C$1:$X$194,21,FALSE)</f>
        <v>0.60381215401076815</v>
      </c>
      <c r="AE66" s="13">
        <f>VLOOKUP($E66,'ssp2-up-g'!$C$1:$X$194,22,FALSE)</f>
        <v>0.28069614648106267</v>
      </c>
    </row>
    <row r="67" spans="1:31" x14ac:dyDescent="0.3">
      <c r="A67" s="14">
        <v>65</v>
      </c>
      <c r="B67" s="8" t="s">
        <v>326</v>
      </c>
      <c r="C67" s="8" t="s">
        <v>214</v>
      </c>
      <c r="D67" s="8">
        <v>434</v>
      </c>
      <c r="E67" s="8" t="s">
        <v>107</v>
      </c>
      <c r="F67" s="8">
        <v>434</v>
      </c>
      <c r="G67" s="8" t="s">
        <v>261</v>
      </c>
      <c r="H67" s="8">
        <v>912</v>
      </c>
      <c r="J67" s="8" t="str">
        <f>VLOOKUP($E67,'un-class-eco'!$B$2:$D$219,3,FALSE)</f>
        <v>Upper middle income</v>
      </c>
      <c r="K67" s="8" t="str">
        <f>IF(VLOOKUP(E67,'un-class'!$L$1:$O$249,2,FALSE)="x","LDC",IF(VLOOKUP(E67,'un-class'!$L$1:$O$249,3,FALSE)="x","LLDC",IF(VLOOKUP(E67,'un-class'!$L$1:O282,4,FALSE)="x","SIDS","nan")))</f>
        <v>nan</v>
      </c>
      <c r="L67" s="14" t="str">
        <f t="shared" si="27"/>
        <v>LBY</v>
      </c>
      <c r="M67" s="15" t="s">
        <v>1049</v>
      </c>
      <c r="N67" s="13">
        <f>VLOOKUP($E67,'ssp2-up-g'!$C$1:$X$194,5,FALSE)</f>
        <v>0.59566836340775886</v>
      </c>
      <c r="O67" s="13">
        <f>VLOOKUP($E67,'ssp2-up-g'!$C$1:$X$194,6,FALSE)</f>
        <v>0.55182577014379408</v>
      </c>
      <c r="P67" s="13">
        <f>VLOOKUP($E67,'ssp2-up-g'!$C$1:$X$194,7,FALSE)</f>
        <v>0.48635962828790458</v>
      </c>
      <c r="Q67" s="13">
        <f>VLOOKUP($E67,'ssp2-up-g'!$C$1:$X$194,8,FALSE)</f>
        <v>0.44499726359212577</v>
      </c>
      <c r="R67" s="13">
        <f>VLOOKUP($E67,'ssp2-up-g'!$C$1:$X$194,9,FALSE)</f>
        <v>0.42752227002605991</v>
      </c>
      <c r="S67" s="13">
        <f>VLOOKUP($E67,'ssp2-up-g'!$C$1:$X$194,10,FALSE)</f>
        <v>0.41838142978347115</v>
      </c>
      <c r="T67" s="13">
        <f>VLOOKUP($E67,'ssp2-up-g'!$C$1:$X$194,11,FALSE)</f>
        <v>0.39415812255580107</v>
      </c>
      <c r="U67" s="13">
        <f>VLOOKUP($E67,'ssp2-up-g'!$C$1:$X$194,12,FALSE)</f>
        <v>0.33930711402926583</v>
      </c>
      <c r="V67" s="13">
        <f>VLOOKUP($E67,'ssp2-up-g'!$C$1:$X$194,13,FALSE)</f>
        <v>0.2594305550250553</v>
      </c>
      <c r="W67" s="13">
        <f>VLOOKUP($E67,'ssp2-up-g'!$C$1:$X$194,14,FALSE)</f>
        <v>0.18301162358736711</v>
      </c>
      <c r="X67" s="13">
        <f>VLOOKUP($E67,'ssp2-up-g'!$C$1:$X$194,15,FALSE)</f>
        <v>0.13049578650766414</v>
      </c>
      <c r="Y67" s="13">
        <f>VLOOKUP($E67,'ssp2-up-g'!$C$1:$X$194,16,FALSE)</f>
        <v>8.7023225633524603E-2</v>
      </c>
      <c r="Z67" s="13">
        <f>VLOOKUP($E67,'ssp2-up-g'!$C$1:$X$194,17,FALSE)</f>
        <v>5.8353455916584807E-2</v>
      </c>
      <c r="AA67" s="13">
        <f>VLOOKUP($E67,'ssp2-up-g'!$C$1:$X$194,18,FALSE)</f>
        <v>3.1518449410693705E-2</v>
      </c>
      <c r="AB67" s="13">
        <f>VLOOKUP($E67,'ssp2-up-g'!$C$1:$X$194,19,FALSE)</f>
        <v>6.8793725036542241E-5</v>
      </c>
      <c r="AC67" s="13">
        <f>VLOOKUP($E67,'ssp2-up-g'!$C$1:$X$194,20,FALSE)</f>
        <v>0</v>
      </c>
      <c r="AD67" s="13">
        <f>VLOOKUP($E67,'ssp2-up-g'!$C$1:$X$194,21,FALSE)</f>
        <v>0</v>
      </c>
      <c r="AE67" s="13">
        <f>VLOOKUP($E67,'ssp2-up-g'!$C$1:$X$194,22,FALSE)</f>
        <v>0</v>
      </c>
    </row>
    <row r="68" spans="1:31" x14ac:dyDescent="0.3">
      <c r="A68" s="14">
        <v>66</v>
      </c>
      <c r="B68" s="8" t="s">
        <v>328</v>
      </c>
      <c r="C68" s="8" t="s">
        <v>214</v>
      </c>
      <c r="D68" s="8">
        <v>504</v>
      </c>
      <c r="E68" s="8" t="s">
        <v>115</v>
      </c>
      <c r="F68" s="8">
        <v>504</v>
      </c>
      <c r="G68" s="8" t="s">
        <v>261</v>
      </c>
      <c r="H68" s="8">
        <v>912</v>
      </c>
      <c r="J68" s="8" t="str">
        <f>VLOOKUP($E68,'un-class-eco'!$B$2:$D$219,3,FALSE)</f>
        <v>Lower middle income</v>
      </c>
      <c r="K68" s="8" t="str">
        <f>IF(VLOOKUP(E68,'un-class'!$L$1:$O$249,2,FALSE)="x","LDC",IF(VLOOKUP(E68,'un-class'!$L$1:$O$249,3,FALSE)="x","LLDC",IF(VLOOKUP(E68,'un-class'!$L$1:O283,4,FALSE)="x","SIDS","nan")))</f>
        <v>nan</v>
      </c>
      <c r="L68" s="14" t="str">
        <f t="shared" si="27"/>
        <v>MAR</v>
      </c>
      <c r="M68" s="15" t="s">
        <v>1049</v>
      </c>
      <c r="N68" s="13">
        <f>VLOOKUP($E68,'ssp2-up-g'!$C$1:$X$194,5,FALSE)</f>
        <v>1.9392286933959717</v>
      </c>
      <c r="O68" s="13">
        <f>VLOOKUP($E68,'ssp2-up-g'!$C$1:$X$194,6,FALSE)</f>
        <v>1.7673408506218138</v>
      </c>
      <c r="P68" s="13">
        <f>VLOOKUP($E68,'ssp2-up-g'!$C$1:$X$194,7,FALSE)</f>
        <v>1.5427710118484015</v>
      </c>
      <c r="Q68" s="13">
        <f>VLOOKUP($E68,'ssp2-up-g'!$C$1:$X$194,8,FALSE)</f>
        <v>1.2779610280847429</v>
      </c>
      <c r="R68" s="13">
        <f>VLOOKUP($E68,'ssp2-up-g'!$C$1:$X$194,9,FALSE)</f>
        <v>1.0208614283069544</v>
      </c>
      <c r="S68" s="13">
        <f>VLOOKUP($E68,'ssp2-up-g'!$C$1:$X$194,10,FALSE)</f>
        <v>0.79291073946936308</v>
      </c>
      <c r="T68" s="13">
        <f>VLOOKUP($E68,'ssp2-up-g'!$C$1:$X$194,11,FALSE)</f>
        <v>0.57109736261788413</v>
      </c>
      <c r="U68" s="13">
        <f>VLOOKUP($E68,'ssp2-up-g'!$C$1:$X$194,12,FALSE)</f>
        <v>0.36656735514035077</v>
      </c>
      <c r="V68" s="13">
        <f>VLOOKUP($E68,'ssp2-up-g'!$C$1:$X$194,13,FALSE)</f>
        <v>0.17093706376857298</v>
      </c>
      <c r="W68" s="13">
        <f>VLOOKUP($E68,'ssp2-up-g'!$C$1:$X$194,14,FALSE)</f>
        <v>0</v>
      </c>
      <c r="X68" s="13">
        <f>VLOOKUP($E68,'ssp2-up-g'!$C$1:$X$194,15,FALSE)</f>
        <v>0</v>
      </c>
      <c r="Y68" s="13">
        <f>VLOOKUP($E68,'ssp2-up-g'!$C$1:$X$194,16,FALSE)</f>
        <v>0</v>
      </c>
      <c r="Z68" s="13">
        <f>VLOOKUP($E68,'ssp2-up-g'!$C$1:$X$194,17,FALSE)</f>
        <v>0</v>
      </c>
      <c r="AA68" s="13">
        <f>VLOOKUP($E68,'ssp2-up-g'!$C$1:$X$194,18,FALSE)</f>
        <v>0</v>
      </c>
      <c r="AB68" s="13">
        <f>VLOOKUP($E68,'ssp2-up-g'!$C$1:$X$194,19,FALSE)</f>
        <v>0</v>
      </c>
      <c r="AC68" s="13">
        <f>VLOOKUP($E68,'ssp2-up-g'!$C$1:$X$194,20,FALSE)</f>
        <v>0</v>
      </c>
      <c r="AD68" s="13">
        <f>VLOOKUP($E68,'ssp2-up-g'!$C$1:$X$194,21,FALSE)</f>
        <v>0</v>
      </c>
      <c r="AE68" s="13">
        <f>VLOOKUP($E68,'ssp2-up-g'!$C$1:$X$194,22,FALSE)</f>
        <v>0</v>
      </c>
    </row>
    <row r="69" spans="1:31" x14ac:dyDescent="0.3">
      <c r="A69" s="14">
        <v>67</v>
      </c>
      <c r="B69" s="8" t="s">
        <v>330</v>
      </c>
      <c r="C69" s="8" t="s">
        <v>214</v>
      </c>
      <c r="D69" s="8">
        <v>729</v>
      </c>
      <c r="E69" s="8" t="s">
        <v>161</v>
      </c>
      <c r="F69" s="8">
        <v>729</v>
      </c>
      <c r="G69" s="8" t="s">
        <v>261</v>
      </c>
      <c r="H69" s="8">
        <v>912</v>
      </c>
      <c r="J69" s="8" t="str">
        <f>VLOOKUP($E69,'un-class-eco'!$B$2:$D$219,3,FALSE)</f>
        <v>Low income</v>
      </c>
      <c r="K69" s="8" t="str">
        <f>IF(VLOOKUP(E69,'un-class'!$L$1:$O$249,2,FALSE)="x","LDC",IF(VLOOKUP(E69,'un-class'!$L$1:$O$249,3,FALSE)="x","LLDC",IF(VLOOKUP(E69,'un-class'!$L$1:O284,4,FALSE)="x","SIDS","nan")))</f>
        <v>LDC</v>
      </c>
      <c r="L69" s="14" t="str">
        <f t="shared" si="27"/>
        <v>SDN</v>
      </c>
      <c r="M69" s="15" t="s">
        <v>1049</v>
      </c>
      <c r="N69" s="13">
        <f>VLOOKUP($E69,'ssp2-up-g'!$C$1:$X$194,5,FALSE)</f>
        <v>3.6830602777086732</v>
      </c>
      <c r="O69" s="13">
        <f>VLOOKUP($E69,'ssp2-up-g'!$C$1:$X$194,6,FALSE)</f>
        <v>3.9502065349431135</v>
      </c>
      <c r="P69" s="13">
        <f>VLOOKUP($E69,'ssp2-up-g'!$C$1:$X$194,7,FALSE)</f>
        <v>4.1159867205107084</v>
      </c>
      <c r="Q69" s="13">
        <f>VLOOKUP($E69,'ssp2-up-g'!$C$1:$X$194,8,FALSE)</f>
        <v>4.2563420637380212</v>
      </c>
      <c r="R69" s="13">
        <f>VLOOKUP($E69,'ssp2-up-g'!$C$1:$X$194,9,FALSE)</f>
        <v>4.2871366583168751</v>
      </c>
      <c r="S69" s="13">
        <f>VLOOKUP($E69,'ssp2-up-g'!$C$1:$X$194,10,FALSE)</f>
        <v>4.2037194184768936</v>
      </c>
      <c r="T69" s="13">
        <f>VLOOKUP($E69,'ssp2-up-g'!$C$1:$X$194,11,FALSE)</f>
        <v>4.0008842588710323</v>
      </c>
      <c r="U69" s="13">
        <f>VLOOKUP($E69,'ssp2-up-g'!$C$1:$X$194,12,FALSE)</f>
        <v>3.7336130898365028</v>
      </c>
      <c r="V69" s="13">
        <f>VLOOKUP($E69,'ssp2-up-g'!$C$1:$X$194,13,FALSE)</f>
        <v>3.4703727192257006</v>
      </c>
      <c r="W69" s="13">
        <f>VLOOKUP($E69,'ssp2-up-g'!$C$1:$X$194,14,FALSE)</f>
        <v>3.1503551722966776</v>
      </c>
      <c r="X69" s="13">
        <f>VLOOKUP($E69,'ssp2-up-g'!$C$1:$X$194,15,FALSE)</f>
        <v>2.771651800958324</v>
      </c>
      <c r="Y69" s="13">
        <f>VLOOKUP($E69,'ssp2-up-g'!$C$1:$X$194,16,FALSE)</f>
        <v>2.4157384799999022</v>
      </c>
      <c r="Z69" s="13">
        <f>VLOOKUP($E69,'ssp2-up-g'!$C$1:$X$194,17,FALSE)</f>
        <v>2.0527443203186309</v>
      </c>
      <c r="AA69" s="13">
        <f>VLOOKUP($E69,'ssp2-up-g'!$C$1:$X$194,18,FALSE)</f>
        <v>1.6242944043817573</v>
      </c>
      <c r="AB69" s="13">
        <f>VLOOKUP($E69,'ssp2-up-g'!$C$1:$X$194,19,FALSE)</f>
        <v>1.1917591919801112</v>
      </c>
      <c r="AC69" s="13">
        <f>VLOOKUP($E69,'ssp2-up-g'!$C$1:$X$194,20,FALSE)</f>
        <v>0.80175032064464347</v>
      </c>
      <c r="AD69" s="13">
        <f>VLOOKUP($E69,'ssp2-up-g'!$C$1:$X$194,21,FALSE)</f>
        <v>0.49205380035796509</v>
      </c>
      <c r="AE69" s="13">
        <f>VLOOKUP($E69,'ssp2-up-g'!$C$1:$X$194,22,FALSE)</f>
        <v>0.172799652044759</v>
      </c>
    </row>
    <row r="70" spans="1:31" x14ac:dyDescent="0.3">
      <c r="A70" s="14">
        <v>68</v>
      </c>
      <c r="B70" s="8" t="s">
        <v>332</v>
      </c>
      <c r="C70" s="8" t="s">
        <v>214</v>
      </c>
      <c r="D70" s="8">
        <v>788</v>
      </c>
      <c r="E70" s="8" t="s">
        <v>184</v>
      </c>
      <c r="F70" s="8">
        <v>788</v>
      </c>
      <c r="G70" s="8" t="s">
        <v>261</v>
      </c>
      <c r="H70" s="8">
        <v>912</v>
      </c>
      <c r="J70" s="8" t="str">
        <f>VLOOKUP($E70,'un-class-eco'!$B$2:$D$219,3,FALSE)</f>
        <v>Lower middle income</v>
      </c>
      <c r="K70" s="8" t="str">
        <f>IF(VLOOKUP(E70,'un-class'!$L$1:$O$249,2,FALSE)="x","LDC",IF(VLOOKUP(E70,'un-class'!$L$1:$O$249,3,FALSE)="x","LLDC",IF(VLOOKUP(E70,'un-class'!$L$1:O285,4,FALSE)="x","SIDS","nan")))</f>
        <v>nan</v>
      </c>
      <c r="L70" s="14" t="str">
        <f t="shared" si="27"/>
        <v>TUN</v>
      </c>
      <c r="M70" s="15" t="s">
        <v>1049</v>
      </c>
      <c r="N70" s="13">
        <f>VLOOKUP($E70,'ssp2-up-g'!$C$1:$X$194,5,FALSE)</f>
        <v>0.54377149167034666</v>
      </c>
      <c r="O70" s="13">
        <f>VLOOKUP($E70,'ssp2-up-g'!$C$1:$X$194,6,FALSE)</f>
        <v>0.52378514760164219</v>
      </c>
      <c r="P70" s="13">
        <f>VLOOKUP($E70,'ssp2-up-g'!$C$1:$X$194,7,FALSE)</f>
        <v>0.48477788444841075</v>
      </c>
      <c r="Q70" s="13">
        <f>VLOOKUP($E70,'ssp2-up-g'!$C$1:$X$194,8,FALSE)</f>
        <v>0.41851666710943114</v>
      </c>
      <c r="R70" s="13">
        <f>VLOOKUP($E70,'ssp2-up-g'!$C$1:$X$194,9,FALSE)</f>
        <v>0.3504048634496808</v>
      </c>
      <c r="S70" s="13">
        <f>VLOOKUP($E70,'ssp2-up-g'!$C$1:$X$194,10,FALSE)</f>
        <v>0.29819290818528721</v>
      </c>
      <c r="T70" s="13">
        <f>VLOOKUP($E70,'ssp2-up-g'!$C$1:$X$194,11,FALSE)</f>
        <v>0.2479708331377104</v>
      </c>
      <c r="U70" s="13">
        <f>VLOOKUP($E70,'ssp2-up-g'!$C$1:$X$194,12,FALSE)</f>
        <v>0.19243837136866304</v>
      </c>
      <c r="V70" s="13">
        <f>VLOOKUP($E70,'ssp2-up-g'!$C$1:$X$194,13,FALSE)</f>
        <v>0.13088585921734541</v>
      </c>
      <c r="W70" s="13">
        <f>VLOOKUP($E70,'ssp2-up-g'!$C$1:$X$194,14,FALSE)</f>
        <v>5.9397721002335757E-2</v>
      </c>
      <c r="X70" s="13">
        <f>VLOOKUP($E70,'ssp2-up-g'!$C$1:$X$194,15,FALSE)</f>
        <v>0</v>
      </c>
      <c r="Y70" s="13">
        <f>VLOOKUP($E70,'ssp2-up-g'!$C$1:$X$194,16,FALSE)</f>
        <v>0</v>
      </c>
      <c r="Z70" s="13">
        <f>VLOOKUP($E70,'ssp2-up-g'!$C$1:$X$194,17,FALSE)</f>
        <v>0</v>
      </c>
      <c r="AA70" s="13">
        <f>VLOOKUP($E70,'ssp2-up-g'!$C$1:$X$194,18,FALSE)</f>
        <v>0</v>
      </c>
      <c r="AB70" s="13">
        <f>VLOOKUP($E70,'ssp2-up-g'!$C$1:$X$194,19,FALSE)</f>
        <v>0</v>
      </c>
      <c r="AC70" s="13">
        <f>VLOOKUP($E70,'ssp2-up-g'!$C$1:$X$194,20,FALSE)</f>
        <v>0</v>
      </c>
      <c r="AD70" s="13">
        <f>VLOOKUP($E70,'ssp2-up-g'!$C$1:$X$194,21,FALSE)</f>
        <v>0</v>
      </c>
      <c r="AE70" s="13">
        <f>VLOOKUP($E70,'ssp2-up-g'!$C$1:$X$194,22,FALSE)</f>
        <v>0</v>
      </c>
    </row>
    <row r="71" spans="1:31" x14ac:dyDescent="0.3">
      <c r="A71" s="14">
        <v>69</v>
      </c>
      <c r="B71" s="8" t="s">
        <v>334</v>
      </c>
      <c r="C71" s="8" t="s">
        <v>214</v>
      </c>
      <c r="D71" s="8">
        <v>732</v>
      </c>
      <c r="E71" s="8" t="s">
        <v>335</v>
      </c>
      <c r="F71" s="8">
        <v>732</v>
      </c>
      <c r="G71" s="8" t="s">
        <v>261</v>
      </c>
      <c r="H71" s="8">
        <v>912</v>
      </c>
      <c r="J71" s="8" t="s">
        <v>799</v>
      </c>
      <c r="K71" s="8" t="str">
        <f>IF(VLOOKUP(E71,'un-class'!$L$1:$O$249,2,FALSE)="x","LDC",IF(VLOOKUP(E71,'un-class'!$L$1:$O$249,3,FALSE)="x","LLDC",IF(VLOOKUP(E71,'un-class'!$L$1:O286,4,FALSE)="x","SIDS","nan")))</f>
        <v>nan</v>
      </c>
      <c r="L71" s="14" t="str">
        <f t="shared" si="27"/>
        <v>ESH</v>
      </c>
      <c r="M71" s="15" t="s">
        <v>1049</v>
      </c>
      <c r="N71" s="8" t="s">
        <v>799</v>
      </c>
      <c r="O71" s="8" t="s">
        <v>799</v>
      </c>
      <c r="P71" s="8" t="s">
        <v>799</v>
      </c>
      <c r="Q71" s="8" t="s">
        <v>799</v>
      </c>
      <c r="R71" s="8" t="s">
        <v>799</v>
      </c>
      <c r="S71" s="8" t="s">
        <v>799</v>
      </c>
      <c r="T71" s="8" t="s">
        <v>799</v>
      </c>
      <c r="U71" s="8" t="s">
        <v>799</v>
      </c>
      <c r="V71" s="8" t="s">
        <v>799</v>
      </c>
      <c r="W71" s="8" t="s">
        <v>799</v>
      </c>
      <c r="X71" s="8" t="s">
        <v>799</v>
      </c>
      <c r="Y71" s="8" t="s">
        <v>799</v>
      </c>
      <c r="Z71" s="8" t="s">
        <v>799</v>
      </c>
      <c r="AA71" s="8" t="s">
        <v>799</v>
      </c>
      <c r="AB71" s="8" t="s">
        <v>799</v>
      </c>
      <c r="AC71" s="8" t="s">
        <v>799</v>
      </c>
      <c r="AD71" s="8" t="s">
        <v>799</v>
      </c>
      <c r="AE71" s="8" t="s">
        <v>799</v>
      </c>
    </row>
    <row r="72" spans="1:31" x14ac:dyDescent="0.3">
      <c r="A72" s="14">
        <v>70</v>
      </c>
      <c r="B72" s="14" t="s">
        <v>337</v>
      </c>
      <c r="C72" s="14" t="s">
        <v>214</v>
      </c>
      <c r="D72" s="14">
        <v>913</v>
      </c>
      <c r="E72" s="14" t="s">
        <v>214</v>
      </c>
      <c r="F72" s="14">
        <v>18</v>
      </c>
      <c r="G72" s="14" t="s">
        <v>258</v>
      </c>
      <c r="H72" s="14">
        <v>903</v>
      </c>
      <c r="I72" s="14">
        <v>1834</v>
      </c>
      <c r="L72" s="14" t="str">
        <f>B72</f>
        <v>Southern Africa</v>
      </c>
      <c r="M72" s="15" t="s">
        <v>1049</v>
      </c>
      <c r="N72" s="15">
        <f t="shared" ref="N72:AE72" si="30">SUMIF($H$2:$H$295,$D72,N$2:N$295)</f>
        <v>3.4091281850328401</v>
      </c>
      <c r="O72" s="15">
        <f t="shared" si="30"/>
        <v>3.3446106857372766</v>
      </c>
      <c r="P72" s="15">
        <f t="shared" si="30"/>
        <v>3.12745909333412</v>
      </c>
      <c r="Q72" s="15">
        <f t="shared" si="30"/>
        <v>2.8479568093248742</v>
      </c>
      <c r="R72" s="15">
        <f t="shared" si="30"/>
        <v>2.5552004517793598</v>
      </c>
      <c r="S72" s="15">
        <f t="shared" si="30"/>
        <v>2.3110949188583114</v>
      </c>
      <c r="T72" s="15">
        <f t="shared" si="30"/>
        <v>2.0511933507301752</v>
      </c>
      <c r="U72" s="15">
        <f t="shared" si="30"/>
        <v>1.8099640367403786</v>
      </c>
      <c r="V72" s="15">
        <f t="shared" si="30"/>
        <v>1.5583905450679001</v>
      </c>
      <c r="W72" s="15">
        <f t="shared" si="30"/>
        <v>1.3331486266189705</v>
      </c>
      <c r="X72" s="15">
        <f t="shared" si="30"/>
        <v>1.017559509421196</v>
      </c>
      <c r="Y72" s="15">
        <f t="shared" si="30"/>
        <v>0.67732652495820433</v>
      </c>
      <c r="Z72" s="15">
        <f t="shared" si="30"/>
        <v>0.34182970253943534</v>
      </c>
      <c r="AA72" s="15">
        <f t="shared" si="30"/>
        <v>0.11517065095474421</v>
      </c>
      <c r="AB72" s="15">
        <f t="shared" si="30"/>
        <v>7.2171089467656491E-2</v>
      </c>
      <c r="AC72" s="15">
        <f t="shared" si="30"/>
        <v>4.7567656704478045E-2</v>
      </c>
      <c r="AD72" s="15">
        <f t="shared" si="30"/>
        <v>2.447017639131488E-2</v>
      </c>
      <c r="AE72" s="15">
        <f t="shared" si="30"/>
        <v>1.1918672409064635E-2</v>
      </c>
    </row>
    <row r="73" spans="1:31" x14ac:dyDescent="0.3">
      <c r="A73" s="14">
        <v>71</v>
      </c>
      <c r="B73" s="8" t="s">
        <v>338</v>
      </c>
      <c r="C73" s="8" t="s">
        <v>214</v>
      </c>
      <c r="D73" s="8">
        <v>72</v>
      </c>
      <c r="E73" s="8" t="s">
        <v>35</v>
      </c>
      <c r="F73" s="8">
        <v>72</v>
      </c>
      <c r="G73" s="8" t="s">
        <v>261</v>
      </c>
      <c r="H73" s="8">
        <v>913</v>
      </c>
      <c r="J73" s="8" t="str">
        <f>VLOOKUP($E73,'un-class-eco'!$B$2:$D$219,3,FALSE)</f>
        <v>Upper middle income</v>
      </c>
      <c r="K73" s="8" t="str">
        <f>IF(VLOOKUP(E73,'un-class'!$L$1:$O$249,2,FALSE)="x","LDC",IF(VLOOKUP(E73,'un-class'!$L$1:$O$249,3,FALSE)="x","LLDC",IF(VLOOKUP(E73,'un-class'!$L$1:O288,4,FALSE)="x","SIDS","nan")))</f>
        <v>LLDC</v>
      </c>
      <c r="L73" s="14" t="str">
        <f t="shared" si="27"/>
        <v>BWA</v>
      </c>
      <c r="M73" s="15" t="s">
        <v>1049</v>
      </c>
      <c r="N73" s="13">
        <f>VLOOKUP($E73,'ssp2-up-g'!$C$1:$X$194,5,FALSE)</f>
        <v>0.14099671574961903</v>
      </c>
      <c r="O73" s="13">
        <f>VLOOKUP($E73,'ssp2-up-g'!$C$1:$X$194,6,FALSE)</f>
        <v>0.13342868010873477</v>
      </c>
      <c r="P73" s="13">
        <f>VLOOKUP($E73,'ssp2-up-g'!$C$1:$X$194,7,FALSE)</f>
        <v>0.12243475289239192</v>
      </c>
      <c r="Q73" s="13">
        <f>VLOOKUP($E73,'ssp2-up-g'!$C$1:$X$194,8,FALSE)</f>
        <v>0.11341887613356261</v>
      </c>
      <c r="R73" s="13">
        <f>VLOOKUP($E73,'ssp2-up-g'!$C$1:$X$194,9,FALSE)</f>
        <v>0.10697585019343148</v>
      </c>
      <c r="S73" s="13">
        <f>VLOOKUP($E73,'ssp2-up-g'!$C$1:$X$194,10,FALSE)</f>
        <v>0.10124845868942645</v>
      </c>
      <c r="T73" s="13">
        <f>VLOOKUP($E73,'ssp2-up-g'!$C$1:$X$194,11,FALSE)</f>
        <v>9.6450352923213689E-2</v>
      </c>
      <c r="U73" s="13">
        <f>VLOOKUP($E73,'ssp2-up-g'!$C$1:$X$194,12,FALSE)</f>
        <v>9.2911022748399574E-2</v>
      </c>
      <c r="V73" s="13">
        <f>VLOOKUP($E73,'ssp2-up-g'!$C$1:$X$194,13,FALSE)</f>
        <v>8.8144928719039672E-2</v>
      </c>
      <c r="W73" s="13">
        <f>VLOOKUP($E73,'ssp2-up-g'!$C$1:$X$194,14,FALSE)</f>
        <v>8.4749338973403976E-2</v>
      </c>
      <c r="X73" s="13">
        <f>VLOOKUP($E73,'ssp2-up-g'!$C$1:$X$194,15,FALSE)</f>
        <v>7.0329327030781208E-2</v>
      </c>
      <c r="Y73" s="13">
        <f>VLOOKUP($E73,'ssp2-up-g'!$C$1:$X$194,16,FALSE)</f>
        <v>5.2094188116437401E-2</v>
      </c>
      <c r="Z73" s="13">
        <f>VLOOKUP($E73,'ssp2-up-g'!$C$1:$X$194,17,FALSE)</f>
        <v>3.2806877193404027E-2</v>
      </c>
      <c r="AA73" s="13">
        <f>VLOOKUP($E73,'ssp2-up-g'!$C$1:$X$194,18,FALSE)</f>
        <v>1.6751588465278466E-2</v>
      </c>
      <c r="AB73" s="13">
        <f>VLOOKUP($E73,'ssp2-up-g'!$C$1:$X$194,19,FALSE)</f>
        <v>0</v>
      </c>
      <c r="AC73" s="13">
        <f>VLOOKUP($E73,'ssp2-up-g'!$C$1:$X$194,20,FALSE)</f>
        <v>0</v>
      </c>
      <c r="AD73" s="13">
        <f>VLOOKUP($E73,'ssp2-up-g'!$C$1:$X$194,21,FALSE)</f>
        <v>0</v>
      </c>
      <c r="AE73" s="13">
        <f>VLOOKUP($E73,'ssp2-up-g'!$C$1:$X$194,22,FALSE)</f>
        <v>0</v>
      </c>
    </row>
    <row r="74" spans="1:31" x14ac:dyDescent="0.3">
      <c r="A74" s="14">
        <v>72</v>
      </c>
      <c r="B74" s="8" t="s">
        <v>340</v>
      </c>
      <c r="C74" s="8" t="s">
        <v>214</v>
      </c>
      <c r="D74" s="8">
        <v>748</v>
      </c>
      <c r="E74" s="8" t="s">
        <v>174</v>
      </c>
      <c r="F74" s="8">
        <v>748</v>
      </c>
      <c r="G74" s="8" t="s">
        <v>261</v>
      </c>
      <c r="H74" s="8">
        <v>913</v>
      </c>
      <c r="J74" s="8" t="str">
        <f>VLOOKUP($E74,'un-class-eco'!$B$2:$D$219,3,FALSE)</f>
        <v>Lower middle income</v>
      </c>
      <c r="K74" s="8" t="str">
        <f>IF(VLOOKUP(E74,'un-class'!$L$1:$O$249,2,FALSE)="x","LDC",IF(VLOOKUP(E74,'un-class'!$L$1:$O$249,3,FALSE)="x","LLDC",IF(VLOOKUP(E74,'un-class'!$L$1:O289,4,FALSE)="x","SIDS","nan")))</f>
        <v>LLDC</v>
      </c>
      <c r="L74" s="14" t="str">
        <f t="shared" si="27"/>
        <v>SWZ</v>
      </c>
      <c r="M74" s="15" t="s">
        <v>1049</v>
      </c>
      <c r="N74" s="13">
        <f>VLOOKUP($E74,'ssp2-up-g'!$C$1:$X$194,5,FALSE)</f>
        <v>4.7278014137259128E-2</v>
      </c>
      <c r="O74" s="13">
        <f>VLOOKUP($E74,'ssp2-up-g'!$C$1:$X$194,6,FALSE)</f>
        <v>4.8515405548640478E-2</v>
      </c>
      <c r="P74" s="13">
        <f>VLOOKUP($E74,'ssp2-up-g'!$C$1:$X$194,7,FALSE)</f>
        <v>5.0617164125461911E-2</v>
      </c>
      <c r="Q74" s="13">
        <f>VLOOKUP($E74,'ssp2-up-g'!$C$1:$X$194,8,FALSE)</f>
        <v>5.1556305071754793E-2</v>
      </c>
      <c r="R74" s="13">
        <f>VLOOKUP($E74,'ssp2-up-g'!$C$1:$X$194,9,FALSE)</f>
        <v>5.1149660031588828E-2</v>
      </c>
      <c r="S74" s="13">
        <f>VLOOKUP($E74,'ssp2-up-g'!$C$1:$X$194,10,FALSE)</f>
        <v>5.1093328014873873E-2</v>
      </c>
      <c r="T74" s="13">
        <f>VLOOKUP($E74,'ssp2-up-g'!$C$1:$X$194,11,FALSE)</f>
        <v>5.0582445803494469E-2</v>
      </c>
      <c r="U74" s="13">
        <f>VLOOKUP($E74,'ssp2-up-g'!$C$1:$X$194,12,FALSE)</f>
        <v>4.9375672086619193E-2</v>
      </c>
      <c r="V74" s="13">
        <f>VLOOKUP($E74,'ssp2-up-g'!$C$1:$X$194,13,FALSE)</f>
        <v>4.7757284162774249E-2</v>
      </c>
      <c r="W74" s="13">
        <f>VLOOKUP($E74,'ssp2-up-g'!$C$1:$X$194,14,FALSE)</f>
        <v>4.481262017500065E-2</v>
      </c>
      <c r="X74" s="13">
        <f>VLOOKUP($E74,'ssp2-up-g'!$C$1:$X$194,15,FALSE)</f>
        <v>4.1227017766540142E-2</v>
      </c>
      <c r="Y74" s="13">
        <f>VLOOKUP($E74,'ssp2-up-g'!$C$1:$X$194,16,FALSE)</f>
        <v>3.7857983004551121E-2</v>
      </c>
      <c r="Z74" s="13">
        <f>VLOOKUP($E74,'ssp2-up-g'!$C$1:$X$194,17,FALSE)</f>
        <v>3.3149150920860904E-2</v>
      </c>
      <c r="AA74" s="13">
        <f>VLOOKUP($E74,'ssp2-up-g'!$C$1:$X$194,18,FALSE)</f>
        <v>2.8629724503301923E-2</v>
      </c>
      <c r="AB74" s="13">
        <f>VLOOKUP($E74,'ssp2-up-g'!$C$1:$X$194,19,FALSE)</f>
        <v>2.4689502571143662E-2</v>
      </c>
      <c r="AC74" s="13">
        <f>VLOOKUP($E74,'ssp2-up-g'!$C$1:$X$194,20,FALSE)</f>
        <v>2.0157347195381536E-2</v>
      </c>
      <c r="AD74" s="13">
        <f>VLOOKUP($E74,'ssp2-up-g'!$C$1:$X$194,21,FALSE)</f>
        <v>1.5651456077645287E-2</v>
      </c>
      <c r="AE74" s="13">
        <f>VLOOKUP($E74,'ssp2-up-g'!$C$1:$X$194,22,FALSE)</f>
        <v>1.1338025633949145E-2</v>
      </c>
    </row>
    <row r="75" spans="1:31" x14ac:dyDescent="0.3">
      <c r="A75" s="14">
        <v>73</v>
      </c>
      <c r="B75" s="8" t="s">
        <v>342</v>
      </c>
      <c r="C75" s="8" t="s">
        <v>214</v>
      </c>
      <c r="D75" s="8">
        <v>426</v>
      </c>
      <c r="E75" s="8" t="s">
        <v>110</v>
      </c>
      <c r="F75" s="8">
        <v>426</v>
      </c>
      <c r="G75" s="8" t="s">
        <v>261</v>
      </c>
      <c r="H75" s="8">
        <v>913</v>
      </c>
      <c r="J75" s="8" t="str">
        <f>VLOOKUP($E75,'un-class-eco'!$B$2:$D$219,3,FALSE)</f>
        <v>Lower middle income</v>
      </c>
      <c r="K75" s="8" t="str">
        <f>IF(VLOOKUP(E75,'un-class'!$L$1:$O$249,2,FALSE)="x","LDC",IF(VLOOKUP(E75,'un-class'!$L$1:$O$249,3,FALSE)="x","LLDC",IF(VLOOKUP(E75,'un-class'!$L$1:O290,4,FALSE)="x","SIDS","nan")))</f>
        <v>LDC</v>
      </c>
      <c r="L75" s="14" t="str">
        <f t="shared" si="27"/>
        <v>LSO</v>
      </c>
      <c r="M75" s="15" t="s">
        <v>1049</v>
      </c>
      <c r="N75" s="13">
        <f>VLOOKUP($E75,'ssp2-up-g'!$C$1:$X$194,5,FALSE)</f>
        <v>0.10690705185230642</v>
      </c>
      <c r="O75" s="13">
        <f>VLOOKUP($E75,'ssp2-up-g'!$C$1:$X$194,6,FALSE)</f>
        <v>0.11332822730925174</v>
      </c>
      <c r="P75" s="13">
        <f>VLOOKUP($E75,'ssp2-up-g'!$C$1:$X$194,7,FALSE)</f>
        <v>0.11513691860960473</v>
      </c>
      <c r="Q75" s="13">
        <f>VLOOKUP($E75,'ssp2-up-g'!$C$1:$X$194,8,FALSE)</f>
        <v>0.11309778276146465</v>
      </c>
      <c r="R75" s="13">
        <f>VLOOKUP($E75,'ssp2-up-g'!$C$1:$X$194,9,FALSE)</f>
        <v>0.1073526064311523</v>
      </c>
      <c r="S75" s="13">
        <f>VLOOKUP($E75,'ssp2-up-g'!$C$1:$X$194,10,FALSE)</f>
        <v>0.10165586098136536</v>
      </c>
      <c r="T75" s="13">
        <f>VLOOKUP($E75,'ssp2-up-g'!$C$1:$X$194,11,FALSE)</f>
        <v>9.5586229990632487E-2</v>
      </c>
      <c r="U75" s="13">
        <f>VLOOKUP($E75,'ssp2-up-g'!$C$1:$X$194,12,FALSE)</f>
        <v>8.7391678209910895E-2</v>
      </c>
      <c r="V75" s="13">
        <f>VLOOKUP($E75,'ssp2-up-g'!$C$1:$X$194,13,FALSE)</f>
        <v>7.7103950911738828E-2</v>
      </c>
      <c r="W75" s="13">
        <f>VLOOKUP($E75,'ssp2-up-g'!$C$1:$X$194,14,FALSE)</f>
        <v>6.7053595588143278E-2</v>
      </c>
      <c r="X75" s="13">
        <f>VLOOKUP($E75,'ssp2-up-g'!$C$1:$X$194,15,FALSE)</f>
        <v>5.6589336123203715E-2</v>
      </c>
      <c r="Y75" s="13">
        <f>VLOOKUP($E75,'ssp2-up-g'!$C$1:$X$194,16,FALSE)</f>
        <v>4.7768601734347937E-2</v>
      </c>
      <c r="Z75" s="13">
        <f>VLOOKUP($E75,'ssp2-up-g'!$C$1:$X$194,17,FALSE)</f>
        <v>3.6616871212597824E-2</v>
      </c>
      <c r="AA75" s="13">
        <f>VLOOKUP($E75,'ssp2-up-g'!$C$1:$X$194,18,FALSE)</f>
        <v>2.7817281728171439E-2</v>
      </c>
      <c r="AB75" s="13">
        <f>VLOOKUP($E75,'ssp2-up-g'!$C$1:$X$194,19,FALSE)</f>
        <v>1.981485099946112E-2</v>
      </c>
      <c r="AC75" s="13">
        <f>VLOOKUP($E75,'ssp2-up-g'!$C$1:$X$194,20,FALSE)</f>
        <v>1.1716362183584073E-2</v>
      </c>
      <c r="AD75" s="13">
        <f>VLOOKUP($E75,'ssp2-up-g'!$C$1:$X$194,21,FALSE)</f>
        <v>5.4306713841441034E-3</v>
      </c>
      <c r="AE75" s="13">
        <f>VLOOKUP($E75,'ssp2-up-g'!$C$1:$X$194,22,FALSE)</f>
        <v>5.8064677511548979E-4</v>
      </c>
    </row>
    <row r="76" spans="1:31" x14ac:dyDescent="0.3">
      <c r="A76" s="14">
        <v>74</v>
      </c>
      <c r="B76" s="8" t="s">
        <v>344</v>
      </c>
      <c r="C76" s="8" t="s">
        <v>214</v>
      </c>
      <c r="D76" s="8">
        <v>516</v>
      </c>
      <c r="E76" s="8" t="s">
        <v>133</v>
      </c>
      <c r="F76" s="8">
        <v>516</v>
      </c>
      <c r="G76" s="8" t="s">
        <v>261</v>
      </c>
      <c r="H76" s="8">
        <v>913</v>
      </c>
      <c r="J76" s="8" t="str">
        <f>VLOOKUP($E76,'un-class-eco'!$B$2:$D$219,3,FALSE)</f>
        <v>Upper middle income</v>
      </c>
      <c r="K76" s="8" t="str">
        <f>IF(VLOOKUP(E76,'un-class'!$L$1:$O$249,2,FALSE)="x","LDC",IF(VLOOKUP(E76,'un-class'!$L$1:$O$249,3,FALSE)="x","LLDC",IF(VLOOKUP(E76,'un-class'!$L$1:O291,4,FALSE)="x","SIDS","nan")))</f>
        <v>nan</v>
      </c>
      <c r="L76" s="14" t="str">
        <f t="shared" si="27"/>
        <v>NAM</v>
      </c>
      <c r="M76" s="15" t="s">
        <v>1049</v>
      </c>
      <c r="N76" s="13">
        <f>VLOOKUP($E76,'ssp2-up-g'!$C$1:$X$194,5,FALSE)</f>
        <v>0.14828684391626989</v>
      </c>
      <c r="O76" s="13">
        <f>VLOOKUP($E76,'ssp2-up-g'!$C$1:$X$194,6,FALSE)</f>
        <v>0.15076445045842601</v>
      </c>
      <c r="P76" s="13">
        <f>VLOOKUP($E76,'ssp2-up-g'!$C$1:$X$194,7,FALSE)</f>
        <v>0.15362258388375505</v>
      </c>
      <c r="Q76" s="13">
        <f>VLOOKUP($E76,'ssp2-up-g'!$C$1:$X$194,8,FALSE)</f>
        <v>0.15122214964405623</v>
      </c>
      <c r="R76" s="13">
        <f>VLOOKUP($E76,'ssp2-up-g'!$C$1:$X$194,9,FALSE)</f>
        <v>0.14603683713383497</v>
      </c>
      <c r="S76" s="13">
        <f>VLOOKUP($E76,'ssp2-up-g'!$C$1:$X$194,10,FALSE)</f>
        <v>0.13722426964838697</v>
      </c>
      <c r="T76" s="13">
        <f>VLOOKUP($E76,'ssp2-up-g'!$C$1:$X$194,11,FALSE)</f>
        <v>0.12632243949730459</v>
      </c>
      <c r="U76" s="13">
        <f>VLOOKUP($E76,'ssp2-up-g'!$C$1:$X$194,12,FALSE)</f>
        <v>0.11700372071422316</v>
      </c>
      <c r="V76" s="13">
        <f>VLOOKUP($E76,'ssp2-up-g'!$C$1:$X$194,13,FALSE)</f>
        <v>0.10619540285467099</v>
      </c>
      <c r="W76" s="13">
        <f>VLOOKUP($E76,'ssp2-up-g'!$C$1:$X$194,14,FALSE)</f>
        <v>9.6233852528489372E-2</v>
      </c>
      <c r="X76" s="13">
        <f>VLOOKUP($E76,'ssp2-up-g'!$C$1:$X$194,15,FALSE)</f>
        <v>8.2757459538809641E-2</v>
      </c>
      <c r="Y76" s="13">
        <f>VLOOKUP($E76,'ssp2-up-g'!$C$1:$X$194,16,FALSE)</f>
        <v>6.9172429410190084E-2</v>
      </c>
      <c r="Z76" s="13">
        <f>VLOOKUP($E76,'ssp2-up-g'!$C$1:$X$194,17,FALSE)</f>
        <v>5.5871919749907573E-2</v>
      </c>
      <c r="AA76" s="13">
        <f>VLOOKUP($E76,'ssp2-up-g'!$C$1:$X$194,18,FALSE)</f>
        <v>4.1972056257992385E-2</v>
      </c>
      <c r="AB76" s="13">
        <f>VLOOKUP($E76,'ssp2-up-g'!$C$1:$X$194,19,FALSE)</f>
        <v>2.7666735897051709E-2</v>
      </c>
      <c r="AC76" s="13">
        <f>VLOOKUP($E76,'ssp2-up-g'!$C$1:$X$194,20,FALSE)</f>
        <v>1.5693947325512436E-2</v>
      </c>
      <c r="AD76" s="13">
        <f>VLOOKUP($E76,'ssp2-up-g'!$C$1:$X$194,21,FALSE)</f>
        <v>3.388048929525489E-3</v>
      </c>
      <c r="AE76" s="13">
        <f>VLOOKUP($E76,'ssp2-up-g'!$C$1:$X$194,22,FALSE)</f>
        <v>0</v>
      </c>
    </row>
    <row r="77" spans="1:31" x14ac:dyDescent="0.3">
      <c r="A77" s="14">
        <v>75</v>
      </c>
      <c r="B77" s="8" t="s">
        <v>346</v>
      </c>
      <c r="C77" s="8" t="s">
        <v>214</v>
      </c>
      <c r="D77" s="8">
        <v>710</v>
      </c>
      <c r="E77" s="8" t="s">
        <v>199</v>
      </c>
      <c r="F77" s="8">
        <v>710</v>
      </c>
      <c r="G77" s="8" t="s">
        <v>261</v>
      </c>
      <c r="H77" s="8">
        <v>913</v>
      </c>
      <c r="J77" s="8" t="str">
        <f>VLOOKUP($E77,'un-class-eco'!$B$2:$D$219,3,FALSE)</f>
        <v>Upper middle income</v>
      </c>
      <c r="K77" s="8" t="str">
        <f>IF(VLOOKUP(E77,'un-class'!$L$1:$O$249,2,FALSE)="x","LDC",IF(VLOOKUP(E77,'un-class'!$L$1:$O$249,3,FALSE)="x","LLDC",IF(VLOOKUP(E77,'un-class'!$L$1:O292,4,FALSE)="x","SIDS","nan")))</f>
        <v>nan</v>
      </c>
      <c r="L77" s="14" t="str">
        <f t="shared" si="27"/>
        <v>ZAF</v>
      </c>
      <c r="M77" s="15" t="s">
        <v>1049</v>
      </c>
      <c r="N77" s="13">
        <f>VLOOKUP($E77,'ssp2-up-g'!$C$1:$X$194,5,FALSE)</f>
        <v>2.9656595593773858</v>
      </c>
      <c r="O77" s="13">
        <f>VLOOKUP($E77,'ssp2-up-g'!$C$1:$X$194,6,FALSE)</f>
        <v>2.8985739223122238</v>
      </c>
      <c r="P77" s="13">
        <f>VLOOKUP($E77,'ssp2-up-g'!$C$1:$X$194,7,FALSE)</f>
        <v>2.6856476738229063</v>
      </c>
      <c r="Q77" s="13">
        <f>VLOOKUP($E77,'ssp2-up-g'!$C$1:$X$194,8,FALSE)</f>
        <v>2.4186616957140359</v>
      </c>
      <c r="R77" s="13">
        <f>VLOOKUP($E77,'ssp2-up-g'!$C$1:$X$194,9,FALSE)</f>
        <v>2.1436854979893525</v>
      </c>
      <c r="S77" s="13">
        <f>VLOOKUP($E77,'ssp2-up-g'!$C$1:$X$194,10,FALSE)</f>
        <v>1.9198730015242589</v>
      </c>
      <c r="T77" s="13">
        <f>VLOOKUP($E77,'ssp2-up-g'!$C$1:$X$194,11,FALSE)</f>
        <v>1.6822518825155299</v>
      </c>
      <c r="U77" s="13">
        <f>VLOOKUP($E77,'ssp2-up-g'!$C$1:$X$194,12,FALSE)</f>
        <v>1.4632819429812258</v>
      </c>
      <c r="V77" s="13">
        <f>VLOOKUP($E77,'ssp2-up-g'!$C$1:$X$194,13,FALSE)</f>
        <v>1.2391889784196763</v>
      </c>
      <c r="W77" s="13">
        <f>VLOOKUP($E77,'ssp2-up-g'!$C$1:$X$194,14,FALSE)</f>
        <v>1.0402992193539333</v>
      </c>
      <c r="X77" s="13">
        <f>VLOOKUP($E77,'ssp2-up-g'!$C$1:$X$194,15,FALSE)</f>
        <v>0.76665636896186129</v>
      </c>
      <c r="Y77" s="13">
        <f>VLOOKUP($E77,'ssp2-up-g'!$C$1:$X$194,16,FALSE)</f>
        <v>0.47043332269267779</v>
      </c>
      <c r="Z77" s="13">
        <f>VLOOKUP($E77,'ssp2-up-g'!$C$1:$X$194,17,FALSE)</f>
        <v>0.18338488346266502</v>
      </c>
      <c r="AA77" s="13">
        <f>VLOOKUP($E77,'ssp2-up-g'!$C$1:$X$194,18,FALSE)</f>
        <v>0</v>
      </c>
      <c r="AB77" s="13">
        <f>VLOOKUP($E77,'ssp2-up-g'!$C$1:$X$194,19,FALSE)</f>
        <v>0</v>
      </c>
      <c r="AC77" s="13">
        <f>VLOOKUP($E77,'ssp2-up-g'!$C$1:$X$194,20,FALSE)</f>
        <v>0</v>
      </c>
      <c r="AD77" s="13">
        <f>VLOOKUP($E77,'ssp2-up-g'!$C$1:$X$194,21,FALSE)</f>
        <v>0</v>
      </c>
      <c r="AE77" s="13">
        <f>VLOOKUP($E77,'ssp2-up-g'!$C$1:$X$194,22,FALSE)</f>
        <v>0</v>
      </c>
    </row>
    <row r="78" spans="1:31" x14ac:dyDescent="0.3">
      <c r="A78" s="14">
        <v>76</v>
      </c>
      <c r="B78" s="14" t="s">
        <v>348</v>
      </c>
      <c r="C78" s="14" t="s">
        <v>214</v>
      </c>
      <c r="D78" s="14">
        <v>914</v>
      </c>
      <c r="E78" s="14" t="s">
        <v>214</v>
      </c>
      <c r="F78" s="14">
        <v>11</v>
      </c>
      <c r="G78" s="14" t="s">
        <v>258</v>
      </c>
      <c r="H78" s="14">
        <v>903</v>
      </c>
      <c r="I78" s="14">
        <v>1834</v>
      </c>
      <c r="L78" s="14" t="str">
        <f>B78</f>
        <v>Western Africa</v>
      </c>
      <c r="M78" s="15" t="s">
        <v>1049</v>
      </c>
      <c r="N78" s="15">
        <f t="shared" ref="N78:AE78" si="31">SUMIF($H$2:$H$295,$D78,N$2:N$295)</f>
        <v>28.663495753177827</v>
      </c>
      <c r="O78" s="15">
        <f t="shared" si="31"/>
        <v>31.998984435410556</v>
      </c>
      <c r="P78" s="15">
        <f t="shared" si="31"/>
        <v>34.921583458252584</v>
      </c>
      <c r="Q78" s="15">
        <f t="shared" si="31"/>
        <v>37.688881948170895</v>
      </c>
      <c r="R78" s="15">
        <f t="shared" si="31"/>
        <v>40.163208717876969</v>
      </c>
      <c r="S78" s="15">
        <f t="shared" si="31"/>
        <v>42.033927588446581</v>
      </c>
      <c r="T78" s="15">
        <f t="shared" si="31"/>
        <v>43.131083729856229</v>
      </c>
      <c r="U78" s="15">
        <f t="shared" si="31"/>
        <v>43.680482732940362</v>
      </c>
      <c r="V78" s="15">
        <f t="shared" si="31"/>
        <v>42.025847579230579</v>
      </c>
      <c r="W78" s="15">
        <f t="shared" si="31"/>
        <v>40.541653721964053</v>
      </c>
      <c r="X78" s="15">
        <f t="shared" si="31"/>
        <v>39.481333349532733</v>
      </c>
      <c r="Y78" s="15">
        <f t="shared" si="31"/>
        <v>37.896278998912933</v>
      </c>
      <c r="Z78" s="15">
        <f t="shared" si="31"/>
        <v>35.678447011915807</v>
      </c>
      <c r="AA78" s="15">
        <f t="shared" si="31"/>
        <v>33.230271148517303</v>
      </c>
      <c r="AB78" s="15">
        <f t="shared" si="31"/>
        <v>30.382760035788248</v>
      </c>
      <c r="AC78" s="15">
        <f t="shared" si="31"/>
        <v>27.332730872890963</v>
      </c>
      <c r="AD78" s="15">
        <f t="shared" si="31"/>
        <v>24.616419260028408</v>
      </c>
      <c r="AE78" s="15">
        <f t="shared" si="31"/>
        <v>22.164476375145981</v>
      </c>
    </row>
    <row r="79" spans="1:31" x14ac:dyDescent="0.3">
      <c r="A79" s="14">
        <v>77</v>
      </c>
      <c r="B79" s="8" t="s">
        <v>349</v>
      </c>
      <c r="C79" s="8" t="s">
        <v>214</v>
      </c>
      <c r="D79" s="8">
        <v>204</v>
      </c>
      <c r="E79" s="8" t="s">
        <v>21</v>
      </c>
      <c r="F79" s="8">
        <v>204</v>
      </c>
      <c r="G79" s="8" t="s">
        <v>261</v>
      </c>
      <c r="H79" s="8">
        <v>914</v>
      </c>
      <c r="J79" s="8" t="str">
        <f>VLOOKUP($E79,'un-class-eco'!$B$2:$D$219,3,FALSE)</f>
        <v>Lower middle income</v>
      </c>
      <c r="K79" s="8" t="str">
        <f>IF(VLOOKUP(E79,'un-class'!$L$1:$O$249,2,FALSE)="x","LDC",IF(VLOOKUP(E79,'un-class'!$L$1:$O$249,3,FALSE)="x","LLDC",IF(VLOOKUP(E79,'un-class'!$L$1:O294,4,FALSE)="x","SIDS","nan")))</f>
        <v>LDC</v>
      </c>
      <c r="L79" s="14" t="str">
        <f t="shared" si="27"/>
        <v>BEN</v>
      </c>
      <c r="M79" s="15" t="s">
        <v>1049</v>
      </c>
      <c r="N79" s="13">
        <f>VLOOKUP($E79,'ssp2-up-g'!$C$1:$X$194,5,FALSE)</f>
        <v>0.87830172428513364</v>
      </c>
      <c r="O79" s="13">
        <f>VLOOKUP($E79,'ssp2-up-g'!$C$1:$X$194,6,FALSE)</f>
        <v>0.9808114500058327</v>
      </c>
      <c r="P79" s="13">
        <f>VLOOKUP($E79,'ssp2-up-g'!$C$1:$X$194,7,FALSE)</f>
        <v>1.0512911612042579</v>
      </c>
      <c r="Q79" s="13">
        <f>VLOOKUP($E79,'ssp2-up-g'!$C$1:$X$194,8,FALSE)</f>
        <v>1.087946267007907</v>
      </c>
      <c r="R79" s="13">
        <f>VLOOKUP($E79,'ssp2-up-g'!$C$1:$X$194,9,FALSE)</f>
        <v>1.1112737995001893</v>
      </c>
      <c r="S79" s="13">
        <f>VLOOKUP($E79,'ssp2-up-g'!$C$1:$X$194,10,FALSE)</f>
        <v>1.1241533211308212</v>
      </c>
      <c r="T79" s="13">
        <f>VLOOKUP($E79,'ssp2-up-g'!$C$1:$X$194,11,FALSE)</f>
        <v>1.1187527888871251</v>
      </c>
      <c r="U79" s="13">
        <f>VLOOKUP($E79,'ssp2-up-g'!$C$1:$X$194,12,FALSE)</f>
        <v>1.0835874489551784</v>
      </c>
      <c r="V79" s="13">
        <f>VLOOKUP($E79,'ssp2-up-g'!$C$1:$X$194,13,FALSE)</f>
        <v>1.0193571279514195</v>
      </c>
      <c r="W79" s="13">
        <f>VLOOKUP($E79,'ssp2-up-g'!$C$1:$X$194,14,FALSE)</f>
        <v>0.9578685803837228</v>
      </c>
      <c r="X79" s="13">
        <f>VLOOKUP($E79,'ssp2-up-g'!$C$1:$X$194,15,FALSE)</f>
        <v>0.89091211437130902</v>
      </c>
      <c r="Y79" s="13">
        <f>VLOOKUP($E79,'ssp2-up-g'!$C$1:$X$194,16,FALSE)</f>
        <v>0.80835510233753993</v>
      </c>
      <c r="Z79" s="13">
        <f>VLOOKUP($E79,'ssp2-up-g'!$C$1:$X$194,17,FALSE)</f>
        <v>0.72985249685802422</v>
      </c>
      <c r="AA79" s="13">
        <f>VLOOKUP($E79,'ssp2-up-g'!$C$1:$X$194,18,FALSE)</f>
        <v>0.62301937466829926</v>
      </c>
      <c r="AB79" s="13">
        <f>VLOOKUP($E79,'ssp2-up-g'!$C$1:$X$194,19,FALSE)</f>
        <v>0.51092188675779227</v>
      </c>
      <c r="AC79" s="13">
        <f>VLOOKUP($E79,'ssp2-up-g'!$C$1:$X$194,20,FALSE)</f>
        <v>0.40892961215699941</v>
      </c>
      <c r="AD79" s="13">
        <f>VLOOKUP($E79,'ssp2-up-g'!$C$1:$X$194,21,FALSE)</f>
        <v>0.31029972655211324</v>
      </c>
      <c r="AE79" s="13">
        <f>VLOOKUP($E79,'ssp2-up-g'!$C$1:$X$194,22,FALSE)</f>
        <v>0.23280147905509452</v>
      </c>
    </row>
    <row r="80" spans="1:31" x14ac:dyDescent="0.3">
      <c r="A80" s="14">
        <v>78</v>
      </c>
      <c r="B80" s="8" t="s">
        <v>351</v>
      </c>
      <c r="C80" s="8" t="s">
        <v>214</v>
      </c>
      <c r="D80" s="8">
        <v>854</v>
      </c>
      <c r="E80" s="8" t="s">
        <v>22</v>
      </c>
      <c r="F80" s="8">
        <v>854</v>
      </c>
      <c r="G80" s="8" t="s">
        <v>261</v>
      </c>
      <c r="H80" s="8">
        <v>914</v>
      </c>
      <c r="J80" s="8" t="str">
        <f>VLOOKUP($E80,'un-class-eco'!$B$2:$D$219,3,FALSE)</f>
        <v>Low income</v>
      </c>
      <c r="K80" s="8" t="str">
        <f>IF(VLOOKUP(E80,'un-class'!$L$1:$O$249,2,FALSE)="x","LDC",IF(VLOOKUP(E80,'un-class'!$L$1:$O$249,3,FALSE)="x","LLDC",IF(VLOOKUP(E80,'un-class'!$L$1:O295,4,FALSE)="x","SIDS","nan")))</f>
        <v>LDC</v>
      </c>
      <c r="L80" s="14" t="str">
        <f t="shared" si="27"/>
        <v>BFA</v>
      </c>
      <c r="M80" s="15" t="s">
        <v>1049</v>
      </c>
      <c r="N80" s="13">
        <f>VLOOKUP($E80,'ssp2-up-g'!$C$1:$X$194,5,FALSE)</f>
        <v>1.3267920087585532</v>
      </c>
      <c r="O80" s="13">
        <f>VLOOKUP($E80,'ssp2-up-g'!$C$1:$X$194,6,FALSE)</f>
        <v>1.5817448543307817</v>
      </c>
      <c r="P80" s="13">
        <f>VLOOKUP($E80,'ssp2-up-g'!$C$1:$X$194,7,FALSE)</f>
        <v>1.8353111236604738</v>
      </c>
      <c r="Q80" s="13">
        <f>VLOOKUP($E80,'ssp2-up-g'!$C$1:$X$194,8,FALSE)</f>
        <v>2.0624755289557317</v>
      </c>
      <c r="R80" s="13">
        <f>VLOOKUP($E80,'ssp2-up-g'!$C$1:$X$194,9,FALSE)</f>
        <v>2.2399349049530777</v>
      </c>
      <c r="S80" s="13">
        <f>VLOOKUP($E80,'ssp2-up-g'!$C$1:$X$194,10,FALSE)</f>
        <v>2.3665289208675961</v>
      </c>
      <c r="T80" s="13">
        <f>VLOOKUP($E80,'ssp2-up-g'!$C$1:$X$194,11,FALSE)</f>
        <v>2.4247601118362834</v>
      </c>
      <c r="U80" s="13">
        <f>VLOOKUP($E80,'ssp2-up-g'!$C$1:$X$194,12,FALSE)</f>
        <v>2.4515237799650755</v>
      </c>
      <c r="V80" s="13">
        <f>VLOOKUP($E80,'ssp2-up-g'!$C$1:$X$194,13,FALSE)</f>
        <v>2.421893146874023</v>
      </c>
      <c r="W80" s="13">
        <f>VLOOKUP($E80,'ssp2-up-g'!$C$1:$X$194,14,FALSE)</f>
        <v>2.339932737439522</v>
      </c>
      <c r="X80" s="13">
        <f>VLOOKUP($E80,'ssp2-up-g'!$C$1:$X$194,15,FALSE)</f>
        <v>2.2343430465193812</v>
      </c>
      <c r="Y80" s="13">
        <f>VLOOKUP($E80,'ssp2-up-g'!$C$1:$X$194,16,FALSE)</f>
        <v>2.1426891995170685</v>
      </c>
      <c r="Z80" s="13">
        <f>VLOOKUP($E80,'ssp2-up-g'!$C$1:$X$194,17,FALSE)</f>
        <v>2.009357668299554</v>
      </c>
      <c r="AA80" s="13">
        <f>VLOOKUP($E80,'ssp2-up-g'!$C$1:$X$194,18,FALSE)</f>
        <v>1.8831810466153378</v>
      </c>
      <c r="AB80" s="13">
        <f>VLOOKUP($E80,'ssp2-up-g'!$C$1:$X$194,19,FALSE)</f>
        <v>1.7393825051382592</v>
      </c>
      <c r="AC80" s="13">
        <f>VLOOKUP($E80,'ssp2-up-g'!$C$1:$X$194,20,FALSE)</f>
        <v>1.5808286124549724</v>
      </c>
      <c r="AD80" s="13">
        <f>VLOOKUP($E80,'ssp2-up-g'!$C$1:$X$194,21,FALSE)</f>
        <v>1.4252003186209805</v>
      </c>
      <c r="AE80" s="13">
        <f>VLOOKUP($E80,'ssp2-up-g'!$C$1:$X$194,22,FALSE)</f>
        <v>1.2608409196316259</v>
      </c>
    </row>
    <row r="81" spans="1:31" x14ac:dyDescent="0.3">
      <c r="A81" s="14">
        <v>79</v>
      </c>
      <c r="B81" s="8" t="s">
        <v>353</v>
      </c>
      <c r="C81" s="8" t="s">
        <v>214</v>
      </c>
      <c r="D81" s="8">
        <v>132</v>
      </c>
      <c r="E81" s="8" t="s">
        <v>47</v>
      </c>
      <c r="F81" s="8">
        <v>132</v>
      </c>
      <c r="G81" s="8" t="s">
        <v>261</v>
      </c>
      <c r="H81" s="8">
        <v>914</v>
      </c>
      <c r="J81" s="8" t="str">
        <f>VLOOKUP($E81,'un-class-eco'!$B$2:$D$219,3,FALSE)</f>
        <v>Lower middle income</v>
      </c>
      <c r="K81" s="8" t="str">
        <f>IF(VLOOKUP(E81,'un-class'!$L$1:$O$249,2,FALSE)="x","LDC",IF(VLOOKUP(E81,'un-class'!$L$1:$O$249,3,FALSE)="x","LLDC",IF(VLOOKUP(E81,'un-class'!$L$1:O296,4,FALSE)="x","SIDS","nan")))</f>
        <v>SIDS</v>
      </c>
      <c r="L81" s="14" t="str">
        <f t="shared" si="27"/>
        <v>CPV</v>
      </c>
      <c r="M81" s="15" t="s">
        <v>1049</v>
      </c>
      <c r="N81" s="13">
        <f>VLOOKUP($E81,'ssp2-up-g'!$C$1:$X$194,5,FALSE)</f>
        <v>2.6629136099366624E-2</v>
      </c>
      <c r="O81" s="13">
        <f>VLOOKUP($E81,'ssp2-up-g'!$C$1:$X$194,6,FALSE)</f>
        <v>2.4686703912577601E-2</v>
      </c>
      <c r="P81" s="13">
        <f>VLOOKUP($E81,'ssp2-up-g'!$C$1:$X$194,7,FALSE)</f>
        <v>2.2283470569803676E-2</v>
      </c>
      <c r="Q81" s="13">
        <f>VLOOKUP($E81,'ssp2-up-g'!$C$1:$X$194,8,FALSE)</f>
        <v>1.9637455595058917E-2</v>
      </c>
      <c r="R81" s="13">
        <f>VLOOKUP($E81,'ssp2-up-g'!$C$1:$X$194,9,FALSE)</f>
        <v>1.6564887087806401E-2</v>
      </c>
      <c r="S81" s="13">
        <f>VLOOKUP($E81,'ssp2-up-g'!$C$1:$X$194,10,FALSE)</f>
        <v>1.3703655648497848E-2</v>
      </c>
      <c r="T81" s="13">
        <f>VLOOKUP($E81,'ssp2-up-g'!$C$1:$X$194,11,FALSE)</f>
        <v>1.0659181611310964E-2</v>
      </c>
      <c r="U81" s="13">
        <f>VLOOKUP($E81,'ssp2-up-g'!$C$1:$X$194,12,FALSE)</f>
        <v>7.3665060273628846E-3</v>
      </c>
      <c r="V81" s="13">
        <f>VLOOKUP($E81,'ssp2-up-g'!$C$1:$X$194,13,FALSE)</f>
        <v>4.0726926362179561E-3</v>
      </c>
      <c r="W81" s="13">
        <f>VLOOKUP($E81,'ssp2-up-g'!$C$1:$X$194,14,FALSE)</f>
        <v>8.7371453973600355E-4</v>
      </c>
      <c r="X81" s="13">
        <f>VLOOKUP($E81,'ssp2-up-g'!$C$1:$X$194,15,FALSE)</f>
        <v>0</v>
      </c>
      <c r="Y81" s="13">
        <f>VLOOKUP($E81,'ssp2-up-g'!$C$1:$X$194,16,FALSE)</f>
        <v>0</v>
      </c>
      <c r="Z81" s="13">
        <f>VLOOKUP($E81,'ssp2-up-g'!$C$1:$X$194,17,FALSE)</f>
        <v>0</v>
      </c>
      <c r="AA81" s="13">
        <f>VLOOKUP($E81,'ssp2-up-g'!$C$1:$X$194,18,FALSE)</f>
        <v>0</v>
      </c>
      <c r="AB81" s="13">
        <f>VLOOKUP($E81,'ssp2-up-g'!$C$1:$X$194,19,FALSE)</f>
        <v>0</v>
      </c>
      <c r="AC81" s="13">
        <f>VLOOKUP($E81,'ssp2-up-g'!$C$1:$X$194,20,FALSE)</f>
        <v>0</v>
      </c>
      <c r="AD81" s="13">
        <f>VLOOKUP($E81,'ssp2-up-g'!$C$1:$X$194,21,FALSE)</f>
        <v>0</v>
      </c>
      <c r="AE81" s="13">
        <f>VLOOKUP($E81,'ssp2-up-g'!$C$1:$X$194,22,FALSE)</f>
        <v>0</v>
      </c>
    </row>
    <row r="82" spans="1:31" x14ac:dyDescent="0.3">
      <c r="A82" s="14">
        <v>80</v>
      </c>
      <c r="B82" s="8" t="s">
        <v>355</v>
      </c>
      <c r="C82" s="8" t="s">
        <v>214</v>
      </c>
      <c r="D82" s="8">
        <v>384</v>
      </c>
      <c r="E82" s="8" t="s">
        <v>41</v>
      </c>
      <c r="F82" s="8">
        <v>384</v>
      </c>
      <c r="G82" s="8" t="s">
        <v>261</v>
      </c>
      <c r="H82" s="8">
        <v>914</v>
      </c>
      <c r="J82" s="8" t="str">
        <f>VLOOKUP($E82,'un-class-eco'!$B$2:$D$219,3,FALSE)</f>
        <v>Lower middle income</v>
      </c>
      <c r="K82" s="8" t="str">
        <f>IF(VLOOKUP(E82,'un-class'!$L$1:$O$249,2,FALSE)="x","LDC",IF(VLOOKUP(E82,'un-class'!$L$1:$O$249,3,FALSE)="x","LLDC",IF(VLOOKUP(E82,'un-class'!$L$1:O297,4,FALSE)="x","SIDS","nan")))</f>
        <v>nan</v>
      </c>
      <c r="L82" s="14" t="str">
        <f t="shared" si="27"/>
        <v>CIV</v>
      </c>
      <c r="M82" s="15" t="s">
        <v>1049</v>
      </c>
      <c r="N82" s="13">
        <f>VLOOKUP($E82,'ssp2-up-g'!$C$1:$X$194,5,FALSE)</f>
        <v>1.6012150886643504</v>
      </c>
      <c r="O82" s="13">
        <f>VLOOKUP($E82,'ssp2-up-g'!$C$1:$X$194,6,FALSE)</f>
        <v>1.6258701495355012</v>
      </c>
      <c r="P82" s="13">
        <f>VLOOKUP($E82,'ssp2-up-g'!$C$1:$X$194,7,FALSE)</f>
        <v>1.5773539974898654</v>
      </c>
      <c r="Q82" s="13">
        <f>VLOOKUP($E82,'ssp2-up-g'!$C$1:$X$194,8,FALSE)</f>
        <v>1.535936029469168</v>
      </c>
      <c r="R82" s="13">
        <f>VLOOKUP($E82,'ssp2-up-g'!$C$1:$X$194,9,FALSE)</f>
        <v>1.4745724800774767</v>
      </c>
      <c r="S82" s="13">
        <f>VLOOKUP($E82,'ssp2-up-g'!$C$1:$X$194,10,FALSE)</f>
        <v>1.3634751401541578</v>
      </c>
      <c r="T82" s="13">
        <f>VLOOKUP($E82,'ssp2-up-g'!$C$1:$X$194,11,FALSE)</f>
        <v>1.2188846196784837</v>
      </c>
      <c r="U82" s="13">
        <f>VLOOKUP($E82,'ssp2-up-g'!$C$1:$X$194,12,FALSE)</f>
        <v>1.0824041747081949</v>
      </c>
      <c r="V82" s="13">
        <f>VLOOKUP($E82,'ssp2-up-g'!$C$1:$X$194,13,FALSE)</f>
        <v>0.92875306307186278</v>
      </c>
      <c r="W82" s="13">
        <f>VLOOKUP($E82,'ssp2-up-g'!$C$1:$X$194,14,FALSE)</f>
        <v>0.79627176893774632</v>
      </c>
      <c r="X82" s="13">
        <f>VLOOKUP($E82,'ssp2-up-g'!$C$1:$X$194,15,FALSE)</f>
        <v>0.70970508319203418</v>
      </c>
      <c r="Y82" s="13">
        <f>VLOOKUP($E82,'ssp2-up-g'!$C$1:$X$194,16,FALSE)</f>
        <v>0.60088030022357941</v>
      </c>
      <c r="Z82" s="13">
        <f>VLOOKUP($E82,'ssp2-up-g'!$C$1:$X$194,17,FALSE)</f>
        <v>0.49890394032984275</v>
      </c>
      <c r="AA82" s="13">
        <f>VLOOKUP($E82,'ssp2-up-g'!$C$1:$X$194,18,FALSE)</f>
        <v>0.39642241903449005</v>
      </c>
      <c r="AB82" s="13">
        <f>VLOOKUP($E82,'ssp2-up-g'!$C$1:$X$194,19,FALSE)</f>
        <v>0.29509854554087767</v>
      </c>
      <c r="AC82" s="13">
        <f>VLOOKUP($E82,'ssp2-up-g'!$C$1:$X$194,20,FALSE)</f>
        <v>0.22982474079319459</v>
      </c>
      <c r="AD82" s="13">
        <f>VLOOKUP($E82,'ssp2-up-g'!$C$1:$X$194,21,FALSE)</f>
        <v>0.14896576992781974</v>
      </c>
      <c r="AE82" s="13">
        <f>VLOOKUP($E82,'ssp2-up-g'!$C$1:$X$194,22,FALSE)</f>
        <v>0.10111292008738104</v>
      </c>
    </row>
    <row r="83" spans="1:31" x14ac:dyDescent="0.3">
      <c r="A83" s="14">
        <v>81</v>
      </c>
      <c r="B83" s="8" t="s">
        <v>357</v>
      </c>
      <c r="C83" s="8" t="s">
        <v>214</v>
      </c>
      <c r="D83" s="8">
        <v>270</v>
      </c>
      <c r="E83" s="8" t="s">
        <v>73</v>
      </c>
      <c r="F83" s="8">
        <v>270</v>
      </c>
      <c r="G83" s="8" t="s">
        <v>261</v>
      </c>
      <c r="H83" s="8">
        <v>914</v>
      </c>
      <c r="J83" s="8" t="str">
        <f>VLOOKUP($E83,'un-class-eco'!$B$2:$D$219,3,FALSE)</f>
        <v>Low income</v>
      </c>
      <c r="K83" s="8" t="str">
        <f>IF(VLOOKUP(E83,'un-class'!$L$1:$O$249,2,FALSE)="x","LDC",IF(VLOOKUP(E83,'un-class'!$L$1:$O$249,3,FALSE)="x","LLDC",IF(VLOOKUP(E83,'un-class'!$L$1:O298,4,FALSE)="x","SIDS","nan")))</f>
        <v>LDC</v>
      </c>
      <c r="L83" s="14" t="str">
        <f t="shared" si="27"/>
        <v>GMB</v>
      </c>
      <c r="M83" s="15" t="s">
        <v>1049</v>
      </c>
      <c r="N83" s="13">
        <f>VLOOKUP($E83,'ssp2-up-g'!$C$1:$X$194,5,FALSE)</f>
        <v>0.20700615018093504</v>
      </c>
      <c r="O83" s="13">
        <f>VLOOKUP($E83,'ssp2-up-g'!$C$1:$X$194,6,FALSE)</f>
        <v>0.20814818298054649</v>
      </c>
      <c r="P83" s="13">
        <f>VLOOKUP($E83,'ssp2-up-g'!$C$1:$X$194,7,FALSE)</f>
        <v>0.20275918921524738</v>
      </c>
      <c r="Q83" s="13">
        <f>VLOOKUP($E83,'ssp2-up-g'!$C$1:$X$194,8,FALSE)</f>
        <v>0.19430138320943979</v>
      </c>
      <c r="R83" s="13">
        <f>VLOOKUP($E83,'ssp2-up-g'!$C$1:$X$194,9,FALSE)</f>
        <v>0.18708688171675325</v>
      </c>
      <c r="S83" s="13">
        <f>VLOOKUP($E83,'ssp2-up-g'!$C$1:$X$194,10,FALSE)</f>
        <v>0.17856467017851241</v>
      </c>
      <c r="T83" s="13">
        <f>VLOOKUP($E83,'ssp2-up-g'!$C$1:$X$194,11,FALSE)</f>
        <v>0.16150962375979949</v>
      </c>
      <c r="U83" s="13">
        <f>VLOOKUP($E83,'ssp2-up-g'!$C$1:$X$194,12,FALSE)</f>
        <v>0.14098218476586233</v>
      </c>
      <c r="V83" s="13">
        <f>VLOOKUP($E83,'ssp2-up-g'!$C$1:$X$194,13,FALSE)</f>
        <v>0.12129314274128022</v>
      </c>
      <c r="W83" s="13">
        <f>VLOOKUP($E83,'ssp2-up-g'!$C$1:$X$194,14,FALSE)</f>
        <v>0.1051176350106422</v>
      </c>
      <c r="X83" s="13">
        <f>VLOOKUP($E83,'ssp2-up-g'!$C$1:$X$194,15,FALSE)</f>
        <v>9.4277379003593342E-2</v>
      </c>
      <c r="Y83" s="13">
        <f>VLOOKUP($E83,'ssp2-up-g'!$C$1:$X$194,16,FALSE)</f>
        <v>8.4142294676701646E-2</v>
      </c>
      <c r="Z83" s="13">
        <f>VLOOKUP($E83,'ssp2-up-g'!$C$1:$X$194,17,FALSE)</f>
        <v>7.0801240265850662E-2</v>
      </c>
      <c r="AA83" s="13">
        <f>VLOOKUP($E83,'ssp2-up-g'!$C$1:$X$194,18,FALSE)</f>
        <v>5.9970327975373383E-2</v>
      </c>
      <c r="AB83" s="13">
        <f>VLOOKUP($E83,'ssp2-up-g'!$C$1:$X$194,19,FALSE)</f>
        <v>4.8192474768831151E-2</v>
      </c>
      <c r="AC83" s="13">
        <f>VLOOKUP($E83,'ssp2-up-g'!$C$1:$X$194,20,FALSE)</f>
        <v>4.0543474819851433E-2</v>
      </c>
      <c r="AD83" s="13">
        <f>VLOOKUP($E83,'ssp2-up-g'!$C$1:$X$194,21,FALSE)</f>
        <v>2.9643540023970516E-2</v>
      </c>
      <c r="AE83" s="13">
        <f>VLOOKUP($E83,'ssp2-up-g'!$C$1:$X$194,22,FALSE)</f>
        <v>2.0082567740202339E-2</v>
      </c>
    </row>
    <row r="84" spans="1:31" x14ac:dyDescent="0.3">
      <c r="A84" s="14">
        <v>82</v>
      </c>
      <c r="B84" s="8" t="s">
        <v>359</v>
      </c>
      <c r="C84" s="8" t="s">
        <v>214</v>
      </c>
      <c r="D84" s="8">
        <v>288</v>
      </c>
      <c r="E84" s="8" t="s">
        <v>70</v>
      </c>
      <c r="F84" s="8">
        <v>288</v>
      </c>
      <c r="G84" s="8" t="s">
        <v>261</v>
      </c>
      <c r="H84" s="8">
        <v>914</v>
      </c>
      <c r="J84" s="8" t="str">
        <f>VLOOKUP($E84,'un-class-eco'!$B$2:$D$219,3,FALSE)</f>
        <v>Lower middle income</v>
      </c>
      <c r="K84" s="8" t="str">
        <f>IF(VLOOKUP(E84,'un-class'!$L$1:$O$249,2,FALSE)="x","LDC",IF(VLOOKUP(E84,'un-class'!$L$1:$O$249,3,FALSE)="x","LLDC",IF(VLOOKUP(E84,'un-class'!$L$1:O299,4,FALSE)="x","SIDS","nan")))</f>
        <v>nan</v>
      </c>
      <c r="L84" s="14" t="str">
        <f t="shared" si="27"/>
        <v>GHA</v>
      </c>
      <c r="M84" s="15" t="s">
        <v>1049</v>
      </c>
      <c r="N84" s="13">
        <f>VLOOKUP($E84,'ssp2-up-g'!$C$1:$X$194,5,FALSE)</f>
        <v>2.3757693896372718</v>
      </c>
      <c r="O84" s="13">
        <f>VLOOKUP($E84,'ssp2-up-g'!$C$1:$X$194,6,FALSE)</f>
        <v>2.5003074822696068</v>
      </c>
      <c r="P84" s="13">
        <f>VLOOKUP($E84,'ssp2-up-g'!$C$1:$X$194,7,FALSE)</f>
        <v>2.5654851508794181</v>
      </c>
      <c r="Q84" s="13">
        <f>VLOOKUP($E84,'ssp2-up-g'!$C$1:$X$194,8,FALSE)</f>
        <v>2.6020331709484914</v>
      </c>
      <c r="R84" s="13">
        <f>VLOOKUP($E84,'ssp2-up-g'!$C$1:$X$194,9,FALSE)</f>
        <v>2.6170587425798963</v>
      </c>
      <c r="S84" s="13">
        <f>VLOOKUP($E84,'ssp2-up-g'!$C$1:$X$194,10,FALSE)</f>
        <v>2.5809207881824214</v>
      </c>
      <c r="T84" s="13">
        <f>VLOOKUP($E84,'ssp2-up-g'!$C$1:$X$194,11,FALSE)</f>
        <v>2.4743748547247044</v>
      </c>
      <c r="U84" s="13">
        <f>VLOOKUP($E84,'ssp2-up-g'!$C$1:$X$194,12,FALSE)</f>
        <v>2.314017623131388</v>
      </c>
      <c r="V84" s="13">
        <f>VLOOKUP($E84,'ssp2-up-g'!$C$1:$X$194,13,FALSE)</f>
        <v>2.1111227769394603</v>
      </c>
      <c r="W84" s="13">
        <f>VLOOKUP($E84,'ssp2-up-g'!$C$1:$X$194,14,FALSE)</f>
        <v>1.953499827223645</v>
      </c>
      <c r="X84" s="13">
        <f>VLOOKUP($E84,'ssp2-up-g'!$C$1:$X$194,15,FALSE)</f>
        <v>1.8057529627776319</v>
      </c>
      <c r="Y84" s="13">
        <f>VLOOKUP($E84,'ssp2-up-g'!$C$1:$X$194,16,FALSE)</f>
        <v>1.6365724383257785</v>
      </c>
      <c r="Z84" s="13">
        <f>VLOOKUP($E84,'ssp2-up-g'!$C$1:$X$194,17,FALSE)</f>
        <v>1.4687609120966769</v>
      </c>
      <c r="AA84" s="13">
        <f>VLOOKUP($E84,'ssp2-up-g'!$C$1:$X$194,18,FALSE)</f>
        <v>1.2546860583027026</v>
      </c>
      <c r="AB84" s="13">
        <f>VLOOKUP($E84,'ssp2-up-g'!$C$1:$X$194,19,FALSE)</f>
        <v>1.0619560711420775</v>
      </c>
      <c r="AC84" s="13">
        <f>VLOOKUP($E84,'ssp2-up-g'!$C$1:$X$194,20,FALSE)</f>
        <v>0.84394342968131042</v>
      </c>
      <c r="AD84" s="13">
        <f>VLOOKUP($E84,'ssp2-up-g'!$C$1:$X$194,21,FALSE)</f>
        <v>0.65394363995848437</v>
      </c>
      <c r="AE84" s="13">
        <f>VLOOKUP($E84,'ssp2-up-g'!$C$1:$X$194,22,FALSE)</f>
        <v>0.50812229067484083</v>
      </c>
    </row>
    <row r="85" spans="1:31" x14ac:dyDescent="0.3">
      <c r="A85" s="14">
        <v>83</v>
      </c>
      <c r="B85" s="8" t="s">
        <v>361</v>
      </c>
      <c r="C85" s="8" t="s">
        <v>214</v>
      </c>
      <c r="D85" s="8">
        <v>324</v>
      </c>
      <c r="E85" s="8" t="s">
        <v>71</v>
      </c>
      <c r="F85" s="8">
        <v>324</v>
      </c>
      <c r="G85" s="8" t="s">
        <v>261</v>
      </c>
      <c r="H85" s="8">
        <v>914</v>
      </c>
      <c r="J85" s="8" t="str">
        <f>VLOOKUP($E85,'un-class-eco'!$B$2:$D$219,3,FALSE)</f>
        <v>Lower middle income</v>
      </c>
      <c r="K85" s="8" t="str">
        <f>IF(VLOOKUP(E85,'un-class'!$L$1:$O$249,2,FALSE)="x","LDC",IF(VLOOKUP(E85,'un-class'!$L$1:$O$249,3,FALSE)="x","LLDC",IF(VLOOKUP(E85,'un-class'!$L$1:O300,4,FALSE)="x","SIDS","nan")))</f>
        <v>LDC</v>
      </c>
      <c r="L85" s="14" t="str">
        <f t="shared" si="27"/>
        <v>GIN</v>
      </c>
      <c r="M85" s="15" t="s">
        <v>1049</v>
      </c>
      <c r="N85" s="13">
        <f>VLOOKUP($E85,'ssp2-up-g'!$C$1:$X$194,5,FALSE)</f>
        <v>0.6679793642010492</v>
      </c>
      <c r="O85" s="13">
        <f>VLOOKUP($E85,'ssp2-up-g'!$C$1:$X$194,6,FALSE)</f>
        <v>0.70483350538297351</v>
      </c>
      <c r="P85" s="13">
        <f>VLOOKUP($E85,'ssp2-up-g'!$C$1:$X$194,7,FALSE)</f>
        <v>0.72446790180880161</v>
      </c>
      <c r="Q85" s="13">
        <f>VLOOKUP($E85,'ssp2-up-g'!$C$1:$X$194,8,FALSE)</f>
        <v>0.72379300802168878</v>
      </c>
      <c r="R85" s="13">
        <f>VLOOKUP($E85,'ssp2-up-g'!$C$1:$X$194,9,FALSE)</f>
        <v>0.71064349596240017</v>
      </c>
      <c r="S85" s="13">
        <f>VLOOKUP($E85,'ssp2-up-g'!$C$1:$X$194,10,FALSE)</f>
        <v>0.67921268627069864</v>
      </c>
      <c r="T85" s="13">
        <f>VLOOKUP($E85,'ssp2-up-g'!$C$1:$X$194,11,FALSE)</f>
        <v>0.6342094407571679</v>
      </c>
      <c r="U85" s="13">
        <f>VLOOKUP($E85,'ssp2-up-g'!$C$1:$X$194,12,FALSE)</f>
        <v>0.57411010404383944</v>
      </c>
      <c r="V85" s="13">
        <f>VLOOKUP($E85,'ssp2-up-g'!$C$1:$X$194,13,FALSE)</f>
        <v>0.50267297862297156</v>
      </c>
      <c r="W85" s="13">
        <f>VLOOKUP($E85,'ssp2-up-g'!$C$1:$X$194,14,FALSE)</f>
        <v>0.43972297157718998</v>
      </c>
      <c r="X85" s="13">
        <f>VLOOKUP($E85,'ssp2-up-g'!$C$1:$X$194,15,FALSE)</f>
        <v>0.41515980870998348</v>
      </c>
      <c r="Y85" s="13">
        <f>VLOOKUP($E85,'ssp2-up-g'!$C$1:$X$194,16,FALSE)</f>
        <v>0.38434167393849528</v>
      </c>
      <c r="Z85" s="13">
        <f>VLOOKUP($E85,'ssp2-up-g'!$C$1:$X$194,17,FALSE)</f>
        <v>0.35697755149754506</v>
      </c>
      <c r="AA85" s="13">
        <f>VLOOKUP($E85,'ssp2-up-g'!$C$1:$X$194,18,FALSE)</f>
        <v>0.31511401170724618</v>
      </c>
      <c r="AB85" s="13">
        <f>VLOOKUP($E85,'ssp2-up-g'!$C$1:$X$194,19,FALSE)</f>
        <v>0.27912327355277355</v>
      </c>
      <c r="AC85" s="13">
        <f>VLOOKUP($E85,'ssp2-up-g'!$C$1:$X$194,20,FALSE)</f>
        <v>0.24244477342326931</v>
      </c>
      <c r="AD85" s="13">
        <f>VLOOKUP($E85,'ssp2-up-g'!$C$1:$X$194,21,FALSE)</f>
        <v>0.21942915105466376</v>
      </c>
      <c r="AE85" s="13">
        <f>VLOOKUP($E85,'ssp2-up-g'!$C$1:$X$194,22,FALSE)</f>
        <v>0.19790616097812652</v>
      </c>
    </row>
    <row r="86" spans="1:31" x14ac:dyDescent="0.3">
      <c r="A86" s="14">
        <v>84</v>
      </c>
      <c r="B86" s="8" t="s">
        <v>363</v>
      </c>
      <c r="C86" s="8" t="s">
        <v>214</v>
      </c>
      <c r="D86" s="8">
        <v>624</v>
      </c>
      <c r="E86" s="8" t="s">
        <v>74</v>
      </c>
      <c r="F86" s="8">
        <v>624</v>
      </c>
      <c r="G86" s="8" t="s">
        <v>261</v>
      </c>
      <c r="H86" s="8">
        <v>914</v>
      </c>
      <c r="J86" s="8" t="str">
        <f>VLOOKUP($E86,'un-class-eco'!$B$2:$D$219,3,FALSE)</f>
        <v>Low income</v>
      </c>
      <c r="K86" s="8" t="str">
        <f>IF(VLOOKUP(E86,'un-class'!$L$1:$O$249,2,FALSE)="x","LDC",IF(VLOOKUP(E86,'un-class'!$L$1:$O$249,3,FALSE)="x","LLDC",IF(VLOOKUP(E86,'un-class'!$L$1:O301,4,FALSE)="x","SIDS","nan")))</f>
        <v>LDC</v>
      </c>
      <c r="L86" s="14" t="str">
        <f t="shared" si="27"/>
        <v>GNB</v>
      </c>
      <c r="M86" s="15" t="s">
        <v>1049</v>
      </c>
      <c r="N86" s="13">
        <f>VLOOKUP($E86,'ssp2-up-g'!$C$1:$X$194,5,FALSE)</f>
        <v>9.1945405164858385E-2</v>
      </c>
      <c r="O86" s="13">
        <f>VLOOKUP($E86,'ssp2-up-g'!$C$1:$X$194,6,FALSE)</f>
        <v>0.10051205370662819</v>
      </c>
      <c r="P86" s="13">
        <f>VLOOKUP($E86,'ssp2-up-g'!$C$1:$X$194,7,FALSE)</f>
        <v>0.10584270981130495</v>
      </c>
      <c r="Q86" s="13">
        <f>VLOOKUP($E86,'ssp2-up-g'!$C$1:$X$194,8,FALSE)</f>
        <v>0.10963963753446682</v>
      </c>
      <c r="R86" s="13">
        <f>VLOOKUP($E86,'ssp2-up-g'!$C$1:$X$194,9,FALSE)</f>
        <v>0.11401837100426759</v>
      </c>
      <c r="S86" s="13">
        <f>VLOOKUP($E86,'ssp2-up-g'!$C$1:$X$194,10,FALSE)</f>
        <v>0.11586835379484428</v>
      </c>
      <c r="T86" s="13">
        <f>VLOOKUP($E86,'ssp2-up-g'!$C$1:$X$194,11,FALSE)</f>
        <v>0.11431754597500787</v>
      </c>
      <c r="U86" s="13">
        <f>VLOOKUP($E86,'ssp2-up-g'!$C$1:$X$194,12,FALSE)</f>
        <v>0.10967465659251396</v>
      </c>
      <c r="V86" s="13">
        <f>VLOOKUP($E86,'ssp2-up-g'!$C$1:$X$194,13,FALSE)</f>
        <v>0.10336786811961329</v>
      </c>
      <c r="W86" s="13">
        <f>VLOOKUP($E86,'ssp2-up-g'!$C$1:$X$194,14,FALSE)</f>
        <v>9.6259795846156848E-2</v>
      </c>
      <c r="X86" s="13">
        <f>VLOOKUP($E86,'ssp2-up-g'!$C$1:$X$194,15,FALSE)</f>
        <v>8.8947888751659709E-2</v>
      </c>
      <c r="Y86" s="13">
        <f>VLOOKUP($E86,'ssp2-up-g'!$C$1:$X$194,16,FALSE)</f>
        <v>8.1153335318557618E-2</v>
      </c>
      <c r="Z86" s="13">
        <f>VLOOKUP($E86,'ssp2-up-g'!$C$1:$X$194,17,FALSE)</f>
        <v>7.2962640079712759E-2</v>
      </c>
      <c r="AA86" s="13">
        <f>VLOOKUP($E86,'ssp2-up-g'!$C$1:$X$194,18,FALSE)</f>
        <v>6.1542374796629273E-2</v>
      </c>
      <c r="AB86" s="13">
        <f>VLOOKUP($E86,'ssp2-up-g'!$C$1:$X$194,19,FALSE)</f>
        <v>4.9313890164669472E-2</v>
      </c>
      <c r="AC86" s="13">
        <f>VLOOKUP($E86,'ssp2-up-g'!$C$1:$X$194,20,FALSE)</f>
        <v>4.0473275587116442E-2</v>
      </c>
      <c r="AD86" s="13">
        <f>VLOOKUP($E86,'ssp2-up-g'!$C$1:$X$194,21,FALSE)</f>
        <v>3.3034885259277225E-2</v>
      </c>
      <c r="AE86" s="13">
        <f>VLOOKUP($E86,'ssp2-up-g'!$C$1:$X$194,22,FALSE)</f>
        <v>2.5735410179626772E-2</v>
      </c>
    </row>
    <row r="87" spans="1:31" x14ac:dyDescent="0.3">
      <c r="A87" s="14">
        <v>85</v>
      </c>
      <c r="B87" s="8" t="s">
        <v>365</v>
      </c>
      <c r="C87" s="8" t="s">
        <v>214</v>
      </c>
      <c r="D87" s="8">
        <v>430</v>
      </c>
      <c r="E87" s="8" t="s">
        <v>106</v>
      </c>
      <c r="F87" s="8">
        <v>430</v>
      </c>
      <c r="G87" s="8" t="s">
        <v>261</v>
      </c>
      <c r="H87" s="8">
        <v>914</v>
      </c>
      <c r="J87" s="8" t="str">
        <f>VLOOKUP($E87,'un-class-eco'!$B$2:$D$219,3,FALSE)</f>
        <v>Low income</v>
      </c>
      <c r="K87" s="8" t="str">
        <f>IF(VLOOKUP(E87,'un-class'!$L$1:$O$249,2,FALSE)="x","LDC",IF(VLOOKUP(E87,'un-class'!$L$1:$O$249,3,FALSE)="x","LLDC",IF(VLOOKUP(E87,'un-class'!$L$1:O302,4,FALSE)="x","SIDS","nan")))</f>
        <v>LDC</v>
      </c>
      <c r="L87" s="14" t="str">
        <f t="shared" si="27"/>
        <v>LBR</v>
      </c>
      <c r="M87" s="15" t="s">
        <v>1049</v>
      </c>
      <c r="N87" s="13">
        <f>VLOOKUP($E87,'ssp2-up-g'!$C$1:$X$194,5,FALSE)</f>
        <v>0.58083619976638934</v>
      </c>
      <c r="O87" s="13">
        <f>VLOOKUP($E87,'ssp2-up-g'!$C$1:$X$194,6,FALSE)</f>
        <v>0.64297853703324881</v>
      </c>
      <c r="P87" s="13">
        <f>VLOOKUP($E87,'ssp2-up-g'!$C$1:$X$194,7,FALSE)</f>
        <v>0.69618635132088658</v>
      </c>
      <c r="Q87" s="13">
        <f>VLOOKUP($E87,'ssp2-up-g'!$C$1:$X$194,8,FALSE)</f>
        <v>0.72879126890603585</v>
      </c>
      <c r="R87" s="13">
        <f>VLOOKUP($E87,'ssp2-up-g'!$C$1:$X$194,9,FALSE)</f>
        <v>0.75473553417279593</v>
      </c>
      <c r="S87" s="13">
        <f>VLOOKUP($E87,'ssp2-up-g'!$C$1:$X$194,10,FALSE)</f>
        <v>0.76916335315441398</v>
      </c>
      <c r="T87" s="13">
        <f>VLOOKUP($E87,'ssp2-up-g'!$C$1:$X$194,11,FALSE)</f>
        <v>0.77262884042335678</v>
      </c>
      <c r="U87" s="13">
        <f>VLOOKUP($E87,'ssp2-up-g'!$C$1:$X$194,12,FALSE)</f>
        <v>0.75402977051062958</v>
      </c>
      <c r="V87" s="13">
        <f>VLOOKUP($E87,'ssp2-up-g'!$C$1:$X$194,13,FALSE)</f>
        <v>0.71651858759961584</v>
      </c>
      <c r="W87" s="13">
        <f>VLOOKUP($E87,'ssp2-up-g'!$C$1:$X$194,14,FALSE)</f>
        <v>0.67894161063836123</v>
      </c>
      <c r="X87" s="13">
        <f>VLOOKUP($E87,'ssp2-up-g'!$C$1:$X$194,15,FALSE)</f>
        <v>0.62479044828328867</v>
      </c>
      <c r="Y87" s="13">
        <f>VLOOKUP($E87,'ssp2-up-g'!$C$1:$X$194,16,FALSE)</f>
        <v>0.55675257563913583</v>
      </c>
      <c r="Z87" s="13">
        <f>VLOOKUP($E87,'ssp2-up-g'!$C$1:$X$194,17,FALSE)</f>
        <v>0.49235019480986075</v>
      </c>
      <c r="AA87" s="13">
        <f>VLOOKUP($E87,'ssp2-up-g'!$C$1:$X$194,18,FALSE)</f>
        <v>0.4133732105475012</v>
      </c>
      <c r="AB87" s="13">
        <f>VLOOKUP($E87,'ssp2-up-g'!$C$1:$X$194,19,FALSE)</f>
        <v>0.32298393420476934</v>
      </c>
      <c r="AC87" s="13">
        <f>VLOOKUP($E87,'ssp2-up-g'!$C$1:$X$194,20,FALSE)</f>
        <v>0.240462898003722</v>
      </c>
      <c r="AD87" s="13">
        <f>VLOOKUP($E87,'ssp2-up-g'!$C$1:$X$194,21,FALSE)</f>
        <v>0.15365251294706006</v>
      </c>
      <c r="AE87" s="13">
        <f>VLOOKUP($E87,'ssp2-up-g'!$C$1:$X$194,22,FALSE)</f>
        <v>8.64444892190388E-2</v>
      </c>
    </row>
    <row r="88" spans="1:31" x14ac:dyDescent="0.3">
      <c r="A88" s="14">
        <v>86</v>
      </c>
      <c r="B88" s="8" t="s">
        <v>367</v>
      </c>
      <c r="C88" s="8" t="s">
        <v>214</v>
      </c>
      <c r="D88" s="8">
        <v>466</v>
      </c>
      <c r="E88" s="8" t="s">
        <v>121</v>
      </c>
      <c r="F88" s="8">
        <v>466</v>
      </c>
      <c r="G88" s="8" t="s">
        <v>261</v>
      </c>
      <c r="H88" s="8">
        <v>914</v>
      </c>
      <c r="J88" s="8" t="str">
        <f>VLOOKUP($E88,'un-class-eco'!$B$2:$D$219,3,FALSE)</f>
        <v>Low income</v>
      </c>
      <c r="K88" s="8" t="str">
        <f>IF(VLOOKUP(E88,'un-class'!$L$1:$O$249,2,FALSE)="x","LDC",IF(VLOOKUP(E88,'un-class'!$L$1:$O$249,3,FALSE)="x","LLDC",IF(VLOOKUP(E88,'un-class'!$L$1:O303,4,FALSE)="x","SIDS","nan")))</f>
        <v>LDC</v>
      </c>
      <c r="L88" s="14" t="str">
        <f t="shared" si="27"/>
        <v>MLI</v>
      </c>
      <c r="M88" s="15" t="s">
        <v>1049</v>
      </c>
      <c r="N88" s="13">
        <f>VLOOKUP($E88,'ssp2-up-g'!$C$1:$X$194,5,FALSE)</f>
        <v>1.479216428792415</v>
      </c>
      <c r="O88" s="13">
        <f>VLOOKUP($E88,'ssp2-up-g'!$C$1:$X$194,6,FALSE)</f>
        <v>1.6965765731938163</v>
      </c>
      <c r="P88" s="13">
        <f>VLOOKUP($E88,'ssp2-up-g'!$C$1:$X$194,7,FALSE)</f>
        <v>1.8926697159171297</v>
      </c>
      <c r="Q88" s="13">
        <f>VLOOKUP($E88,'ssp2-up-g'!$C$1:$X$194,8,FALSE)</f>
        <v>2.0493676998502046</v>
      </c>
      <c r="R88" s="13">
        <f>VLOOKUP($E88,'ssp2-up-g'!$C$1:$X$194,9,FALSE)</f>
        <v>2.1482382175544092</v>
      </c>
      <c r="S88" s="13">
        <f>VLOOKUP($E88,'ssp2-up-g'!$C$1:$X$194,10,FALSE)</f>
        <v>2.1943622228045072</v>
      </c>
      <c r="T88" s="13">
        <f>VLOOKUP($E88,'ssp2-up-g'!$C$1:$X$194,11,FALSE)</f>
        <v>2.1976051070773828</v>
      </c>
      <c r="U88" s="13">
        <f>VLOOKUP($E88,'ssp2-up-g'!$C$1:$X$194,12,FALSE)</f>
        <v>2.1369294142953876</v>
      </c>
      <c r="V88" s="13">
        <f>VLOOKUP($E88,'ssp2-up-g'!$C$1:$X$194,13,FALSE)</f>
        <v>2.0524053521228467</v>
      </c>
      <c r="W88" s="13">
        <f>VLOOKUP($E88,'ssp2-up-g'!$C$1:$X$194,14,FALSE)</f>
        <v>1.9298714761732931</v>
      </c>
      <c r="X88" s="13">
        <f>VLOOKUP($E88,'ssp2-up-g'!$C$1:$X$194,15,FALSE)</f>
        <v>1.8266142429910097</v>
      </c>
      <c r="Y88" s="13">
        <f>VLOOKUP($E88,'ssp2-up-g'!$C$1:$X$194,16,FALSE)</f>
        <v>1.7222725822116693</v>
      </c>
      <c r="Z88" s="13">
        <f>VLOOKUP($E88,'ssp2-up-g'!$C$1:$X$194,17,FALSE)</f>
        <v>1.5627824722873349</v>
      </c>
      <c r="AA88" s="13">
        <f>VLOOKUP($E88,'ssp2-up-g'!$C$1:$X$194,18,FALSE)</f>
        <v>1.3906241880623931</v>
      </c>
      <c r="AB88" s="13">
        <f>VLOOKUP($E88,'ssp2-up-g'!$C$1:$X$194,19,FALSE)</f>
        <v>1.2444958104647412</v>
      </c>
      <c r="AC88" s="13">
        <f>VLOOKUP($E88,'ssp2-up-g'!$C$1:$X$194,20,FALSE)</f>
        <v>1.1022836142635128</v>
      </c>
      <c r="AD88" s="13">
        <f>VLOOKUP($E88,'ssp2-up-g'!$C$1:$X$194,21,FALSE)</f>
        <v>0.92108832312445799</v>
      </c>
      <c r="AE88" s="13">
        <f>VLOOKUP($E88,'ssp2-up-g'!$C$1:$X$194,22,FALSE)</f>
        <v>0.77764364396784202</v>
      </c>
    </row>
    <row r="89" spans="1:31" x14ac:dyDescent="0.3">
      <c r="A89" s="14">
        <v>87</v>
      </c>
      <c r="B89" s="8" t="s">
        <v>369</v>
      </c>
      <c r="C89" s="8" t="s">
        <v>214</v>
      </c>
      <c r="D89" s="8">
        <v>478</v>
      </c>
      <c r="E89" s="8" t="s">
        <v>127</v>
      </c>
      <c r="F89" s="8">
        <v>478</v>
      </c>
      <c r="G89" s="8" t="s">
        <v>261</v>
      </c>
      <c r="H89" s="8">
        <v>914</v>
      </c>
      <c r="J89" s="8" t="str">
        <f>VLOOKUP($E89,'un-class-eco'!$B$2:$D$219,3,FALSE)</f>
        <v>Lower middle income</v>
      </c>
      <c r="K89" s="8" t="str">
        <f>IF(VLOOKUP(E89,'un-class'!$L$1:$O$249,2,FALSE)="x","LDC",IF(VLOOKUP(E89,'un-class'!$L$1:$O$249,3,FALSE)="x","LLDC",IF(VLOOKUP(E89,'un-class'!$L$1:O304,4,FALSE)="x","SIDS","nan")))</f>
        <v>LDC</v>
      </c>
      <c r="L89" s="14" t="str">
        <f t="shared" si="27"/>
        <v>MRT</v>
      </c>
      <c r="M89" s="15" t="s">
        <v>1049</v>
      </c>
      <c r="N89" s="13">
        <f>VLOOKUP($E89,'ssp2-up-g'!$C$1:$X$194,5,FALSE)</f>
        <v>0.29281128936974565</v>
      </c>
      <c r="O89" s="13">
        <f>VLOOKUP($E89,'ssp2-up-g'!$C$1:$X$194,6,FALSE)</f>
        <v>0.30624428607497256</v>
      </c>
      <c r="P89" s="13">
        <f>VLOOKUP($E89,'ssp2-up-g'!$C$1:$X$194,7,FALSE)</f>
        <v>0.31330032438572841</v>
      </c>
      <c r="Q89" s="13">
        <f>VLOOKUP($E89,'ssp2-up-g'!$C$1:$X$194,8,FALSE)</f>
        <v>0.32121997025424731</v>
      </c>
      <c r="R89" s="13">
        <f>VLOOKUP($E89,'ssp2-up-g'!$C$1:$X$194,9,FALSE)</f>
        <v>0.3234605803626116</v>
      </c>
      <c r="S89" s="13">
        <f>VLOOKUP($E89,'ssp2-up-g'!$C$1:$X$194,10,FALSE)</f>
        <v>0.31439176053636375</v>
      </c>
      <c r="T89" s="13">
        <f>VLOOKUP($E89,'ssp2-up-g'!$C$1:$X$194,11,FALSE)</f>
        <v>0.29405027815325901</v>
      </c>
      <c r="U89" s="13">
        <f>VLOOKUP($E89,'ssp2-up-g'!$C$1:$X$194,12,FALSE)</f>
        <v>0.27415287637934194</v>
      </c>
      <c r="V89" s="13">
        <f>VLOOKUP($E89,'ssp2-up-g'!$C$1:$X$194,13,FALSE)</f>
        <v>0.25496855324085432</v>
      </c>
      <c r="W89" s="13">
        <f>VLOOKUP($E89,'ssp2-up-g'!$C$1:$X$194,14,FALSE)</f>
        <v>0.23739078253271906</v>
      </c>
      <c r="X89" s="13">
        <f>VLOOKUP($E89,'ssp2-up-g'!$C$1:$X$194,15,FALSE)</f>
        <v>0.21434473352800953</v>
      </c>
      <c r="Y89" s="13">
        <f>VLOOKUP($E89,'ssp2-up-g'!$C$1:$X$194,16,FALSE)</f>
        <v>0.19108561293989634</v>
      </c>
      <c r="Z89" s="13">
        <f>VLOOKUP($E89,'ssp2-up-g'!$C$1:$X$194,17,FALSE)</f>
        <v>0.16904697482306297</v>
      </c>
      <c r="AA89" s="13">
        <f>VLOOKUP($E89,'ssp2-up-g'!$C$1:$X$194,18,FALSE)</f>
        <v>0.14525959628280383</v>
      </c>
      <c r="AB89" s="13">
        <f>VLOOKUP($E89,'ssp2-up-g'!$C$1:$X$194,19,FALSE)</f>
        <v>0.12114540167407117</v>
      </c>
      <c r="AC89" s="13">
        <f>VLOOKUP($E89,'ssp2-up-g'!$C$1:$X$194,20,FALSE)</f>
        <v>0.10075367050190742</v>
      </c>
      <c r="AD89" s="13">
        <f>VLOOKUP($E89,'ssp2-up-g'!$C$1:$X$194,21,FALSE)</f>
        <v>7.6939218825759603E-2</v>
      </c>
      <c r="AE89" s="13">
        <f>VLOOKUP($E89,'ssp2-up-g'!$C$1:$X$194,22,FALSE)</f>
        <v>5.5680942256463695E-2</v>
      </c>
    </row>
    <row r="90" spans="1:31" x14ac:dyDescent="0.3">
      <c r="A90" s="14">
        <v>88</v>
      </c>
      <c r="B90" s="8" t="s">
        <v>371</v>
      </c>
      <c r="C90" s="8" t="s">
        <v>214</v>
      </c>
      <c r="D90" s="8">
        <v>562</v>
      </c>
      <c r="E90" s="8" t="s">
        <v>135</v>
      </c>
      <c r="F90" s="8">
        <v>562</v>
      </c>
      <c r="G90" s="8" t="s">
        <v>261</v>
      </c>
      <c r="H90" s="8">
        <v>914</v>
      </c>
      <c r="J90" s="8" t="str">
        <f>VLOOKUP($E90,'un-class-eco'!$B$2:$D$219,3,FALSE)</f>
        <v>Low income</v>
      </c>
      <c r="K90" s="8" t="str">
        <f>IF(VLOOKUP(E90,'un-class'!$L$1:$O$249,2,FALSE)="x","LDC",IF(VLOOKUP(E90,'un-class'!$L$1:$O$249,3,FALSE)="x","LLDC",IF(VLOOKUP(E90,'un-class'!$L$1:O305,4,FALSE)="x","SIDS","nan")))</f>
        <v>LDC</v>
      </c>
      <c r="L90" s="14" t="str">
        <f t="shared" si="27"/>
        <v>NER</v>
      </c>
      <c r="M90" s="15" t="s">
        <v>1049</v>
      </c>
      <c r="N90" s="13">
        <f>VLOOKUP($E90,'ssp2-up-g'!$C$1:$X$194,5,FALSE)</f>
        <v>0.85996135351628844</v>
      </c>
      <c r="O90" s="13">
        <f>VLOOKUP($E90,'ssp2-up-g'!$C$1:$X$194,6,FALSE)</f>
        <v>1.0920401954652048</v>
      </c>
      <c r="P90" s="13">
        <f>VLOOKUP($E90,'ssp2-up-g'!$C$1:$X$194,7,FALSE)</f>
        <v>1.3582274767736946</v>
      </c>
      <c r="Q90" s="13">
        <f>VLOOKUP($E90,'ssp2-up-g'!$C$1:$X$194,8,FALSE)</f>
        <v>1.6709438265182115</v>
      </c>
      <c r="R90" s="13">
        <f>VLOOKUP($E90,'ssp2-up-g'!$C$1:$X$194,9,FALSE)</f>
        <v>2.0357180288039345</v>
      </c>
      <c r="S90" s="13">
        <f>VLOOKUP($E90,'ssp2-up-g'!$C$1:$X$194,10,FALSE)</f>
        <v>2.4298815869640666</v>
      </c>
      <c r="T90" s="13">
        <f>VLOOKUP($E90,'ssp2-up-g'!$C$1:$X$194,11,FALSE)</f>
        <v>2.8340300934289182</v>
      </c>
      <c r="U90" s="13">
        <f>VLOOKUP($E90,'ssp2-up-g'!$C$1:$X$194,12,FALSE)</f>
        <v>3.2230062522516114</v>
      </c>
      <c r="V90" s="13">
        <f>VLOOKUP($E90,'ssp2-up-g'!$C$1:$X$194,13,FALSE)</f>
        <v>3.4892745448703302</v>
      </c>
      <c r="W90" s="13">
        <f>VLOOKUP($E90,'ssp2-up-g'!$C$1:$X$194,14,FALSE)</f>
        <v>3.721742333738284</v>
      </c>
      <c r="X90" s="13">
        <f>VLOOKUP($E90,'ssp2-up-g'!$C$1:$X$194,15,FALSE)</f>
        <v>3.9877582669194815</v>
      </c>
      <c r="Y90" s="13">
        <f>VLOOKUP($E90,'ssp2-up-g'!$C$1:$X$194,16,FALSE)</f>
        <v>4.2115380527782058</v>
      </c>
      <c r="Z90" s="13">
        <f>VLOOKUP($E90,'ssp2-up-g'!$C$1:$X$194,17,FALSE)</f>
        <v>4.3566966202551072</v>
      </c>
      <c r="AA90" s="13">
        <f>VLOOKUP($E90,'ssp2-up-g'!$C$1:$X$194,18,FALSE)</f>
        <v>4.3758753177260701</v>
      </c>
      <c r="AB90" s="13">
        <f>VLOOKUP($E90,'ssp2-up-g'!$C$1:$X$194,19,FALSE)</f>
        <v>4.3534456363874838</v>
      </c>
      <c r="AC90" s="13">
        <f>VLOOKUP($E90,'ssp2-up-g'!$C$1:$X$194,20,FALSE)</f>
        <v>4.2931989619813677</v>
      </c>
      <c r="AD90" s="13">
        <f>VLOOKUP($E90,'ssp2-up-g'!$C$1:$X$194,21,FALSE)</f>
        <v>4.1806805917832364</v>
      </c>
      <c r="AE90" s="13">
        <f>VLOOKUP($E90,'ssp2-up-g'!$C$1:$X$194,22,FALSE)</f>
        <v>4.0165022001553794</v>
      </c>
    </row>
    <row r="91" spans="1:31" x14ac:dyDescent="0.3">
      <c r="A91" s="14">
        <v>89</v>
      </c>
      <c r="B91" s="8" t="s">
        <v>373</v>
      </c>
      <c r="C91" s="8" t="s">
        <v>214</v>
      </c>
      <c r="D91" s="8">
        <v>566</v>
      </c>
      <c r="E91" s="8" t="s">
        <v>136</v>
      </c>
      <c r="F91" s="8">
        <v>566</v>
      </c>
      <c r="G91" s="8" t="s">
        <v>261</v>
      </c>
      <c r="H91" s="8">
        <v>914</v>
      </c>
      <c r="J91" s="8" t="str">
        <f>VLOOKUP($E91,'un-class-eco'!$B$2:$D$219,3,FALSE)</f>
        <v>Lower middle income</v>
      </c>
      <c r="K91" s="8" t="str">
        <f>IF(VLOOKUP(E91,'un-class'!$L$1:$O$249,2,FALSE)="x","LDC",IF(VLOOKUP(E91,'un-class'!$L$1:$O$249,3,FALSE)="x","LLDC",IF(VLOOKUP(E91,'un-class'!$L$1:O306,4,FALSE)="x","SIDS","nan")))</f>
        <v>nan</v>
      </c>
      <c r="L91" s="14" t="str">
        <f t="shared" si="27"/>
        <v>NGA</v>
      </c>
      <c r="M91" s="15" t="s">
        <v>1049</v>
      </c>
      <c r="N91" s="13">
        <f>VLOOKUP($E91,'ssp2-up-g'!$C$1:$X$194,5,FALSE)</f>
        <v>16.146162047948266</v>
      </c>
      <c r="O91" s="13">
        <f>VLOOKUP($E91,'ssp2-up-g'!$C$1:$X$194,6,FALSE)</f>
        <v>18.253720095874129</v>
      </c>
      <c r="P91" s="13">
        <f>VLOOKUP($E91,'ssp2-up-g'!$C$1:$X$194,7,FALSE)</f>
        <v>20.19408912741433</v>
      </c>
      <c r="Q91" s="13">
        <f>VLOOKUP($E91,'ssp2-up-g'!$C$1:$X$194,8,FALSE)</f>
        <v>22.140273774799653</v>
      </c>
      <c r="R91" s="13">
        <f>VLOOKUP($E91,'ssp2-up-g'!$C$1:$X$194,9,FALSE)</f>
        <v>23.941200158633393</v>
      </c>
      <c r="S91" s="13">
        <f>VLOOKUP($E91,'ssp2-up-g'!$C$1:$X$194,10,FALSE)</f>
        <v>25.450070201580388</v>
      </c>
      <c r="T91" s="13">
        <f>VLOOKUP($E91,'ssp2-up-g'!$C$1:$X$194,11,FALSE)</f>
        <v>26.518769425062601</v>
      </c>
      <c r="U91" s="13">
        <f>VLOOKUP($E91,'ssp2-up-g'!$C$1:$X$194,12,FALSE)</f>
        <v>27.31360660021619</v>
      </c>
      <c r="V91" s="13">
        <f>VLOOKUP($E91,'ssp2-up-g'!$C$1:$X$194,13,FALSE)</f>
        <v>26.243386416158842</v>
      </c>
      <c r="W91" s="13">
        <f>VLOOKUP($E91,'ssp2-up-g'!$C$1:$X$194,14,FALSE)</f>
        <v>25.379175966948537</v>
      </c>
      <c r="X91" s="13">
        <f>VLOOKUP($E91,'ssp2-up-g'!$C$1:$X$194,15,FALSE)</f>
        <v>24.81590028489677</v>
      </c>
      <c r="Y91" s="13">
        <f>VLOOKUP($E91,'ssp2-up-g'!$C$1:$X$194,16,FALSE)</f>
        <v>23.858934235208835</v>
      </c>
      <c r="Z91" s="13">
        <f>VLOOKUP($E91,'ssp2-up-g'!$C$1:$X$194,17,FALSE)</f>
        <v>22.440152833369325</v>
      </c>
      <c r="AA91" s="13">
        <f>VLOOKUP($E91,'ssp2-up-g'!$C$1:$X$194,18,FALSE)</f>
        <v>21.016757277084366</v>
      </c>
      <c r="AB91" s="13">
        <f>VLOOKUP($E91,'ssp2-up-g'!$C$1:$X$194,19,FALSE)</f>
        <v>19.227567091733761</v>
      </c>
      <c r="AC91" s="13">
        <f>VLOOKUP($E91,'ssp2-up-g'!$C$1:$X$194,20,FALSE)</f>
        <v>17.237434300796849</v>
      </c>
      <c r="AD91" s="13">
        <f>VLOOKUP($E91,'ssp2-up-g'!$C$1:$X$194,21,FALSE)</f>
        <v>15.642114642804984</v>
      </c>
      <c r="AE91" s="13">
        <f>VLOOKUP($E91,'ssp2-up-g'!$C$1:$X$194,22,FALSE)</f>
        <v>14.190185867935156</v>
      </c>
    </row>
    <row r="92" spans="1:31" x14ac:dyDescent="0.3">
      <c r="A92" s="14">
        <v>90</v>
      </c>
      <c r="B92" s="8" t="s">
        <v>375</v>
      </c>
      <c r="C92" s="8">
        <v>4</v>
      </c>
      <c r="D92" s="8">
        <v>654</v>
      </c>
      <c r="E92" s="8" t="s">
        <v>376</v>
      </c>
      <c r="F92" s="8">
        <v>654</v>
      </c>
      <c r="G92" s="8" t="s">
        <v>261</v>
      </c>
      <c r="H92" s="8">
        <v>914</v>
      </c>
      <c r="J92" s="8" t="s">
        <v>799</v>
      </c>
      <c r="K92" s="8" t="str">
        <f>IF(VLOOKUP(E92,'un-class'!$L$1:$O$249,2,FALSE)="x","LDC",IF(VLOOKUP(E92,'un-class'!$L$1:$O$249,3,FALSE)="x","LLDC",IF(VLOOKUP(E92,'un-class'!$L$1:O307,4,FALSE)="x","SIDS","nan")))</f>
        <v>nan</v>
      </c>
      <c r="L92" s="14" t="str">
        <f t="shared" si="27"/>
        <v>SHN</v>
      </c>
      <c r="M92" s="15" t="s">
        <v>1049</v>
      </c>
      <c r="N92" s="8" t="s">
        <v>799</v>
      </c>
      <c r="O92" s="8" t="s">
        <v>799</v>
      </c>
      <c r="P92" s="8" t="s">
        <v>799</v>
      </c>
      <c r="Q92" s="8" t="s">
        <v>799</v>
      </c>
      <c r="R92" s="8" t="s">
        <v>799</v>
      </c>
      <c r="S92" s="8" t="s">
        <v>799</v>
      </c>
      <c r="T92" s="8" t="s">
        <v>799</v>
      </c>
      <c r="U92" s="8" t="s">
        <v>799</v>
      </c>
      <c r="V92" s="8" t="s">
        <v>799</v>
      </c>
      <c r="W92" s="8" t="s">
        <v>799</v>
      </c>
      <c r="X92" s="8" t="s">
        <v>799</v>
      </c>
      <c r="Y92" s="8" t="s">
        <v>799</v>
      </c>
      <c r="Z92" s="8" t="s">
        <v>799</v>
      </c>
      <c r="AA92" s="8" t="s">
        <v>799</v>
      </c>
      <c r="AB92" s="8" t="s">
        <v>799</v>
      </c>
      <c r="AC92" s="8" t="s">
        <v>799</v>
      </c>
      <c r="AD92" s="8" t="s">
        <v>799</v>
      </c>
      <c r="AE92" s="8" t="s">
        <v>799</v>
      </c>
    </row>
    <row r="93" spans="1:31" x14ac:dyDescent="0.3">
      <c r="A93" s="14">
        <v>91</v>
      </c>
      <c r="B93" s="8" t="s">
        <v>378</v>
      </c>
      <c r="C93" s="8" t="s">
        <v>214</v>
      </c>
      <c r="D93" s="8">
        <v>686</v>
      </c>
      <c r="E93" s="8" t="s">
        <v>162</v>
      </c>
      <c r="F93" s="8">
        <v>686</v>
      </c>
      <c r="G93" s="8" t="s">
        <v>261</v>
      </c>
      <c r="H93" s="8">
        <v>914</v>
      </c>
      <c r="J93" s="8" t="str">
        <f>VLOOKUP($E93,'un-class-eco'!$B$2:$D$219,3,FALSE)</f>
        <v>Lower middle income</v>
      </c>
      <c r="K93" s="8" t="str">
        <f>IF(VLOOKUP(E93,'un-class'!$L$1:$O$249,2,FALSE)="x","LDC",IF(VLOOKUP(E93,'un-class'!$L$1:$O$249,3,FALSE)="x","LLDC",IF(VLOOKUP(E93,'un-class'!$L$1:O308,4,FALSE)="x","SIDS","nan")))</f>
        <v>LDC</v>
      </c>
      <c r="L93" s="14" t="str">
        <f t="shared" si="27"/>
        <v>SEN</v>
      </c>
      <c r="M93" s="15" t="s">
        <v>1049</v>
      </c>
      <c r="N93" s="13">
        <f>VLOOKUP($E93,'ssp2-up-g'!$C$1:$X$194,5,FALSE)</f>
        <v>1.1464279988257671</v>
      </c>
      <c r="O93" s="13">
        <f>VLOOKUP($E93,'ssp2-up-g'!$C$1:$X$194,6,FALSE)</f>
        <v>1.2255787859346627</v>
      </c>
      <c r="P93" s="13">
        <f>VLOOKUP($E93,'ssp2-up-g'!$C$1:$X$194,7,FALSE)</f>
        <v>1.2817450083123889</v>
      </c>
      <c r="Q93" s="13">
        <f>VLOOKUP($E93,'ssp2-up-g'!$C$1:$X$194,8,FALSE)</f>
        <v>1.3210732771553726</v>
      </c>
      <c r="R93" s="13">
        <f>VLOOKUP($E93,'ssp2-up-g'!$C$1:$X$194,9,FALSE)</f>
        <v>1.3520811408170275</v>
      </c>
      <c r="S93" s="13">
        <f>VLOOKUP($E93,'ssp2-up-g'!$C$1:$X$194,10,FALSE)</f>
        <v>1.3343467035129617</v>
      </c>
      <c r="T93" s="13">
        <f>VLOOKUP($E93,'ssp2-up-g'!$C$1:$X$194,11,FALSE)</f>
        <v>1.2861285616659153</v>
      </c>
      <c r="U93" s="13">
        <f>VLOOKUP($E93,'ssp2-up-g'!$C$1:$X$194,12,FALSE)</f>
        <v>1.206583194172687</v>
      </c>
      <c r="V93" s="13">
        <f>VLOOKUP($E93,'ssp2-up-g'!$C$1:$X$194,13,FALSE)</f>
        <v>1.1184711792512356</v>
      </c>
      <c r="W93" s="13">
        <f>VLOOKUP($E93,'ssp2-up-g'!$C$1:$X$194,14,FALSE)</f>
        <v>1.0412275692298962</v>
      </c>
      <c r="X93" s="13">
        <f>VLOOKUP($E93,'ssp2-up-g'!$C$1:$X$194,15,FALSE)</f>
        <v>1.0046147864613779</v>
      </c>
      <c r="Y93" s="13">
        <f>VLOOKUP($E93,'ssp2-up-g'!$C$1:$X$194,16,FALSE)</f>
        <v>0.95180610899276985</v>
      </c>
      <c r="Z93" s="13">
        <f>VLOOKUP($E93,'ssp2-up-g'!$C$1:$X$194,17,FALSE)</f>
        <v>0.88641550356855348</v>
      </c>
      <c r="AA93" s="13">
        <f>VLOOKUP($E93,'ssp2-up-g'!$C$1:$X$194,18,FALSE)</f>
        <v>0.83390585142479523</v>
      </c>
      <c r="AB93" s="13">
        <f>VLOOKUP($E93,'ssp2-up-g'!$C$1:$X$194,19,FALSE)</f>
        <v>0.76324079336454176</v>
      </c>
      <c r="AC93" s="13">
        <f>VLOOKUP($E93,'ssp2-up-g'!$C$1:$X$194,20,FALSE)</f>
        <v>0.6912379644977662</v>
      </c>
      <c r="AD93" s="13">
        <f>VLOOKUP($E93,'ssp2-up-g'!$C$1:$X$194,21,FALSE)</f>
        <v>0.61572869209656389</v>
      </c>
      <c r="AE93" s="13">
        <f>VLOOKUP($E93,'ssp2-up-g'!$C$1:$X$194,22,FALSE)</f>
        <v>0.55346536155710169</v>
      </c>
    </row>
    <row r="94" spans="1:31" x14ac:dyDescent="0.3">
      <c r="A94" s="14">
        <v>92</v>
      </c>
      <c r="B94" s="8" t="s">
        <v>380</v>
      </c>
      <c r="C94" s="8" t="s">
        <v>214</v>
      </c>
      <c r="D94" s="8">
        <v>694</v>
      </c>
      <c r="E94" s="8" t="s">
        <v>165</v>
      </c>
      <c r="F94" s="8">
        <v>694</v>
      </c>
      <c r="G94" s="8" t="s">
        <v>261</v>
      </c>
      <c r="H94" s="8">
        <v>914</v>
      </c>
      <c r="J94" s="8" t="str">
        <f>VLOOKUP($E94,'un-class-eco'!$B$2:$D$219,3,FALSE)</f>
        <v>Low income</v>
      </c>
      <c r="K94" s="8" t="str">
        <f>IF(VLOOKUP(E94,'un-class'!$L$1:$O$249,2,FALSE)="x","LDC",IF(VLOOKUP(E94,'un-class'!$L$1:$O$249,3,FALSE)="x","LLDC",IF(VLOOKUP(E94,'un-class'!$L$1:O309,4,FALSE)="x","SIDS","nan")))</f>
        <v>LDC</v>
      </c>
      <c r="L94" s="14" t="str">
        <f t="shared" si="27"/>
        <v>SLE</v>
      </c>
      <c r="M94" s="15" t="s">
        <v>1049</v>
      </c>
      <c r="N94" s="13">
        <f>VLOOKUP($E94,'ssp2-up-g'!$C$1:$X$194,5,FALSE)</f>
        <v>0.47650692041746412</v>
      </c>
      <c r="O94" s="13">
        <f>VLOOKUP($E94,'ssp2-up-g'!$C$1:$X$194,6,FALSE)</f>
        <v>0.52168300035296689</v>
      </c>
      <c r="P94" s="13">
        <f>VLOOKUP($E94,'ssp2-up-g'!$C$1:$X$194,7,FALSE)</f>
        <v>0.55340428620504456</v>
      </c>
      <c r="Q94" s="13">
        <f>VLOOKUP($E94,'ssp2-up-g'!$C$1:$X$194,8,FALSE)</f>
        <v>0.57496658241423582</v>
      </c>
      <c r="R94" s="13">
        <f>VLOOKUP($E94,'ssp2-up-g'!$C$1:$X$194,9,FALSE)</f>
        <v>0.59650263436762518</v>
      </c>
      <c r="S94" s="13">
        <f>VLOOKUP($E94,'ssp2-up-g'!$C$1:$X$194,10,FALSE)</f>
        <v>0.6047701181272318</v>
      </c>
      <c r="T94" s="13">
        <f>VLOOKUP($E94,'ssp2-up-g'!$C$1:$X$194,11,FALSE)</f>
        <v>0.5933689064032972</v>
      </c>
      <c r="U94" s="13">
        <f>VLOOKUP($E94,'ssp2-up-g'!$C$1:$X$194,12,FALSE)</f>
        <v>0.5653174705462547</v>
      </c>
      <c r="V94" s="13">
        <f>VLOOKUP($E94,'ssp2-up-g'!$C$1:$X$194,13,FALSE)</f>
        <v>0.53583273474557735</v>
      </c>
      <c r="W94" s="13">
        <f>VLOOKUP($E94,'ssp2-up-g'!$C$1:$X$194,14,FALSE)</f>
        <v>0.50755611857174809</v>
      </c>
      <c r="X94" s="13">
        <f>VLOOKUP($E94,'ssp2-up-g'!$C$1:$X$194,15,FALSE)</f>
        <v>0.45958141832157651</v>
      </c>
      <c r="Y94" s="13">
        <f>VLOOKUP($E94,'ssp2-up-g'!$C$1:$X$194,16,FALSE)</f>
        <v>0.40255502813788091</v>
      </c>
      <c r="Z94" s="13">
        <f>VLOOKUP($E94,'ssp2-up-g'!$C$1:$X$194,17,FALSE)</f>
        <v>0.34797446542747323</v>
      </c>
      <c r="AA94" s="13">
        <f>VLOOKUP($E94,'ssp2-up-g'!$C$1:$X$194,18,FALSE)</f>
        <v>0.29158872861471963</v>
      </c>
      <c r="AB94" s="13">
        <f>VLOOKUP($E94,'ssp2-up-g'!$C$1:$X$194,19,FALSE)</f>
        <v>0.2323096881755351</v>
      </c>
      <c r="AC94" s="13">
        <f>VLOOKUP($E94,'ssp2-up-g'!$C$1:$X$194,20,FALSE)</f>
        <v>0.17972500844570405</v>
      </c>
      <c r="AD94" s="13">
        <f>VLOOKUP($E94,'ssp2-up-g'!$C$1:$X$194,21,FALSE)</f>
        <v>0.13684671025798067</v>
      </c>
      <c r="AE94" s="13">
        <f>VLOOKUP($E94,'ssp2-up-g'!$C$1:$X$194,22,FALSE)</f>
        <v>0.10026943292232637</v>
      </c>
    </row>
    <row r="95" spans="1:31" x14ac:dyDescent="0.3">
      <c r="A95" s="14">
        <v>93</v>
      </c>
      <c r="B95" s="8" t="s">
        <v>382</v>
      </c>
      <c r="C95" s="8" t="s">
        <v>214</v>
      </c>
      <c r="D95" s="8">
        <v>768</v>
      </c>
      <c r="E95" s="8" t="s">
        <v>177</v>
      </c>
      <c r="F95" s="8">
        <v>768</v>
      </c>
      <c r="G95" s="8" t="s">
        <v>261</v>
      </c>
      <c r="H95" s="8">
        <v>914</v>
      </c>
      <c r="J95" s="8" t="str">
        <f>VLOOKUP($E95,'un-class-eco'!$B$2:$D$219,3,FALSE)</f>
        <v>Low income</v>
      </c>
      <c r="K95" s="8" t="str">
        <f>IF(VLOOKUP(E95,'un-class'!$L$1:$O$249,2,FALSE)="x","LDC",IF(VLOOKUP(E95,'un-class'!$L$1:$O$249,3,FALSE)="x","LLDC",IF(VLOOKUP(E95,'un-class'!$L$1:O310,4,FALSE)="x","SIDS","nan")))</f>
        <v>LDC</v>
      </c>
      <c r="L95" s="14" t="str">
        <f t="shared" si="27"/>
        <v>TGO</v>
      </c>
      <c r="M95" s="15" t="s">
        <v>1049</v>
      </c>
      <c r="N95" s="13">
        <f>VLOOKUP($E95,'ssp2-up-g'!$C$1:$X$194,5,FALSE)</f>
        <v>0.50593524754997299</v>
      </c>
      <c r="O95" s="13">
        <f>VLOOKUP($E95,'ssp2-up-g'!$C$1:$X$194,6,FALSE)</f>
        <v>0.53324857935710535</v>
      </c>
      <c r="P95" s="13">
        <f>VLOOKUP($E95,'ssp2-up-g'!$C$1:$X$194,7,FALSE)</f>
        <v>0.5471664632842046</v>
      </c>
      <c r="Q95" s="13">
        <f>VLOOKUP($E95,'ssp2-up-g'!$C$1:$X$194,8,FALSE)</f>
        <v>0.54648306753098641</v>
      </c>
      <c r="R95" s="13">
        <f>VLOOKUP($E95,'ssp2-up-g'!$C$1:$X$194,9,FALSE)</f>
        <v>0.5401188602833038</v>
      </c>
      <c r="S95" s="13">
        <f>VLOOKUP($E95,'ssp2-up-g'!$C$1:$X$194,10,FALSE)</f>
        <v>0.51451410553908961</v>
      </c>
      <c r="T95" s="13">
        <f>VLOOKUP($E95,'ssp2-up-g'!$C$1:$X$194,11,FALSE)</f>
        <v>0.47703435041161057</v>
      </c>
      <c r="U95" s="13">
        <f>VLOOKUP($E95,'ssp2-up-g'!$C$1:$X$194,12,FALSE)</f>
        <v>0.44319067637885112</v>
      </c>
      <c r="V95" s="13">
        <f>VLOOKUP($E95,'ssp2-up-g'!$C$1:$X$194,13,FALSE)</f>
        <v>0.40245741428443527</v>
      </c>
      <c r="W95" s="13">
        <f>VLOOKUP($E95,'ssp2-up-g'!$C$1:$X$194,14,FALSE)</f>
        <v>0.35620083317285278</v>
      </c>
      <c r="X95" s="13">
        <f>VLOOKUP($E95,'ssp2-up-g'!$C$1:$X$194,15,FALSE)</f>
        <v>0.30863088480562251</v>
      </c>
      <c r="Y95" s="13">
        <f>VLOOKUP($E95,'ssp2-up-g'!$C$1:$X$194,16,FALSE)</f>
        <v>0.26320045866681419</v>
      </c>
      <c r="Z95" s="13">
        <f>VLOOKUP($E95,'ssp2-up-g'!$C$1:$X$194,17,FALSE)</f>
        <v>0.21541149794788517</v>
      </c>
      <c r="AA95" s="13">
        <f>VLOOKUP($E95,'ssp2-up-g'!$C$1:$X$194,18,FALSE)</f>
        <v>0.16895136567457847</v>
      </c>
      <c r="AB95" s="13">
        <f>VLOOKUP($E95,'ssp2-up-g'!$C$1:$X$194,19,FALSE)</f>
        <v>0.13358303271806093</v>
      </c>
      <c r="AC95" s="13">
        <f>VLOOKUP($E95,'ssp2-up-g'!$C$1:$X$194,20,FALSE)</f>
        <v>0.10064653548341873</v>
      </c>
      <c r="AD95" s="13">
        <f>VLOOKUP($E95,'ssp2-up-g'!$C$1:$X$194,21,FALSE)</f>
        <v>6.8851536791058265E-2</v>
      </c>
      <c r="AE95" s="13">
        <f>VLOOKUP($E95,'ssp2-up-g'!$C$1:$X$194,22,FALSE)</f>
        <v>3.7682688785769969E-2</v>
      </c>
    </row>
    <row r="96" spans="1:31" x14ac:dyDescent="0.3">
      <c r="A96" s="14">
        <v>94</v>
      </c>
      <c r="B96" s="14" t="s">
        <v>384</v>
      </c>
      <c r="C96" s="14" t="s">
        <v>214</v>
      </c>
      <c r="D96" s="14">
        <v>935</v>
      </c>
      <c r="E96" s="14" t="s">
        <v>214</v>
      </c>
      <c r="F96" s="14">
        <v>142</v>
      </c>
      <c r="G96" s="14" t="s">
        <v>2</v>
      </c>
      <c r="H96" s="14">
        <v>1840</v>
      </c>
      <c r="I96" s="14"/>
      <c r="L96" s="14" t="str">
        <f>B96</f>
        <v>Asia</v>
      </c>
      <c r="M96" s="15" t="s">
        <v>1049</v>
      </c>
      <c r="N96" s="15">
        <f t="shared" ref="N96:W97" si="32">SUMIF($H$2:$H$295,$D96,N$2:N$295)</f>
        <v>218.82347122468457</v>
      </c>
      <c r="O96" s="15">
        <f t="shared" si="32"/>
        <v>216.71922171926039</v>
      </c>
      <c r="P96" s="15">
        <f t="shared" si="32"/>
        <v>208.13961896484955</v>
      </c>
      <c r="Q96" s="15">
        <f t="shared" si="32"/>
        <v>195.59681356999619</v>
      </c>
      <c r="R96" s="15">
        <f t="shared" si="32"/>
        <v>181.50100871309164</v>
      </c>
      <c r="S96" s="15">
        <f t="shared" si="32"/>
        <v>165.3982420095646</v>
      </c>
      <c r="T96" s="15">
        <f t="shared" si="32"/>
        <v>147.67248549547847</v>
      </c>
      <c r="U96" s="15">
        <f t="shared" si="32"/>
        <v>132.06685213513032</v>
      </c>
      <c r="V96" s="15">
        <f t="shared" si="32"/>
        <v>118.85619669095084</v>
      </c>
      <c r="W96" s="15">
        <f t="shared" si="32"/>
        <v>103.12215968620026</v>
      </c>
      <c r="X96" s="15">
        <f t="shared" ref="X96:AE97" si="33">SUMIF($H$2:$H$295,$D96,X$2:X$295)</f>
        <v>87.725989965688157</v>
      </c>
      <c r="Y96" s="15">
        <f t="shared" si="33"/>
        <v>73.647997197616775</v>
      </c>
      <c r="Z96" s="15">
        <f t="shared" si="33"/>
        <v>60.114878571401292</v>
      </c>
      <c r="AA96" s="15">
        <f t="shared" si="33"/>
        <v>46.873929316440069</v>
      </c>
      <c r="AB96" s="15">
        <f t="shared" si="33"/>
        <v>34.292104377135288</v>
      </c>
      <c r="AC96" s="15">
        <f t="shared" si="33"/>
        <v>22.968401892271309</v>
      </c>
      <c r="AD96" s="15">
        <f t="shared" si="33"/>
        <v>13.301452365421545</v>
      </c>
      <c r="AE96" s="15">
        <f t="shared" si="33"/>
        <v>9.9745849474632173</v>
      </c>
    </row>
    <row r="97" spans="1:31" x14ac:dyDescent="0.3">
      <c r="A97" s="14">
        <v>95</v>
      </c>
      <c r="B97" s="14" t="s">
        <v>385</v>
      </c>
      <c r="C97" s="14" t="s">
        <v>214</v>
      </c>
      <c r="D97" s="14">
        <v>5500</v>
      </c>
      <c r="E97" s="14" t="s">
        <v>214</v>
      </c>
      <c r="F97" s="14">
        <v>143</v>
      </c>
      <c r="G97" s="14" t="s">
        <v>258</v>
      </c>
      <c r="H97" s="14">
        <v>935</v>
      </c>
      <c r="I97" s="14">
        <v>1831</v>
      </c>
      <c r="L97" s="14" t="str">
        <f>B97</f>
        <v>Central Asia</v>
      </c>
      <c r="M97" s="15" t="s">
        <v>1049</v>
      </c>
      <c r="N97" s="15">
        <f t="shared" si="32"/>
        <v>3.340639195385001</v>
      </c>
      <c r="O97" s="15">
        <f t="shared" si="32"/>
        <v>3.253090590225399</v>
      </c>
      <c r="P97" s="15">
        <f t="shared" si="32"/>
        <v>3.0632177188811793</v>
      </c>
      <c r="Q97" s="15">
        <f t="shared" si="32"/>
        <v>2.8088393342458078</v>
      </c>
      <c r="R97" s="15">
        <f t="shared" si="32"/>
        <v>2.5669712995039573</v>
      </c>
      <c r="S97" s="15">
        <f t="shared" si="32"/>
        <v>2.3587295636304759</v>
      </c>
      <c r="T97" s="15">
        <f t="shared" si="32"/>
        <v>2.0931362146184362</v>
      </c>
      <c r="U97" s="15">
        <f t="shared" si="32"/>
        <v>1.7416485881157091</v>
      </c>
      <c r="V97" s="15">
        <f t="shared" si="32"/>
        <v>1.3793777263894351</v>
      </c>
      <c r="W97" s="15">
        <f t="shared" si="32"/>
        <v>1.0500436395361303</v>
      </c>
      <c r="X97" s="15">
        <f t="shared" si="33"/>
        <v>0.8172044560349927</v>
      </c>
      <c r="Y97" s="15">
        <f t="shared" si="33"/>
        <v>0.58801912296208281</v>
      </c>
      <c r="Z97" s="15">
        <f t="shared" si="33"/>
        <v>0.36684970403324169</v>
      </c>
      <c r="AA97" s="15">
        <f t="shared" si="33"/>
        <v>0.20052261263675408</v>
      </c>
      <c r="AB97" s="15">
        <f t="shared" si="33"/>
        <v>0.10042756142262643</v>
      </c>
      <c r="AC97" s="15">
        <f t="shared" si="33"/>
        <v>7.7514227180730977E-2</v>
      </c>
      <c r="AD97" s="15">
        <f t="shared" si="33"/>
        <v>7.3364459064103826E-2</v>
      </c>
      <c r="AE97" s="15">
        <f t="shared" si="33"/>
        <v>6.8119583693846408E-2</v>
      </c>
    </row>
    <row r="98" spans="1:31" x14ac:dyDescent="0.3">
      <c r="A98" s="14">
        <v>96</v>
      </c>
      <c r="B98" s="8" t="s">
        <v>386</v>
      </c>
      <c r="C98" s="8" t="s">
        <v>214</v>
      </c>
      <c r="D98" s="8">
        <v>398</v>
      </c>
      <c r="E98" s="8" t="s">
        <v>98</v>
      </c>
      <c r="F98" s="8">
        <v>398</v>
      </c>
      <c r="G98" s="8" t="s">
        <v>261</v>
      </c>
      <c r="H98" s="8">
        <v>5500</v>
      </c>
      <c r="J98" s="8" t="str">
        <f>VLOOKUP($E98,'un-class-eco'!$B$2:$D$219,3,FALSE)</f>
        <v>Upper middle income</v>
      </c>
      <c r="K98" s="8" t="str">
        <f>IF(VLOOKUP(E98,'un-class'!$L$1:$O$249,2,FALSE)="x","LDC",IF(VLOOKUP(E98,'un-class'!$L$1:$O$249,3,FALSE)="x","LLDC",IF(VLOOKUP(E98,'un-class'!$L$1:O313,4,FALSE)="x","SIDS","nan")))</f>
        <v>LLDC</v>
      </c>
      <c r="L98" s="14" t="str">
        <f t="shared" ref="L98:L161" si="34">E98</f>
        <v>KAZ</v>
      </c>
      <c r="M98" s="15" t="s">
        <v>1049</v>
      </c>
      <c r="N98" s="13">
        <f>VLOOKUP($E98,'ssp2-up-g'!$C$1:$X$194,5,FALSE)</f>
        <v>1.077632843136799</v>
      </c>
      <c r="O98" s="13">
        <f>VLOOKUP($E98,'ssp2-up-g'!$C$1:$X$194,6,FALSE)</f>
        <v>0.97407058978239291</v>
      </c>
      <c r="P98" s="13">
        <f>VLOOKUP($E98,'ssp2-up-g'!$C$1:$X$194,7,FALSE)</f>
        <v>0.85742890747394362</v>
      </c>
      <c r="Q98" s="13">
        <f>VLOOKUP($E98,'ssp2-up-g'!$C$1:$X$194,8,FALSE)</f>
        <v>0.75240329302057951</v>
      </c>
      <c r="R98" s="13">
        <f>VLOOKUP($E98,'ssp2-up-g'!$C$1:$X$194,9,FALSE)</f>
        <v>0.6857274202373862</v>
      </c>
      <c r="S98" s="13">
        <f>VLOOKUP($E98,'ssp2-up-g'!$C$1:$X$194,10,FALSE)</f>
        <v>0.63167068524922243</v>
      </c>
      <c r="T98" s="13">
        <f>VLOOKUP($E98,'ssp2-up-g'!$C$1:$X$194,11,FALSE)</f>
        <v>0.54905426629257015</v>
      </c>
      <c r="U98" s="13">
        <f>VLOOKUP($E98,'ssp2-up-g'!$C$1:$X$194,12,FALSE)</f>
        <v>0.43800607527297686</v>
      </c>
      <c r="V98" s="13">
        <f>VLOOKUP($E98,'ssp2-up-g'!$C$1:$X$194,13,FALSE)</f>
        <v>0.33895605876417534</v>
      </c>
      <c r="W98" s="13">
        <f>VLOOKUP($E98,'ssp2-up-g'!$C$1:$X$194,14,FALSE)</f>
        <v>0.27001049143275857</v>
      </c>
      <c r="X98" s="13">
        <f>VLOOKUP($E98,'ssp2-up-g'!$C$1:$X$194,15,FALSE)</f>
        <v>0.20016863997824608</v>
      </c>
      <c r="Y98" s="13">
        <f>VLOOKUP($E98,'ssp2-up-g'!$C$1:$X$194,16,FALSE)</f>
        <v>0.12592138083293136</v>
      </c>
      <c r="Z98" s="13">
        <f>VLOOKUP($E98,'ssp2-up-g'!$C$1:$X$194,17,FALSE)</f>
        <v>4.3717383122441333E-2</v>
      </c>
      <c r="AA98" s="13">
        <f>VLOOKUP($E98,'ssp2-up-g'!$C$1:$X$194,18,FALSE)</f>
        <v>0</v>
      </c>
      <c r="AB98" s="13">
        <f>VLOOKUP($E98,'ssp2-up-g'!$C$1:$X$194,19,FALSE)</f>
        <v>0</v>
      </c>
      <c r="AC98" s="13">
        <f>VLOOKUP($E98,'ssp2-up-g'!$C$1:$X$194,20,FALSE)</f>
        <v>0</v>
      </c>
      <c r="AD98" s="13">
        <f>VLOOKUP($E98,'ssp2-up-g'!$C$1:$X$194,21,FALSE)</f>
        <v>0</v>
      </c>
      <c r="AE98" s="13">
        <f>VLOOKUP($E98,'ssp2-up-g'!$C$1:$X$194,22,FALSE)</f>
        <v>0</v>
      </c>
    </row>
    <row r="99" spans="1:31" x14ac:dyDescent="0.3">
      <c r="A99" s="14">
        <v>97</v>
      </c>
      <c r="B99" s="8" t="s">
        <v>388</v>
      </c>
      <c r="C99" s="8" t="s">
        <v>214</v>
      </c>
      <c r="D99" s="8">
        <v>417</v>
      </c>
      <c r="E99" s="8" t="s">
        <v>100</v>
      </c>
      <c r="F99" s="8">
        <v>417</v>
      </c>
      <c r="G99" s="8" t="s">
        <v>261</v>
      </c>
      <c r="H99" s="8">
        <v>5500</v>
      </c>
      <c r="J99" s="8" t="str">
        <f>VLOOKUP($E99,'un-class-eco'!$B$2:$D$219,3,FALSE)</f>
        <v>Lower middle income</v>
      </c>
      <c r="K99" s="8" t="str">
        <f>IF(VLOOKUP(E99,'un-class'!$L$1:$O$249,2,FALSE)="x","LDC",IF(VLOOKUP(E99,'un-class'!$L$1:$O$249,3,FALSE)="x","LLDC",IF(VLOOKUP(E99,'un-class'!$L$1:O314,4,FALSE)="x","SIDS","nan")))</f>
        <v>LLDC</v>
      </c>
      <c r="L99" s="14" t="str">
        <f t="shared" si="34"/>
        <v>KGZ</v>
      </c>
      <c r="M99" s="15" t="s">
        <v>1049</v>
      </c>
      <c r="N99" s="13">
        <f>VLOOKUP($E99,'ssp2-up-g'!$C$1:$X$194,5,FALSE)</f>
        <v>0.26308160276738835</v>
      </c>
      <c r="O99" s="13">
        <f>VLOOKUP($E99,'ssp2-up-g'!$C$1:$X$194,6,FALSE)</f>
        <v>0.26023208621826521</v>
      </c>
      <c r="P99" s="13">
        <f>VLOOKUP($E99,'ssp2-up-g'!$C$1:$X$194,7,FALSE)</f>
        <v>0.24900691064961045</v>
      </c>
      <c r="Q99" s="13">
        <f>VLOOKUP($E99,'ssp2-up-g'!$C$1:$X$194,8,FALSE)</f>
        <v>0.23901118895682671</v>
      </c>
      <c r="R99" s="13">
        <f>VLOOKUP($E99,'ssp2-up-g'!$C$1:$X$194,9,FALSE)</f>
        <v>0.23042558546472325</v>
      </c>
      <c r="S99" s="13">
        <f>VLOOKUP($E99,'ssp2-up-g'!$C$1:$X$194,10,FALSE)</f>
        <v>0.21313019544328204</v>
      </c>
      <c r="T99" s="13">
        <f>VLOOKUP($E99,'ssp2-up-g'!$C$1:$X$194,11,FALSE)</f>
        <v>0.18599635607789677</v>
      </c>
      <c r="U99" s="13">
        <f>VLOOKUP($E99,'ssp2-up-g'!$C$1:$X$194,12,FALSE)</f>
        <v>0.15753945528680946</v>
      </c>
      <c r="V99" s="13">
        <f>VLOOKUP($E99,'ssp2-up-g'!$C$1:$X$194,13,FALSE)</f>
        <v>0.12998033129905995</v>
      </c>
      <c r="W99" s="13">
        <f>VLOOKUP($E99,'ssp2-up-g'!$C$1:$X$194,14,FALSE)</f>
        <v>0.10491283925799433</v>
      </c>
      <c r="X99" s="13">
        <f>VLOOKUP($E99,'ssp2-up-g'!$C$1:$X$194,15,FALSE)</f>
        <v>8.9816816476364192E-2</v>
      </c>
      <c r="Y99" s="13">
        <f>VLOOKUP($E99,'ssp2-up-g'!$C$1:$X$194,16,FALSE)</f>
        <v>7.4078488277850685E-2</v>
      </c>
      <c r="Z99" s="13">
        <f>VLOOKUP($E99,'ssp2-up-g'!$C$1:$X$194,17,FALSE)</f>
        <v>5.3835423394898108E-2</v>
      </c>
      <c r="AA99" s="13">
        <f>VLOOKUP($E99,'ssp2-up-g'!$C$1:$X$194,18,FALSE)</f>
        <v>3.5873405895099353E-2</v>
      </c>
      <c r="AB99" s="13">
        <f>VLOOKUP($E99,'ssp2-up-g'!$C$1:$X$194,19,FALSE)</f>
        <v>2.2235062353419544E-2</v>
      </c>
      <c r="AC99" s="13">
        <f>VLOOKUP($E99,'ssp2-up-g'!$C$1:$X$194,20,FALSE)</f>
        <v>1.1879640511724965E-2</v>
      </c>
      <c r="AD99" s="13">
        <f>VLOOKUP($E99,'ssp2-up-g'!$C$1:$X$194,21,FALSE)</f>
        <v>8.5790102560086012E-3</v>
      </c>
      <c r="AE99" s="13">
        <f>VLOOKUP($E99,'ssp2-up-g'!$C$1:$X$194,22,FALSE)</f>
        <v>4.2915446552669323E-3</v>
      </c>
    </row>
    <row r="100" spans="1:31" x14ac:dyDescent="0.3">
      <c r="A100" s="14">
        <v>98</v>
      </c>
      <c r="B100" s="8" t="s">
        <v>390</v>
      </c>
      <c r="C100" s="8" t="s">
        <v>214</v>
      </c>
      <c r="D100" s="8">
        <v>762</v>
      </c>
      <c r="E100" s="8" t="s">
        <v>179</v>
      </c>
      <c r="F100" s="8">
        <v>762</v>
      </c>
      <c r="G100" s="8" t="s">
        <v>261</v>
      </c>
      <c r="H100" s="8">
        <v>5500</v>
      </c>
      <c r="J100" s="8" t="str">
        <f>VLOOKUP($E100,'un-class-eco'!$B$2:$D$219,3,FALSE)</f>
        <v>Lower middle income</v>
      </c>
      <c r="K100" s="8" t="str">
        <f>IF(VLOOKUP(E100,'un-class'!$L$1:$O$249,2,FALSE)="x","LDC",IF(VLOOKUP(E100,'un-class'!$L$1:$O$249,3,FALSE)="x","LLDC",IF(VLOOKUP(E100,'un-class'!$L$1:O315,4,FALSE)="x","SIDS","nan")))</f>
        <v>LLDC</v>
      </c>
      <c r="L100" s="14" t="str">
        <f t="shared" si="34"/>
        <v>TJK</v>
      </c>
      <c r="M100" s="15" t="s">
        <v>1049</v>
      </c>
      <c r="N100" s="13">
        <f>VLOOKUP($E100,'ssp2-up-g'!$C$1:$X$194,5,FALSE)</f>
        <v>0.29967491274755687</v>
      </c>
      <c r="O100" s="13">
        <f>VLOOKUP($E100,'ssp2-up-g'!$C$1:$X$194,6,FALSE)</f>
        <v>0.30746399635953869</v>
      </c>
      <c r="P100" s="13">
        <f>VLOOKUP($E100,'ssp2-up-g'!$C$1:$X$194,7,FALSE)</f>
        <v>0.30322531259644681</v>
      </c>
      <c r="Q100" s="13">
        <f>VLOOKUP($E100,'ssp2-up-g'!$C$1:$X$194,8,FALSE)</f>
        <v>0.28757318212762906</v>
      </c>
      <c r="R100" s="13">
        <f>VLOOKUP($E100,'ssp2-up-g'!$C$1:$X$194,9,FALSE)</f>
        <v>0.26901574545455231</v>
      </c>
      <c r="S100" s="13">
        <f>VLOOKUP($E100,'ssp2-up-g'!$C$1:$X$194,10,FALSE)</f>
        <v>0.24935121132388582</v>
      </c>
      <c r="T100" s="13">
        <f>VLOOKUP($E100,'ssp2-up-g'!$C$1:$X$194,11,FALSE)</f>
        <v>0.22016507480681247</v>
      </c>
      <c r="U100" s="13">
        <f>VLOOKUP($E100,'ssp2-up-g'!$C$1:$X$194,12,FALSE)</f>
        <v>0.18607938374792088</v>
      </c>
      <c r="V100" s="13">
        <f>VLOOKUP($E100,'ssp2-up-g'!$C$1:$X$194,13,FALSE)</f>
        <v>0.15423421019779004</v>
      </c>
      <c r="W100" s="13">
        <f>VLOOKUP($E100,'ssp2-up-g'!$C$1:$X$194,14,FALSE)</f>
        <v>0.12286568480836824</v>
      </c>
      <c r="X100" s="13">
        <f>VLOOKUP($E100,'ssp2-up-g'!$C$1:$X$194,15,FALSE)</f>
        <v>0.11087977513342384</v>
      </c>
      <c r="Y100" s="13">
        <f>VLOOKUP($E100,'ssp2-up-g'!$C$1:$X$194,16,FALSE)</f>
        <v>0.10011181819139026</v>
      </c>
      <c r="Z100" s="13">
        <f>VLOOKUP($E100,'ssp2-up-g'!$C$1:$X$194,17,FALSE)</f>
        <v>8.7218977632700145E-2</v>
      </c>
      <c r="AA100" s="13">
        <f>VLOOKUP($E100,'ssp2-up-g'!$C$1:$X$194,18,FALSE)</f>
        <v>7.7047519311254753E-2</v>
      </c>
      <c r="AB100" s="13">
        <f>VLOOKUP($E100,'ssp2-up-g'!$C$1:$X$194,19,FALSE)</f>
        <v>7.0777760652415367E-2</v>
      </c>
      <c r="AC100" s="13">
        <f>VLOOKUP($E100,'ssp2-up-g'!$C$1:$X$194,20,FALSE)</f>
        <v>6.5634586669006012E-2</v>
      </c>
      <c r="AD100" s="13">
        <f>VLOOKUP($E100,'ssp2-up-g'!$C$1:$X$194,21,FALSE)</f>
        <v>6.4785448808095225E-2</v>
      </c>
      <c r="AE100" s="13">
        <f>VLOOKUP($E100,'ssp2-up-g'!$C$1:$X$194,22,FALSE)</f>
        <v>6.3828039038579476E-2</v>
      </c>
    </row>
    <row r="101" spans="1:31" x14ac:dyDescent="0.3">
      <c r="A101" s="14">
        <v>99</v>
      </c>
      <c r="B101" s="8" t="s">
        <v>392</v>
      </c>
      <c r="C101" s="8" t="s">
        <v>214</v>
      </c>
      <c r="D101" s="8">
        <v>795</v>
      </c>
      <c r="E101" s="8" t="s">
        <v>180</v>
      </c>
      <c r="F101" s="8">
        <v>795</v>
      </c>
      <c r="G101" s="8" t="s">
        <v>261</v>
      </c>
      <c r="H101" s="8">
        <v>5500</v>
      </c>
      <c r="J101" s="8" t="str">
        <f>VLOOKUP($E101,'un-class-eco'!$B$2:$D$219,3,FALSE)</f>
        <v>Upper middle income</v>
      </c>
      <c r="K101" s="8" t="str">
        <f>IF(VLOOKUP(E101,'un-class'!$L$1:$O$249,2,FALSE)="x","LDC",IF(VLOOKUP(E101,'un-class'!$L$1:$O$249,3,FALSE)="x","LLDC",IF(VLOOKUP(E101,'un-class'!$L$1:O316,4,FALSE)="x","SIDS","nan")))</f>
        <v>LLDC</v>
      </c>
      <c r="L101" s="14" t="str">
        <f t="shared" si="34"/>
        <v>TKM</v>
      </c>
      <c r="M101" s="15" t="s">
        <v>1049</v>
      </c>
      <c r="N101" s="13">
        <f>VLOOKUP($E101,'ssp2-up-g'!$C$1:$X$194,5,FALSE)</f>
        <v>0.31430654768887978</v>
      </c>
      <c r="O101" s="13">
        <f>VLOOKUP($E101,'ssp2-up-g'!$C$1:$X$194,6,FALSE)</f>
        <v>0.30612909778042896</v>
      </c>
      <c r="P101" s="13">
        <f>VLOOKUP($E101,'ssp2-up-g'!$C$1:$X$194,7,FALSE)</f>
        <v>0.28613888328453996</v>
      </c>
      <c r="Q101" s="13">
        <f>VLOOKUP($E101,'ssp2-up-g'!$C$1:$X$194,8,FALSE)</f>
        <v>0.25581241844080127</v>
      </c>
      <c r="R101" s="13">
        <f>VLOOKUP($E101,'ssp2-up-g'!$C$1:$X$194,9,FALSE)</f>
        <v>0.22396410746459106</v>
      </c>
      <c r="S101" s="13">
        <f>VLOOKUP($E101,'ssp2-up-g'!$C$1:$X$194,10,FALSE)</f>
        <v>0.19628011706332771</v>
      </c>
      <c r="T101" s="13">
        <f>VLOOKUP($E101,'ssp2-up-g'!$C$1:$X$194,11,FALSE)</f>
        <v>0.16564018809921865</v>
      </c>
      <c r="U101" s="13">
        <f>VLOOKUP($E101,'ssp2-up-g'!$C$1:$X$194,12,FALSE)</f>
        <v>0.13307666863266743</v>
      </c>
      <c r="V101" s="13">
        <f>VLOOKUP($E101,'ssp2-up-g'!$C$1:$X$194,13,FALSE)</f>
        <v>9.7506041831594281E-2</v>
      </c>
      <c r="W101" s="13">
        <f>VLOOKUP($E101,'ssp2-up-g'!$C$1:$X$194,14,FALSE)</f>
        <v>6.3895672590022379E-2</v>
      </c>
      <c r="X101" s="13">
        <f>VLOOKUP($E101,'ssp2-up-g'!$C$1:$X$194,15,FALSE)</f>
        <v>3.7401939138413276E-2</v>
      </c>
      <c r="Y101" s="13">
        <f>VLOOKUP($E101,'ssp2-up-g'!$C$1:$X$194,16,FALSE)</f>
        <v>1.4435756123734933E-2</v>
      </c>
      <c r="Z101" s="13">
        <f>VLOOKUP($E101,'ssp2-up-g'!$C$1:$X$194,17,FALSE)</f>
        <v>0</v>
      </c>
      <c r="AA101" s="13">
        <f>VLOOKUP($E101,'ssp2-up-g'!$C$1:$X$194,18,FALSE)</f>
        <v>0</v>
      </c>
      <c r="AB101" s="13">
        <f>VLOOKUP($E101,'ssp2-up-g'!$C$1:$X$194,19,FALSE)</f>
        <v>0</v>
      </c>
      <c r="AC101" s="13">
        <f>VLOOKUP($E101,'ssp2-up-g'!$C$1:$X$194,20,FALSE)</f>
        <v>0</v>
      </c>
      <c r="AD101" s="13">
        <f>VLOOKUP($E101,'ssp2-up-g'!$C$1:$X$194,21,FALSE)</f>
        <v>0</v>
      </c>
      <c r="AE101" s="13">
        <f>VLOOKUP($E101,'ssp2-up-g'!$C$1:$X$194,22,FALSE)</f>
        <v>0</v>
      </c>
    </row>
    <row r="102" spans="1:31" x14ac:dyDescent="0.3">
      <c r="A102" s="14">
        <v>100</v>
      </c>
      <c r="B102" s="8" t="s">
        <v>394</v>
      </c>
      <c r="C102" s="8" t="s">
        <v>214</v>
      </c>
      <c r="D102" s="8">
        <v>860</v>
      </c>
      <c r="E102" s="8" t="s">
        <v>191</v>
      </c>
      <c r="F102" s="8">
        <v>860</v>
      </c>
      <c r="G102" s="8" t="s">
        <v>261</v>
      </c>
      <c r="H102" s="8">
        <v>5500</v>
      </c>
      <c r="J102" s="8" t="str">
        <f>VLOOKUP($E102,'un-class-eco'!$B$2:$D$219,3,FALSE)</f>
        <v>Lower middle income</v>
      </c>
      <c r="K102" s="8" t="str">
        <f>IF(VLOOKUP(E102,'un-class'!$L$1:$O$249,2,FALSE)="x","LDC",IF(VLOOKUP(E102,'un-class'!$L$1:$O$249,3,FALSE)="x","LLDC",IF(VLOOKUP(E102,'un-class'!$L$1:O317,4,FALSE)="x","SIDS","nan")))</f>
        <v>LLDC</v>
      </c>
      <c r="L102" s="14" t="str">
        <f t="shared" si="34"/>
        <v>UZB</v>
      </c>
      <c r="M102" s="15" t="s">
        <v>1049</v>
      </c>
      <c r="N102" s="13">
        <f>VLOOKUP($E102,'ssp2-up-g'!$C$1:$X$194,5,FALSE)</f>
        <v>1.385943289044377</v>
      </c>
      <c r="O102" s="13">
        <f>VLOOKUP($E102,'ssp2-up-g'!$C$1:$X$194,6,FALSE)</f>
        <v>1.4051948200847733</v>
      </c>
      <c r="P102" s="13">
        <f>VLOOKUP($E102,'ssp2-up-g'!$C$1:$X$194,7,FALSE)</f>
        <v>1.3674177048766385</v>
      </c>
      <c r="Q102" s="13">
        <f>VLOOKUP($E102,'ssp2-up-g'!$C$1:$X$194,8,FALSE)</f>
        <v>1.2740392516999712</v>
      </c>
      <c r="R102" s="13">
        <f>VLOOKUP($E102,'ssp2-up-g'!$C$1:$X$194,9,FALSE)</f>
        <v>1.1578384408827045</v>
      </c>
      <c r="S102" s="13">
        <f>VLOOKUP($E102,'ssp2-up-g'!$C$1:$X$194,10,FALSE)</f>
        <v>1.0682973545507579</v>
      </c>
      <c r="T102" s="13">
        <f>VLOOKUP($E102,'ssp2-up-g'!$C$1:$X$194,11,FALSE)</f>
        <v>0.9722803293419382</v>
      </c>
      <c r="U102" s="13">
        <f>VLOOKUP($E102,'ssp2-up-g'!$C$1:$X$194,12,FALSE)</f>
        <v>0.82694700517533448</v>
      </c>
      <c r="V102" s="13">
        <f>VLOOKUP($E102,'ssp2-up-g'!$C$1:$X$194,13,FALSE)</f>
        <v>0.65870108429681551</v>
      </c>
      <c r="W102" s="13">
        <f>VLOOKUP($E102,'ssp2-up-g'!$C$1:$X$194,14,FALSE)</f>
        <v>0.48835895144698682</v>
      </c>
      <c r="X102" s="13">
        <f>VLOOKUP($E102,'ssp2-up-g'!$C$1:$X$194,15,FALSE)</f>
        <v>0.37893728530854531</v>
      </c>
      <c r="Y102" s="13">
        <f>VLOOKUP($E102,'ssp2-up-g'!$C$1:$X$194,16,FALSE)</f>
        <v>0.27347167953617557</v>
      </c>
      <c r="Z102" s="13">
        <f>VLOOKUP($E102,'ssp2-up-g'!$C$1:$X$194,17,FALSE)</f>
        <v>0.1820779198832021</v>
      </c>
      <c r="AA102" s="13">
        <f>VLOOKUP($E102,'ssp2-up-g'!$C$1:$X$194,18,FALSE)</f>
        <v>8.7601687430399977E-2</v>
      </c>
      <c r="AB102" s="13">
        <f>VLOOKUP($E102,'ssp2-up-g'!$C$1:$X$194,19,FALSE)</f>
        <v>7.414738416791522E-3</v>
      </c>
      <c r="AC102" s="13">
        <f>VLOOKUP($E102,'ssp2-up-g'!$C$1:$X$194,20,FALSE)</f>
        <v>0</v>
      </c>
      <c r="AD102" s="13">
        <f>VLOOKUP($E102,'ssp2-up-g'!$C$1:$X$194,21,FALSE)</f>
        <v>0</v>
      </c>
      <c r="AE102" s="13">
        <f>VLOOKUP($E102,'ssp2-up-g'!$C$1:$X$194,22,FALSE)</f>
        <v>0</v>
      </c>
    </row>
    <row r="103" spans="1:31" x14ac:dyDescent="0.3">
      <c r="A103" s="14">
        <v>101</v>
      </c>
      <c r="B103" s="14" t="s">
        <v>396</v>
      </c>
      <c r="C103" s="14" t="s">
        <v>214</v>
      </c>
      <c r="D103" s="14">
        <v>906</v>
      </c>
      <c r="E103" s="14" t="s">
        <v>214</v>
      </c>
      <c r="F103" s="14">
        <v>30</v>
      </c>
      <c r="G103" s="14" t="s">
        <v>258</v>
      </c>
      <c r="H103" s="14">
        <v>935</v>
      </c>
      <c r="I103" s="14">
        <v>1832</v>
      </c>
      <c r="L103" s="14" t="str">
        <f>B103</f>
        <v>Eastern Asia</v>
      </c>
      <c r="M103" s="15" t="s">
        <v>1049</v>
      </c>
      <c r="N103" s="15">
        <f t="shared" ref="N103:AE103" si="35">SUMIF($H$2:$H$295,$D103,N$2:N$295)</f>
        <v>70.621571772416019</v>
      </c>
      <c r="O103" s="15">
        <f t="shared" si="35"/>
        <v>62.71187215370837</v>
      </c>
      <c r="P103" s="15">
        <f t="shared" si="35"/>
        <v>51.982058454272469</v>
      </c>
      <c r="Q103" s="15">
        <f t="shared" si="35"/>
        <v>40.156303290672703</v>
      </c>
      <c r="R103" s="15">
        <f t="shared" si="35"/>
        <v>27.714258697148793</v>
      </c>
      <c r="S103" s="15">
        <f t="shared" si="35"/>
        <v>15.756144396196817</v>
      </c>
      <c r="T103" s="15">
        <f t="shared" si="35"/>
        <v>5.0334096166106281</v>
      </c>
      <c r="U103" s="15">
        <f t="shared" si="35"/>
        <v>0.33173488113653438</v>
      </c>
      <c r="V103" s="15">
        <f t="shared" si="35"/>
        <v>0.2641942234051563</v>
      </c>
      <c r="W103" s="15">
        <f t="shared" si="35"/>
        <v>0.20309214834140332</v>
      </c>
      <c r="X103" s="15">
        <f t="shared" si="35"/>
        <v>0.11661534560067155</v>
      </c>
      <c r="Y103" s="15">
        <f t="shared" si="35"/>
        <v>3.9598219050092087E-2</v>
      </c>
      <c r="Z103" s="15">
        <f t="shared" si="35"/>
        <v>2.3550920022580968E-2</v>
      </c>
      <c r="AA103" s="15">
        <f t="shared" si="35"/>
        <v>1.3861835710808457E-2</v>
      </c>
      <c r="AB103" s="15">
        <f t="shared" si="35"/>
        <v>3.3090482371669339E-3</v>
      </c>
      <c r="AC103" s="15">
        <f t="shared" si="35"/>
        <v>0</v>
      </c>
      <c r="AD103" s="15">
        <f t="shared" si="35"/>
        <v>0</v>
      </c>
      <c r="AE103" s="15">
        <f t="shared" si="35"/>
        <v>0</v>
      </c>
    </row>
    <row r="104" spans="1:31" x14ac:dyDescent="0.3">
      <c r="A104" s="14">
        <v>102</v>
      </c>
      <c r="B104" s="8" t="s">
        <v>397</v>
      </c>
      <c r="C104" s="8">
        <v>5</v>
      </c>
      <c r="D104" s="8">
        <v>156</v>
      </c>
      <c r="E104" s="8" t="s">
        <v>40</v>
      </c>
      <c r="F104" s="8">
        <v>156</v>
      </c>
      <c r="G104" s="8" t="s">
        <v>261</v>
      </c>
      <c r="H104" s="8">
        <v>906</v>
      </c>
      <c r="J104" s="8" t="str">
        <f>VLOOKUP($E104,'un-class-eco'!$B$2:$D$219,3,FALSE)</f>
        <v>Upper middle income</v>
      </c>
      <c r="K104" s="8" t="str">
        <f>IF(VLOOKUP(E104,'un-class'!$L$1:$O$249,2,FALSE)="x","LDC",IF(VLOOKUP(E104,'un-class'!$L$1:$O$249,3,FALSE)="x","LLDC",IF(VLOOKUP(E104,'un-class'!$L$1:O319,4,FALSE)="x","SIDS","nan")))</f>
        <v>nan</v>
      </c>
      <c r="L104" s="14" t="str">
        <f t="shared" si="34"/>
        <v>CHN</v>
      </c>
      <c r="M104" s="15" t="s">
        <v>1049</v>
      </c>
      <c r="N104" s="13">
        <f>VLOOKUP($E104,'ssp2-up-g'!$C$1:$X$194,5,FALSE)</f>
        <v>65.471156111874052</v>
      </c>
      <c r="O104" s="13">
        <f>VLOOKUP($E104,'ssp2-up-g'!$C$1:$X$194,6,FALSE)</f>
        <v>58.705260911552045</v>
      </c>
      <c r="P104" s="13">
        <f>VLOOKUP($E104,'ssp2-up-g'!$C$1:$X$194,7,FALSE)</f>
        <v>48.990731028829259</v>
      </c>
      <c r="Q104" s="13">
        <f>VLOOKUP($E104,'ssp2-up-g'!$C$1:$X$194,8,FALSE)</f>
        <v>38.174475008530067</v>
      </c>
      <c r="R104" s="13">
        <f>VLOOKUP($E104,'ssp2-up-g'!$C$1:$X$194,9,FALSE)</f>
        <v>26.570471090324645</v>
      </c>
      <c r="S104" s="13">
        <f>VLOOKUP($E104,'ssp2-up-g'!$C$1:$X$194,10,FALSE)</f>
        <v>15.062586934632918</v>
      </c>
      <c r="T104" s="13">
        <f>VLOOKUP($E104,'ssp2-up-g'!$C$1:$X$194,11,FALSE)</f>
        <v>4.5185179626054151</v>
      </c>
      <c r="U104" s="13">
        <f>VLOOKUP($E104,'ssp2-up-g'!$C$1:$X$194,12,FALSE)</f>
        <v>0</v>
      </c>
      <c r="V104" s="13">
        <f>VLOOKUP($E104,'ssp2-up-g'!$C$1:$X$194,13,FALSE)</f>
        <v>0</v>
      </c>
      <c r="W104" s="13">
        <f>VLOOKUP($E104,'ssp2-up-g'!$C$1:$X$194,14,FALSE)</f>
        <v>0</v>
      </c>
      <c r="X104" s="13">
        <f>VLOOKUP($E104,'ssp2-up-g'!$C$1:$X$194,15,FALSE)</f>
        <v>0</v>
      </c>
      <c r="Y104" s="13">
        <f>VLOOKUP($E104,'ssp2-up-g'!$C$1:$X$194,16,FALSE)</f>
        <v>0</v>
      </c>
      <c r="Z104" s="13">
        <f>VLOOKUP($E104,'ssp2-up-g'!$C$1:$X$194,17,FALSE)</f>
        <v>0</v>
      </c>
      <c r="AA104" s="13">
        <f>VLOOKUP($E104,'ssp2-up-g'!$C$1:$X$194,18,FALSE)</f>
        <v>0</v>
      </c>
      <c r="AB104" s="13">
        <f>VLOOKUP($E104,'ssp2-up-g'!$C$1:$X$194,19,FALSE)</f>
        <v>0</v>
      </c>
      <c r="AC104" s="13">
        <f>VLOOKUP($E104,'ssp2-up-g'!$C$1:$X$194,20,FALSE)</f>
        <v>0</v>
      </c>
      <c r="AD104" s="13">
        <f>VLOOKUP($E104,'ssp2-up-g'!$C$1:$X$194,21,FALSE)</f>
        <v>0</v>
      </c>
      <c r="AE104" s="13">
        <f>VLOOKUP($E104,'ssp2-up-g'!$C$1:$X$194,22,FALSE)</f>
        <v>0</v>
      </c>
    </row>
    <row r="105" spans="1:31" x14ac:dyDescent="0.3">
      <c r="A105" s="14">
        <v>103</v>
      </c>
      <c r="B105" s="8" t="s">
        <v>399</v>
      </c>
      <c r="C105" s="8">
        <v>6</v>
      </c>
      <c r="D105" s="8">
        <v>344</v>
      </c>
      <c r="E105" s="8" t="s">
        <v>82</v>
      </c>
      <c r="F105" s="8">
        <v>344</v>
      </c>
      <c r="G105" s="8" t="s">
        <v>261</v>
      </c>
      <c r="H105" s="8">
        <v>906</v>
      </c>
      <c r="J105" s="8" t="str">
        <f>VLOOKUP($E105,'un-class-eco'!$B$2:$D$219,3,FALSE)</f>
        <v>High income</v>
      </c>
      <c r="K105" s="8" t="str">
        <f>IF(VLOOKUP(E105,'un-class'!$L$1:$O$249,2,FALSE)="x","LDC",IF(VLOOKUP(E105,'un-class'!$L$1:$O$249,3,FALSE)="x","LLDC",IF(VLOOKUP(E105,'un-class'!$L$1:O320,4,FALSE)="x","SIDS","nan")))</f>
        <v>nan</v>
      </c>
      <c r="L105" s="14" t="str">
        <f t="shared" si="34"/>
        <v>HKG</v>
      </c>
      <c r="M105" s="15" t="s">
        <v>1049</v>
      </c>
      <c r="N105" s="13">
        <f>VLOOKUP($E105,'ssp2-up-g'!$C$1:$X$194,5,FALSE)</f>
        <v>0.30776928794096481</v>
      </c>
      <c r="O105" s="13">
        <f>VLOOKUP($E105,'ssp2-up-g'!$C$1:$X$194,6,FALSE)</f>
        <v>0.28631423853046112</v>
      </c>
      <c r="P105" s="13">
        <f>VLOOKUP($E105,'ssp2-up-g'!$C$1:$X$194,7,FALSE)</f>
        <v>0.29570422010237341</v>
      </c>
      <c r="Q105" s="13">
        <f>VLOOKUP($E105,'ssp2-up-g'!$C$1:$X$194,8,FALSE)</f>
        <v>0.31026732080485164</v>
      </c>
      <c r="R105" s="13">
        <f>VLOOKUP($E105,'ssp2-up-g'!$C$1:$X$194,9,FALSE)</f>
        <v>0.29806308658493741</v>
      </c>
      <c r="S105" s="13">
        <f>VLOOKUP($E105,'ssp2-up-g'!$C$1:$X$194,10,FALSE)</f>
        <v>0.2669657090765476</v>
      </c>
      <c r="T105" s="13">
        <f>VLOOKUP($E105,'ssp2-up-g'!$C$1:$X$194,11,FALSE)</f>
        <v>0.23946282254538254</v>
      </c>
      <c r="U105" s="13">
        <f>VLOOKUP($E105,'ssp2-up-g'!$C$1:$X$194,12,FALSE)</f>
        <v>0.20893331704477802</v>
      </c>
      <c r="V105" s="13">
        <f>VLOOKUP($E105,'ssp2-up-g'!$C$1:$X$194,13,FALSE)</f>
        <v>0.17178340727891062</v>
      </c>
      <c r="W105" s="13">
        <f>VLOOKUP($E105,'ssp2-up-g'!$C$1:$X$194,14,FALSE)</f>
        <v>0.13847668220243392</v>
      </c>
      <c r="X105" s="13">
        <f>VLOOKUP($E105,'ssp2-up-g'!$C$1:$X$194,15,FALSE)</f>
        <v>7.0367163792518284E-2</v>
      </c>
      <c r="Y105" s="13">
        <f>VLOOKUP($E105,'ssp2-up-g'!$C$1:$X$194,16,FALSE)</f>
        <v>8.1161008851236005E-3</v>
      </c>
      <c r="Z105" s="13">
        <f>VLOOKUP($E105,'ssp2-up-g'!$C$1:$X$194,17,FALSE)</f>
        <v>0</v>
      </c>
      <c r="AA105" s="13">
        <f>VLOOKUP($E105,'ssp2-up-g'!$C$1:$X$194,18,FALSE)</f>
        <v>0</v>
      </c>
      <c r="AB105" s="13">
        <f>VLOOKUP($E105,'ssp2-up-g'!$C$1:$X$194,19,FALSE)</f>
        <v>0</v>
      </c>
      <c r="AC105" s="13">
        <f>VLOOKUP($E105,'ssp2-up-g'!$C$1:$X$194,20,FALSE)</f>
        <v>0</v>
      </c>
      <c r="AD105" s="13">
        <f>VLOOKUP($E105,'ssp2-up-g'!$C$1:$X$194,21,FALSE)</f>
        <v>0</v>
      </c>
      <c r="AE105" s="13">
        <f>VLOOKUP($E105,'ssp2-up-g'!$C$1:$X$194,22,FALSE)</f>
        <v>0</v>
      </c>
    </row>
    <row r="106" spans="1:31" x14ac:dyDescent="0.3">
      <c r="A106" s="14">
        <v>104</v>
      </c>
      <c r="B106" s="8" t="s">
        <v>401</v>
      </c>
      <c r="C106" s="8">
        <v>7</v>
      </c>
      <c r="D106" s="8">
        <v>446</v>
      </c>
      <c r="E106" s="8" t="s">
        <v>114</v>
      </c>
      <c r="F106" s="8">
        <v>446</v>
      </c>
      <c r="G106" s="8" t="s">
        <v>261</v>
      </c>
      <c r="H106" s="8">
        <v>906</v>
      </c>
      <c r="J106" s="8" t="str">
        <f>VLOOKUP($E106,'un-class-eco'!$B$2:$D$219,3,FALSE)</f>
        <v>High income</v>
      </c>
      <c r="K106" s="8" t="str">
        <f>IF(VLOOKUP(E106,'un-class'!$L$1:$O$249,2,FALSE)="x","LDC",IF(VLOOKUP(E106,'un-class'!$L$1:$O$249,3,FALSE)="x","LLDC",IF(VLOOKUP(E106,'un-class'!$L$1:O321,4,FALSE)="x","SIDS","nan")))</f>
        <v>nan</v>
      </c>
      <c r="L106" s="14" t="str">
        <f t="shared" si="34"/>
        <v>MAC</v>
      </c>
      <c r="M106" s="15" t="s">
        <v>1049</v>
      </c>
      <c r="N106" s="13">
        <f>VLOOKUP($E106,'ssp2-up-g'!$C$1:$X$194,5,FALSE)</f>
        <v>4.4247981696825645E-2</v>
      </c>
      <c r="O106" s="13">
        <f>VLOOKUP($E106,'ssp2-up-g'!$C$1:$X$194,6,FALSE)</f>
        <v>2.7219999402580686E-2</v>
      </c>
      <c r="P106" s="13">
        <f>VLOOKUP($E106,'ssp2-up-g'!$C$1:$X$194,7,FALSE)</f>
        <v>3.0559290330126831E-2</v>
      </c>
      <c r="Q106" s="13">
        <f>VLOOKUP($E106,'ssp2-up-g'!$C$1:$X$194,8,FALSE)</f>
        <v>3.1829724536267201E-2</v>
      </c>
      <c r="R106" s="13">
        <f>VLOOKUP($E106,'ssp2-up-g'!$C$1:$X$194,9,FALSE)</f>
        <v>3.0330193763427826E-2</v>
      </c>
      <c r="S106" s="13">
        <f>VLOOKUP($E106,'ssp2-up-g'!$C$1:$X$194,10,FALSE)</f>
        <v>2.7251238929599797E-2</v>
      </c>
      <c r="T106" s="13">
        <f>VLOOKUP($E106,'ssp2-up-g'!$C$1:$X$194,11,FALSE)</f>
        <v>2.3645852257462963E-2</v>
      </c>
      <c r="U106" s="13">
        <f>VLOOKUP($E106,'ssp2-up-g'!$C$1:$X$194,12,FALSE)</f>
        <v>2.006234754081726E-2</v>
      </c>
      <c r="V106" s="13">
        <f>VLOOKUP($E106,'ssp2-up-g'!$C$1:$X$194,13,FALSE)</f>
        <v>1.6076040172845363E-2</v>
      </c>
      <c r="W106" s="13">
        <f>VLOOKUP($E106,'ssp2-up-g'!$C$1:$X$194,14,FALSE)</f>
        <v>1.2303007534846144E-2</v>
      </c>
      <c r="X106" s="13">
        <f>VLOOKUP($E106,'ssp2-up-g'!$C$1:$X$194,15,FALSE)</f>
        <v>6.6354638229855212E-3</v>
      </c>
      <c r="Y106" s="13">
        <f>VLOOKUP($E106,'ssp2-up-g'!$C$1:$X$194,16,FALSE)</f>
        <v>1.4174620578777386E-3</v>
      </c>
      <c r="Z106" s="13">
        <f>VLOOKUP($E106,'ssp2-up-g'!$C$1:$X$194,17,FALSE)</f>
        <v>0</v>
      </c>
      <c r="AA106" s="13">
        <f>VLOOKUP($E106,'ssp2-up-g'!$C$1:$X$194,18,FALSE)</f>
        <v>0</v>
      </c>
      <c r="AB106" s="13">
        <f>VLOOKUP($E106,'ssp2-up-g'!$C$1:$X$194,19,FALSE)</f>
        <v>0</v>
      </c>
      <c r="AC106" s="13">
        <f>VLOOKUP($E106,'ssp2-up-g'!$C$1:$X$194,20,FALSE)</f>
        <v>0</v>
      </c>
      <c r="AD106" s="13">
        <f>VLOOKUP($E106,'ssp2-up-g'!$C$1:$X$194,21,FALSE)</f>
        <v>0</v>
      </c>
      <c r="AE106" s="13">
        <f>VLOOKUP($E106,'ssp2-up-g'!$C$1:$X$194,22,FALSE)</f>
        <v>0</v>
      </c>
    </row>
    <row r="107" spans="1:31" x14ac:dyDescent="0.3">
      <c r="A107" s="14">
        <v>105</v>
      </c>
      <c r="B107" s="8" t="s">
        <v>403</v>
      </c>
      <c r="C107" s="8">
        <v>8</v>
      </c>
      <c r="D107" s="8">
        <v>158</v>
      </c>
      <c r="E107" s="8" t="s">
        <v>404</v>
      </c>
      <c r="F107" s="8">
        <v>158</v>
      </c>
      <c r="G107" s="8" t="s">
        <v>261</v>
      </c>
      <c r="H107" s="8">
        <v>906</v>
      </c>
      <c r="J107" s="8" t="str">
        <f>VLOOKUP($E107,'un-class-eco'!$B$2:$D$219,3,FALSE)</f>
        <v>High income</v>
      </c>
      <c r="K107" s="8" t="s">
        <v>799</v>
      </c>
      <c r="L107" s="14" t="str">
        <f t="shared" si="34"/>
        <v>TWN</v>
      </c>
      <c r="M107" s="15" t="s">
        <v>1049</v>
      </c>
      <c r="N107" s="8" t="s">
        <v>799</v>
      </c>
      <c r="O107" s="8" t="s">
        <v>799</v>
      </c>
      <c r="P107" s="8" t="s">
        <v>799</v>
      </c>
      <c r="Q107" s="8" t="s">
        <v>799</v>
      </c>
      <c r="R107" s="8" t="s">
        <v>799</v>
      </c>
      <c r="S107" s="8" t="s">
        <v>799</v>
      </c>
      <c r="T107" s="8" t="s">
        <v>799</v>
      </c>
      <c r="U107" s="8" t="s">
        <v>799</v>
      </c>
      <c r="V107" s="8" t="s">
        <v>799</v>
      </c>
      <c r="W107" s="8" t="s">
        <v>799</v>
      </c>
      <c r="X107" s="8" t="s">
        <v>799</v>
      </c>
      <c r="Y107" s="8" t="s">
        <v>799</v>
      </c>
      <c r="Z107" s="8" t="s">
        <v>799</v>
      </c>
      <c r="AA107" s="8" t="s">
        <v>799</v>
      </c>
      <c r="AB107" s="8" t="s">
        <v>799</v>
      </c>
      <c r="AC107" s="8" t="s">
        <v>799</v>
      </c>
      <c r="AD107" s="8" t="s">
        <v>799</v>
      </c>
      <c r="AE107" s="8" t="s">
        <v>799</v>
      </c>
    </row>
    <row r="108" spans="1:31" x14ac:dyDescent="0.3">
      <c r="A108" s="14">
        <v>106</v>
      </c>
      <c r="B108" s="8" t="s">
        <v>405</v>
      </c>
      <c r="C108" s="8" t="s">
        <v>214</v>
      </c>
      <c r="D108" s="8">
        <v>408</v>
      </c>
      <c r="E108" s="8" t="s">
        <v>150</v>
      </c>
      <c r="F108" s="8">
        <v>408</v>
      </c>
      <c r="G108" s="8" t="s">
        <v>261</v>
      </c>
      <c r="H108" s="8">
        <v>906</v>
      </c>
      <c r="J108" s="8" t="str">
        <f>VLOOKUP($E108,'un-class-eco'!$B$2:$D$219,3,FALSE)</f>
        <v>Low income</v>
      </c>
      <c r="K108" s="8" t="str">
        <f>IF(VLOOKUP(E108,'un-class'!$L$1:$O$249,2,FALSE)="x","LDC",IF(VLOOKUP(E108,'un-class'!$L$1:$O$249,3,FALSE)="x","LLDC",IF(VLOOKUP(E108,'un-class'!$L$1:O323,4,FALSE)="x","SIDS","nan")))</f>
        <v>nan</v>
      </c>
      <c r="L108" s="14" t="str">
        <f t="shared" si="34"/>
        <v>PRK</v>
      </c>
      <c r="M108" s="15" t="s">
        <v>1049</v>
      </c>
      <c r="N108" s="13">
        <f>VLOOKUP($E108,'ssp2-up-g'!$C$1:$X$194,5,FALSE)</f>
        <v>1.1226668476462276</v>
      </c>
      <c r="O108" s="13">
        <f>VLOOKUP($E108,'ssp2-up-g'!$C$1:$X$194,6,FALSE)</f>
        <v>0.99828844798884298</v>
      </c>
      <c r="P108" s="13">
        <f>VLOOKUP($E108,'ssp2-up-g'!$C$1:$X$194,7,FALSE)</f>
        <v>0.84533494970385448</v>
      </c>
      <c r="Q108" s="13">
        <f>VLOOKUP($E108,'ssp2-up-g'!$C$1:$X$194,8,FALSE)</f>
        <v>0.62406464550650753</v>
      </c>
      <c r="R108" s="13">
        <f>VLOOKUP($E108,'ssp2-up-g'!$C$1:$X$194,9,FALSE)</f>
        <v>0.41836412521258382</v>
      </c>
      <c r="S108" s="13">
        <f>VLOOKUP($E108,'ssp2-up-g'!$C$1:$X$194,10,FALSE)</f>
        <v>0.26537860434389415</v>
      </c>
      <c r="T108" s="13">
        <f>VLOOKUP($E108,'ssp2-up-g'!$C$1:$X$194,11,FALSE)</f>
        <v>0.12928564473091342</v>
      </c>
      <c r="U108" s="13">
        <f>VLOOKUP($E108,'ssp2-up-g'!$C$1:$X$194,12,FALSE)</f>
        <v>0</v>
      </c>
      <c r="V108" s="13">
        <f>VLOOKUP($E108,'ssp2-up-g'!$C$1:$X$194,13,FALSE)</f>
        <v>0</v>
      </c>
      <c r="W108" s="13">
        <f>VLOOKUP($E108,'ssp2-up-g'!$C$1:$X$194,14,FALSE)</f>
        <v>0</v>
      </c>
      <c r="X108" s="13">
        <f>VLOOKUP($E108,'ssp2-up-g'!$C$1:$X$194,15,FALSE)</f>
        <v>0</v>
      </c>
      <c r="Y108" s="13">
        <f>VLOOKUP($E108,'ssp2-up-g'!$C$1:$X$194,16,FALSE)</f>
        <v>0</v>
      </c>
      <c r="Z108" s="13">
        <f>VLOOKUP($E108,'ssp2-up-g'!$C$1:$X$194,17,FALSE)</f>
        <v>0</v>
      </c>
      <c r="AA108" s="13">
        <f>VLOOKUP($E108,'ssp2-up-g'!$C$1:$X$194,18,FALSE)</f>
        <v>0</v>
      </c>
      <c r="AB108" s="13">
        <f>VLOOKUP($E108,'ssp2-up-g'!$C$1:$X$194,19,FALSE)</f>
        <v>0</v>
      </c>
      <c r="AC108" s="13">
        <f>VLOOKUP($E108,'ssp2-up-g'!$C$1:$X$194,20,FALSE)</f>
        <v>0</v>
      </c>
      <c r="AD108" s="13">
        <f>VLOOKUP($E108,'ssp2-up-g'!$C$1:$X$194,21,FALSE)</f>
        <v>0</v>
      </c>
      <c r="AE108" s="13">
        <f>VLOOKUP($E108,'ssp2-up-g'!$C$1:$X$194,22,FALSE)</f>
        <v>0</v>
      </c>
    </row>
    <row r="109" spans="1:31" x14ac:dyDescent="0.3">
      <c r="A109" s="14">
        <v>107</v>
      </c>
      <c r="B109" s="8" t="s">
        <v>407</v>
      </c>
      <c r="C109" s="8" t="s">
        <v>214</v>
      </c>
      <c r="D109" s="8">
        <v>392</v>
      </c>
      <c r="E109" s="8" t="s">
        <v>97</v>
      </c>
      <c r="F109" s="8">
        <v>392</v>
      </c>
      <c r="G109" s="8" t="s">
        <v>261</v>
      </c>
      <c r="H109" s="8">
        <v>906</v>
      </c>
      <c r="J109" s="8" t="str">
        <f>VLOOKUP($E109,'un-class-eco'!$B$2:$D$219,3,FALSE)</f>
        <v>High income</v>
      </c>
      <c r="K109" s="8" t="str">
        <f>IF(VLOOKUP(E109,'un-class'!$L$1:$O$249,2,FALSE)="x","LDC",IF(VLOOKUP(E109,'un-class'!$L$1:$O$249,3,FALSE)="x","LLDC",IF(VLOOKUP(E109,'un-class'!$L$1:O324,4,FALSE)="x","SIDS","nan")))</f>
        <v>nan</v>
      </c>
      <c r="L109" s="14" t="str">
        <f t="shared" si="34"/>
        <v>JPN</v>
      </c>
      <c r="M109" s="15" t="s">
        <v>1049</v>
      </c>
      <c r="N109" s="13">
        <f>VLOOKUP($E109,'ssp2-up-g'!$C$1:$X$194,5,FALSE)</f>
        <v>2.2008772815572542</v>
      </c>
      <c r="O109" s="13">
        <f>VLOOKUP($E109,'ssp2-up-g'!$C$1:$X$194,6,FALSE)</f>
        <v>1.4564521809220707</v>
      </c>
      <c r="P109" s="13">
        <f>VLOOKUP($E109,'ssp2-up-g'!$C$1:$X$194,7,FALSE)</f>
        <v>0.80555071251323795</v>
      </c>
      <c r="Q109" s="13">
        <f>VLOOKUP($E109,'ssp2-up-g'!$C$1:$X$194,8,FALSE)</f>
        <v>0.26858471005863294</v>
      </c>
      <c r="R109" s="13">
        <f>VLOOKUP($E109,'ssp2-up-g'!$C$1:$X$194,9,FALSE)</f>
        <v>0</v>
      </c>
      <c r="S109" s="13">
        <f>VLOOKUP($E109,'ssp2-up-g'!$C$1:$X$194,10,FALSE)</f>
        <v>0</v>
      </c>
      <c r="T109" s="13">
        <f>VLOOKUP($E109,'ssp2-up-g'!$C$1:$X$194,11,FALSE)</f>
        <v>0</v>
      </c>
      <c r="U109" s="13">
        <f>VLOOKUP($E109,'ssp2-up-g'!$C$1:$X$194,12,FALSE)</f>
        <v>0</v>
      </c>
      <c r="V109" s="13">
        <f>VLOOKUP($E109,'ssp2-up-g'!$C$1:$X$194,13,FALSE)</f>
        <v>0</v>
      </c>
      <c r="W109" s="13">
        <f>VLOOKUP($E109,'ssp2-up-g'!$C$1:$X$194,14,FALSE)</f>
        <v>0</v>
      </c>
      <c r="X109" s="13">
        <f>VLOOKUP($E109,'ssp2-up-g'!$C$1:$X$194,15,FALSE)</f>
        <v>0</v>
      </c>
      <c r="Y109" s="13">
        <f>VLOOKUP($E109,'ssp2-up-g'!$C$1:$X$194,16,FALSE)</f>
        <v>0</v>
      </c>
      <c r="Z109" s="13">
        <f>VLOOKUP($E109,'ssp2-up-g'!$C$1:$X$194,17,FALSE)</f>
        <v>0</v>
      </c>
      <c r="AA109" s="13">
        <f>VLOOKUP($E109,'ssp2-up-g'!$C$1:$X$194,18,FALSE)</f>
        <v>0</v>
      </c>
      <c r="AB109" s="13">
        <f>VLOOKUP($E109,'ssp2-up-g'!$C$1:$X$194,19,FALSE)</f>
        <v>0</v>
      </c>
      <c r="AC109" s="13">
        <f>VLOOKUP($E109,'ssp2-up-g'!$C$1:$X$194,20,FALSE)</f>
        <v>0</v>
      </c>
      <c r="AD109" s="13">
        <f>VLOOKUP($E109,'ssp2-up-g'!$C$1:$X$194,21,FALSE)</f>
        <v>0</v>
      </c>
      <c r="AE109" s="13">
        <f>VLOOKUP($E109,'ssp2-up-g'!$C$1:$X$194,22,FALSE)</f>
        <v>0</v>
      </c>
    </row>
    <row r="110" spans="1:31" x14ac:dyDescent="0.3">
      <c r="A110" s="14">
        <v>108</v>
      </c>
      <c r="B110" s="8" t="s">
        <v>409</v>
      </c>
      <c r="C110" s="8" t="s">
        <v>214</v>
      </c>
      <c r="D110" s="8">
        <v>496</v>
      </c>
      <c r="E110" s="8" t="s">
        <v>125</v>
      </c>
      <c r="F110" s="8">
        <v>496</v>
      </c>
      <c r="G110" s="8" t="s">
        <v>261</v>
      </c>
      <c r="H110" s="8">
        <v>906</v>
      </c>
      <c r="J110" s="8" t="str">
        <f>VLOOKUP($E110,'un-class-eco'!$B$2:$D$219,3,FALSE)</f>
        <v>Upper middle income</v>
      </c>
      <c r="K110" s="8" t="str">
        <f>IF(VLOOKUP(E110,'un-class'!$L$1:$O$249,2,FALSE)="x","LDC",IF(VLOOKUP(E110,'un-class'!$L$1:$O$249,3,FALSE)="x","LLDC",IF(VLOOKUP(E110,'un-class'!$L$1:O325,4,FALSE)="x","SIDS","nan")))</f>
        <v>LLDC</v>
      </c>
      <c r="L110" s="14" t="str">
        <f t="shared" si="34"/>
        <v>MNG</v>
      </c>
      <c r="M110" s="15" t="s">
        <v>1049</v>
      </c>
      <c r="N110" s="13">
        <f>VLOOKUP($E110,'ssp2-up-g'!$C$1:$X$194,5,FALSE)</f>
        <v>0.20979640375171971</v>
      </c>
      <c r="O110" s="13">
        <f>VLOOKUP($E110,'ssp2-up-g'!$C$1:$X$194,6,FALSE)</f>
        <v>0.19976641067278811</v>
      </c>
      <c r="P110" s="13">
        <f>VLOOKUP($E110,'ssp2-up-g'!$C$1:$X$194,7,FALSE)</f>
        <v>0.17762732770400591</v>
      </c>
      <c r="Q110" s="13">
        <f>VLOOKUP($E110,'ssp2-up-g'!$C$1:$X$194,8,FALSE)</f>
        <v>0.15280762446769858</v>
      </c>
      <c r="R110" s="13">
        <f>VLOOKUP($E110,'ssp2-up-g'!$C$1:$X$194,9,FALSE)</f>
        <v>0.1392879913666909</v>
      </c>
      <c r="S110" s="13">
        <f>VLOOKUP($E110,'ssp2-up-g'!$C$1:$X$194,10,FALSE)</f>
        <v>0.13396190921385731</v>
      </c>
      <c r="T110" s="13">
        <f>VLOOKUP($E110,'ssp2-up-g'!$C$1:$X$194,11,FALSE)</f>
        <v>0.12249733447145417</v>
      </c>
      <c r="U110" s="13">
        <f>VLOOKUP($E110,'ssp2-up-g'!$C$1:$X$194,12,FALSE)</f>
        <v>0.10273921655093909</v>
      </c>
      <c r="V110" s="13">
        <f>VLOOKUP($E110,'ssp2-up-g'!$C$1:$X$194,13,FALSE)</f>
        <v>7.6334775953400325E-2</v>
      </c>
      <c r="W110" s="13">
        <f>VLOOKUP($E110,'ssp2-up-g'!$C$1:$X$194,14,FALSE)</f>
        <v>5.2312458604123258E-2</v>
      </c>
      <c r="X110" s="13">
        <f>VLOOKUP($E110,'ssp2-up-g'!$C$1:$X$194,15,FALSE)</f>
        <v>3.9612717985167745E-2</v>
      </c>
      <c r="Y110" s="13">
        <f>VLOOKUP($E110,'ssp2-up-g'!$C$1:$X$194,16,FALSE)</f>
        <v>3.0064656107090748E-2</v>
      </c>
      <c r="Z110" s="13">
        <f>VLOOKUP($E110,'ssp2-up-g'!$C$1:$X$194,17,FALSE)</f>
        <v>2.3550920022580968E-2</v>
      </c>
      <c r="AA110" s="13">
        <f>VLOOKUP($E110,'ssp2-up-g'!$C$1:$X$194,18,FALSE)</f>
        <v>1.3861835710808457E-2</v>
      </c>
      <c r="AB110" s="13">
        <f>VLOOKUP($E110,'ssp2-up-g'!$C$1:$X$194,19,FALSE)</f>
        <v>3.3090482371669339E-3</v>
      </c>
      <c r="AC110" s="13">
        <f>VLOOKUP($E110,'ssp2-up-g'!$C$1:$X$194,20,FALSE)</f>
        <v>0</v>
      </c>
      <c r="AD110" s="13">
        <f>VLOOKUP($E110,'ssp2-up-g'!$C$1:$X$194,21,FALSE)</f>
        <v>0</v>
      </c>
      <c r="AE110" s="13">
        <f>VLOOKUP($E110,'ssp2-up-g'!$C$1:$X$194,22,FALSE)</f>
        <v>0</v>
      </c>
    </row>
    <row r="111" spans="1:31" x14ac:dyDescent="0.3">
      <c r="A111" s="14">
        <v>109</v>
      </c>
      <c r="B111" s="8" t="s">
        <v>411</v>
      </c>
      <c r="C111" s="8" t="s">
        <v>214</v>
      </c>
      <c r="D111" s="8">
        <v>410</v>
      </c>
      <c r="E111" s="8" t="s">
        <v>102</v>
      </c>
      <c r="F111" s="8">
        <v>410</v>
      </c>
      <c r="G111" s="8" t="s">
        <v>261</v>
      </c>
      <c r="H111" s="8">
        <v>906</v>
      </c>
      <c r="J111" s="8" t="str">
        <f>VLOOKUP($E111,'un-class-eco'!$B$2:$D$219,3,FALSE)</f>
        <v>High income</v>
      </c>
      <c r="K111" s="8" t="str">
        <f>IF(VLOOKUP(E111,'un-class'!$L$1:$O$249,2,FALSE)="x","LDC",IF(VLOOKUP(E111,'un-class'!$L$1:$O$249,3,FALSE)="x","LLDC",IF(VLOOKUP(E111,'un-class'!$L$1:O326,4,FALSE)="x","SIDS","nan")))</f>
        <v>nan</v>
      </c>
      <c r="L111" s="14" t="str">
        <f t="shared" si="34"/>
        <v>KOR</v>
      </c>
      <c r="M111" s="15" t="s">
        <v>1049</v>
      </c>
      <c r="N111" s="13">
        <f>VLOOKUP($E111,'ssp2-up-g'!$C$1:$X$194,5,FALSE)</f>
        <v>1.2650578579489675</v>
      </c>
      <c r="O111" s="13">
        <f>VLOOKUP($E111,'ssp2-up-g'!$C$1:$X$194,6,FALSE)</f>
        <v>1.038569964639585</v>
      </c>
      <c r="P111" s="13">
        <f>VLOOKUP($E111,'ssp2-up-g'!$C$1:$X$194,7,FALSE)</f>
        <v>0.83655092508961104</v>
      </c>
      <c r="Q111" s="13">
        <f>VLOOKUP($E111,'ssp2-up-g'!$C$1:$X$194,8,FALSE)</f>
        <v>0.59427425676867784</v>
      </c>
      <c r="R111" s="13">
        <f>VLOOKUP($E111,'ssp2-up-g'!$C$1:$X$194,9,FALSE)</f>
        <v>0.25774220989650587</v>
      </c>
      <c r="S111" s="13">
        <f>VLOOKUP($E111,'ssp2-up-g'!$C$1:$X$194,10,FALSE)</f>
        <v>0</v>
      </c>
      <c r="T111" s="13">
        <f>VLOOKUP($E111,'ssp2-up-g'!$C$1:$X$194,11,FALSE)</f>
        <v>0</v>
      </c>
      <c r="U111" s="13">
        <f>VLOOKUP($E111,'ssp2-up-g'!$C$1:$X$194,12,FALSE)</f>
        <v>0</v>
      </c>
      <c r="V111" s="13">
        <f>VLOOKUP($E111,'ssp2-up-g'!$C$1:$X$194,13,FALSE)</f>
        <v>0</v>
      </c>
      <c r="W111" s="13">
        <f>VLOOKUP($E111,'ssp2-up-g'!$C$1:$X$194,14,FALSE)</f>
        <v>0</v>
      </c>
      <c r="X111" s="13">
        <f>VLOOKUP($E111,'ssp2-up-g'!$C$1:$X$194,15,FALSE)</f>
        <v>0</v>
      </c>
      <c r="Y111" s="13">
        <f>VLOOKUP($E111,'ssp2-up-g'!$C$1:$X$194,16,FALSE)</f>
        <v>0</v>
      </c>
      <c r="Z111" s="13">
        <f>VLOOKUP($E111,'ssp2-up-g'!$C$1:$X$194,17,FALSE)</f>
        <v>0</v>
      </c>
      <c r="AA111" s="13">
        <f>VLOOKUP($E111,'ssp2-up-g'!$C$1:$X$194,18,FALSE)</f>
        <v>0</v>
      </c>
      <c r="AB111" s="13">
        <f>VLOOKUP($E111,'ssp2-up-g'!$C$1:$X$194,19,FALSE)</f>
        <v>0</v>
      </c>
      <c r="AC111" s="13">
        <f>VLOOKUP($E111,'ssp2-up-g'!$C$1:$X$194,20,FALSE)</f>
        <v>0</v>
      </c>
      <c r="AD111" s="13">
        <f>VLOOKUP($E111,'ssp2-up-g'!$C$1:$X$194,21,FALSE)</f>
        <v>0</v>
      </c>
      <c r="AE111" s="13">
        <f>VLOOKUP($E111,'ssp2-up-g'!$C$1:$X$194,22,FALSE)</f>
        <v>0</v>
      </c>
    </row>
    <row r="112" spans="1:31" x14ac:dyDescent="0.3">
      <c r="A112" s="14">
        <v>110</v>
      </c>
      <c r="B112" s="14" t="s">
        <v>413</v>
      </c>
      <c r="C112" s="14" t="s">
        <v>214</v>
      </c>
      <c r="D112" s="14">
        <v>5501</v>
      </c>
      <c r="E112" s="14" t="s">
        <v>214</v>
      </c>
      <c r="F112" s="14">
        <v>34</v>
      </c>
      <c r="G112" s="14" t="s">
        <v>258</v>
      </c>
      <c r="H112" s="14">
        <v>935</v>
      </c>
      <c r="I112" s="14">
        <v>1831</v>
      </c>
      <c r="L112" s="14" t="str">
        <f>B112</f>
        <v>Southern Asia</v>
      </c>
      <c r="M112" s="15" t="s">
        <v>1049</v>
      </c>
      <c r="N112" s="15">
        <f t="shared" ref="N112:AE112" si="36">SUMIF($H$2:$H$295,$D112,N$2:N$295)</f>
        <v>89.493306249404426</v>
      </c>
      <c r="O112" s="15">
        <f t="shared" si="36"/>
        <v>96.197866159934406</v>
      </c>
      <c r="P112" s="15">
        <f t="shared" si="36"/>
        <v>99.64408734154479</v>
      </c>
      <c r="Q112" s="15">
        <f t="shared" si="36"/>
        <v>101.2423251455895</v>
      </c>
      <c r="R112" s="15">
        <f t="shared" si="36"/>
        <v>102.55710218571701</v>
      </c>
      <c r="S112" s="15">
        <f t="shared" si="36"/>
        <v>102.18652134410938</v>
      </c>
      <c r="T112" s="15">
        <f t="shared" si="36"/>
        <v>100.01732293123058</v>
      </c>
      <c r="U112" s="15">
        <f t="shared" si="36"/>
        <v>94.680269005113672</v>
      </c>
      <c r="V112" s="15">
        <f t="shared" si="36"/>
        <v>86.880298402028274</v>
      </c>
      <c r="W112" s="15">
        <f t="shared" si="36"/>
        <v>76.567872191898388</v>
      </c>
      <c r="X112" s="15">
        <f t="shared" si="36"/>
        <v>66.478154185803163</v>
      </c>
      <c r="Y112" s="15">
        <f t="shared" si="36"/>
        <v>56.856854395994567</v>
      </c>
      <c r="Z112" s="15">
        <f t="shared" si="36"/>
        <v>46.909280027248336</v>
      </c>
      <c r="AA112" s="15">
        <f t="shared" si="36"/>
        <v>36.4650880348822</v>
      </c>
      <c r="AB112" s="15">
        <f t="shared" si="36"/>
        <v>26.212523061938533</v>
      </c>
      <c r="AC112" s="15">
        <f t="shared" si="36"/>
        <v>17.010472658052947</v>
      </c>
      <c r="AD112" s="15">
        <f t="shared" si="36"/>
        <v>8.7968495474647987</v>
      </c>
      <c r="AE112" s="15">
        <f t="shared" si="36"/>
        <v>6.5674685701888667</v>
      </c>
    </row>
    <row r="113" spans="1:31" x14ac:dyDescent="0.3">
      <c r="A113" s="14">
        <v>111</v>
      </c>
      <c r="B113" s="8" t="s">
        <v>414</v>
      </c>
      <c r="C113" s="8" t="s">
        <v>214</v>
      </c>
      <c r="D113" s="8">
        <v>4</v>
      </c>
      <c r="E113" s="8" t="s">
        <v>10</v>
      </c>
      <c r="F113" s="8">
        <v>4</v>
      </c>
      <c r="G113" s="8" t="s">
        <v>261</v>
      </c>
      <c r="H113" s="8">
        <v>5501</v>
      </c>
      <c r="J113" s="8" t="str">
        <f>VLOOKUP($E113,'un-class-eco'!$B$2:$D$219,3,FALSE)</f>
        <v>Low income</v>
      </c>
      <c r="K113" s="8" t="str">
        <f>IF(VLOOKUP(E113,'un-class'!$L$1:$O$249,2,FALSE)="x","LDC",IF(VLOOKUP(E113,'un-class'!$L$1:$O$249,3,FALSE)="x","LLDC",IF(VLOOKUP(E113,'un-class'!$L$1:O328,4,FALSE)="x","SIDS","nan")))</f>
        <v>LDC</v>
      </c>
      <c r="L113" s="14" t="str">
        <f t="shared" si="34"/>
        <v>AFG</v>
      </c>
      <c r="M113" s="15" t="s">
        <v>1049</v>
      </c>
      <c r="N113" s="13">
        <f>VLOOKUP($E113,'ssp2-up-g'!$C$1:$X$194,5,FALSE)</f>
        <v>1.8543808172727099</v>
      </c>
      <c r="O113" s="13">
        <f>VLOOKUP($E113,'ssp2-up-g'!$C$1:$X$194,6,FALSE)</f>
        <v>2.242762242184428</v>
      </c>
      <c r="P113" s="13">
        <f>VLOOKUP($E113,'ssp2-up-g'!$C$1:$X$194,7,FALSE)</f>
        <v>2.6678162050085401</v>
      </c>
      <c r="Q113" s="13">
        <f>VLOOKUP($E113,'ssp2-up-g'!$C$1:$X$194,8,FALSE)</f>
        <v>3.1010380566365665</v>
      </c>
      <c r="R113" s="13">
        <f>VLOOKUP($E113,'ssp2-up-g'!$C$1:$X$194,9,FALSE)</f>
        <v>3.4869700934946941</v>
      </c>
      <c r="S113" s="13">
        <f>VLOOKUP($E113,'ssp2-up-g'!$C$1:$X$194,10,FALSE)</f>
        <v>3.8028429070840843</v>
      </c>
      <c r="T113" s="13">
        <f>VLOOKUP($E113,'ssp2-up-g'!$C$1:$X$194,11,FALSE)</f>
        <v>4.0627346017971426</v>
      </c>
      <c r="U113" s="13">
        <f>VLOOKUP($E113,'ssp2-up-g'!$C$1:$X$194,12,FALSE)</f>
        <v>4.2572576586383697</v>
      </c>
      <c r="V113" s="13">
        <f>VLOOKUP($E113,'ssp2-up-g'!$C$1:$X$194,13,FALSE)</f>
        <v>4.4008042844035558</v>
      </c>
      <c r="W113" s="13">
        <f>VLOOKUP($E113,'ssp2-up-g'!$C$1:$X$194,14,FALSE)</f>
        <v>4.4625720834319154</v>
      </c>
      <c r="X113" s="13">
        <f>VLOOKUP($E113,'ssp2-up-g'!$C$1:$X$194,15,FALSE)</f>
        <v>4.4761002591943182</v>
      </c>
      <c r="Y113" s="13">
        <f>VLOOKUP($E113,'ssp2-up-g'!$C$1:$X$194,16,FALSE)</f>
        <v>4.3832584511214066</v>
      </c>
      <c r="Z113" s="13">
        <f>VLOOKUP($E113,'ssp2-up-g'!$C$1:$X$194,17,FALSE)</f>
        <v>4.2846031093377519</v>
      </c>
      <c r="AA113" s="13">
        <f>VLOOKUP($E113,'ssp2-up-g'!$C$1:$X$194,18,FALSE)</f>
        <v>4.1455272080532666</v>
      </c>
      <c r="AB113" s="13">
        <f>VLOOKUP($E113,'ssp2-up-g'!$C$1:$X$194,19,FALSE)</f>
        <v>3.9339947599872147</v>
      </c>
      <c r="AC113" s="13">
        <f>VLOOKUP($E113,'ssp2-up-g'!$C$1:$X$194,20,FALSE)</f>
        <v>3.6631089179732541</v>
      </c>
      <c r="AD113" s="13">
        <f>VLOOKUP($E113,'ssp2-up-g'!$C$1:$X$194,21,FALSE)</f>
        <v>3.3290954763873799</v>
      </c>
      <c r="AE113" s="13">
        <f>VLOOKUP($E113,'ssp2-up-g'!$C$1:$X$194,22,FALSE)</f>
        <v>3.0047408794607833</v>
      </c>
    </row>
    <row r="114" spans="1:31" x14ac:dyDescent="0.3">
      <c r="A114" s="14">
        <v>112</v>
      </c>
      <c r="B114" s="8" t="s">
        <v>416</v>
      </c>
      <c r="C114" s="8" t="s">
        <v>214</v>
      </c>
      <c r="D114" s="8">
        <v>50</v>
      </c>
      <c r="E114" s="8" t="s">
        <v>23</v>
      </c>
      <c r="F114" s="8">
        <v>50</v>
      </c>
      <c r="G114" s="8" t="s">
        <v>261</v>
      </c>
      <c r="H114" s="8">
        <v>5501</v>
      </c>
      <c r="J114" s="8" t="str">
        <f>VLOOKUP($E114,'un-class-eco'!$B$2:$D$219,3,FALSE)</f>
        <v>Lower middle income</v>
      </c>
      <c r="K114" s="8" t="str">
        <f>IF(VLOOKUP(E114,'un-class'!$L$1:$O$249,2,FALSE)="x","LDC",IF(VLOOKUP(E114,'un-class'!$L$1:$O$249,3,FALSE)="x","LLDC",IF(VLOOKUP(E114,'un-class'!$L$1:O329,4,FALSE)="x","SIDS","nan")))</f>
        <v>LDC</v>
      </c>
      <c r="L114" s="14" t="str">
        <f t="shared" si="34"/>
        <v>BGD</v>
      </c>
      <c r="M114" s="15" t="s">
        <v>1049</v>
      </c>
      <c r="N114" s="13">
        <f>VLOOKUP($E114,'ssp2-up-g'!$C$1:$X$194,5,FALSE)</f>
        <v>7.2815034340696769</v>
      </c>
      <c r="O114" s="13">
        <f>VLOOKUP($E114,'ssp2-up-g'!$C$1:$X$194,6,FALSE)</f>
        <v>7.9500348388443456</v>
      </c>
      <c r="P114" s="13">
        <f>VLOOKUP($E114,'ssp2-up-g'!$C$1:$X$194,7,FALSE)</f>
        <v>8.185901637836615</v>
      </c>
      <c r="Q114" s="13">
        <f>VLOOKUP($E114,'ssp2-up-g'!$C$1:$X$194,8,FALSE)</f>
        <v>8.1174420127877767</v>
      </c>
      <c r="R114" s="13">
        <f>VLOOKUP($E114,'ssp2-up-g'!$C$1:$X$194,9,FALSE)</f>
        <v>7.8417592784254992</v>
      </c>
      <c r="S114" s="13">
        <f>VLOOKUP($E114,'ssp2-up-g'!$C$1:$X$194,10,FALSE)</f>
        <v>7.4053581557701023</v>
      </c>
      <c r="T114" s="13">
        <f>VLOOKUP($E114,'ssp2-up-g'!$C$1:$X$194,11,FALSE)</f>
        <v>6.7580620585241604</v>
      </c>
      <c r="U114" s="13">
        <f>VLOOKUP($E114,'ssp2-up-g'!$C$1:$X$194,12,FALSE)</f>
        <v>5.9637312251362999</v>
      </c>
      <c r="V114" s="13">
        <f>VLOOKUP($E114,'ssp2-up-g'!$C$1:$X$194,13,FALSE)</f>
        <v>5.0421658707367669</v>
      </c>
      <c r="W114" s="13">
        <f>VLOOKUP($E114,'ssp2-up-g'!$C$1:$X$194,14,FALSE)</f>
        <v>4.0468504580003497</v>
      </c>
      <c r="X114" s="13">
        <f>VLOOKUP($E114,'ssp2-up-g'!$C$1:$X$194,15,FALSE)</f>
        <v>3.1609680782519405</v>
      </c>
      <c r="Y114" s="13">
        <f>VLOOKUP($E114,'ssp2-up-g'!$C$1:$X$194,16,FALSE)</f>
        <v>2.3938598842148053</v>
      </c>
      <c r="Z114" s="13">
        <f>VLOOKUP($E114,'ssp2-up-g'!$C$1:$X$194,17,FALSE)</f>
        <v>1.6724418503524987</v>
      </c>
      <c r="AA114" s="13">
        <f>VLOOKUP($E114,'ssp2-up-g'!$C$1:$X$194,18,FALSE)</f>
        <v>1.0157465640407821</v>
      </c>
      <c r="AB114" s="13">
        <f>VLOOKUP($E114,'ssp2-up-g'!$C$1:$X$194,19,FALSE)</f>
        <v>0.44495942429347224</v>
      </c>
      <c r="AC114" s="13">
        <f>VLOOKUP($E114,'ssp2-up-g'!$C$1:$X$194,20,FALSE)</f>
        <v>0</v>
      </c>
      <c r="AD114" s="13">
        <f>VLOOKUP($E114,'ssp2-up-g'!$C$1:$X$194,21,FALSE)</f>
        <v>0</v>
      </c>
      <c r="AE114" s="13">
        <f>VLOOKUP($E114,'ssp2-up-g'!$C$1:$X$194,22,FALSE)</f>
        <v>0</v>
      </c>
    </row>
    <row r="115" spans="1:31" x14ac:dyDescent="0.3">
      <c r="A115" s="14">
        <v>113</v>
      </c>
      <c r="B115" s="8" t="s">
        <v>418</v>
      </c>
      <c r="C115" s="8" t="s">
        <v>214</v>
      </c>
      <c r="D115" s="8">
        <v>64</v>
      </c>
      <c r="E115" s="8" t="s">
        <v>34</v>
      </c>
      <c r="F115" s="8">
        <v>64</v>
      </c>
      <c r="G115" s="8" t="s">
        <v>261</v>
      </c>
      <c r="H115" s="8">
        <v>5501</v>
      </c>
      <c r="J115" s="8" t="str">
        <f>VLOOKUP($E115,'un-class-eco'!$B$2:$D$219,3,FALSE)</f>
        <v>Lower middle income</v>
      </c>
      <c r="K115" s="8" t="str">
        <f>IF(VLOOKUP(E115,'un-class'!$L$1:$O$249,2,FALSE)="x","LDC",IF(VLOOKUP(E115,'un-class'!$L$1:$O$249,3,FALSE)="x","LLDC",IF(VLOOKUP(E115,'un-class'!$L$1:O330,4,FALSE)="x","SIDS","nan")))</f>
        <v>LLDC</v>
      </c>
      <c r="L115" s="14" t="str">
        <f t="shared" si="34"/>
        <v>BTN</v>
      </c>
      <c r="M115" s="15" t="s">
        <v>1049</v>
      </c>
      <c r="N115" s="13">
        <f>VLOOKUP($E115,'ssp2-up-g'!$C$1:$X$194,5,FALSE)</f>
        <v>5.5887502866502181E-2</v>
      </c>
      <c r="O115" s="13">
        <f>VLOOKUP($E115,'ssp2-up-g'!$C$1:$X$194,6,FALSE)</f>
        <v>6.0319835292015067E-2</v>
      </c>
      <c r="P115" s="13">
        <f>VLOOKUP($E115,'ssp2-up-g'!$C$1:$X$194,7,FALSE)</f>
        <v>6.2545724379625633E-2</v>
      </c>
      <c r="Q115" s="13">
        <f>VLOOKUP($E115,'ssp2-up-g'!$C$1:$X$194,8,FALSE)</f>
        <v>6.3028956747750053E-2</v>
      </c>
      <c r="R115" s="13">
        <f>VLOOKUP($E115,'ssp2-up-g'!$C$1:$X$194,9,FALSE)</f>
        <v>6.1996769777119765E-2</v>
      </c>
      <c r="S115" s="13">
        <f>VLOOKUP($E115,'ssp2-up-g'!$C$1:$X$194,10,FALSE)</f>
        <v>6.1061787812954238E-2</v>
      </c>
      <c r="T115" s="13">
        <f>VLOOKUP($E115,'ssp2-up-g'!$C$1:$X$194,11,FALSE)</f>
        <v>5.9439947070232257E-2</v>
      </c>
      <c r="U115" s="13">
        <f>VLOOKUP($E115,'ssp2-up-g'!$C$1:$X$194,12,FALSE)</f>
        <v>5.628708048946196E-2</v>
      </c>
      <c r="V115" s="13">
        <f>VLOOKUP($E115,'ssp2-up-g'!$C$1:$X$194,13,FALSE)</f>
        <v>5.141512375479329E-2</v>
      </c>
      <c r="W115" s="13">
        <f>VLOOKUP($E115,'ssp2-up-g'!$C$1:$X$194,14,FALSE)</f>
        <v>4.5148943055114299E-2</v>
      </c>
      <c r="X115" s="13">
        <f>VLOOKUP($E115,'ssp2-up-g'!$C$1:$X$194,15,FALSE)</f>
        <v>3.7375685761887323E-2</v>
      </c>
      <c r="Y115" s="13">
        <f>VLOOKUP($E115,'ssp2-up-g'!$C$1:$X$194,16,FALSE)</f>
        <v>2.9830586860367658E-2</v>
      </c>
      <c r="Z115" s="13">
        <f>VLOOKUP($E115,'ssp2-up-g'!$C$1:$X$194,17,FALSE)</f>
        <v>2.2208619072701441E-2</v>
      </c>
      <c r="AA115" s="13">
        <f>VLOOKUP($E115,'ssp2-up-g'!$C$1:$X$194,18,FALSE)</f>
        <v>1.4533498673604095E-2</v>
      </c>
      <c r="AB115" s="13">
        <f>VLOOKUP($E115,'ssp2-up-g'!$C$1:$X$194,19,FALSE)</f>
        <v>7.6995554416828815E-3</v>
      </c>
      <c r="AC115" s="13">
        <f>VLOOKUP($E115,'ssp2-up-g'!$C$1:$X$194,20,FALSE)</f>
        <v>1.9537538091700668E-3</v>
      </c>
      <c r="AD115" s="13">
        <f>VLOOKUP($E115,'ssp2-up-g'!$C$1:$X$194,21,FALSE)</f>
        <v>0</v>
      </c>
      <c r="AE115" s="13">
        <f>VLOOKUP($E115,'ssp2-up-g'!$C$1:$X$194,22,FALSE)</f>
        <v>0</v>
      </c>
    </row>
    <row r="116" spans="1:31" x14ac:dyDescent="0.3">
      <c r="A116" s="14">
        <v>114</v>
      </c>
      <c r="B116" s="8" t="s">
        <v>420</v>
      </c>
      <c r="C116" s="8" t="s">
        <v>214</v>
      </c>
      <c r="D116" s="8">
        <v>356</v>
      </c>
      <c r="E116" s="8" t="s">
        <v>88</v>
      </c>
      <c r="F116" s="8">
        <v>356</v>
      </c>
      <c r="G116" s="8" t="s">
        <v>261</v>
      </c>
      <c r="H116" s="8">
        <v>5501</v>
      </c>
      <c r="J116" s="8" t="str">
        <f>VLOOKUP($E116,'un-class-eco'!$B$2:$D$219,3,FALSE)</f>
        <v>Lower middle income</v>
      </c>
      <c r="K116" s="8" t="str">
        <f>IF(VLOOKUP(E116,'un-class'!$L$1:$O$249,2,FALSE)="x","LDC",IF(VLOOKUP(E116,'un-class'!$L$1:$O$249,3,FALSE)="x","LLDC",IF(VLOOKUP(E116,'un-class'!$L$1:O331,4,FALSE)="x","SIDS","nan")))</f>
        <v>nan</v>
      </c>
      <c r="L116" s="14" t="str">
        <f t="shared" si="34"/>
        <v>IND</v>
      </c>
      <c r="M116" s="15" t="s">
        <v>1049</v>
      </c>
      <c r="N116" s="13">
        <f>VLOOKUP($E116,'ssp2-up-g'!$C$1:$X$194,5,FALSE)</f>
        <v>62.042571854271387</v>
      </c>
      <c r="O116" s="13">
        <f>VLOOKUP($E116,'ssp2-up-g'!$C$1:$X$194,6,FALSE)</f>
        <v>66.456085703237875</v>
      </c>
      <c r="P116" s="13">
        <f>VLOOKUP($E116,'ssp2-up-g'!$C$1:$X$194,7,FALSE)</f>
        <v>69.06683742899304</v>
      </c>
      <c r="Q116" s="13">
        <f>VLOOKUP($E116,'ssp2-up-g'!$C$1:$X$194,8,FALSE)</f>
        <v>70.620408850996114</v>
      </c>
      <c r="R116" s="13">
        <f>VLOOKUP($E116,'ssp2-up-g'!$C$1:$X$194,9,FALSE)</f>
        <v>72.023548172707592</v>
      </c>
      <c r="S116" s="13">
        <f>VLOOKUP($E116,'ssp2-up-g'!$C$1:$X$194,10,FALSE)</f>
        <v>71.913374717065835</v>
      </c>
      <c r="T116" s="13">
        <f>VLOOKUP($E116,'ssp2-up-g'!$C$1:$X$194,11,FALSE)</f>
        <v>70.665497446209429</v>
      </c>
      <c r="U116" s="13">
        <f>VLOOKUP($E116,'ssp2-up-g'!$C$1:$X$194,12,FALSE)</f>
        <v>67.037475887134292</v>
      </c>
      <c r="V116" s="13">
        <f>VLOOKUP($E116,'ssp2-up-g'!$C$1:$X$194,13,FALSE)</f>
        <v>61.799117976130105</v>
      </c>
      <c r="W116" s="13">
        <f>VLOOKUP($E116,'ssp2-up-g'!$C$1:$X$194,14,FALSE)</f>
        <v>54.424670453190629</v>
      </c>
      <c r="X116" s="13">
        <f>VLOOKUP($E116,'ssp2-up-g'!$C$1:$X$194,15,FALSE)</f>
        <v>46.588059740212202</v>
      </c>
      <c r="Y116" s="13">
        <f>VLOOKUP($E116,'ssp2-up-g'!$C$1:$X$194,16,FALSE)</f>
        <v>39.115217170178994</v>
      </c>
      <c r="Z116" s="13">
        <f>VLOOKUP($E116,'ssp2-up-g'!$C$1:$X$194,17,FALSE)</f>
        <v>31.127948100846424</v>
      </c>
      <c r="AA116" s="13">
        <f>VLOOKUP($E116,'ssp2-up-g'!$C$1:$X$194,18,FALSE)</f>
        <v>22.80444718823901</v>
      </c>
      <c r="AB116" s="13">
        <f>VLOOKUP($E116,'ssp2-up-g'!$C$1:$X$194,19,FALSE)</f>
        <v>14.53176666575564</v>
      </c>
      <c r="AC116" s="13">
        <f>VLOOKUP($E116,'ssp2-up-g'!$C$1:$X$194,20,FALSE)</f>
        <v>7.4978479393330417</v>
      </c>
      <c r="AD116" s="13">
        <f>VLOOKUP($E116,'ssp2-up-g'!$C$1:$X$194,21,FALSE)</f>
        <v>0.78971097116982492</v>
      </c>
      <c r="AE116" s="13">
        <f>VLOOKUP($E116,'ssp2-up-g'!$C$1:$X$194,22,FALSE)</f>
        <v>0</v>
      </c>
    </row>
    <row r="117" spans="1:31" x14ac:dyDescent="0.3">
      <c r="A117" s="14">
        <v>115</v>
      </c>
      <c r="B117" s="8" t="s">
        <v>422</v>
      </c>
      <c r="C117" s="8" t="s">
        <v>214</v>
      </c>
      <c r="D117" s="8">
        <v>364</v>
      </c>
      <c r="E117" s="8" t="s">
        <v>90</v>
      </c>
      <c r="F117" s="8">
        <v>364</v>
      </c>
      <c r="G117" s="8" t="s">
        <v>261</v>
      </c>
      <c r="H117" s="8">
        <v>5501</v>
      </c>
      <c r="J117" s="8" t="str">
        <f>VLOOKUP($E117,'un-class-eco'!$B$2:$D$219,3,FALSE)</f>
        <v>Upper middle income</v>
      </c>
      <c r="K117" s="8" t="str">
        <f>IF(VLOOKUP(E117,'un-class'!$L$1:$O$249,2,FALSE)="x","LDC",IF(VLOOKUP(E117,'un-class'!$L$1:$O$249,3,FALSE)="x","LLDC",IF(VLOOKUP(E117,'un-class'!$L$1:O332,4,FALSE)="x","SIDS","nan")))</f>
        <v>nan</v>
      </c>
      <c r="L117" s="14" t="str">
        <f t="shared" si="34"/>
        <v>IRN</v>
      </c>
      <c r="M117" s="15" t="s">
        <v>1049</v>
      </c>
      <c r="N117" s="13">
        <f>VLOOKUP($E117,'ssp2-up-g'!$C$1:$X$194,5,FALSE)</f>
        <v>4.7626098833308248</v>
      </c>
      <c r="O117" s="13">
        <f>VLOOKUP($E117,'ssp2-up-g'!$C$1:$X$194,6,FALSE)</f>
        <v>4.4821338204904109</v>
      </c>
      <c r="P117" s="13">
        <f>VLOOKUP($E117,'ssp2-up-g'!$C$1:$X$194,7,FALSE)</f>
        <v>3.8318487785304995</v>
      </c>
      <c r="Q117" s="13">
        <f>VLOOKUP($E117,'ssp2-up-g'!$C$1:$X$194,8,FALSE)</f>
        <v>3.2217566208628057</v>
      </c>
      <c r="R117" s="13">
        <f>VLOOKUP($E117,'ssp2-up-g'!$C$1:$X$194,9,FALSE)</f>
        <v>2.8111806974898599</v>
      </c>
      <c r="S117" s="13">
        <f>VLOOKUP($E117,'ssp2-up-g'!$C$1:$X$194,10,FALSE)</f>
        <v>2.5025559622134352</v>
      </c>
      <c r="T117" s="13">
        <f>VLOOKUP($E117,'ssp2-up-g'!$C$1:$X$194,11,FALSE)</f>
        <v>2.0522873416161787</v>
      </c>
      <c r="U117" s="13">
        <f>VLOOKUP($E117,'ssp2-up-g'!$C$1:$X$194,12,FALSE)</f>
        <v>1.4349742759420963</v>
      </c>
      <c r="V117" s="13">
        <f>VLOOKUP($E117,'ssp2-up-g'!$C$1:$X$194,13,FALSE)</f>
        <v>0.75572754710847789</v>
      </c>
      <c r="W117" s="13">
        <f>VLOOKUP($E117,'ssp2-up-g'!$C$1:$X$194,14,FALSE)</f>
        <v>9.1846571355517881E-2</v>
      </c>
      <c r="X117" s="13">
        <f>VLOOKUP($E117,'ssp2-up-g'!$C$1:$X$194,15,FALSE)</f>
        <v>0</v>
      </c>
      <c r="Y117" s="13">
        <f>VLOOKUP($E117,'ssp2-up-g'!$C$1:$X$194,16,FALSE)</f>
        <v>0</v>
      </c>
      <c r="Z117" s="13">
        <f>VLOOKUP($E117,'ssp2-up-g'!$C$1:$X$194,17,FALSE)</f>
        <v>0</v>
      </c>
      <c r="AA117" s="13">
        <f>VLOOKUP($E117,'ssp2-up-g'!$C$1:$X$194,18,FALSE)</f>
        <v>0</v>
      </c>
      <c r="AB117" s="13">
        <f>VLOOKUP($E117,'ssp2-up-g'!$C$1:$X$194,19,FALSE)</f>
        <v>0</v>
      </c>
      <c r="AC117" s="13">
        <f>VLOOKUP($E117,'ssp2-up-g'!$C$1:$X$194,20,FALSE)</f>
        <v>0</v>
      </c>
      <c r="AD117" s="13">
        <f>VLOOKUP($E117,'ssp2-up-g'!$C$1:$X$194,21,FALSE)</f>
        <v>0</v>
      </c>
      <c r="AE117" s="13">
        <f>VLOOKUP($E117,'ssp2-up-g'!$C$1:$X$194,22,FALSE)</f>
        <v>0</v>
      </c>
    </row>
    <row r="118" spans="1:31" x14ac:dyDescent="0.3">
      <c r="A118" s="14">
        <v>116</v>
      </c>
      <c r="B118" s="8" t="s">
        <v>424</v>
      </c>
      <c r="C118" s="8" t="s">
        <v>214</v>
      </c>
      <c r="D118" s="8">
        <v>462</v>
      </c>
      <c r="E118" s="8" t="s">
        <v>118</v>
      </c>
      <c r="F118" s="8">
        <v>462</v>
      </c>
      <c r="G118" s="8" t="s">
        <v>261</v>
      </c>
      <c r="H118" s="8">
        <v>5501</v>
      </c>
      <c r="J118" s="8" t="str">
        <f>VLOOKUP($E118,'un-class-eco'!$B$2:$D$219,3,FALSE)</f>
        <v>Upper middle income</v>
      </c>
      <c r="K118" s="8" t="str">
        <f>IF(VLOOKUP(E118,'un-class'!$L$1:$O$249,2,FALSE)="x","LDC",IF(VLOOKUP(E118,'un-class'!$L$1:$O$249,3,FALSE)="x","LLDC",IF(VLOOKUP(E118,'un-class'!$L$1:O333,4,FALSE)="x","SIDS","nan")))</f>
        <v>SIDS</v>
      </c>
      <c r="L118" s="14" t="str">
        <f t="shared" si="34"/>
        <v>MDV</v>
      </c>
      <c r="M118" s="15" t="s">
        <v>1049</v>
      </c>
      <c r="N118" s="13">
        <f>VLOOKUP($E118,'ssp2-up-g'!$C$1:$X$194,5,FALSE)</f>
        <v>2.3098530394892985E-2</v>
      </c>
      <c r="O118" s="13">
        <f>VLOOKUP($E118,'ssp2-up-g'!$C$1:$X$194,6,FALSE)</f>
        <v>2.4238064934644421E-2</v>
      </c>
      <c r="P118" s="13">
        <f>VLOOKUP($E118,'ssp2-up-g'!$C$1:$X$194,7,FALSE)</f>
        <v>2.3869856930367223E-2</v>
      </c>
      <c r="Q118" s="13">
        <f>VLOOKUP($E118,'ssp2-up-g'!$C$1:$X$194,8,FALSE)</f>
        <v>2.2430337613181556E-2</v>
      </c>
      <c r="R118" s="13">
        <f>VLOOKUP($E118,'ssp2-up-g'!$C$1:$X$194,9,FALSE)</f>
        <v>2.0622751698064851E-2</v>
      </c>
      <c r="S118" s="13">
        <f>VLOOKUP($E118,'ssp2-up-g'!$C$1:$X$194,10,FALSE)</f>
        <v>1.927767444752651E-2</v>
      </c>
      <c r="T118" s="13">
        <f>VLOOKUP($E118,'ssp2-up-g'!$C$1:$X$194,11,FALSE)</f>
        <v>1.794365080902266E-2</v>
      </c>
      <c r="U118" s="13">
        <f>VLOOKUP($E118,'ssp2-up-g'!$C$1:$X$194,12,FALSE)</f>
        <v>1.6185576274327373E-2</v>
      </c>
      <c r="V118" s="13">
        <f>VLOOKUP($E118,'ssp2-up-g'!$C$1:$X$194,13,FALSE)</f>
        <v>1.3851424854283811E-2</v>
      </c>
      <c r="W118" s="13">
        <f>VLOOKUP($E118,'ssp2-up-g'!$C$1:$X$194,14,FALSE)</f>
        <v>1.1037316610873538E-2</v>
      </c>
      <c r="X118" s="13">
        <f>VLOOKUP($E118,'ssp2-up-g'!$C$1:$X$194,15,FALSE)</f>
        <v>8.1602167423804328E-3</v>
      </c>
      <c r="Y118" s="13">
        <f>VLOOKUP($E118,'ssp2-up-g'!$C$1:$X$194,16,FALSE)</f>
        <v>5.4524093337813273E-3</v>
      </c>
      <c r="Z118" s="13">
        <f>VLOOKUP($E118,'ssp2-up-g'!$C$1:$X$194,17,FALSE)</f>
        <v>2.7640062243478036E-3</v>
      </c>
      <c r="AA118" s="13">
        <f>VLOOKUP($E118,'ssp2-up-g'!$C$1:$X$194,18,FALSE)</f>
        <v>0</v>
      </c>
      <c r="AB118" s="13">
        <f>VLOOKUP($E118,'ssp2-up-g'!$C$1:$X$194,19,FALSE)</f>
        <v>0</v>
      </c>
      <c r="AC118" s="13">
        <f>VLOOKUP($E118,'ssp2-up-g'!$C$1:$X$194,20,FALSE)</f>
        <v>0</v>
      </c>
      <c r="AD118" s="13">
        <f>VLOOKUP($E118,'ssp2-up-g'!$C$1:$X$194,21,FALSE)</f>
        <v>0</v>
      </c>
      <c r="AE118" s="13">
        <f>VLOOKUP($E118,'ssp2-up-g'!$C$1:$X$194,22,FALSE)</f>
        <v>0</v>
      </c>
    </row>
    <row r="119" spans="1:31" x14ac:dyDescent="0.3">
      <c r="A119" s="14">
        <v>117</v>
      </c>
      <c r="B119" s="8" t="s">
        <v>426</v>
      </c>
      <c r="C119" s="8" t="s">
        <v>214</v>
      </c>
      <c r="D119" s="8">
        <v>524</v>
      </c>
      <c r="E119" s="8" t="s">
        <v>140</v>
      </c>
      <c r="F119" s="8">
        <v>524</v>
      </c>
      <c r="G119" s="8" t="s">
        <v>261</v>
      </c>
      <c r="H119" s="8">
        <v>5501</v>
      </c>
      <c r="J119" s="8" t="str">
        <f>VLOOKUP($E119,'un-class-eco'!$B$2:$D$219,3,FALSE)</f>
        <v>Lower middle income</v>
      </c>
      <c r="K119" s="8" t="str">
        <f>IF(VLOOKUP(E119,'un-class'!$L$1:$O$249,2,FALSE)="x","LDC",IF(VLOOKUP(E119,'un-class'!$L$1:$O$249,3,FALSE)="x","LLDC",IF(VLOOKUP(E119,'un-class'!$L$1:O334,4,FALSE)="x","SIDS","nan")))</f>
        <v>LDC</v>
      </c>
      <c r="L119" s="14" t="str">
        <f t="shared" si="34"/>
        <v>NPL</v>
      </c>
      <c r="M119" s="15" t="s">
        <v>1049</v>
      </c>
      <c r="N119" s="13">
        <f>VLOOKUP($E119,'ssp2-up-g'!$C$1:$X$194,5,FALSE)</f>
        <v>1.2319446640387062</v>
      </c>
      <c r="O119" s="13">
        <f>VLOOKUP($E119,'ssp2-up-g'!$C$1:$X$194,6,FALSE)</f>
        <v>1.4247238965705042</v>
      </c>
      <c r="P119" s="13">
        <f>VLOOKUP($E119,'ssp2-up-g'!$C$1:$X$194,7,FALSE)</f>
        <v>1.5853937727724272</v>
      </c>
      <c r="Q119" s="13">
        <f>VLOOKUP($E119,'ssp2-up-g'!$C$1:$X$194,8,FALSE)</f>
        <v>1.7073230355715907</v>
      </c>
      <c r="R119" s="13">
        <f>VLOOKUP($E119,'ssp2-up-g'!$C$1:$X$194,9,FALSE)</f>
        <v>1.8301574839378656</v>
      </c>
      <c r="S119" s="13">
        <f>VLOOKUP($E119,'ssp2-up-g'!$C$1:$X$194,10,FALSE)</f>
        <v>1.9410720257592224</v>
      </c>
      <c r="T119" s="13">
        <f>VLOOKUP($E119,'ssp2-up-g'!$C$1:$X$194,11,FALSE)</f>
        <v>2.0187269385723798</v>
      </c>
      <c r="U119" s="13">
        <f>VLOOKUP($E119,'ssp2-up-g'!$C$1:$X$194,12,FALSE)</f>
        <v>2.04751058601747</v>
      </c>
      <c r="V119" s="13">
        <f>VLOOKUP($E119,'ssp2-up-g'!$C$1:$X$194,13,FALSE)</f>
        <v>2.0328182045754772</v>
      </c>
      <c r="W119" s="13">
        <f>VLOOKUP($E119,'ssp2-up-g'!$C$1:$X$194,14,FALSE)</f>
        <v>1.9595814012250834</v>
      </c>
      <c r="X119" s="13">
        <f>VLOOKUP($E119,'ssp2-up-g'!$C$1:$X$194,15,FALSE)</f>
        <v>1.8410299681982032</v>
      </c>
      <c r="Y119" s="13">
        <f>VLOOKUP($E119,'ssp2-up-g'!$C$1:$X$194,16,FALSE)</f>
        <v>1.7052409854293558</v>
      </c>
      <c r="Z119" s="13">
        <f>VLOOKUP($E119,'ssp2-up-g'!$C$1:$X$194,17,FALSE)</f>
        <v>1.5471029091327502</v>
      </c>
      <c r="AA119" s="13">
        <f>VLOOKUP($E119,'ssp2-up-g'!$C$1:$X$194,18,FALSE)</f>
        <v>1.3485485053682815</v>
      </c>
      <c r="AB119" s="13">
        <f>VLOOKUP($E119,'ssp2-up-g'!$C$1:$X$194,19,FALSE)</f>
        <v>1.1400892093566135</v>
      </c>
      <c r="AC119" s="13">
        <f>VLOOKUP($E119,'ssp2-up-g'!$C$1:$X$194,20,FALSE)</f>
        <v>0.9272496524981122</v>
      </c>
      <c r="AD119" s="13">
        <f>VLOOKUP($E119,'ssp2-up-g'!$C$1:$X$194,21,FALSE)</f>
        <v>0.76206685642149097</v>
      </c>
      <c r="AE119" s="13">
        <f>VLOOKUP($E119,'ssp2-up-g'!$C$1:$X$194,22,FALSE)</f>
        <v>0.6129839716894665</v>
      </c>
    </row>
    <row r="120" spans="1:31" x14ac:dyDescent="0.3">
      <c r="A120" s="14">
        <v>118</v>
      </c>
      <c r="B120" s="8" t="s">
        <v>428</v>
      </c>
      <c r="C120" s="8" t="s">
        <v>214</v>
      </c>
      <c r="D120" s="8">
        <v>586</v>
      </c>
      <c r="E120" s="8" t="s">
        <v>143</v>
      </c>
      <c r="F120" s="8">
        <v>586</v>
      </c>
      <c r="G120" s="8" t="s">
        <v>261</v>
      </c>
      <c r="H120" s="8">
        <v>5501</v>
      </c>
      <c r="J120" s="8" t="str">
        <f>VLOOKUP($E120,'un-class-eco'!$B$2:$D$219,3,FALSE)</f>
        <v>Lower middle income</v>
      </c>
      <c r="K120" s="8" t="str">
        <f>IF(VLOOKUP(E120,'un-class'!$L$1:$O$249,2,FALSE)="x","LDC",IF(VLOOKUP(E120,'un-class'!$L$1:$O$249,3,FALSE)="x","LLDC",IF(VLOOKUP(E120,'un-class'!$L$1:O335,4,FALSE)="x","SIDS","nan")))</f>
        <v>nan</v>
      </c>
      <c r="L120" s="14" t="str">
        <f t="shared" si="34"/>
        <v>PAK</v>
      </c>
      <c r="M120" s="15" t="s">
        <v>1049</v>
      </c>
      <c r="N120" s="13">
        <f>VLOOKUP($E120,'ssp2-up-g'!$C$1:$X$194,5,FALSE)</f>
        <v>11.709878219419778</v>
      </c>
      <c r="O120" s="13">
        <f>VLOOKUP($E120,'ssp2-up-g'!$C$1:$X$194,6,FALSE)</f>
        <v>12.989785845746908</v>
      </c>
      <c r="P120" s="13">
        <f>VLOOKUP($E120,'ssp2-up-g'!$C$1:$X$194,7,FALSE)</f>
        <v>13.62060033819445</v>
      </c>
      <c r="Q120" s="13">
        <f>VLOOKUP($E120,'ssp2-up-g'!$C$1:$X$194,8,FALSE)</f>
        <v>13.758391870957553</v>
      </c>
      <c r="R120" s="13">
        <f>VLOOKUP($E120,'ssp2-up-g'!$C$1:$X$194,9,FALSE)</f>
        <v>13.820604323986004</v>
      </c>
      <c r="S120" s="13">
        <f>VLOOKUP($E120,'ssp2-up-g'!$C$1:$X$194,10,FALSE)</f>
        <v>13.865773040299928</v>
      </c>
      <c r="T120" s="13">
        <f>VLOOKUP($E120,'ssp2-up-g'!$C$1:$X$194,11,FALSE)</f>
        <v>13.719264547921142</v>
      </c>
      <c r="U120" s="13">
        <f>VLOOKUP($E120,'ssp2-up-g'!$C$1:$X$194,12,FALSE)</f>
        <v>13.228216977784797</v>
      </c>
      <c r="V120" s="13">
        <f>VLOOKUP($E120,'ssp2-up-g'!$C$1:$X$194,13,FALSE)</f>
        <v>12.177467928012476</v>
      </c>
      <c r="W120" s="13">
        <f>VLOOKUP($E120,'ssp2-up-g'!$C$1:$X$194,14,FALSE)</f>
        <v>10.954220556060449</v>
      </c>
      <c r="X120" s="13">
        <f>VLOOKUP($E120,'ssp2-up-g'!$C$1:$X$194,15,FALSE)</f>
        <v>9.829488019689677</v>
      </c>
      <c r="Y120" s="13">
        <f>VLOOKUP($E120,'ssp2-up-g'!$C$1:$X$194,16,FALSE)</f>
        <v>8.7307071172268707</v>
      </c>
      <c r="Z120" s="13">
        <f>VLOOKUP($E120,'ssp2-up-g'!$C$1:$X$194,17,FALSE)</f>
        <v>7.8020357771611373</v>
      </c>
      <c r="AA120" s="13">
        <f>VLOOKUP($E120,'ssp2-up-g'!$C$1:$X$194,18,FALSE)</f>
        <v>6.731350655589921</v>
      </c>
      <c r="AB120" s="13">
        <f>VLOOKUP($E120,'ssp2-up-g'!$C$1:$X$194,19,FALSE)</f>
        <v>5.791984298161708</v>
      </c>
      <c r="AC120" s="13">
        <f>VLOOKUP($E120,'ssp2-up-g'!$C$1:$X$194,20,FALSE)</f>
        <v>4.6023392105670951</v>
      </c>
      <c r="AD120" s="13">
        <f>VLOOKUP($E120,'ssp2-up-g'!$C$1:$X$194,21,FALSE)</f>
        <v>3.6465523549357215</v>
      </c>
      <c r="AE120" s="13">
        <f>VLOOKUP($E120,'ssp2-up-g'!$C$1:$X$194,22,FALSE)</f>
        <v>2.7330658497982938</v>
      </c>
    </row>
    <row r="121" spans="1:31" x14ac:dyDescent="0.3">
      <c r="A121" s="14">
        <v>119</v>
      </c>
      <c r="B121" s="8" t="s">
        <v>430</v>
      </c>
      <c r="C121" s="8" t="s">
        <v>214</v>
      </c>
      <c r="D121" s="8">
        <v>144</v>
      </c>
      <c r="E121" s="8" t="s">
        <v>109</v>
      </c>
      <c r="F121" s="8">
        <v>144</v>
      </c>
      <c r="G121" s="8" t="s">
        <v>261</v>
      </c>
      <c r="H121" s="8">
        <v>5501</v>
      </c>
      <c r="J121" s="8" t="str">
        <f>VLOOKUP($E121,'un-class-eco'!$B$2:$D$219,3,FALSE)</f>
        <v>Lower middle income</v>
      </c>
      <c r="K121" s="8" t="str">
        <f>IF(VLOOKUP(E121,'un-class'!$L$1:$O$249,2,FALSE)="x","LDC",IF(VLOOKUP(E121,'un-class'!$L$1:$O$249,3,FALSE)="x","LLDC",IF(VLOOKUP(E121,'un-class'!$L$1:O336,4,FALSE)="x","SIDS","nan")))</f>
        <v>nan</v>
      </c>
      <c r="L121" s="14" t="str">
        <f t="shared" si="34"/>
        <v>LKA</v>
      </c>
      <c r="M121" s="15" t="s">
        <v>1049</v>
      </c>
      <c r="N121" s="13">
        <f>VLOOKUP($E121,'ssp2-up-g'!$C$1:$X$194,5,FALSE)</f>
        <v>0.53143134373994894</v>
      </c>
      <c r="O121" s="13">
        <f>VLOOKUP($E121,'ssp2-up-g'!$C$1:$X$194,6,FALSE)</f>
        <v>0.56778191263328548</v>
      </c>
      <c r="P121" s="13">
        <f>VLOOKUP($E121,'ssp2-up-g'!$C$1:$X$194,7,FALSE)</f>
        <v>0.59927359889922993</v>
      </c>
      <c r="Q121" s="13">
        <f>VLOOKUP($E121,'ssp2-up-g'!$C$1:$X$194,8,FALSE)</f>
        <v>0.63050540341616745</v>
      </c>
      <c r="R121" s="13">
        <f>VLOOKUP($E121,'ssp2-up-g'!$C$1:$X$194,9,FALSE)</f>
        <v>0.66026261420029986</v>
      </c>
      <c r="S121" s="13">
        <f>VLOOKUP($E121,'ssp2-up-g'!$C$1:$X$194,10,FALSE)</f>
        <v>0.67520507365629268</v>
      </c>
      <c r="T121" s="13">
        <f>VLOOKUP($E121,'ssp2-up-g'!$C$1:$X$194,11,FALSE)</f>
        <v>0.66336639871089531</v>
      </c>
      <c r="U121" s="13">
        <f>VLOOKUP($E121,'ssp2-up-g'!$C$1:$X$194,12,FALSE)</f>
        <v>0.63862973769656683</v>
      </c>
      <c r="V121" s="13">
        <f>VLOOKUP($E121,'ssp2-up-g'!$C$1:$X$194,13,FALSE)</f>
        <v>0.60693004245233606</v>
      </c>
      <c r="W121" s="13">
        <f>VLOOKUP($E121,'ssp2-up-g'!$C$1:$X$194,14,FALSE)</f>
        <v>0.57194440896844334</v>
      </c>
      <c r="X121" s="13">
        <f>VLOOKUP($E121,'ssp2-up-g'!$C$1:$X$194,15,FALSE)</f>
        <v>0.53697221775255066</v>
      </c>
      <c r="Y121" s="13">
        <f>VLOOKUP($E121,'ssp2-up-g'!$C$1:$X$194,16,FALSE)</f>
        <v>0.49328779162897796</v>
      </c>
      <c r="Z121" s="13">
        <f>VLOOKUP($E121,'ssp2-up-g'!$C$1:$X$194,17,FALSE)</f>
        <v>0.45017565512072544</v>
      </c>
      <c r="AA121" s="13">
        <f>VLOOKUP($E121,'ssp2-up-g'!$C$1:$X$194,18,FALSE)</f>
        <v>0.40493441491733329</v>
      </c>
      <c r="AB121" s="13">
        <f>VLOOKUP($E121,'ssp2-up-g'!$C$1:$X$194,19,FALSE)</f>
        <v>0.36202914894220051</v>
      </c>
      <c r="AC121" s="13">
        <f>VLOOKUP($E121,'ssp2-up-g'!$C$1:$X$194,20,FALSE)</f>
        <v>0.31797318387227591</v>
      </c>
      <c r="AD121" s="13">
        <f>VLOOKUP($E121,'ssp2-up-g'!$C$1:$X$194,21,FALSE)</f>
        <v>0.26942388855038146</v>
      </c>
      <c r="AE121" s="13">
        <f>VLOOKUP($E121,'ssp2-up-g'!$C$1:$X$194,22,FALSE)</f>
        <v>0.21667786924032306</v>
      </c>
    </row>
    <row r="122" spans="1:31" x14ac:dyDescent="0.3">
      <c r="A122" s="14">
        <v>120</v>
      </c>
      <c r="B122" s="14" t="s">
        <v>432</v>
      </c>
      <c r="C122" s="14" t="s">
        <v>214</v>
      </c>
      <c r="D122" s="14">
        <v>920</v>
      </c>
      <c r="E122" s="14" t="s">
        <v>214</v>
      </c>
      <c r="F122" s="14">
        <v>35</v>
      </c>
      <c r="G122" s="14" t="s">
        <v>258</v>
      </c>
      <c r="H122" s="14">
        <v>935</v>
      </c>
      <c r="I122" s="14">
        <v>1832</v>
      </c>
      <c r="L122" s="14" t="str">
        <f>B122</f>
        <v>South-Eastern Asia</v>
      </c>
      <c r="M122" s="15" t="s">
        <v>1049</v>
      </c>
      <c r="N122" s="15">
        <f t="shared" ref="N122:AE122" si="37">SUMIF($H$2:$H$295,$D122,N$2:N$295)</f>
        <v>33.217373311633047</v>
      </c>
      <c r="O122" s="15">
        <f t="shared" si="37"/>
        <v>33.205961702352369</v>
      </c>
      <c r="P122" s="15">
        <f t="shared" si="37"/>
        <v>32.125777670629788</v>
      </c>
      <c r="Q122" s="15">
        <f t="shared" si="37"/>
        <v>30.289186725709335</v>
      </c>
      <c r="R122" s="15">
        <f t="shared" si="37"/>
        <v>27.93074464983696</v>
      </c>
      <c r="S122" s="15">
        <f t="shared" si="37"/>
        <v>25.005522250443132</v>
      </c>
      <c r="T122" s="15">
        <f t="shared" si="37"/>
        <v>21.613255786278501</v>
      </c>
      <c r="U122" s="15">
        <f t="shared" si="37"/>
        <v>17.845378695750874</v>
      </c>
      <c r="V122" s="15">
        <f t="shared" si="37"/>
        <v>14.487125753032231</v>
      </c>
      <c r="W122" s="15">
        <f t="shared" si="37"/>
        <v>11.175859670492173</v>
      </c>
      <c r="X122" s="15">
        <f t="shared" si="37"/>
        <v>7.9466617993312347</v>
      </c>
      <c r="Y122" s="15">
        <f t="shared" si="37"/>
        <v>5.5649671920228725</v>
      </c>
      <c r="Z122" s="15">
        <f t="shared" si="37"/>
        <v>4.0250500002118841</v>
      </c>
      <c r="AA122" s="15">
        <f t="shared" si="37"/>
        <v>3.0337016044710703</v>
      </c>
      <c r="AB122" s="15">
        <f t="shared" si="37"/>
        <v>2.1737897623513538</v>
      </c>
      <c r="AC122" s="15">
        <f t="shared" si="37"/>
        <v>1.3707575937255543</v>
      </c>
      <c r="AD122" s="15">
        <f t="shared" si="37"/>
        <v>0.80643772377850054</v>
      </c>
      <c r="AE122" s="15">
        <f t="shared" si="37"/>
        <v>0.2960196501368797</v>
      </c>
    </row>
    <row r="123" spans="1:31" x14ac:dyDescent="0.3">
      <c r="A123" s="14">
        <v>121</v>
      </c>
      <c r="B123" s="8" t="s">
        <v>433</v>
      </c>
      <c r="C123" s="8" t="s">
        <v>214</v>
      </c>
      <c r="D123" s="8">
        <v>96</v>
      </c>
      <c r="E123" s="8" t="s">
        <v>33</v>
      </c>
      <c r="F123" s="8">
        <v>96</v>
      </c>
      <c r="G123" s="8" t="s">
        <v>261</v>
      </c>
      <c r="H123" s="8">
        <v>920</v>
      </c>
      <c r="J123" s="8" t="str">
        <f>VLOOKUP($E123,'un-class-eco'!$B$2:$D$219,3,FALSE)</f>
        <v>High income</v>
      </c>
      <c r="K123" s="8" t="str">
        <f>IF(VLOOKUP(E123,'un-class'!$L$1:$O$249,2,FALSE)="x","LDC",IF(VLOOKUP(E123,'un-class'!$L$1:$O$249,3,FALSE)="x","LLDC",IF(VLOOKUP(E123,'un-class'!$L$1:O338,4,FALSE)="x","SIDS","nan")))</f>
        <v>nan</v>
      </c>
      <c r="L123" s="14" t="str">
        <f t="shared" si="34"/>
        <v>BRN</v>
      </c>
      <c r="M123" s="15" t="s">
        <v>1049</v>
      </c>
      <c r="N123" s="13">
        <f>VLOOKUP($E123,'ssp2-up-g'!$C$1:$X$194,5,FALSE)</f>
        <v>3.5207072925799388E-2</v>
      </c>
      <c r="O123" s="13">
        <f>VLOOKUP($E123,'ssp2-up-g'!$C$1:$X$194,6,FALSE)</f>
        <v>3.4985700532234987E-2</v>
      </c>
      <c r="P123" s="13">
        <f>VLOOKUP($E123,'ssp2-up-g'!$C$1:$X$194,7,FALSE)</f>
        <v>3.3890245437750988E-2</v>
      </c>
      <c r="Q123" s="13">
        <f>VLOOKUP($E123,'ssp2-up-g'!$C$1:$X$194,8,FALSE)</f>
        <v>3.2447980934315612E-2</v>
      </c>
      <c r="R123" s="13">
        <f>VLOOKUP($E123,'ssp2-up-g'!$C$1:$X$194,9,FALSE)</f>
        <v>3.0992064227852112E-2</v>
      </c>
      <c r="S123" s="13">
        <f>VLOOKUP($E123,'ssp2-up-g'!$C$1:$X$194,10,FALSE)</f>
        <v>2.9497692127105013E-2</v>
      </c>
      <c r="T123" s="13">
        <f>VLOOKUP($E123,'ssp2-up-g'!$C$1:$X$194,11,FALSE)</f>
        <v>2.7914127251555343E-2</v>
      </c>
      <c r="U123" s="13">
        <f>VLOOKUP($E123,'ssp2-up-g'!$C$1:$X$194,12,FALSE)</f>
        <v>2.6449691369139106E-2</v>
      </c>
      <c r="V123" s="13">
        <f>VLOOKUP($E123,'ssp2-up-g'!$C$1:$X$194,13,FALSE)</f>
        <v>2.4181344034176266E-2</v>
      </c>
      <c r="W123" s="13">
        <f>VLOOKUP($E123,'ssp2-up-g'!$C$1:$X$194,14,FALSE)</f>
        <v>2.1414950385527542E-2</v>
      </c>
      <c r="X123" s="13">
        <f>VLOOKUP($E123,'ssp2-up-g'!$C$1:$X$194,15,FALSE)</f>
        <v>1.6140501346394776E-2</v>
      </c>
      <c r="Y123" s="13">
        <f>VLOOKUP($E123,'ssp2-up-g'!$C$1:$X$194,16,FALSE)</f>
        <v>1.126878993228797E-2</v>
      </c>
      <c r="Z123" s="13">
        <f>VLOOKUP($E123,'ssp2-up-g'!$C$1:$X$194,17,FALSE)</f>
        <v>6.4896811299578472E-3</v>
      </c>
      <c r="AA123" s="13">
        <f>VLOOKUP($E123,'ssp2-up-g'!$C$1:$X$194,18,FALSE)</f>
        <v>2.7138005937983323E-3</v>
      </c>
      <c r="AB123" s="13">
        <f>VLOOKUP($E123,'ssp2-up-g'!$C$1:$X$194,19,FALSE)</f>
        <v>0</v>
      </c>
      <c r="AC123" s="13">
        <f>VLOOKUP($E123,'ssp2-up-g'!$C$1:$X$194,20,FALSE)</f>
        <v>0</v>
      </c>
      <c r="AD123" s="13">
        <f>VLOOKUP($E123,'ssp2-up-g'!$C$1:$X$194,21,FALSE)</f>
        <v>0</v>
      </c>
      <c r="AE123" s="13">
        <f>VLOOKUP($E123,'ssp2-up-g'!$C$1:$X$194,22,FALSE)</f>
        <v>0</v>
      </c>
    </row>
    <row r="124" spans="1:31" x14ac:dyDescent="0.3">
      <c r="A124" s="14">
        <v>122</v>
      </c>
      <c r="B124" s="8" t="s">
        <v>435</v>
      </c>
      <c r="C124" s="8" t="s">
        <v>214</v>
      </c>
      <c r="D124" s="8">
        <v>116</v>
      </c>
      <c r="E124" s="8" t="s">
        <v>101</v>
      </c>
      <c r="F124" s="8">
        <v>116</v>
      </c>
      <c r="G124" s="8" t="s">
        <v>261</v>
      </c>
      <c r="H124" s="8">
        <v>920</v>
      </c>
      <c r="J124" s="8" t="str">
        <f>VLOOKUP($E124,'un-class-eco'!$B$2:$D$219,3,FALSE)</f>
        <v>Lower middle income</v>
      </c>
      <c r="K124" s="8" t="str">
        <f>IF(VLOOKUP(E124,'un-class'!$L$1:$O$249,2,FALSE)="x","LDC",IF(VLOOKUP(E124,'un-class'!$L$1:$O$249,3,FALSE)="x","LLDC",IF(VLOOKUP(E124,'un-class'!$L$1:O339,4,FALSE)="x","SIDS","nan")))</f>
        <v>LDC</v>
      </c>
      <c r="L124" s="14" t="str">
        <f t="shared" si="34"/>
        <v>KHM</v>
      </c>
      <c r="M124" s="15" t="s">
        <v>1049</v>
      </c>
      <c r="N124" s="13">
        <f>VLOOKUP($E124,'ssp2-up-g'!$C$1:$X$194,5,FALSE)</f>
        <v>0.45163240208287236</v>
      </c>
      <c r="O124" s="13">
        <f>VLOOKUP($E124,'ssp2-up-g'!$C$1:$X$194,6,FALSE)</f>
        <v>0.49126675051952695</v>
      </c>
      <c r="P124" s="13">
        <f>VLOOKUP($E124,'ssp2-up-g'!$C$1:$X$194,7,FALSE)</f>
        <v>0.50610006457569101</v>
      </c>
      <c r="Q124" s="13">
        <f>VLOOKUP($E124,'ssp2-up-g'!$C$1:$X$194,8,FALSE)</f>
        <v>0.51630189504239965</v>
      </c>
      <c r="R124" s="13">
        <f>VLOOKUP($E124,'ssp2-up-g'!$C$1:$X$194,9,FALSE)</f>
        <v>0.52042909899981282</v>
      </c>
      <c r="S124" s="13">
        <f>VLOOKUP($E124,'ssp2-up-g'!$C$1:$X$194,10,FALSE)</f>
        <v>0.52118628160338609</v>
      </c>
      <c r="T124" s="13">
        <f>VLOOKUP($E124,'ssp2-up-g'!$C$1:$X$194,11,FALSE)</f>
        <v>0.52417735070742655</v>
      </c>
      <c r="U124" s="13">
        <f>VLOOKUP($E124,'ssp2-up-g'!$C$1:$X$194,12,FALSE)</f>
        <v>0.50843603508366897</v>
      </c>
      <c r="V124" s="13">
        <f>VLOOKUP($E124,'ssp2-up-g'!$C$1:$X$194,13,FALSE)</f>
        <v>0.47606101542544366</v>
      </c>
      <c r="W124" s="13">
        <f>VLOOKUP($E124,'ssp2-up-g'!$C$1:$X$194,14,FALSE)</f>
        <v>0.43517387094977966</v>
      </c>
      <c r="X124" s="13">
        <f>VLOOKUP($E124,'ssp2-up-g'!$C$1:$X$194,15,FALSE)</f>
        <v>0.39878288454144517</v>
      </c>
      <c r="Y124" s="13">
        <f>VLOOKUP($E124,'ssp2-up-g'!$C$1:$X$194,16,FALSE)</f>
        <v>0.36980394187119536</v>
      </c>
      <c r="Z124" s="13">
        <f>VLOOKUP($E124,'ssp2-up-g'!$C$1:$X$194,17,FALSE)</f>
        <v>0.33594970150789294</v>
      </c>
      <c r="AA124" s="13">
        <f>VLOOKUP($E124,'ssp2-up-g'!$C$1:$X$194,18,FALSE)</f>
        <v>0.29888158373608675</v>
      </c>
      <c r="AB124" s="13">
        <f>VLOOKUP($E124,'ssp2-up-g'!$C$1:$X$194,19,FALSE)</f>
        <v>0.27242966887779474</v>
      </c>
      <c r="AC124" s="13">
        <f>VLOOKUP($E124,'ssp2-up-g'!$C$1:$X$194,20,FALSE)</f>
        <v>0.24463655708965248</v>
      </c>
      <c r="AD124" s="13">
        <f>VLOOKUP($E124,'ssp2-up-g'!$C$1:$X$194,21,FALSE)</f>
        <v>0.23213615113873409</v>
      </c>
      <c r="AE124" s="13">
        <f>VLOOKUP($E124,'ssp2-up-g'!$C$1:$X$194,22,FALSE)</f>
        <v>0.2185805027301253</v>
      </c>
    </row>
    <row r="125" spans="1:31" x14ac:dyDescent="0.3">
      <c r="A125" s="14">
        <v>123</v>
      </c>
      <c r="B125" s="8" t="s">
        <v>437</v>
      </c>
      <c r="C125" s="8" t="s">
        <v>214</v>
      </c>
      <c r="D125" s="8">
        <v>360</v>
      </c>
      <c r="E125" s="8" t="s">
        <v>87</v>
      </c>
      <c r="F125" s="8">
        <v>360</v>
      </c>
      <c r="G125" s="8" t="s">
        <v>261</v>
      </c>
      <c r="H125" s="8">
        <v>920</v>
      </c>
      <c r="J125" s="8" t="str">
        <f>VLOOKUP($E125,'un-class-eco'!$B$2:$D$219,3,FALSE)</f>
        <v>Upper middle income</v>
      </c>
      <c r="K125" s="8" t="str">
        <f>IF(VLOOKUP(E125,'un-class'!$L$1:$O$249,2,FALSE)="x","LDC",IF(VLOOKUP(E125,'un-class'!$L$1:$O$249,3,FALSE)="x","LLDC",IF(VLOOKUP(E125,'un-class'!$L$1:O340,4,FALSE)="x","SIDS","nan")))</f>
        <v>nan</v>
      </c>
      <c r="L125" s="14" t="str">
        <f t="shared" si="34"/>
        <v>IDN</v>
      </c>
      <c r="M125" s="15" t="s">
        <v>1049</v>
      </c>
      <c r="N125" s="13">
        <f>VLOOKUP($E125,'ssp2-up-g'!$C$1:$X$194,5,FALSE)</f>
        <v>13.500650615540621</v>
      </c>
      <c r="O125" s="13">
        <f>VLOOKUP($E125,'ssp2-up-g'!$C$1:$X$194,6,FALSE)</f>
        <v>13.104419682231494</v>
      </c>
      <c r="P125" s="13">
        <f>VLOOKUP($E125,'ssp2-up-g'!$C$1:$X$194,7,FALSE)</f>
        <v>12.281355392233877</v>
      </c>
      <c r="Q125" s="13">
        <f>VLOOKUP($E125,'ssp2-up-g'!$C$1:$X$194,8,FALSE)</f>
        <v>11.197248839884622</v>
      </c>
      <c r="R125" s="13">
        <f>VLOOKUP($E125,'ssp2-up-g'!$C$1:$X$194,9,FALSE)</f>
        <v>10.010187887649579</v>
      </c>
      <c r="S125" s="13">
        <f>VLOOKUP($E125,'ssp2-up-g'!$C$1:$X$194,10,FALSE)</f>
        <v>8.6020882525301658</v>
      </c>
      <c r="T125" s="13">
        <f>VLOOKUP($E125,'ssp2-up-g'!$C$1:$X$194,11,FALSE)</f>
        <v>6.9774602079948238</v>
      </c>
      <c r="U125" s="13">
        <f>VLOOKUP($E125,'ssp2-up-g'!$C$1:$X$194,12,FALSE)</f>
        <v>5.1789391865696643</v>
      </c>
      <c r="V125" s="13">
        <f>VLOOKUP($E125,'ssp2-up-g'!$C$1:$X$194,13,FALSE)</f>
        <v>3.6443800465802667</v>
      </c>
      <c r="W125" s="13">
        <f>VLOOKUP($E125,'ssp2-up-g'!$C$1:$X$194,14,FALSE)</f>
        <v>2.1352398312038474</v>
      </c>
      <c r="X125" s="13">
        <f>VLOOKUP($E125,'ssp2-up-g'!$C$1:$X$194,15,FALSE)</f>
        <v>0.76690730556518361</v>
      </c>
      <c r="Y125" s="13">
        <f>VLOOKUP($E125,'ssp2-up-g'!$C$1:$X$194,16,FALSE)</f>
        <v>0</v>
      </c>
      <c r="Z125" s="13">
        <f>VLOOKUP($E125,'ssp2-up-g'!$C$1:$X$194,17,FALSE)</f>
        <v>0</v>
      </c>
      <c r="AA125" s="13">
        <f>VLOOKUP($E125,'ssp2-up-g'!$C$1:$X$194,18,FALSE)</f>
        <v>0</v>
      </c>
      <c r="AB125" s="13">
        <f>VLOOKUP($E125,'ssp2-up-g'!$C$1:$X$194,19,FALSE)</f>
        <v>0</v>
      </c>
      <c r="AC125" s="13">
        <f>VLOOKUP($E125,'ssp2-up-g'!$C$1:$X$194,20,FALSE)</f>
        <v>0</v>
      </c>
      <c r="AD125" s="13">
        <f>VLOOKUP($E125,'ssp2-up-g'!$C$1:$X$194,21,FALSE)</f>
        <v>0</v>
      </c>
      <c r="AE125" s="13">
        <f>VLOOKUP($E125,'ssp2-up-g'!$C$1:$X$194,22,FALSE)</f>
        <v>0</v>
      </c>
    </row>
    <row r="126" spans="1:31" x14ac:dyDescent="0.3">
      <c r="A126" s="14">
        <v>124</v>
      </c>
      <c r="B126" s="8" t="s">
        <v>439</v>
      </c>
      <c r="C126" s="8" t="s">
        <v>214</v>
      </c>
      <c r="D126" s="8">
        <v>418</v>
      </c>
      <c r="E126" s="8" t="s">
        <v>104</v>
      </c>
      <c r="F126" s="8">
        <v>418</v>
      </c>
      <c r="G126" s="8" t="s">
        <v>261</v>
      </c>
      <c r="H126" s="8">
        <v>920</v>
      </c>
      <c r="J126" s="8" t="str">
        <f>VLOOKUP($E126,'un-class-eco'!$B$2:$D$219,3,FALSE)</f>
        <v>Lower middle income</v>
      </c>
      <c r="K126" s="8" t="str">
        <f>IF(VLOOKUP(E126,'un-class'!$L$1:$O$249,2,FALSE)="x","LDC",IF(VLOOKUP(E126,'un-class'!$L$1:$O$249,3,FALSE)="x","LLDC",IF(VLOOKUP(E126,'un-class'!$L$1:O341,4,FALSE)="x","SIDS","nan")))</f>
        <v>LDC</v>
      </c>
      <c r="L126" s="14" t="str">
        <f t="shared" si="34"/>
        <v>LAO</v>
      </c>
      <c r="M126" s="15" t="s">
        <v>1049</v>
      </c>
      <c r="N126" s="13">
        <f>VLOOKUP($E126,'ssp2-up-g'!$C$1:$X$194,5,FALSE)</f>
        <v>0.40415208736911312</v>
      </c>
      <c r="O126" s="13">
        <f>VLOOKUP($E126,'ssp2-up-g'!$C$1:$X$194,6,FALSE)</f>
        <v>0.428512534988986</v>
      </c>
      <c r="P126" s="13">
        <f>VLOOKUP($E126,'ssp2-up-g'!$C$1:$X$194,7,FALSE)</f>
        <v>0.43287754466035944</v>
      </c>
      <c r="Q126" s="13">
        <f>VLOOKUP($E126,'ssp2-up-g'!$C$1:$X$194,8,FALSE)</f>
        <v>0.42083863095509644</v>
      </c>
      <c r="R126" s="13">
        <f>VLOOKUP($E126,'ssp2-up-g'!$C$1:$X$194,9,FALSE)</f>
        <v>0.39199983580691544</v>
      </c>
      <c r="S126" s="13">
        <f>VLOOKUP($E126,'ssp2-up-g'!$C$1:$X$194,10,FALSE)</f>
        <v>0.36110288429527504</v>
      </c>
      <c r="T126" s="13">
        <f>VLOOKUP($E126,'ssp2-up-g'!$C$1:$X$194,11,FALSE)</f>
        <v>0.32956809436656975</v>
      </c>
      <c r="U126" s="13">
        <f>VLOOKUP($E126,'ssp2-up-g'!$C$1:$X$194,12,FALSE)</f>
        <v>0.29760841939355664</v>
      </c>
      <c r="V126" s="13">
        <f>VLOOKUP($E126,'ssp2-up-g'!$C$1:$X$194,13,FALSE)</f>
        <v>0.25603418280620893</v>
      </c>
      <c r="W126" s="13">
        <f>VLOOKUP($E126,'ssp2-up-g'!$C$1:$X$194,14,FALSE)</f>
        <v>0.20316195273372539</v>
      </c>
      <c r="X126" s="13">
        <f>VLOOKUP($E126,'ssp2-up-g'!$C$1:$X$194,15,FALSE)</f>
        <v>0.15610070426955858</v>
      </c>
      <c r="Y126" s="13">
        <f>VLOOKUP($E126,'ssp2-up-g'!$C$1:$X$194,16,FALSE)</f>
        <v>0.11397836104928594</v>
      </c>
      <c r="Z126" s="13">
        <f>VLOOKUP($E126,'ssp2-up-g'!$C$1:$X$194,17,FALSE)</f>
        <v>8.4847413205142885E-2</v>
      </c>
      <c r="AA126" s="13">
        <f>VLOOKUP($E126,'ssp2-up-g'!$C$1:$X$194,18,FALSE)</f>
        <v>6.3874596123696392E-2</v>
      </c>
      <c r="AB126" s="13">
        <f>VLOOKUP($E126,'ssp2-up-g'!$C$1:$X$194,19,FALSE)</f>
        <v>4.5717651341764309E-2</v>
      </c>
      <c r="AC126" s="13">
        <f>VLOOKUP($E126,'ssp2-up-g'!$C$1:$X$194,20,FALSE)</f>
        <v>2.9914227846864705E-2</v>
      </c>
      <c r="AD126" s="13">
        <f>VLOOKUP($E126,'ssp2-up-g'!$C$1:$X$194,21,FALSE)</f>
        <v>1.2913203306285759E-2</v>
      </c>
      <c r="AE126" s="13">
        <f>VLOOKUP($E126,'ssp2-up-g'!$C$1:$X$194,22,FALSE)</f>
        <v>0</v>
      </c>
    </row>
    <row r="127" spans="1:31" x14ac:dyDescent="0.3">
      <c r="A127" s="14">
        <v>125</v>
      </c>
      <c r="B127" s="8" t="s">
        <v>441</v>
      </c>
      <c r="C127" s="8">
        <v>9</v>
      </c>
      <c r="D127" s="8">
        <v>458</v>
      </c>
      <c r="E127" s="8" t="s">
        <v>131</v>
      </c>
      <c r="F127" s="8">
        <v>458</v>
      </c>
      <c r="G127" s="8" t="s">
        <v>261</v>
      </c>
      <c r="H127" s="8">
        <v>920</v>
      </c>
      <c r="J127" s="8" t="str">
        <f>VLOOKUP($E127,'un-class-eco'!$B$2:$D$219,3,FALSE)</f>
        <v>Upper middle income</v>
      </c>
      <c r="K127" s="8" t="str">
        <f>IF(VLOOKUP(E127,'un-class'!$L$1:$O$249,2,FALSE)="x","LDC",IF(VLOOKUP(E127,'un-class'!$L$1:$O$249,3,FALSE)="x","LLDC",IF(VLOOKUP(E127,'un-class'!$L$1:O342,4,FALSE)="x","SIDS","nan")))</f>
        <v>nan</v>
      </c>
      <c r="L127" s="14" t="str">
        <f t="shared" si="34"/>
        <v>MYS</v>
      </c>
      <c r="M127" s="15" t="s">
        <v>1049</v>
      </c>
      <c r="N127" s="13">
        <f>VLOOKUP($E127,'ssp2-up-g'!$C$1:$X$194,5,FALSE)</f>
        <v>2.2227019246646584</v>
      </c>
      <c r="O127" s="13">
        <f>VLOOKUP($E127,'ssp2-up-g'!$C$1:$X$194,6,FALSE)</f>
        <v>2.2503388645544362</v>
      </c>
      <c r="P127" s="13">
        <f>VLOOKUP($E127,'ssp2-up-g'!$C$1:$X$194,7,FALSE)</f>
        <v>2.2342598535995357</v>
      </c>
      <c r="Q127" s="13">
        <f>VLOOKUP($E127,'ssp2-up-g'!$C$1:$X$194,8,FALSE)</f>
        <v>2.1872588209757531</v>
      </c>
      <c r="R127" s="13">
        <f>VLOOKUP($E127,'ssp2-up-g'!$C$1:$X$194,9,FALSE)</f>
        <v>2.0788465507633234</v>
      </c>
      <c r="S127" s="13">
        <f>VLOOKUP($E127,'ssp2-up-g'!$C$1:$X$194,10,FALSE)</f>
        <v>1.8927240571603328</v>
      </c>
      <c r="T127" s="13">
        <f>VLOOKUP($E127,'ssp2-up-g'!$C$1:$X$194,11,FALSE)</f>
        <v>1.7200524352166582</v>
      </c>
      <c r="U127" s="13">
        <f>VLOOKUP($E127,'ssp2-up-g'!$C$1:$X$194,12,FALSE)</f>
        <v>1.5593105779981187</v>
      </c>
      <c r="V127" s="13">
        <f>VLOOKUP($E127,'ssp2-up-g'!$C$1:$X$194,13,FALSE)</f>
        <v>1.3958777255779751</v>
      </c>
      <c r="W127" s="13">
        <f>VLOOKUP($E127,'ssp2-up-g'!$C$1:$X$194,14,FALSE)</f>
        <v>1.2252905165644847</v>
      </c>
      <c r="X127" s="13">
        <f>VLOOKUP($E127,'ssp2-up-g'!$C$1:$X$194,15,FALSE)</f>
        <v>1.0330146590622817</v>
      </c>
      <c r="Y127" s="13">
        <f>VLOOKUP($E127,'ssp2-up-g'!$C$1:$X$194,16,FALSE)</f>
        <v>0.84581936287489157</v>
      </c>
      <c r="Z127" s="13">
        <f>VLOOKUP($E127,'ssp2-up-g'!$C$1:$X$194,17,FALSE)</f>
        <v>0.63584248040310598</v>
      </c>
      <c r="AA127" s="13">
        <f>VLOOKUP($E127,'ssp2-up-g'!$C$1:$X$194,18,FALSE)</f>
        <v>0.41055951877567765</v>
      </c>
      <c r="AB127" s="13">
        <f>VLOOKUP($E127,'ssp2-up-g'!$C$1:$X$194,19,FALSE)</f>
        <v>0.20218605188340888</v>
      </c>
      <c r="AC127" s="13">
        <f>VLOOKUP($E127,'ssp2-up-g'!$C$1:$X$194,20,FALSE)</f>
        <v>7.0948606492819977E-3</v>
      </c>
      <c r="AD127" s="13">
        <f>VLOOKUP($E127,'ssp2-up-g'!$C$1:$X$194,21,FALSE)</f>
        <v>0</v>
      </c>
      <c r="AE127" s="13">
        <f>VLOOKUP($E127,'ssp2-up-g'!$C$1:$X$194,22,FALSE)</f>
        <v>0</v>
      </c>
    </row>
    <row r="128" spans="1:31" x14ac:dyDescent="0.3">
      <c r="A128" s="14">
        <v>126</v>
      </c>
      <c r="B128" s="8" t="s">
        <v>443</v>
      </c>
      <c r="C128" s="8" t="s">
        <v>214</v>
      </c>
      <c r="D128" s="8">
        <v>104</v>
      </c>
      <c r="E128" s="8" t="s">
        <v>123</v>
      </c>
      <c r="F128" s="8">
        <v>104</v>
      </c>
      <c r="G128" s="8" t="s">
        <v>261</v>
      </c>
      <c r="H128" s="8">
        <v>920</v>
      </c>
      <c r="J128" s="8" t="str">
        <f>VLOOKUP($E128,'un-class-eco'!$B$2:$D$219,3,FALSE)</f>
        <v>Lower middle income</v>
      </c>
      <c r="K128" s="8" t="str">
        <f>IF(VLOOKUP(E128,'un-class'!$L$1:$O$249,2,FALSE)="x","LDC",IF(VLOOKUP(E128,'un-class'!$L$1:$O$249,3,FALSE)="x","LLDC",IF(VLOOKUP(E128,'un-class'!$L$1:O343,4,FALSE)="x","SIDS","nan")))</f>
        <v>LDC</v>
      </c>
      <c r="L128" s="14" t="str">
        <f t="shared" si="34"/>
        <v>MMR</v>
      </c>
      <c r="M128" s="15" t="s">
        <v>1049</v>
      </c>
      <c r="N128" s="13">
        <f>VLOOKUP($E128,'ssp2-up-g'!$C$1:$X$194,5,FALSE)</f>
        <v>1.9712007806597356</v>
      </c>
      <c r="O128" s="13">
        <f>VLOOKUP($E128,'ssp2-up-g'!$C$1:$X$194,6,FALSE)</f>
        <v>1.9230738601684543</v>
      </c>
      <c r="P128" s="13">
        <f>VLOOKUP($E128,'ssp2-up-g'!$C$1:$X$194,7,FALSE)</f>
        <v>1.7887065154180277</v>
      </c>
      <c r="Q128" s="13">
        <f>VLOOKUP($E128,'ssp2-up-g'!$C$1:$X$194,8,FALSE)</f>
        <v>1.6401387608250566</v>
      </c>
      <c r="R128" s="13">
        <f>VLOOKUP($E128,'ssp2-up-g'!$C$1:$X$194,9,FALSE)</f>
        <v>1.3769082467057672</v>
      </c>
      <c r="S128" s="13">
        <f>VLOOKUP($E128,'ssp2-up-g'!$C$1:$X$194,10,FALSE)</f>
        <v>1.124970988362886</v>
      </c>
      <c r="T128" s="13">
        <f>VLOOKUP($E128,'ssp2-up-g'!$C$1:$X$194,11,FALSE)</f>
        <v>0.83138296873580586</v>
      </c>
      <c r="U128" s="13">
        <f>VLOOKUP($E128,'ssp2-up-g'!$C$1:$X$194,12,FALSE)</f>
        <v>0.5774972201206019</v>
      </c>
      <c r="V128" s="13">
        <f>VLOOKUP($E128,'ssp2-up-g'!$C$1:$X$194,13,FALSE)</f>
        <v>0.35548030459477786</v>
      </c>
      <c r="W128" s="13">
        <f>VLOOKUP($E128,'ssp2-up-g'!$C$1:$X$194,14,FALSE)</f>
        <v>0.15919816318202251</v>
      </c>
      <c r="X128" s="13">
        <f>VLOOKUP($E128,'ssp2-up-g'!$C$1:$X$194,15,FALSE)</f>
        <v>1.6139068704106307E-2</v>
      </c>
      <c r="Y128" s="13">
        <f>VLOOKUP($E128,'ssp2-up-g'!$C$1:$X$194,16,FALSE)</f>
        <v>0</v>
      </c>
      <c r="Z128" s="13">
        <f>VLOOKUP($E128,'ssp2-up-g'!$C$1:$X$194,17,FALSE)</f>
        <v>0</v>
      </c>
      <c r="AA128" s="13">
        <f>VLOOKUP($E128,'ssp2-up-g'!$C$1:$X$194,18,FALSE)</f>
        <v>0</v>
      </c>
      <c r="AB128" s="13">
        <f>VLOOKUP($E128,'ssp2-up-g'!$C$1:$X$194,19,FALSE)</f>
        <v>0</v>
      </c>
      <c r="AC128" s="13">
        <f>VLOOKUP($E128,'ssp2-up-g'!$C$1:$X$194,20,FALSE)</f>
        <v>0</v>
      </c>
      <c r="AD128" s="13">
        <f>VLOOKUP($E128,'ssp2-up-g'!$C$1:$X$194,21,FALSE)</f>
        <v>0</v>
      </c>
      <c r="AE128" s="13">
        <f>VLOOKUP($E128,'ssp2-up-g'!$C$1:$X$194,22,FALSE)</f>
        <v>0</v>
      </c>
    </row>
    <row r="129" spans="1:31" x14ac:dyDescent="0.3">
      <c r="A129" s="14">
        <v>127</v>
      </c>
      <c r="B129" s="8" t="s">
        <v>445</v>
      </c>
      <c r="C129" s="8" t="s">
        <v>214</v>
      </c>
      <c r="D129" s="8">
        <v>608</v>
      </c>
      <c r="E129" s="8" t="s">
        <v>146</v>
      </c>
      <c r="F129" s="8">
        <v>608</v>
      </c>
      <c r="G129" s="8" t="s">
        <v>261</v>
      </c>
      <c r="H129" s="8">
        <v>920</v>
      </c>
      <c r="J129" s="8" t="str">
        <f>VLOOKUP($E129,'un-class-eco'!$B$2:$D$219,3,FALSE)</f>
        <v>Lower middle income</v>
      </c>
      <c r="K129" s="8" t="str">
        <f>IF(VLOOKUP(E129,'un-class'!$L$1:$O$249,2,FALSE)="x","LDC",IF(VLOOKUP(E129,'un-class'!$L$1:$O$249,3,FALSE)="x","LLDC",IF(VLOOKUP(E129,'un-class'!$L$1:O344,4,FALSE)="x","SIDS","nan")))</f>
        <v>nan</v>
      </c>
      <c r="L129" s="14" t="str">
        <f t="shared" si="34"/>
        <v>PHL</v>
      </c>
      <c r="M129" s="15" t="s">
        <v>1049</v>
      </c>
      <c r="N129" s="13">
        <f>VLOOKUP($E129,'ssp2-up-g'!$C$1:$X$194,5,FALSE)</f>
        <v>7.1415201484089152</v>
      </c>
      <c r="O129" s="13">
        <f>VLOOKUP($E129,'ssp2-up-g'!$C$1:$X$194,6,FALSE)</f>
        <v>7.5807519644810171</v>
      </c>
      <c r="P129" s="13">
        <f>VLOOKUP($E129,'ssp2-up-g'!$C$1:$X$194,7,FALSE)</f>
        <v>7.6568162801363542</v>
      </c>
      <c r="Q129" s="13">
        <f>VLOOKUP($E129,'ssp2-up-g'!$C$1:$X$194,8,FALSE)</f>
        <v>7.4706108318015083</v>
      </c>
      <c r="R129" s="13">
        <f>VLOOKUP($E129,'ssp2-up-g'!$C$1:$X$194,9,FALSE)</f>
        <v>7.2178698152775524</v>
      </c>
      <c r="S129" s="13">
        <f>VLOOKUP($E129,'ssp2-up-g'!$C$1:$X$194,10,FALSE)</f>
        <v>6.8357707830499095</v>
      </c>
      <c r="T129" s="13">
        <f>VLOOKUP($E129,'ssp2-up-g'!$C$1:$X$194,11,FALSE)</f>
        <v>6.3791024629161086</v>
      </c>
      <c r="U129" s="13">
        <f>VLOOKUP($E129,'ssp2-up-g'!$C$1:$X$194,12,FALSE)</f>
        <v>5.8191570601555185</v>
      </c>
      <c r="V129" s="13">
        <f>VLOOKUP($E129,'ssp2-up-g'!$C$1:$X$194,13,FALSE)</f>
        <v>5.3083414082947229</v>
      </c>
      <c r="W129" s="13">
        <f>VLOOKUP($E129,'ssp2-up-g'!$C$1:$X$194,14,FALSE)</f>
        <v>4.7698514842618494</v>
      </c>
      <c r="X129" s="13">
        <f>VLOOKUP($E129,'ssp2-up-g'!$C$1:$X$194,15,FALSE)</f>
        <v>4.1370012531499896</v>
      </c>
      <c r="Y129" s="13">
        <f>VLOOKUP($E129,'ssp2-up-g'!$C$1:$X$194,16,FALSE)</f>
        <v>3.5094032307953142</v>
      </c>
      <c r="Z129" s="13">
        <f>VLOOKUP($E129,'ssp2-up-g'!$C$1:$X$194,17,FALSE)</f>
        <v>2.8086183593349148</v>
      </c>
      <c r="AA129" s="13">
        <f>VLOOKUP($E129,'ssp2-up-g'!$C$1:$X$194,18,FALSE)</f>
        <v>2.1807168802371137</v>
      </c>
      <c r="AB129" s="13">
        <f>VLOOKUP($E129,'ssp2-up-g'!$C$1:$X$194,19,FALSE)</f>
        <v>1.5765185264750841</v>
      </c>
      <c r="AC129" s="13">
        <f>VLOOKUP($E129,'ssp2-up-g'!$C$1:$X$194,20,FALSE)</f>
        <v>1.012845047010785</v>
      </c>
      <c r="AD129" s="13">
        <f>VLOOKUP($E129,'ssp2-up-g'!$C$1:$X$194,21,FALSE)</f>
        <v>0.48434654282326051</v>
      </c>
      <c r="AE129" s="13">
        <f>VLOOKUP($E129,'ssp2-up-g'!$C$1:$X$194,22,FALSE)</f>
        <v>0</v>
      </c>
    </row>
    <row r="130" spans="1:31" x14ac:dyDescent="0.3">
      <c r="A130" s="14">
        <v>128</v>
      </c>
      <c r="B130" s="8" t="s">
        <v>447</v>
      </c>
      <c r="C130" s="8" t="s">
        <v>214</v>
      </c>
      <c r="D130" s="8">
        <v>702</v>
      </c>
      <c r="E130" s="8" t="s">
        <v>163</v>
      </c>
      <c r="F130" s="8">
        <v>702</v>
      </c>
      <c r="G130" s="8" t="s">
        <v>261</v>
      </c>
      <c r="H130" s="8">
        <v>920</v>
      </c>
      <c r="J130" s="8" t="str">
        <f>VLOOKUP($E130,'un-class-eco'!$B$2:$D$219,3,FALSE)</f>
        <v>High income</v>
      </c>
      <c r="K130" s="8" t="str">
        <f>IF(VLOOKUP(E130,'un-class'!$L$1:$O$249,2,FALSE)="x","LDC",IF(VLOOKUP(E130,'un-class'!$L$1:$O$249,3,FALSE)="x","LLDC",IF(VLOOKUP(E130,'un-class'!$L$1:O345,4,FALSE)="x","SIDS","nan")))</f>
        <v>SIDS</v>
      </c>
      <c r="L130" s="14" t="str">
        <f t="shared" si="34"/>
        <v>SGP</v>
      </c>
      <c r="M130" s="15" t="s">
        <v>1049</v>
      </c>
      <c r="N130" s="13">
        <f>VLOOKUP($E130,'ssp2-up-g'!$C$1:$X$194,5,FALSE)</f>
        <v>0.43660600012222073</v>
      </c>
      <c r="O130" s="13">
        <f>VLOOKUP($E130,'ssp2-up-g'!$C$1:$X$194,6,FALSE)</f>
        <v>0.19625078573002419</v>
      </c>
      <c r="P130" s="13">
        <f>VLOOKUP($E130,'ssp2-up-g'!$C$1:$X$194,7,FALSE)</f>
        <v>0.18772052471257794</v>
      </c>
      <c r="Q130" s="13">
        <f>VLOOKUP($E130,'ssp2-up-g'!$C$1:$X$194,8,FALSE)</f>
        <v>0.18064221927601043</v>
      </c>
      <c r="R130" s="13">
        <f>VLOOKUP($E130,'ssp2-up-g'!$C$1:$X$194,9,FALSE)</f>
        <v>0.15901929434452544</v>
      </c>
      <c r="S130" s="13">
        <f>VLOOKUP($E130,'ssp2-up-g'!$C$1:$X$194,10,FALSE)</f>
        <v>0.12667177533530349</v>
      </c>
      <c r="T130" s="13">
        <f>VLOOKUP($E130,'ssp2-up-g'!$C$1:$X$194,11,FALSE)</f>
        <v>9.3218958817907094E-2</v>
      </c>
      <c r="U130" s="13">
        <f>VLOOKUP($E130,'ssp2-up-g'!$C$1:$X$194,12,FALSE)</f>
        <v>6.3003791375367157E-2</v>
      </c>
      <c r="V130" s="13">
        <f>VLOOKUP($E130,'ssp2-up-g'!$C$1:$X$194,13,FALSE)</f>
        <v>3.9460385967430511E-2</v>
      </c>
      <c r="W130" s="13">
        <f>VLOOKUP($E130,'ssp2-up-g'!$C$1:$X$194,14,FALSE)</f>
        <v>2.1924274541252231E-2</v>
      </c>
      <c r="X130" s="13">
        <f>VLOOKUP($E130,'ssp2-up-g'!$C$1:$X$194,15,FALSE)</f>
        <v>0</v>
      </c>
      <c r="Y130" s="13">
        <f>VLOOKUP($E130,'ssp2-up-g'!$C$1:$X$194,16,FALSE)</f>
        <v>0</v>
      </c>
      <c r="Z130" s="13">
        <f>VLOOKUP($E130,'ssp2-up-g'!$C$1:$X$194,17,FALSE)</f>
        <v>0</v>
      </c>
      <c r="AA130" s="13">
        <f>VLOOKUP($E130,'ssp2-up-g'!$C$1:$X$194,18,FALSE)</f>
        <v>0</v>
      </c>
      <c r="AB130" s="13">
        <f>VLOOKUP($E130,'ssp2-up-g'!$C$1:$X$194,19,FALSE)</f>
        <v>0</v>
      </c>
      <c r="AC130" s="13">
        <f>VLOOKUP($E130,'ssp2-up-g'!$C$1:$X$194,20,FALSE)</f>
        <v>0</v>
      </c>
      <c r="AD130" s="13">
        <f>VLOOKUP($E130,'ssp2-up-g'!$C$1:$X$194,21,FALSE)</f>
        <v>0</v>
      </c>
      <c r="AE130" s="13">
        <f>VLOOKUP($E130,'ssp2-up-g'!$C$1:$X$194,22,FALSE)</f>
        <v>0</v>
      </c>
    </row>
    <row r="131" spans="1:31" x14ac:dyDescent="0.3">
      <c r="A131" s="14">
        <v>129</v>
      </c>
      <c r="B131" s="8" t="s">
        <v>449</v>
      </c>
      <c r="C131" s="8" t="s">
        <v>214</v>
      </c>
      <c r="D131" s="8">
        <v>764</v>
      </c>
      <c r="E131" s="8" t="s">
        <v>178</v>
      </c>
      <c r="F131" s="8">
        <v>764</v>
      </c>
      <c r="G131" s="8" t="s">
        <v>261</v>
      </c>
      <c r="H131" s="8">
        <v>920</v>
      </c>
      <c r="J131" s="8" t="str">
        <f>VLOOKUP($E131,'un-class-eco'!$B$2:$D$219,3,FALSE)</f>
        <v>Upper middle income</v>
      </c>
      <c r="K131" s="8" t="str">
        <f>IF(VLOOKUP(E131,'un-class'!$L$1:$O$249,2,FALSE)="x","LDC",IF(VLOOKUP(E131,'un-class'!$L$1:$O$249,3,FALSE)="x","LLDC",IF(VLOOKUP(E131,'un-class'!$L$1:O346,4,FALSE)="x","SIDS","nan")))</f>
        <v>nan</v>
      </c>
      <c r="L131" s="14" t="str">
        <f t="shared" si="34"/>
        <v>THA</v>
      </c>
      <c r="M131" s="15" t="s">
        <v>1049</v>
      </c>
      <c r="N131" s="13">
        <f>VLOOKUP($E131,'ssp2-up-g'!$C$1:$X$194,5,FALSE)</f>
        <v>2.7814860068434086</v>
      </c>
      <c r="O131" s="13">
        <f>VLOOKUP($E131,'ssp2-up-g'!$C$1:$X$194,6,FALSE)</f>
        <v>2.7823563129651525</v>
      </c>
      <c r="P131" s="13">
        <f>VLOOKUP($E131,'ssp2-up-g'!$C$1:$X$194,7,FALSE)</f>
        <v>2.6622068698675925</v>
      </c>
      <c r="Q131" s="13">
        <f>VLOOKUP($E131,'ssp2-up-g'!$C$1:$X$194,8,FALSE)</f>
        <v>2.4928268200153276</v>
      </c>
      <c r="R131" s="13">
        <f>VLOOKUP($E131,'ssp2-up-g'!$C$1:$X$194,9,FALSE)</f>
        <v>2.2266909490498605</v>
      </c>
      <c r="S131" s="13">
        <f>VLOOKUP($E131,'ssp2-up-g'!$C$1:$X$194,10,FALSE)</f>
        <v>1.8959457581320436</v>
      </c>
      <c r="T131" s="13">
        <f>VLOOKUP($E131,'ssp2-up-g'!$C$1:$X$194,11,FALSE)</f>
        <v>1.540177171253049</v>
      </c>
      <c r="U131" s="13">
        <f>VLOOKUP($E131,'ssp2-up-g'!$C$1:$X$194,12,FALSE)</f>
        <v>1.2133465111135209</v>
      </c>
      <c r="V131" s="13">
        <f>VLOOKUP($E131,'ssp2-up-g'!$C$1:$X$194,13,FALSE)</f>
        <v>0.93109754606051354</v>
      </c>
      <c r="W131" s="13">
        <f>VLOOKUP($E131,'ssp2-up-g'!$C$1:$X$194,14,FALSE)</f>
        <v>0.68565241070485428</v>
      </c>
      <c r="X131" s="13">
        <f>VLOOKUP($E131,'ssp2-up-g'!$C$1:$X$194,15,FALSE)</f>
        <v>0.38723175803321652</v>
      </c>
      <c r="Y131" s="13">
        <f>VLOOKUP($E131,'ssp2-up-g'!$C$1:$X$194,16,FALSE)</f>
        <v>0.12703551681907754</v>
      </c>
      <c r="Z131" s="13">
        <f>VLOOKUP($E131,'ssp2-up-g'!$C$1:$X$194,17,FALSE)</f>
        <v>0</v>
      </c>
      <c r="AA131" s="13">
        <f>VLOOKUP($E131,'ssp2-up-g'!$C$1:$X$194,18,FALSE)</f>
        <v>0</v>
      </c>
      <c r="AB131" s="13">
        <f>VLOOKUP($E131,'ssp2-up-g'!$C$1:$X$194,19,FALSE)</f>
        <v>0</v>
      </c>
      <c r="AC131" s="13">
        <f>VLOOKUP($E131,'ssp2-up-g'!$C$1:$X$194,20,FALSE)</f>
        <v>0</v>
      </c>
      <c r="AD131" s="13">
        <f>VLOOKUP($E131,'ssp2-up-g'!$C$1:$X$194,21,FALSE)</f>
        <v>0</v>
      </c>
      <c r="AE131" s="13">
        <f>VLOOKUP($E131,'ssp2-up-g'!$C$1:$X$194,22,FALSE)</f>
        <v>0</v>
      </c>
    </row>
    <row r="132" spans="1:31" x14ac:dyDescent="0.3">
      <c r="A132" s="14">
        <v>130</v>
      </c>
      <c r="B132" s="8" t="s">
        <v>451</v>
      </c>
      <c r="C132" s="8" t="s">
        <v>214</v>
      </c>
      <c r="D132" s="8">
        <v>626</v>
      </c>
      <c r="E132" s="8" t="s">
        <v>181</v>
      </c>
      <c r="F132" s="8">
        <v>626</v>
      </c>
      <c r="G132" s="8" t="s">
        <v>261</v>
      </c>
      <c r="H132" s="8">
        <v>920</v>
      </c>
      <c r="J132" s="8" t="str">
        <f>VLOOKUP($E132,'un-class-eco'!$B$2:$D$219,3,FALSE)</f>
        <v>Lower middle income</v>
      </c>
      <c r="K132" s="8" t="str">
        <f>IF(VLOOKUP(E132,'un-class'!$L$1:$O$249,2,FALSE)="x","LDC",IF(VLOOKUP(E132,'un-class'!$L$1:$O$249,3,FALSE)="x","LLDC",IF(VLOOKUP(E132,'un-class'!$L$1:O347,4,FALSE)="x","SIDS","nan")))</f>
        <v>LDC</v>
      </c>
      <c r="L132" s="14" t="str">
        <f t="shared" si="34"/>
        <v>TLS</v>
      </c>
      <c r="M132" s="15" t="s">
        <v>1049</v>
      </c>
      <c r="N132" s="13">
        <f>VLOOKUP($E132,'ssp2-up-g'!$C$1:$X$194,5,FALSE)</f>
        <v>7.3123751501525946E-2</v>
      </c>
      <c r="O132" s="13">
        <f>VLOOKUP($E132,'ssp2-up-g'!$C$1:$X$194,6,FALSE)</f>
        <v>8.528626357655017E-2</v>
      </c>
      <c r="P132" s="13">
        <f>VLOOKUP($E132,'ssp2-up-g'!$C$1:$X$194,7,FALSE)</f>
        <v>9.5922508532011452E-2</v>
      </c>
      <c r="Q132" s="13">
        <f>VLOOKUP($E132,'ssp2-up-g'!$C$1:$X$194,8,FALSE)</f>
        <v>0.10327199013476895</v>
      </c>
      <c r="R132" s="13">
        <f>VLOOKUP($E132,'ssp2-up-g'!$C$1:$X$194,9,FALSE)</f>
        <v>0.10496898351465378</v>
      </c>
      <c r="S132" s="13">
        <f>VLOOKUP($E132,'ssp2-up-g'!$C$1:$X$194,10,FALSE)</f>
        <v>0.10323362455192009</v>
      </c>
      <c r="T132" s="13">
        <f>VLOOKUP($E132,'ssp2-up-g'!$C$1:$X$194,11,FALSE)</f>
        <v>9.9728802273359785E-2</v>
      </c>
      <c r="U132" s="13">
        <f>VLOOKUP($E132,'ssp2-up-g'!$C$1:$X$194,12,FALSE)</f>
        <v>9.6947899139112836E-2</v>
      </c>
      <c r="V132" s="13">
        <f>VLOOKUP($E132,'ssp2-up-g'!$C$1:$X$194,13,FALSE)</f>
        <v>9.0984960929868519E-2</v>
      </c>
      <c r="W132" s="13">
        <f>VLOOKUP($E132,'ssp2-up-g'!$C$1:$X$194,14,FALSE)</f>
        <v>8.1388912626764398E-2</v>
      </c>
      <c r="X132" s="13">
        <f>VLOOKUP($E132,'ssp2-up-g'!$C$1:$X$194,15,FALSE)</f>
        <v>7.8212389293752071E-2</v>
      </c>
      <c r="Y132" s="13">
        <f>VLOOKUP($E132,'ssp2-up-g'!$C$1:$X$194,16,FALSE)</f>
        <v>7.6963456150404674E-2</v>
      </c>
      <c r="Z132" s="13">
        <f>VLOOKUP($E132,'ssp2-up-g'!$C$1:$X$194,17,FALSE)</f>
        <v>7.7038778371070871E-2</v>
      </c>
      <c r="AA132" s="13">
        <f>VLOOKUP($E132,'ssp2-up-g'!$C$1:$X$194,18,FALSE)</f>
        <v>7.6955225004697203E-2</v>
      </c>
      <c r="AB132" s="13">
        <f>VLOOKUP($E132,'ssp2-up-g'!$C$1:$X$194,19,FALSE)</f>
        <v>7.6937863773301585E-2</v>
      </c>
      <c r="AC132" s="13">
        <f>VLOOKUP($E132,'ssp2-up-g'!$C$1:$X$194,20,FALSE)</f>
        <v>7.6266901128970055E-2</v>
      </c>
      <c r="AD132" s="13">
        <f>VLOOKUP($E132,'ssp2-up-g'!$C$1:$X$194,21,FALSE)</f>
        <v>7.7041826510220179E-2</v>
      </c>
      <c r="AE132" s="13">
        <f>VLOOKUP($E132,'ssp2-up-g'!$C$1:$X$194,22,FALSE)</f>
        <v>7.7439147406754394E-2</v>
      </c>
    </row>
    <row r="133" spans="1:31" x14ac:dyDescent="0.3">
      <c r="A133" s="14">
        <v>131</v>
      </c>
      <c r="B133" s="8" t="s">
        <v>453</v>
      </c>
      <c r="C133" s="8" t="s">
        <v>214</v>
      </c>
      <c r="D133" s="8">
        <v>704</v>
      </c>
      <c r="E133" s="8" t="s">
        <v>195</v>
      </c>
      <c r="F133" s="8">
        <v>704</v>
      </c>
      <c r="G133" s="8" t="s">
        <v>261</v>
      </c>
      <c r="H133" s="8">
        <v>920</v>
      </c>
      <c r="J133" s="8" t="str">
        <f>VLOOKUP($E133,'un-class-eco'!$B$2:$D$219,3,FALSE)</f>
        <v>Lower middle income</v>
      </c>
      <c r="K133" s="8" t="str">
        <f>IF(VLOOKUP(E133,'un-class'!$L$1:$O$249,2,FALSE)="x","LDC",IF(VLOOKUP(E133,'un-class'!$L$1:$O$249,3,FALSE)="x","LLDC",IF(VLOOKUP(E133,'un-class'!$L$1:O348,4,FALSE)="x","SIDS","nan")))</f>
        <v>nan</v>
      </c>
      <c r="L133" s="14" t="str">
        <f t="shared" si="34"/>
        <v>VNM</v>
      </c>
      <c r="M133" s="15" t="s">
        <v>1049</v>
      </c>
      <c r="N133" s="13">
        <f>VLOOKUP($E133,'ssp2-up-g'!$C$1:$X$194,5,FALSE)</f>
        <v>4.1990925215141743</v>
      </c>
      <c r="O133" s="13">
        <f>VLOOKUP($E133,'ssp2-up-g'!$C$1:$X$194,6,FALSE)</f>
        <v>4.3287189826044887</v>
      </c>
      <c r="P133" s="13">
        <f>VLOOKUP($E133,'ssp2-up-g'!$C$1:$X$194,7,FALSE)</f>
        <v>4.2459218714560052</v>
      </c>
      <c r="Q133" s="13">
        <f>VLOOKUP($E133,'ssp2-up-g'!$C$1:$X$194,8,FALSE)</f>
        <v>4.0475999358644756</v>
      </c>
      <c r="R133" s="13">
        <f>VLOOKUP($E133,'ssp2-up-g'!$C$1:$X$194,9,FALSE)</f>
        <v>3.8128319234971215</v>
      </c>
      <c r="S133" s="13">
        <f>VLOOKUP($E133,'ssp2-up-g'!$C$1:$X$194,10,FALSE)</f>
        <v>3.5123301532948048</v>
      </c>
      <c r="T133" s="13">
        <f>VLOOKUP($E133,'ssp2-up-g'!$C$1:$X$194,11,FALSE)</f>
        <v>3.0904732067452372</v>
      </c>
      <c r="U133" s="13">
        <f>VLOOKUP($E133,'ssp2-up-g'!$C$1:$X$194,12,FALSE)</f>
        <v>2.5046823034326025</v>
      </c>
      <c r="V133" s="13">
        <f>VLOOKUP($E133,'ssp2-up-g'!$C$1:$X$194,13,FALSE)</f>
        <v>1.9652268327608482</v>
      </c>
      <c r="W133" s="13">
        <f>VLOOKUP($E133,'ssp2-up-g'!$C$1:$X$194,14,FALSE)</f>
        <v>1.4375633033380666</v>
      </c>
      <c r="X133" s="13">
        <f>VLOOKUP($E133,'ssp2-up-g'!$C$1:$X$194,15,FALSE)</f>
        <v>0.95713127536530607</v>
      </c>
      <c r="Y133" s="13">
        <f>VLOOKUP($E133,'ssp2-up-g'!$C$1:$X$194,16,FALSE)</f>
        <v>0.5106945325304153</v>
      </c>
      <c r="Z133" s="13">
        <f>VLOOKUP($E133,'ssp2-up-g'!$C$1:$X$194,17,FALSE)</f>
        <v>7.6263586259798899E-2</v>
      </c>
      <c r="AA133" s="13">
        <f>VLOOKUP($E133,'ssp2-up-g'!$C$1:$X$194,18,FALSE)</f>
        <v>0</v>
      </c>
      <c r="AB133" s="13">
        <f>VLOOKUP($E133,'ssp2-up-g'!$C$1:$X$194,19,FALSE)</f>
        <v>0</v>
      </c>
      <c r="AC133" s="13">
        <f>VLOOKUP($E133,'ssp2-up-g'!$C$1:$X$194,20,FALSE)</f>
        <v>0</v>
      </c>
      <c r="AD133" s="13">
        <f>VLOOKUP($E133,'ssp2-up-g'!$C$1:$X$194,21,FALSE)</f>
        <v>0</v>
      </c>
      <c r="AE133" s="13">
        <f>VLOOKUP($E133,'ssp2-up-g'!$C$1:$X$194,22,FALSE)</f>
        <v>0</v>
      </c>
    </row>
    <row r="134" spans="1:31" x14ac:dyDescent="0.3">
      <c r="A134" s="14">
        <v>132</v>
      </c>
      <c r="B134" s="14" t="s">
        <v>455</v>
      </c>
      <c r="C134" s="14" t="s">
        <v>214</v>
      </c>
      <c r="D134" s="14">
        <v>922</v>
      </c>
      <c r="E134" s="14" t="s">
        <v>214</v>
      </c>
      <c r="F134" s="14">
        <v>145</v>
      </c>
      <c r="G134" s="14" t="s">
        <v>258</v>
      </c>
      <c r="H134" s="14">
        <v>935</v>
      </c>
      <c r="I134" s="14">
        <v>1833</v>
      </c>
      <c r="L134" s="14" t="str">
        <f>B134</f>
        <v>Western Asia</v>
      </c>
      <c r="M134" s="15" t="s">
        <v>1049</v>
      </c>
      <c r="N134" s="15">
        <f t="shared" ref="N134:AE134" si="38">SUMIF($H$2:$H$295,$D134,N$2:N$295)</f>
        <v>22.150580695846045</v>
      </c>
      <c r="O134" s="15">
        <f t="shared" si="38"/>
        <v>21.350431113039861</v>
      </c>
      <c r="P134" s="15">
        <f t="shared" si="38"/>
        <v>21.32447777952131</v>
      </c>
      <c r="Q134" s="15">
        <f t="shared" si="38"/>
        <v>21.10015907377884</v>
      </c>
      <c r="R134" s="15">
        <f t="shared" si="38"/>
        <v>20.731931880884936</v>
      </c>
      <c r="S134" s="15">
        <f t="shared" si="38"/>
        <v>20.091324455184814</v>
      </c>
      <c r="T134" s="15">
        <f t="shared" si="38"/>
        <v>18.915360946740329</v>
      </c>
      <c r="U134" s="15">
        <f t="shared" si="38"/>
        <v>17.467820965013512</v>
      </c>
      <c r="V134" s="15">
        <f t="shared" si="38"/>
        <v>15.845200586095736</v>
      </c>
      <c r="W134" s="15">
        <f t="shared" si="38"/>
        <v>14.125292035932162</v>
      </c>
      <c r="X134" s="15">
        <f t="shared" si="38"/>
        <v>12.36735417891809</v>
      </c>
      <c r="Y134" s="15">
        <f t="shared" si="38"/>
        <v>10.598558267587169</v>
      </c>
      <c r="Z134" s="15">
        <f t="shared" si="38"/>
        <v>8.7901479198852481</v>
      </c>
      <c r="AA134" s="15">
        <f t="shared" si="38"/>
        <v>7.1607552287392426</v>
      </c>
      <c r="AB134" s="15">
        <f t="shared" si="38"/>
        <v>5.802054943185607</v>
      </c>
      <c r="AC134" s="15">
        <f t="shared" si="38"/>
        <v>4.5096574133120768</v>
      </c>
      <c r="AD134" s="15">
        <f t="shared" si="38"/>
        <v>3.6248006351141413</v>
      </c>
      <c r="AE134" s="15">
        <f t="shared" si="38"/>
        <v>3.0429771434436246</v>
      </c>
    </row>
    <row r="135" spans="1:31" x14ac:dyDescent="0.3">
      <c r="A135" s="14">
        <v>133</v>
      </c>
      <c r="B135" s="8" t="s">
        <v>456</v>
      </c>
      <c r="C135" s="8" t="s">
        <v>214</v>
      </c>
      <c r="D135" s="8">
        <v>51</v>
      </c>
      <c r="E135" s="8" t="s">
        <v>15</v>
      </c>
      <c r="F135" s="8">
        <v>51</v>
      </c>
      <c r="G135" s="8" t="s">
        <v>261</v>
      </c>
      <c r="H135" s="8">
        <v>922</v>
      </c>
      <c r="J135" s="8" t="str">
        <f>VLOOKUP($E135,'un-class-eco'!$B$2:$D$219,3,FALSE)</f>
        <v>Upper middle income</v>
      </c>
      <c r="K135" s="8" t="str">
        <f>IF(VLOOKUP(E135,'un-class'!$L$1:$O$249,2,FALSE)="x","LDC",IF(VLOOKUP(E135,'un-class'!$L$1:$O$249,3,FALSE)="x","LLDC",IF(VLOOKUP(E135,'un-class'!$L$1:O350,4,FALSE)="x","SIDS","nan")))</f>
        <v>LLDC</v>
      </c>
      <c r="L135" s="14" t="str">
        <f t="shared" si="34"/>
        <v>ARM</v>
      </c>
      <c r="M135" s="15" t="s">
        <v>1049</v>
      </c>
      <c r="N135" s="13">
        <f>VLOOKUP($E135,'ssp2-up-g'!$C$1:$X$194,5,FALSE)</f>
        <v>6.5846904604840439E-2</v>
      </c>
      <c r="O135" s="13">
        <f>VLOOKUP($E135,'ssp2-up-g'!$C$1:$X$194,6,FALSE)</f>
        <v>4.2319401800168244E-2</v>
      </c>
      <c r="P135" s="13">
        <f>VLOOKUP($E135,'ssp2-up-g'!$C$1:$X$194,7,FALSE)</f>
        <v>2.4289694584280763E-2</v>
      </c>
      <c r="Q135" s="13">
        <f>VLOOKUP($E135,'ssp2-up-g'!$C$1:$X$194,8,FALSE)</f>
        <v>1.4046451820453942E-2</v>
      </c>
      <c r="R135" s="13">
        <f>VLOOKUP($E135,'ssp2-up-g'!$C$1:$X$194,9,FALSE)</f>
        <v>3.3405348205963747E-3</v>
      </c>
      <c r="S135" s="13">
        <f>VLOOKUP($E135,'ssp2-up-g'!$C$1:$X$194,10,FALSE)</f>
        <v>0</v>
      </c>
      <c r="T135" s="13">
        <f>VLOOKUP($E135,'ssp2-up-g'!$C$1:$X$194,11,FALSE)</f>
        <v>0</v>
      </c>
      <c r="U135" s="13">
        <f>VLOOKUP($E135,'ssp2-up-g'!$C$1:$X$194,12,FALSE)</f>
        <v>0</v>
      </c>
      <c r="V135" s="13">
        <f>VLOOKUP($E135,'ssp2-up-g'!$C$1:$X$194,13,FALSE)</f>
        <v>0</v>
      </c>
      <c r="W135" s="13">
        <f>VLOOKUP($E135,'ssp2-up-g'!$C$1:$X$194,14,FALSE)</f>
        <v>0</v>
      </c>
      <c r="X135" s="13">
        <f>VLOOKUP($E135,'ssp2-up-g'!$C$1:$X$194,15,FALSE)</f>
        <v>0</v>
      </c>
      <c r="Y135" s="13">
        <f>VLOOKUP($E135,'ssp2-up-g'!$C$1:$X$194,16,FALSE)</f>
        <v>0</v>
      </c>
      <c r="Z135" s="13">
        <f>VLOOKUP($E135,'ssp2-up-g'!$C$1:$X$194,17,FALSE)</f>
        <v>0</v>
      </c>
      <c r="AA135" s="13">
        <f>VLOOKUP($E135,'ssp2-up-g'!$C$1:$X$194,18,FALSE)</f>
        <v>0</v>
      </c>
      <c r="AB135" s="13">
        <f>VLOOKUP($E135,'ssp2-up-g'!$C$1:$X$194,19,FALSE)</f>
        <v>0</v>
      </c>
      <c r="AC135" s="13">
        <f>VLOOKUP($E135,'ssp2-up-g'!$C$1:$X$194,20,FALSE)</f>
        <v>0</v>
      </c>
      <c r="AD135" s="13">
        <f>VLOOKUP($E135,'ssp2-up-g'!$C$1:$X$194,21,FALSE)</f>
        <v>0</v>
      </c>
      <c r="AE135" s="13">
        <f>VLOOKUP($E135,'ssp2-up-g'!$C$1:$X$194,22,FALSE)</f>
        <v>0</v>
      </c>
    </row>
    <row r="136" spans="1:31" x14ac:dyDescent="0.3">
      <c r="A136" s="14">
        <v>134</v>
      </c>
      <c r="B136" s="8" t="s">
        <v>458</v>
      </c>
      <c r="C136" s="8">
        <v>10</v>
      </c>
      <c r="D136" s="8">
        <v>31</v>
      </c>
      <c r="E136" s="8" t="s">
        <v>18</v>
      </c>
      <c r="F136" s="8">
        <v>31</v>
      </c>
      <c r="G136" s="8" t="s">
        <v>261</v>
      </c>
      <c r="H136" s="8">
        <v>922</v>
      </c>
      <c r="J136" s="8" t="str">
        <f>VLOOKUP($E136,'un-class-eco'!$B$2:$D$219,3,FALSE)</f>
        <v>Upper middle income</v>
      </c>
      <c r="K136" s="8" t="str">
        <f>IF(VLOOKUP(E136,'un-class'!$L$1:$O$249,2,FALSE)="x","LDC",IF(VLOOKUP(E136,'un-class'!$L$1:$O$249,3,FALSE)="x","LLDC",IF(VLOOKUP(E136,'un-class'!$L$1:O351,4,FALSE)="x","SIDS","nan")))</f>
        <v>LLDC</v>
      </c>
      <c r="L136" s="14" t="str">
        <f t="shared" si="34"/>
        <v>AZE</v>
      </c>
      <c r="M136" s="15" t="s">
        <v>1049</v>
      </c>
      <c r="N136" s="13">
        <f>VLOOKUP($E136,'ssp2-up-g'!$C$1:$X$194,5,FALSE)</f>
        <v>0.61722426757876292</v>
      </c>
      <c r="O136" s="13">
        <f>VLOOKUP($E136,'ssp2-up-g'!$C$1:$X$194,6,FALSE)</f>
        <v>0.55555844450548442</v>
      </c>
      <c r="P136" s="13">
        <f>VLOOKUP($E136,'ssp2-up-g'!$C$1:$X$194,7,FALSE)</f>
        <v>0.45621371483648065</v>
      </c>
      <c r="Q136" s="13">
        <f>VLOOKUP($E136,'ssp2-up-g'!$C$1:$X$194,8,FALSE)</f>
        <v>0.37846812768219085</v>
      </c>
      <c r="R136" s="13">
        <f>VLOOKUP($E136,'ssp2-up-g'!$C$1:$X$194,9,FALSE)</f>
        <v>0.33127154783286983</v>
      </c>
      <c r="S136" s="13">
        <f>VLOOKUP($E136,'ssp2-up-g'!$C$1:$X$194,10,FALSE)</f>
        <v>0.28639061093159945</v>
      </c>
      <c r="T136" s="13">
        <f>VLOOKUP($E136,'ssp2-up-g'!$C$1:$X$194,11,FALSE)</f>
        <v>0.22051787931677236</v>
      </c>
      <c r="U136" s="13">
        <f>VLOOKUP($E136,'ssp2-up-g'!$C$1:$X$194,12,FALSE)</f>
        <v>0.14965797776092149</v>
      </c>
      <c r="V136" s="13">
        <f>VLOOKUP($E136,'ssp2-up-g'!$C$1:$X$194,13,FALSE)</f>
        <v>9.014625468135673E-2</v>
      </c>
      <c r="W136" s="13">
        <f>VLOOKUP($E136,'ssp2-up-g'!$C$1:$X$194,14,FALSE)</f>
        <v>5.3226188667169438E-2</v>
      </c>
      <c r="X136" s="13">
        <f>VLOOKUP($E136,'ssp2-up-g'!$C$1:$X$194,15,FALSE)</f>
        <v>1.8192713159360885E-2</v>
      </c>
      <c r="Y136" s="13">
        <f>VLOOKUP($E136,'ssp2-up-g'!$C$1:$X$194,16,FALSE)</f>
        <v>0</v>
      </c>
      <c r="Z136" s="13">
        <f>VLOOKUP($E136,'ssp2-up-g'!$C$1:$X$194,17,FALSE)</f>
        <v>0</v>
      </c>
      <c r="AA136" s="13">
        <f>VLOOKUP($E136,'ssp2-up-g'!$C$1:$X$194,18,FALSE)</f>
        <v>0</v>
      </c>
      <c r="AB136" s="13">
        <f>VLOOKUP($E136,'ssp2-up-g'!$C$1:$X$194,19,FALSE)</f>
        <v>0</v>
      </c>
      <c r="AC136" s="13">
        <f>VLOOKUP($E136,'ssp2-up-g'!$C$1:$X$194,20,FALSE)</f>
        <v>0</v>
      </c>
      <c r="AD136" s="13">
        <f>VLOOKUP($E136,'ssp2-up-g'!$C$1:$X$194,21,FALSE)</f>
        <v>0</v>
      </c>
      <c r="AE136" s="13">
        <f>VLOOKUP($E136,'ssp2-up-g'!$C$1:$X$194,22,FALSE)</f>
        <v>0</v>
      </c>
    </row>
    <row r="137" spans="1:31" x14ac:dyDescent="0.3">
      <c r="A137" s="14">
        <v>135</v>
      </c>
      <c r="B137" s="8" t="s">
        <v>460</v>
      </c>
      <c r="C137" s="8" t="s">
        <v>214</v>
      </c>
      <c r="D137" s="8">
        <v>48</v>
      </c>
      <c r="E137" s="8" t="s">
        <v>25</v>
      </c>
      <c r="F137" s="8">
        <v>48</v>
      </c>
      <c r="G137" s="8" t="s">
        <v>261</v>
      </c>
      <c r="H137" s="8">
        <v>922</v>
      </c>
      <c r="J137" s="8" t="str">
        <f>VLOOKUP($E137,'un-class-eco'!$B$2:$D$219,3,FALSE)</f>
        <v>High income</v>
      </c>
      <c r="K137" s="8" t="str">
        <f>IF(VLOOKUP(E137,'un-class'!$L$1:$O$249,2,FALSE)="x","LDC",IF(VLOOKUP(E137,'un-class'!$L$1:$O$249,3,FALSE)="x","LLDC",IF(VLOOKUP(E137,'un-class'!$L$1:O352,4,FALSE)="x","SIDS","nan")))</f>
        <v>nan</v>
      </c>
      <c r="L137" s="14" t="str">
        <f t="shared" si="34"/>
        <v>BHR</v>
      </c>
      <c r="M137" s="15" t="s">
        <v>1049</v>
      </c>
      <c r="N137" s="13">
        <f>VLOOKUP($E137,'ssp2-up-g'!$C$1:$X$194,5,FALSE)</f>
        <v>0.35891798785334017</v>
      </c>
      <c r="O137" s="13">
        <f>VLOOKUP($E137,'ssp2-up-g'!$C$1:$X$194,6,FALSE)</f>
        <v>0.24947438956791146</v>
      </c>
      <c r="P137" s="13">
        <f>VLOOKUP($E137,'ssp2-up-g'!$C$1:$X$194,7,FALSE)</f>
        <v>0.24007036130935688</v>
      </c>
      <c r="Q137" s="13">
        <f>VLOOKUP($E137,'ssp2-up-g'!$C$1:$X$194,8,FALSE)</f>
        <v>0.23165184203710987</v>
      </c>
      <c r="R137" s="13">
        <f>VLOOKUP($E137,'ssp2-up-g'!$C$1:$X$194,9,FALSE)</f>
        <v>0.22729352051968688</v>
      </c>
      <c r="S137" s="13">
        <f>VLOOKUP($E137,'ssp2-up-g'!$C$1:$X$194,10,FALSE)</f>
        <v>0.22576222211867591</v>
      </c>
      <c r="T137" s="13">
        <f>VLOOKUP($E137,'ssp2-up-g'!$C$1:$X$194,11,FALSE)</f>
        <v>0.21792379303873322</v>
      </c>
      <c r="U137" s="13">
        <f>VLOOKUP($E137,'ssp2-up-g'!$C$1:$X$194,12,FALSE)</f>
        <v>0.20059560730589299</v>
      </c>
      <c r="V137" s="13">
        <f>VLOOKUP($E137,'ssp2-up-g'!$C$1:$X$194,13,FALSE)</f>
        <v>0.17794599095405372</v>
      </c>
      <c r="W137" s="13">
        <f>VLOOKUP($E137,'ssp2-up-g'!$C$1:$X$194,14,FALSE)</f>
        <v>0.1542495730241531</v>
      </c>
      <c r="X137" s="13">
        <f>VLOOKUP($E137,'ssp2-up-g'!$C$1:$X$194,15,FALSE)</f>
        <v>0.12743165100065168</v>
      </c>
      <c r="Y137" s="13">
        <f>VLOOKUP($E137,'ssp2-up-g'!$C$1:$X$194,16,FALSE)</f>
        <v>0.10428093027756846</v>
      </c>
      <c r="Z137" s="13">
        <f>VLOOKUP($E137,'ssp2-up-g'!$C$1:$X$194,17,FALSE)</f>
        <v>7.9902483225249732E-2</v>
      </c>
      <c r="AA137" s="13">
        <f>VLOOKUP($E137,'ssp2-up-g'!$C$1:$X$194,18,FALSE)</f>
        <v>5.4044953977498089E-2</v>
      </c>
      <c r="AB137" s="13">
        <f>VLOOKUP($E137,'ssp2-up-g'!$C$1:$X$194,19,FALSE)</f>
        <v>3.0089586227109777E-2</v>
      </c>
      <c r="AC137" s="13">
        <f>VLOOKUP($E137,'ssp2-up-g'!$C$1:$X$194,20,FALSE)</f>
        <v>8.9990207644734532E-3</v>
      </c>
      <c r="AD137" s="13">
        <f>VLOOKUP($E137,'ssp2-up-g'!$C$1:$X$194,21,FALSE)</f>
        <v>0</v>
      </c>
      <c r="AE137" s="13">
        <f>VLOOKUP($E137,'ssp2-up-g'!$C$1:$X$194,22,FALSE)</f>
        <v>0</v>
      </c>
    </row>
    <row r="138" spans="1:31" x14ac:dyDescent="0.3">
      <c r="A138" s="14">
        <v>136</v>
      </c>
      <c r="B138" s="8" t="s">
        <v>462</v>
      </c>
      <c r="C138" s="8">
        <v>11</v>
      </c>
      <c r="D138" s="8">
        <v>196</v>
      </c>
      <c r="E138" s="8" t="s">
        <v>50</v>
      </c>
      <c r="F138" s="8">
        <v>196</v>
      </c>
      <c r="G138" s="8" t="s">
        <v>261</v>
      </c>
      <c r="H138" s="8">
        <v>922</v>
      </c>
      <c r="J138" s="8" t="str">
        <f>VLOOKUP($E138,'un-class-eco'!$B$2:$D$219,3,FALSE)</f>
        <v>High income</v>
      </c>
      <c r="K138" s="8" t="str">
        <f>IF(VLOOKUP(E138,'un-class'!$L$1:$O$249,2,FALSE)="x","LDC",IF(VLOOKUP(E138,'un-class'!$L$1:$O$249,3,FALSE)="x","LLDC",IF(VLOOKUP(E138,'un-class'!$L$1:O353,4,FALSE)="x","SIDS","nan")))</f>
        <v>nan</v>
      </c>
      <c r="L138" s="14" t="str">
        <f t="shared" si="34"/>
        <v>CYP</v>
      </c>
      <c r="M138" s="15" t="s">
        <v>1049</v>
      </c>
      <c r="N138" s="13">
        <f>VLOOKUP($E138,'ssp2-up-g'!$C$1:$X$194,5,FALSE)</f>
        <v>7.5037417674335138E-2</v>
      </c>
      <c r="O138" s="13">
        <f>VLOOKUP($E138,'ssp2-up-g'!$C$1:$X$194,6,FALSE)</f>
        <v>7.4364457690261343E-2</v>
      </c>
      <c r="P138" s="13">
        <f>VLOOKUP($E138,'ssp2-up-g'!$C$1:$X$194,7,FALSE)</f>
        <v>7.2276378353459458E-2</v>
      </c>
      <c r="Q138" s="13">
        <f>VLOOKUP($E138,'ssp2-up-g'!$C$1:$X$194,8,FALSE)</f>
        <v>6.7397044906411852E-2</v>
      </c>
      <c r="R138" s="13">
        <f>VLOOKUP($E138,'ssp2-up-g'!$C$1:$X$194,9,FALSE)</f>
        <v>6.2357932380114889E-2</v>
      </c>
      <c r="S138" s="13">
        <f>VLOOKUP($E138,'ssp2-up-g'!$C$1:$X$194,10,FALSE)</f>
        <v>5.9105020783961182E-2</v>
      </c>
      <c r="T138" s="13">
        <f>VLOOKUP($E138,'ssp2-up-g'!$C$1:$X$194,11,FALSE)</f>
        <v>5.668229976289707E-2</v>
      </c>
      <c r="U138" s="13">
        <f>VLOOKUP($E138,'ssp2-up-g'!$C$1:$X$194,12,FALSE)</f>
        <v>5.318004853917091E-2</v>
      </c>
      <c r="V138" s="13">
        <f>VLOOKUP($E138,'ssp2-up-g'!$C$1:$X$194,13,FALSE)</f>
        <v>4.7676428309600505E-2</v>
      </c>
      <c r="W138" s="13">
        <f>VLOOKUP($E138,'ssp2-up-g'!$C$1:$X$194,14,FALSE)</f>
        <v>4.0922384839090054E-2</v>
      </c>
      <c r="X138" s="13">
        <f>VLOOKUP($E138,'ssp2-up-g'!$C$1:$X$194,15,FALSE)</f>
        <v>2.9130483067971058E-2</v>
      </c>
      <c r="Y138" s="13">
        <f>VLOOKUP($E138,'ssp2-up-g'!$C$1:$X$194,16,FALSE)</f>
        <v>1.7463440669152952E-2</v>
      </c>
      <c r="Z138" s="13">
        <f>VLOOKUP($E138,'ssp2-up-g'!$C$1:$X$194,17,FALSE)</f>
        <v>6.8868096935601475E-3</v>
      </c>
      <c r="AA138" s="13">
        <f>VLOOKUP($E138,'ssp2-up-g'!$C$1:$X$194,18,FALSE)</f>
        <v>0</v>
      </c>
      <c r="AB138" s="13">
        <f>VLOOKUP($E138,'ssp2-up-g'!$C$1:$X$194,19,FALSE)</f>
        <v>0</v>
      </c>
      <c r="AC138" s="13">
        <f>VLOOKUP($E138,'ssp2-up-g'!$C$1:$X$194,20,FALSE)</f>
        <v>0</v>
      </c>
      <c r="AD138" s="13">
        <f>VLOOKUP($E138,'ssp2-up-g'!$C$1:$X$194,21,FALSE)</f>
        <v>0</v>
      </c>
      <c r="AE138" s="13">
        <f>VLOOKUP($E138,'ssp2-up-g'!$C$1:$X$194,22,FALSE)</f>
        <v>0</v>
      </c>
    </row>
    <row r="139" spans="1:31" x14ac:dyDescent="0.3">
      <c r="A139" s="14">
        <v>137</v>
      </c>
      <c r="B139" s="8" t="s">
        <v>464</v>
      </c>
      <c r="C139" s="8">
        <v>12</v>
      </c>
      <c r="D139" s="8">
        <v>268</v>
      </c>
      <c r="E139" s="8" t="s">
        <v>69</v>
      </c>
      <c r="F139" s="8">
        <v>268</v>
      </c>
      <c r="G139" s="8" t="s">
        <v>261</v>
      </c>
      <c r="H139" s="8">
        <v>922</v>
      </c>
      <c r="J139" s="8" t="str">
        <f>VLOOKUP($E139,'un-class-eco'!$B$2:$D$219,3,FALSE)</f>
        <v>Upper middle income</v>
      </c>
      <c r="K139" s="8" t="str">
        <f>IF(VLOOKUP(E139,'un-class'!$L$1:$O$249,2,FALSE)="x","LDC",IF(VLOOKUP(E139,'un-class'!$L$1:$O$249,3,FALSE)="x","LLDC",IF(VLOOKUP(E139,'un-class'!$L$1:O354,4,FALSE)="x","SIDS","nan")))</f>
        <v>nan</v>
      </c>
      <c r="L139" s="14" t="str">
        <f t="shared" si="34"/>
        <v>GEO</v>
      </c>
      <c r="M139" s="15" t="s">
        <v>1049</v>
      </c>
      <c r="N139" s="13">
        <f>VLOOKUP($E139,'ssp2-up-g'!$C$1:$X$194,5,FALSE)</f>
        <v>8.2147031274902638E-2</v>
      </c>
      <c r="O139" s="13">
        <f>VLOOKUP($E139,'ssp2-up-g'!$C$1:$X$194,6,FALSE)</f>
        <v>4.7052435120573666E-2</v>
      </c>
      <c r="P139" s="13">
        <f>VLOOKUP($E139,'ssp2-up-g'!$C$1:$X$194,7,FALSE)</f>
        <v>1.838903202624298E-2</v>
      </c>
      <c r="Q139" s="13">
        <f>VLOOKUP($E139,'ssp2-up-g'!$C$1:$X$194,8,FALSE)</f>
        <v>0</v>
      </c>
      <c r="R139" s="13">
        <f>VLOOKUP($E139,'ssp2-up-g'!$C$1:$X$194,9,FALSE)</f>
        <v>0</v>
      </c>
      <c r="S139" s="13">
        <f>VLOOKUP($E139,'ssp2-up-g'!$C$1:$X$194,10,FALSE)</f>
        <v>0</v>
      </c>
      <c r="T139" s="13">
        <f>VLOOKUP($E139,'ssp2-up-g'!$C$1:$X$194,11,FALSE)</f>
        <v>0</v>
      </c>
      <c r="U139" s="13">
        <f>VLOOKUP($E139,'ssp2-up-g'!$C$1:$X$194,12,FALSE)</f>
        <v>0</v>
      </c>
      <c r="V139" s="13">
        <f>VLOOKUP($E139,'ssp2-up-g'!$C$1:$X$194,13,FALSE)</f>
        <v>0</v>
      </c>
      <c r="W139" s="13">
        <f>VLOOKUP($E139,'ssp2-up-g'!$C$1:$X$194,14,FALSE)</f>
        <v>0</v>
      </c>
      <c r="X139" s="13">
        <f>VLOOKUP($E139,'ssp2-up-g'!$C$1:$X$194,15,FALSE)</f>
        <v>0</v>
      </c>
      <c r="Y139" s="13">
        <f>VLOOKUP($E139,'ssp2-up-g'!$C$1:$X$194,16,FALSE)</f>
        <v>0</v>
      </c>
      <c r="Z139" s="13">
        <f>VLOOKUP($E139,'ssp2-up-g'!$C$1:$X$194,17,FALSE)</f>
        <v>0</v>
      </c>
      <c r="AA139" s="13">
        <f>VLOOKUP($E139,'ssp2-up-g'!$C$1:$X$194,18,FALSE)</f>
        <v>0</v>
      </c>
      <c r="AB139" s="13">
        <f>VLOOKUP($E139,'ssp2-up-g'!$C$1:$X$194,19,FALSE)</f>
        <v>0</v>
      </c>
      <c r="AC139" s="13">
        <f>VLOOKUP($E139,'ssp2-up-g'!$C$1:$X$194,20,FALSE)</f>
        <v>0</v>
      </c>
      <c r="AD139" s="13">
        <f>VLOOKUP($E139,'ssp2-up-g'!$C$1:$X$194,21,FALSE)</f>
        <v>0</v>
      </c>
      <c r="AE139" s="13">
        <f>VLOOKUP($E139,'ssp2-up-g'!$C$1:$X$194,22,FALSE)</f>
        <v>0</v>
      </c>
    </row>
    <row r="140" spans="1:31" x14ac:dyDescent="0.3">
      <c r="A140" s="14">
        <v>138</v>
      </c>
      <c r="B140" s="8" t="s">
        <v>466</v>
      </c>
      <c r="C140" s="8" t="s">
        <v>214</v>
      </c>
      <c r="D140" s="8">
        <v>368</v>
      </c>
      <c r="E140" s="8" t="s">
        <v>91</v>
      </c>
      <c r="F140" s="8">
        <v>368</v>
      </c>
      <c r="G140" s="8" t="s">
        <v>261</v>
      </c>
      <c r="H140" s="8">
        <v>922</v>
      </c>
      <c r="J140" s="8" t="str">
        <f>VLOOKUP($E140,'un-class-eco'!$B$2:$D$219,3,FALSE)</f>
        <v>Upper middle income</v>
      </c>
      <c r="K140" s="8" t="str">
        <f>IF(VLOOKUP(E140,'un-class'!$L$1:$O$249,2,FALSE)="x","LDC",IF(VLOOKUP(E140,'un-class'!$L$1:$O$249,3,FALSE)="x","LLDC",IF(VLOOKUP(E140,'un-class'!$L$1:O355,4,FALSE)="x","SIDS","nan")))</f>
        <v>nan</v>
      </c>
      <c r="L140" s="14" t="str">
        <f t="shared" si="34"/>
        <v>IRQ</v>
      </c>
      <c r="M140" s="15" t="s">
        <v>1049</v>
      </c>
      <c r="N140" s="13">
        <f>VLOOKUP($E140,'ssp2-up-g'!$C$1:$X$194,5,FALSE)</f>
        <v>3.9373895769855167</v>
      </c>
      <c r="O140" s="13">
        <f>VLOOKUP($E140,'ssp2-up-g'!$C$1:$X$194,6,FALSE)</f>
        <v>4.0962694177054217</v>
      </c>
      <c r="P140" s="13">
        <f>VLOOKUP($E140,'ssp2-up-g'!$C$1:$X$194,7,FALSE)</f>
        <v>4.2551637711614525</v>
      </c>
      <c r="Q140" s="13">
        <f>VLOOKUP($E140,'ssp2-up-g'!$C$1:$X$194,8,FALSE)</f>
        <v>4.4285298417954948</v>
      </c>
      <c r="R140" s="13">
        <f>VLOOKUP($E140,'ssp2-up-g'!$C$1:$X$194,9,FALSE)</f>
        <v>4.491478719825885</v>
      </c>
      <c r="S140" s="13">
        <f>VLOOKUP($E140,'ssp2-up-g'!$C$1:$X$194,10,FALSE)</f>
        <v>4.4618423290102882</v>
      </c>
      <c r="T140" s="13">
        <f>VLOOKUP($E140,'ssp2-up-g'!$C$1:$X$194,11,FALSE)</f>
        <v>4.2603604917269919</v>
      </c>
      <c r="U140" s="13">
        <f>VLOOKUP($E140,'ssp2-up-g'!$C$1:$X$194,12,FALSE)</f>
        <v>3.9749406413741042</v>
      </c>
      <c r="V140" s="13">
        <f>VLOOKUP($E140,'ssp2-up-g'!$C$1:$X$194,13,FALSE)</f>
        <v>3.7364451929180404</v>
      </c>
      <c r="W140" s="13">
        <f>VLOOKUP($E140,'ssp2-up-g'!$C$1:$X$194,14,FALSE)</f>
        <v>3.4985711147325915</v>
      </c>
      <c r="X140" s="13">
        <f>VLOOKUP($E140,'ssp2-up-g'!$C$1:$X$194,15,FALSE)</f>
        <v>3.2354458228851612</v>
      </c>
      <c r="Y140" s="13">
        <f>VLOOKUP($E140,'ssp2-up-g'!$C$1:$X$194,16,FALSE)</f>
        <v>2.9927640186310924</v>
      </c>
      <c r="Z140" s="13">
        <f>VLOOKUP($E140,'ssp2-up-g'!$C$1:$X$194,17,FALSE)</f>
        <v>2.6447350589095038</v>
      </c>
      <c r="AA140" s="13">
        <f>VLOOKUP($E140,'ssp2-up-g'!$C$1:$X$194,18,FALSE)</f>
        <v>2.2901901102966207</v>
      </c>
      <c r="AB140" s="13">
        <f>VLOOKUP($E140,'ssp2-up-g'!$C$1:$X$194,19,FALSE)</f>
        <v>1.8878765357150229</v>
      </c>
      <c r="AC140" s="13">
        <f>VLOOKUP($E140,'ssp2-up-g'!$C$1:$X$194,20,FALSE)</f>
        <v>1.5202498996177951</v>
      </c>
      <c r="AD140" s="13">
        <f>VLOOKUP($E140,'ssp2-up-g'!$C$1:$X$194,21,FALSE)</f>
        <v>1.2098946721441166</v>
      </c>
      <c r="AE140" s="13">
        <f>VLOOKUP($E140,'ssp2-up-g'!$C$1:$X$194,22,FALSE)</f>
        <v>0.88663250160314533</v>
      </c>
    </row>
    <row r="141" spans="1:31" x14ac:dyDescent="0.3">
      <c r="A141" s="14">
        <v>139</v>
      </c>
      <c r="B141" s="8" t="s">
        <v>468</v>
      </c>
      <c r="C141" s="8" t="s">
        <v>214</v>
      </c>
      <c r="D141" s="8">
        <v>376</v>
      </c>
      <c r="E141" s="8" t="s">
        <v>93</v>
      </c>
      <c r="F141" s="8">
        <v>376</v>
      </c>
      <c r="G141" s="8" t="s">
        <v>261</v>
      </c>
      <c r="H141" s="8">
        <v>922</v>
      </c>
      <c r="J141" s="8" t="str">
        <f>VLOOKUP($E141,'un-class-eco'!$B$2:$D$219,3,FALSE)</f>
        <v>High income</v>
      </c>
      <c r="K141" s="8" t="str">
        <f>IF(VLOOKUP(E141,'un-class'!$L$1:$O$249,2,FALSE)="x","LDC",IF(VLOOKUP(E141,'un-class'!$L$1:$O$249,3,FALSE)="x","LLDC",IF(VLOOKUP(E141,'un-class'!$L$1:O356,4,FALSE)="x","SIDS","nan")))</f>
        <v>nan</v>
      </c>
      <c r="L141" s="14" t="str">
        <f t="shared" si="34"/>
        <v>ISR</v>
      </c>
      <c r="M141" s="15" t="s">
        <v>1049</v>
      </c>
      <c r="N141" s="13">
        <f>VLOOKUP($E141,'ssp2-up-g'!$C$1:$X$194,5,FALSE)</f>
        <v>0.84162297461775637</v>
      </c>
      <c r="O141" s="13">
        <f>VLOOKUP($E141,'ssp2-up-g'!$C$1:$X$194,6,FALSE)</f>
        <v>0.85916834110775397</v>
      </c>
      <c r="P141" s="13">
        <f>VLOOKUP($E141,'ssp2-up-g'!$C$1:$X$194,7,FALSE)</f>
        <v>0.85908900828555268</v>
      </c>
      <c r="Q141" s="13">
        <f>VLOOKUP($E141,'ssp2-up-g'!$C$1:$X$194,8,FALSE)</f>
        <v>0.84818289107663603</v>
      </c>
      <c r="R141" s="13">
        <f>VLOOKUP($E141,'ssp2-up-g'!$C$1:$X$194,9,FALSE)</f>
        <v>0.85037534596727582</v>
      </c>
      <c r="S141" s="13">
        <f>VLOOKUP($E141,'ssp2-up-g'!$C$1:$X$194,10,FALSE)</f>
        <v>0.86289164269928165</v>
      </c>
      <c r="T141" s="13">
        <f>VLOOKUP($E141,'ssp2-up-g'!$C$1:$X$194,11,FALSE)</f>
        <v>0.86226972560912429</v>
      </c>
      <c r="U141" s="13">
        <f>VLOOKUP($E141,'ssp2-up-g'!$C$1:$X$194,12,FALSE)</f>
        <v>0.8416604508194272</v>
      </c>
      <c r="V141" s="13">
        <f>VLOOKUP($E141,'ssp2-up-g'!$C$1:$X$194,13,FALSE)</f>
        <v>0.81260285786092368</v>
      </c>
      <c r="W141" s="13">
        <f>VLOOKUP($E141,'ssp2-up-g'!$C$1:$X$194,14,FALSE)</f>
        <v>0.78517468821769398</v>
      </c>
      <c r="X141" s="13">
        <f>VLOOKUP($E141,'ssp2-up-g'!$C$1:$X$194,15,FALSE)</f>
        <v>0.80126038707200209</v>
      </c>
      <c r="Y141" s="13">
        <f>VLOOKUP($E141,'ssp2-up-g'!$C$1:$X$194,16,FALSE)</f>
        <v>0.81711356151421555</v>
      </c>
      <c r="Z141" s="13">
        <f>VLOOKUP($E141,'ssp2-up-g'!$C$1:$X$194,17,FALSE)</f>
        <v>0.82747727452314734</v>
      </c>
      <c r="AA141" s="13">
        <f>VLOOKUP($E141,'ssp2-up-g'!$C$1:$X$194,18,FALSE)</f>
        <v>0.82876753515535739</v>
      </c>
      <c r="AB141" s="13">
        <f>VLOOKUP($E141,'ssp2-up-g'!$C$1:$X$194,19,FALSE)</f>
        <v>0.82791917748616228</v>
      </c>
      <c r="AC141" s="13">
        <f>VLOOKUP($E141,'ssp2-up-g'!$C$1:$X$194,20,FALSE)</f>
        <v>0.83203842824134</v>
      </c>
      <c r="AD141" s="13">
        <f>VLOOKUP($E141,'ssp2-up-g'!$C$1:$X$194,21,FALSE)</f>
        <v>0.84402371895688333</v>
      </c>
      <c r="AE141" s="13">
        <f>VLOOKUP($E141,'ssp2-up-g'!$C$1:$X$194,22,FALSE)</f>
        <v>0.8385789991178747</v>
      </c>
    </row>
    <row r="142" spans="1:31" x14ac:dyDescent="0.3">
      <c r="A142" s="14">
        <v>140</v>
      </c>
      <c r="B142" s="8" t="s">
        <v>470</v>
      </c>
      <c r="C142" s="8" t="s">
        <v>214</v>
      </c>
      <c r="D142" s="8">
        <v>400</v>
      </c>
      <c r="E142" s="8" t="s">
        <v>96</v>
      </c>
      <c r="F142" s="8">
        <v>400</v>
      </c>
      <c r="G142" s="8" t="s">
        <v>261</v>
      </c>
      <c r="H142" s="8">
        <v>922</v>
      </c>
      <c r="J142" s="8" t="str">
        <f>VLOOKUP($E142,'un-class-eco'!$B$2:$D$219,3,FALSE)</f>
        <v>Lower middle income</v>
      </c>
      <c r="K142" s="8" t="str">
        <f>IF(VLOOKUP(E142,'un-class'!$L$1:$O$249,2,FALSE)="x","LDC",IF(VLOOKUP(E142,'un-class'!$L$1:$O$249,3,FALSE)="x","LLDC",IF(VLOOKUP(E142,'un-class'!$L$1:O357,4,FALSE)="x","SIDS","nan")))</f>
        <v>nan</v>
      </c>
      <c r="L142" s="14" t="str">
        <f t="shared" si="34"/>
        <v>JOR</v>
      </c>
      <c r="M142" s="15" t="s">
        <v>1049</v>
      </c>
      <c r="N142" s="13">
        <f>VLOOKUP($E142,'ssp2-up-g'!$C$1:$X$194,5,FALSE)</f>
        <v>0.83265953309556373</v>
      </c>
      <c r="O142" s="13">
        <f>VLOOKUP($E142,'ssp2-up-g'!$C$1:$X$194,6,FALSE)</f>
        <v>0.88304511581231626</v>
      </c>
      <c r="P142" s="13">
        <f>VLOOKUP($E142,'ssp2-up-g'!$C$1:$X$194,7,FALSE)</f>
        <v>0.90729507198244974</v>
      </c>
      <c r="Q142" s="13">
        <f>VLOOKUP($E142,'ssp2-up-g'!$C$1:$X$194,8,FALSE)</f>
        <v>0.90522673885071736</v>
      </c>
      <c r="R142" s="13">
        <f>VLOOKUP($E142,'ssp2-up-g'!$C$1:$X$194,9,FALSE)</f>
        <v>0.8952266802248996</v>
      </c>
      <c r="S142" s="13">
        <f>VLOOKUP($E142,'ssp2-up-g'!$C$1:$X$194,10,FALSE)</f>
        <v>0.87667765705099399</v>
      </c>
      <c r="T142" s="13">
        <f>VLOOKUP($E142,'ssp2-up-g'!$C$1:$X$194,11,FALSE)</f>
        <v>0.84318334013795138</v>
      </c>
      <c r="U142" s="13">
        <f>VLOOKUP($E142,'ssp2-up-g'!$C$1:$X$194,12,FALSE)</f>
        <v>0.80654929192691327</v>
      </c>
      <c r="V142" s="13">
        <f>VLOOKUP($E142,'ssp2-up-g'!$C$1:$X$194,13,FALSE)</f>
        <v>0.75143493271170669</v>
      </c>
      <c r="W142" s="13">
        <f>VLOOKUP($E142,'ssp2-up-g'!$C$1:$X$194,14,FALSE)</f>
        <v>0.68472755698074295</v>
      </c>
      <c r="X142" s="13">
        <f>VLOOKUP($E142,'ssp2-up-g'!$C$1:$X$194,15,FALSE)</f>
        <v>0.58527999206980752</v>
      </c>
      <c r="Y142" s="13">
        <f>VLOOKUP($E142,'ssp2-up-g'!$C$1:$X$194,16,FALSE)</f>
        <v>0.46973941697376809</v>
      </c>
      <c r="Z142" s="13">
        <f>VLOOKUP($E142,'ssp2-up-g'!$C$1:$X$194,17,FALSE)</f>
        <v>0.35365875986869888</v>
      </c>
      <c r="AA142" s="13">
        <f>VLOOKUP($E142,'ssp2-up-g'!$C$1:$X$194,18,FALSE)</f>
        <v>0.25326488130745162</v>
      </c>
      <c r="AB142" s="13">
        <f>VLOOKUP($E142,'ssp2-up-g'!$C$1:$X$194,19,FALSE)</f>
        <v>0.15476756504937228</v>
      </c>
      <c r="AC142" s="13">
        <f>VLOOKUP($E142,'ssp2-up-g'!$C$1:$X$194,20,FALSE)</f>
        <v>6.5989430151567774E-2</v>
      </c>
      <c r="AD142" s="13">
        <f>VLOOKUP($E142,'ssp2-up-g'!$C$1:$X$194,21,FALSE)</f>
        <v>0</v>
      </c>
      <c r="AE142" s="13">
        <f>VLOOKUP($E142,'ssp2-up-g'!$C$1:$X$194,22,FALSE)</f>
        <v>0</v>
      </c>
    </row>
    <row r="143" spans="1:31" x14ac:dyDescent="0.3">
      <c r="A143" s="14">
        <v>141</v>
      </c>
      <c r="B143" s="8" t="s">
        <v>472</v>
      </c>
      <c r="C143" s="8" t="s">
        <v>214</v>
      </c>
      <c r="D143" s="8">
        <v>414</v>
      </c>
      <c r="E143" s="8" t="s">
        <v>103</v>
      </c>
      <c r="F143" s="8">
        <v>414</v>
      </c>
      <c r="G143" s="8" t="s">
        <v>261</v>
      </c>
      <c r="H143" s="8">
        <v>922</v>
      </c>
      <c r="J143" s="8" t="str">
        <f>VLOOKUP($E143,'un-class-eco'!$B$2:$D$219,3,FALSE)</f>
        <v>High income</v>
      </c>
      <c r="K143" s="8" t="str">
        <f>IF(VLOOKUP(E143,'un-class'!$L$1:$O$249,2,FALSE)="x","LDC",IF(VLOOKUP(E143,'un-class'!$L$1:$O$249,3,FALSE)="x","LLDC",IF(VLOOKUP(E143,'un-class'!$L$1:O358,4,FALSE)="x","SIDS","nan")))</f>
        <v>nan</v>
      </c>
      <c r="L143" s="14" t="str">
        <f t="shared" si="34"/>
        <v>KWT</v>
      </c>
      <c r="M143" s="15" t="s">
        <v>1049</v>
      </c>
      <c r="N143" s="13">
        <f>VLOOKUP($E143,'ssp2-up-g'!$C$1:$X$194,5,FALSE)</f>
        <v>0.47470198288005738</v>
      </c>
      <c r="O143" s="13">
        <f>VLOOKUP($E143,'ssp2-up-g'!$C$1:$X$194,6,FALSE)</f>
        <v>0.40789690730314865</v>
      </c>
      <c r="P143" s="13">
        <f>VLOOKUP($E143,'ssp2-up-g'!$C$1:$X$194,7,FALSE)</f>
        <v>0.40272027864709203</v>
      </c>
      <c r="Q143" s="13">
        <f>VLOOKUP($E143,'ssp2-up-g'!$C$1:$X$194,8,FALSE)</f>
        <v>0.40193632905796584</v>
      </c>
      <c r="R143" s="13">
        <f>VLOOKUP($E143,'ssp2-up-g'!$C$1:$X$194,9,FALSE)</f>
        <v>0.39839525419385424</v>
      </c>
      <c r="S143" s="13">
        <f>VLOOKUP($E143,'ssp2-up-g'!$C$1:$X$194,10,FALSE)</f>
        <v>0.38248997314013433</v>
      </c>
      <c r="T143" s="13">
        <f>VLOOKUP($E143,'ssp2-up-g'!$C$1:$X$194,11,FALSE)</f>
        <v>0.348804816716072</v>
      </c>
      <c r="U143" s="13">
        <f>VLOOKUP($E143,'ssp2-up-g'!$C$1:$X$194,12,FALSE)</f>
        <v>0.30672159034390223</v>
      </c>
      <c r="V143" s="13">
        <f>VLOOKUP($E143,'ssp2-up-g'!$C$1:$X$194,13,FALSE)</f>
        <v>0.26541721005998742</v>
      </c>
      <c r="W143" s="13">
        <f>VLOOKUP($E143,'ssp2-up-g'!$C$1:$X$194,14,FALSE)</f>
        <v>0.22957549689741974</v>
      </c>
      <c r="X143" s="13">
        <f>VLOOKUP($E143,'ssp2-up-g'!$C$1:$X$194,15,FALSE)</f>
        <v>0.17962502357053012</v>
      </c>
      <c r="Y143" s="13">
        <f>VLOOKUP($E143,'ssp2-up-g'!$C$1:$X$194,16,FALSE)</f>
        <v>0.12798035809682951</v>
      </c>
      <c r="Z143" s="13">
        <f>VLOOKUP($E143,'ssp2-up-g'!$C$1:$X$194,17,FALSE)</f>
        <v>7.6935605080325153E-2</v>
      </c>
      <c r="AA143" s="13">
        <f>VLOOKUP($E143,'ssp2-up-g'!$C$1:$X$194,18,FALSE)</f>
        <v>3.053675639359632E-2</v>
      </c>
      <c r="AB143" s="13">
        <f>VLOOKUP($E143,'ssp2-up-g'!$C$1:$X$194,19,FALSE)</f>
        <v>0</v>
      </c>
      <c r="AC143" s="13">
        <f>VLOOKUP($E143,'ssp2-up-g'!$C$1:$X$194,20,FALSE)</f>
        <v>0</v>
      </c>
      <c r="AD143" s="13">
        <f>VLOOKUP($E143,'ssp2-up-g'!$C$1:$X$194,21,FALSE)</f>
        <v>0</v>
      </c>
      <c r="AE143" s="13">
        <f>VLOOKUP($E143,'ssp2-up-g'!$C$1:$X$194,22,FALSE)</f>
        <v>0</v>
      </c>
    </row>
    <row r="144" spans="1:31" x14ac:dyDescent="0.3">
      <c r="A144" s="14">
        <v>142</v>
      </c>
      <c r="B144" s="8" t="s">
        <v>474</v>
      </c>
      <c r="C144" s="8" t="s">
        <v>214</v>
      </c>
      <c r="D144" s="8">
        <v>422</v>
      </c>
      <c r="E144" s="8" t="s">
        <v>105</v>
      </c>
      <c r="F144" s="8">
        <v>422</v>
      </c>
      <c r="G144" s="8" t="s">
        <v>261</v>
      </c>
      <c r="H144" s="8">
        <v>922</v>
      </c>
      <c r="J144" s="8" t="str">
        <f>VLOOKUP($E144,'un-class-eco'!$B$2:$D$219,3,FALSE)</f>
        <v>Lower middle income</v>
      </c>
      <c r="K144" s="8" t="str">
        <f>IF(VLOOKUP(E144,'un-class'!$L$1:$O$249,2,FALSE)="x","LDC",IF(VLOOKUP(E144,'un-class'!$L$1:$O$249,3,FALSE)="x","LLDC",IF(VLOOKUP(E144,'un-class'!$L$1:O359,4,FALSE)="x","SIDS","nan")))</f>
        <v>nan</v>
      </c>
      <c r="L144" s="14" t="str">
        <f t="shared" si="34"/>
        <v>LBN</v>
      </c>
      <c r="M144" s="15" t="s">
        <v>1049</v>
      </c>
      <c r="N144" s="13">
        <f>VLOOKUP($E144,'ssp2-up-g'!$C$1:$X$194,5,FALSE)</f>
        <v>0.18367887918822667</v>
      </c>
      <c r="O144" s="13">
        <f>VLOOKUP($E144,'ssp2-up-g'!$C$1:$X$194,6,FALSE)</f>
        <v>0.17338994263366914</v>
      </c>
      <c r="P144" s="13">
        <f>VLOOKUP($E144,'ssp2-up-g'!$C$1:$X$194,7,FALSE)</f>
        <v>0.15883043204767766</v>
      </c>
      <c r="Q144" s="13">
        <f>VLOOKUP($E144,'ssp2-up-g'!$C$1:$X$194,8,FALSE)</f>
        <v>0.13463852155082012</v>
      </c>
      <c r="R144" s="13">
        <f>VLOOKUP($E144,'ssp2-up-g'!$C$1:$X$194,9,FALSE)</f>
        <v>0.10257422618838952</v>
      </c>
      <c r="S144" s="13">
        <f>VLOOKUP($E144,'ssp2-up-g'!$C$1:$X$194,10,FALSE)</f>
        <v>7.2721385832100971E-2</v>
      </c>
      <c r="T144" s="13">
        <f>VLOOKUP($E144,'ssp2-up-g'!$C$1:$X$194,11,FALSE)</f>
        <v>4.4960333694310961E-2</v>
      </c>
      <c r="U144" s="13">
        <f>VLOOKUP($E144,'ssp2-up-g'!$C$1:$X$194,12,FALSE)</f>
        <v>2.0047507063013725E-2</v>
      </c>
      <c r="V144" s="13">
        <f>VLOOKUP($E144,'ssp2-up-g'!$C$1:$X$194,13,FALSE)</f>
        <v>0</v>
      </c>
      <c r="W144" s="13">
        <f>VLOOKUP($E144,'ssp2-up-g'!$C$1:$X$194,14,FALSE)</f>
        <v>0</v>
      </c>
      <c r="X144" s="13">
        <f>VLOOKUP($E144,'ssp2-up-g'!$C$1:$X$194,15,FALSE)</f>
        <v>0</v>
      </c>
      <c r="Y144" s="13">
        <f>VLOOKUP($E144,'ssp2-up-g'!$C$1:$X$194,16,FALSE)</f>
        <v>0</v>
      </c>
      <c r="Z144" s="13">
        <f>VLOOKUP($E144,'ssp2-up-g'!$C$1:$X$194,17,FALSE)</f>
        <v>0</v>
      </c>
      <c r="AA144" s="13">
        <f>VLOOKUP($E144,'ssp2-up-g'!$C$1:$X$194,18,FALSE)</f>
        <v>0</v>
      </c>
      <c r="AB144" s="13">
        <f>VLOOKUP($E144,'ssp2-up-g'!$C$1:$X$194,19,FALSE)</f>
        <v>0</v>
      </c>
      <c r="AC144" s="13">
        <f>VLOOKUP($E144,'ssp2-up-g'!$C$1:$X$194,20,FALSE)</f>
        <v>0</v>
      </c>
      <c r="AD144" s="13">
        <f>VLOOKUP($E144,'ssp2-up-g'!$C$1:$X$194,21,FALSE)</f>
        <v>0</v>
      </c>
      <c r="AE144" s="13">
        <f>VLOOKUP($E144,'ssp2-up-g'!$C$1:$X$194,22,FALSE)</f>
        <v>0</v>
      </c>
    </row>
    <row r="145" spans="1:31" x14ac:dyDescent="0.3">
      <c r="A145" s="14">
        <v>143</v>
      </c>
      <c r="B145" s="8" t="s">
        <v>476</v>
      </c>
      <c r="C145" s="8" t="s">
        <v>214</v>
      </c>
      <c r="D145" s="8">
        <v>512</v>
      </c>
      <c r="E145" s="8" t="s">
        <v>142</v>
      </c>
      <c r="F145" s="8">
        <v>512</v>
      </c>
      <c r="G145" s="8" t="s">
        <v>261</v>
      </c>
      <c r="H145" s="8">
        <v>922</v>
      </c>
      <c r="J145" s="8" t="str">
        <f>VLOOKUP($E145,'un-class-eco'!$B$2:$D$219,3,FALSE)</f>
        <v>High income</v>
      </c>
      <c r="K145" s="8" t="str">
        <f>IF(VLOOKUP(E145,'un-class'!$L$1:$O$249,2,FALSE)="x","LDC",IF(VLOOKUP(E145,'un-class'!$L$1:$O$249,3,FALSE)="x","LLDC",IF(VLOOKUP(E145,'un-class'!$L$1:O360,4,FALSE)="x","SIDS","nan")))</f>
        <v>nan</v>
      </c>
      <c r="L145" s="14" t="str">
        <f t="shared" si="34"/>
        <v>OMN</v>
      </c>
      <c r="M145" s="15" t="s">
        <v>1049</v>
      </c>
      <c r="N145" s="13">
        <f>VLOOKUP($E145,'ssp2-up-g'!$C$1:$X$194,5,FALSE)</f>
        <v>0.28179338716370506</v>
      </c>
      <c r="O145" s="13">
        <f>VLOOKUP($E145,'ssp2-up-g'!$C$1:$X$194,6,FALSE)</f>
        <v>0.28117944193525002</v>
      </c>
      <c r="P145" s="13">
        <f>VLOOKUP($E145,'ssp2-up-g'!$C$1:$X$194,7,FALSE)</f>
        <v>0.29755857687262166</v>
      </c>
      <c r="Q145" s="13">
        <f>VLOOKUP($E145,'ssp2-up-g'!$C$1:$X$194,8,FALSE)</f>
        <v>0.29812134736517626</v>
      </c>
      <c r="R145" s="13">
        <f>VLOOKUP($E145,'ssp2-up-g'!$C$1:$X$194,9,FALSE)</f>
        <v>0.29073709844959916</v>
      </c>
      <c r="S145" s="13">
        <f>VLOOKUP($E145,'ssp2-up-g'!$C$1:$X$194,10,FALSE)</f>
        <v>0.28515411163842508</v>
      </c>
      <c r="T145" s="13">
        <f>VLOOKUP($E145,'ssp2-up-g'!$C$1:$X$194,11,FALSE)</f>
        <v>0.26864820397013167</v>
      </c>
      <c r="U145" s="13">
        <f>VLOOKUP($E145,'ssp2-up-g'!$C$1:$X$194,12,FALSE)</f>
        <v>0.24605423463003362</v>
      </c>
      <c r="V145" s="13">
        <f>VLOOKUP($E145,'ssp2-up-g'!$C$1:$X$194,13,FALSE)</f>
        <v>0.22142568402063922</v>
      </c>
      <c r="W145" s="13">
        <f>VLOOKUP($E145,'ssp2-up-g'!$C$1:$X$194,14,FALSE)</f>
        <v>0.19916161060069371</v>
      </c>
      <c r="X145" s="13">
        <f>VLOOKUP($E145,'ssp2-up-g'!$C$1:$X$194,15,FALSE)</f>
        <v>0.16480028889189402</v>
      </c>
      <c r="Y145" s="13">
        <f>VLOOKUP($E145,'ssp2-up-g'!$C$1:$X$194,16,FALSE)</f>
        <v>0.13211906102904525</v>
      </c>
      <c r="Z145" s="13">
        <f>VLOOKUP($E145,'ssp2-up-g'!$C$1:$X$194,17,FALSE)</f>
        <v>9.9574204341415395E-2</v>
      </c>
      <c r="AA145" s="13">
        <f>VLOOKUP($E145,'ssp2-up-g'!$C$1:$X$194,18,FALSE)</f>
        <v>7.4683216549871645E-2</v>
      </c>
      <c r="AB145" s="13">
        <f>VLOOKUP($E145,'ssp2-up-g'!$C$1:$X$194,19,FALSE)</f>
        <v>5.4298334416739813E-2</v>
      </c>
      <c r="AC145" s="13">
        <f>VLOOKUP($E145,'ssp2-up-g'!$C$1:$X$194,20,FALSE)</f>
        <v>3.9324857133497204E-2</v>
      </c>
      <c r="AD145" s="13">
        <f>VLOOKUP($E145,'ssp2-up-g'!$C$1:$X$194,21,FALSE)</f>
        <v>2.2676826247771231E-2</v>
      </c>
      <c r="AE145" s="13">
        <f>VLOOKUP($E145,'ssp2-up-g'!$C$1:$X$194,22,FALSE)</f>
        <v>6.9955828180763291E-3</v>
      </c>
    </row>
    <row r="146" spans="1:31" x14ac:dyDescent="0.3">
      <c r="A146" s="14">
        <v>144</v>
      </c>
      <c r="B146" s="8" t="s">
        <v>478</v>
      </c>
      <c r="C146" s="8" t="s">
        <v>214</v>
      </c>
      <c r="D146" s="8">
        <v>634</v>
      </c>
      <c r="E146" s="8" t="s">
        <v>155</v>
      </c>
      <c r="F146" s="8">
        <v>634</v>
      </c>
      <c r="G146" s="8" t="s">
        <v>261</v>
      </c>
      <c r="H146" s="8">
        <v>922</v>
      </c>
      <c r="J146" s="8" t="str">
        <f>VLOOKUP($E146,'un-class-eco'!$B$2:$D$219,3,FALSE)</f>
        <v>High income</v>
      </c>
      <c r="K146" s="8" t="str">
        <f>IF(VLOOKUP(E146,'un-class'!$L$1:$O$249,2,FALSE)="x","LDC",IF(VLOOKUP(E146,'un-class'!$L$1:$O$249,3,FALSE)="x","LLDC",IF(VLOOKUP(E146,'un-class'!$L$1:O361,4,FALSE)="x","SIDS","nan")))</f>
        <v>nan</v>
      </c>
      <c r="L146" s="14" t="str">
        <f t="shared" si="34"/>
        <v>QAT</v>
      </c>
      <c r="M146" s="15" t="s">
        <v>1049</v>
      </c>
      <c r="N146" s="13">
        <f>VLOOKUP($E146,'ssp2-up-g'!$C$1:$X$194,5,FALSE)</f>
        <v>0.53345537623084516</v>
      </c>
      <c r="O146" s="13">
        <f>VLOOKUP($E146,'ssp2-up-g'!$C$1:$X$194,6,FALSE)</f>
        <v>0.25495437217537686</v>
      </c>
      <c r="P146" s="13">
        <f>VLOOKUP($E146,'ssp2-up-g'!$C$1:$X$194,7,FALSE)</f>
        <v>0.24640096937800404</v>
      </c>
      <c r="Q146" s="13">
        <f>VLOOKUP($E146,'ssp2-up-g'!$C$1:$X$194,8,FALSE)</f>
        <v>0.23740356834891951</v>
      </c>
      <c r="R146" s="13">
        <f>VLOOKUP($E146,'ssp2-up-g'!$C$1:$X$194,9,FALSE)</f>
        <v>0.22791041512905963</v>
      </c>
      <c r="S146" s="13">
        <f>VLOOKUP($E146,'ssp2-up-g'!$C$1:$X$194,10,FALSE)</f>
        <v>0.20733347445022687</v>
      </c>
      <c r="T146" s="13">
        <f>VLOOKUP($E146,'ssp2-up-g'!$C$1:$X$194,11,FALSE)</f>
        <v>0.18121539259783903</v>
      </c>
      <c r="U146" s="13">
        <f>VLOOKUP($E146,'ssp2-up-g'!$C$1:$X$194,12,FALSE)</f>
        <v>0.14913908833557254</v>
      </c>
      <c r="V146" s="13">
        <f>VLOOKUP($E146,'ssp2-up-g'!$C$1:$X$194,13,FALSE)</f>
        <v>0.1181250341588842</v>
      </c>
      <c r="W146" s="13">
        <f>VLOOKUP($E146,'ssp2-up-g'!$C$1:$X$194,14,FALSE)</f>
        <v>8.7955140080467675E-2</v>
      </c>
      <c r="X146" s="13">
        <f>VLOOKUP($E146,'ssp2-up-g'!$C$1:$X$194,15,FALSE)</f>
        <v>5.0429815635206765E-2</v>
      </c>
      <c r="Y146" s="13">
        <f>VLOOKUP($E146,'ssp2-up-g'!$C$1:$X$194,16,FALSE)</f>
        <v>1.0761688832733984E-2</v>
      </c>
      <c r="Z146" s="13">
        <f>VLOOKUP($E146,'ssp2-up-g'!$C$1:$X$194,17,FALSE)</f>
        <v>0</v>
      </c>
      <c r="AA146" s="13">
        <f>VLOOKUP($E146,'ssp2-up-g'!$C$1:$X$194,18,FALSE)</f>
        <v>0</v>
      </c>
      <c r="AB146" s="13">
        <f>VLOOKUP($E146,'ssp2-up-g'!$C$1:$X$194,19,FALSE)</f>
        <v>0</v>
      </c>
      <c r="AC146" s="13">
        <f>VLOOKUP($E146,'ssp2-up-g'!$C$1:$X$194,20,FALSE)</f>
        <v>0</v>
      </c>
      <c r="AD146" s="13">
        <f>VLOOKUP($E146,'ssp2-up-g'!$C$1:$X$194,21,FALSE)</f>
        <v>0</v>
      </c>
      <c r="AE146" s="13">
        <f>VLOOKUP($E146,'ssp2-up-g'!$C$1:$X$194,22,FALSE)</f>
        <v>0</v>
      </c>
    </row>
    <row r="147" spans="1:31" x14ac:dyDescent="0.3">
      <c r="A147" s="14">
        <v>145</v>
      </c>
      <c r="B147" s="8" t="s">
        <v>480</v>
      </c>
      <c r="C147" s="8" t="s">
        <v>214</v>
      </c>
      <c r="D147" s="8">
        <v>682</v>
      </c>
      <c r="E147" s="8" t="s">
        <v>160</v>
      </c>
      <c r="F147" s="8">
        <v>682</v>
      </c>
      <c r="G147" s="8" t="s">
        <v>261</v>
      </c>
      <c r="H147" s="8">
        <v>922</v>
      </c>
      <c r="J147" s="8" t="str">
        <f>VLOOKUP($E147,'un-class-eco'!$B$2:$D$219,3,FALSE)</f>
        <v>High income</v>
      </c>
      <c r="K147" s="8" t="str">
        <f>IF(VLOOKUP(E147,'un-class'!$L$1:$O$249,2,FALSE)="x","LDC",IF(VLOOKUP(E147,'un-class'!$L$1:$O$249,3,FALSE)="x","LLDC",IF(VLOOKUP(E147,'un-class'!$L$1:O362,4,FALSE)="x","SIDS","nan")))</f>
        <v>nan</v>
      </c>
      <c r="L147" s="14" t="str">
        <f t="shared" si="34"/>
        <v>SAU</v>
      </c>
      <c r="M147" s="15" t="s">
        <v>1049</v>
      </c>
      <c r="N147" s="13">
        <f>VLOOKUP($E147,'ssp2-up-g'!$C$1:$X$194,5,FALSE)</f>
        <v>3.4254717158150108</v>
      </c>
      <c r="O147" s="13">
        <f>VLOOKUP($E147,'ssp2-up-g'!$C$1:$X$194,6,FALSE)</f>
        <v>3.5294878572538337</v>
      </c>
      <c r="P147" s="13">
        <f>VLOOKUP($E147,'ssp2-up-g'!$C$1:$X$194,7,FALSE)</f>
        <v>3.5269603638384872</v>
      </c>
      <c r="Q147" s="13">
        <f>VLOOKUP($E147,'ssp2-up-g'!$C$1:$X$194,8,FALSE)</f>
        <v>3.5199962288829596</v>
      </c>
      <c r="R147" s="13">
        <f>VLOOKUP($E147,'ssp2-up-g'!$C$1:$X$194,9,FALSE)</f>
        <v>3.4957980292360631</v>
      </c>
      <c r="S147" s="13">
        <f>VLOOKUP($E147,'ssp2-up-g'!$C$1:$X$194,10,FALSE)</f>
        <v>3.4029923531917348</v>
      </c>
      <c r="T147" s="13">
        <f>VLOOKUP($E147,'ssp2-up-g'!$C$1:$X$194,11,FALSE)</f>
        <v>3.1926319117934909</v>
      </c>
      <c r="U147" s="13">
        <f>VLOOKUP($E147,'ssp2-up-g'!$C$1:$X$194,12,FALSE)</f>
        <v>2.9560396612689743</v>
      </c>
      <c r="V147" s="13">
        <f>VLOOKUP($E147,'ssp2-up-g'!$C$1:$X$194,13,FALSE)</f>
        <v>2.7057828934122909</v>
      </c>
      <c r="W147" s="13">
        <f>VLOOKUP($E147,'ssp2-up-g'!$C$1:$X$194,14,FALSE)</f>
        <v>2.3819311603026705</v>
      </c>
      <c r="X147" s="13">
        <f>VLOOKUP($E147,'ssp2-up-g'!$C$1:$X$194,15,FALSE)</f>
        <v>2.00289005489023</v>
      </c>
      <c r="Y147" s="13">
        <f>VLOOKUP($E147,'ssp2-up-g'!$C$1:$X$194,16,FALSE)</f>
        <v>1.6001087709648516</v>
      </c>
      <c r="Z147" s="13">
        <f>VLOOKUP($E147,'ssp2-up-g'!$C$1:$X$194,17,FALSE)</f>
        <v>1.234030731266941</v>
      </c>
      <c r="AA147" s="13">
        <f>VLOOKUP($E147,'ssp2-up-g'!$C$1:$X$194,18,FALSE)</f>
        <v>0.88399078601984371</v>
      </c>
      <c r="AB147" s="13">
        <f>VLOOKUP($E147,'ssp2-up-g'!$C$1:$X$194,19,FALSE)</f>
        <v>0.53267896084139466</v>
      </c>
      <c r="AC147" s="13">
        <f>VLOOKUP($E147,'ssp2-up-g'!$C$1:$X$194,20,FALSE)</f>
        <v>0.16937067528149186</v>
      </c>
      <c r="AD147" s="13">
        <f>VLOOKUP($E147,'ssp2-up-g'!$C$1:$X$194,21,FALSE)</f>
        <v>0</v>
      </c>
      <c r="AE147" s="13">
        <f>VLOOKUP($E147,'ssp2-up-g'!$C$1:$X$194,22,FALSE)</f>
        <v>0</v>
      </c>
    </row>
    <row r="148" spans="1:31" x14ac:dyDescent="0.3">
      <c r="A148" s="14">
        <v>146</v>
      </c>
      <c r="B148" s="8" t="s">
        <v>482</v>
      </c>
      <c r="C148" s="8">
        <v>13</v>
      </c>
      <c r="D148" s="8">
        <v>275</v>
      </c>
      <c r="E148" s="8" t="s">
        <v>153</v>
      </c>
      <c r="F148" s="8">
        <v>275</v>
      </c>
      <c r="G148" s="8" t="s">
        <v>261</v>
      </c>
      <c r="H148" s="8">
        <v>922</v>
      </c>
      <c r="J148" s="8" t="str">
        <f>VLOOKUP($E148,'un-class-eco'!$B$2:$D$219,3,FALSE)</f>
        <v>Lower middle income</v>
      </c>
      <c r="K148" s="8" t="str">
        <f>IF(VLOOKUP(E148,'un-class'!$L$1:$O$249,2,FALSE)="x","LDC",IF(VLOOKUP(E148,'un-class'!$L$1:$O$249,3,FALSE)="x","LLDC",IF(VLOOKUP(E148,'un-class'!$L$1:O363,4,FALSE)="x","SIDS","nan")))</f>
        <v>nan</v>
      </c>
      <c r="L148" s="14" t="str">
        <f t="shared" si="34"/>
        <v>PSE</v>
      </c>
      <c r="M148" s="15" t="s">
        <v>1049</v>
      </c>
      <c r="N148" s="13">
        <f>VLOOKUP($E148,'ssp2-up-g'!$C$1:$X$194,5,FALSE)</f>
        <v>0.41342438426996875</v>
      </c>
      <c r="O148" s="13">
        <f>VLOOKUP($E148,'ssp2-up-g'!$C$1:$X$194,6,FALSE)</f>
        <v>0.3736238223686561</v>
      </c>
      <c r="P148" s="13">
        <f>VLOOKUP($E148,'ssp2-up-g'!$C$1:$X$194,7,FALSE)</f>
        <v>0.31976801643986397</v>
      </c>
      <c r="Q148" s="13">
        <f>VLOOKUP($E148,'ssp2-up-g'!$C$1:$X$194,8,FALSE)</f>
        <v>0.27368739584418655</v>
      </c>
      <c r="R148" s="13">
        <f>VLOOKUP($E148,'ssp2-up-g'!$C$1:$X$194,9,FALSE)</f>
        <v>0.22782313461425474</v>
      </c>
      <c r="S148" s="13">
        <f>VLOOKUP($E148,'ssp2-up-g'!$C$1:$X$194,10,FALSE)</f>
        <v>0.18169707414817715</v>
      </c>
      <c r="T148" s="13">
        <f>VLOOKUP($E148,'ssp2-up-g'!$C$1:$X$194,11,FALSE)</f>
        <v>0.13529735791135433</v>
      </c>
      <c r="U148" s="13">
        <f>VLOOKUP($E148,'ssp2-up-g'!$C$1:$X$194,12,FALSE)</f>
        <v>9.7705616616250879E-2</v>
      </c>
      <c r="V148" s="13">
        <f>VLOOKUP($E148,'ssp2-up-g'!$C$1:$X$194,13,FALSE)</f>
        <v>5.7317998469544662E-2</v>
      </c>
      <c r="W148" s="13">
        <f>VLOOKUP($E148,'ssp2-up-g'!$C$1:$X$194,14,FALSE)</f>
        <v>2.2495786507065851E-2</v>
      </c>
      <c r="X148" s="13">
        <f>VLOOKUP($E148,'ssp2-up-g'!$C$1:$X$194,15,FALSE)</f>
        <v>1.7548767229210505E-2</v>
      </c>
      <c r="Y148" s="13">
        <f>VLOOKUP($E148,'ssp2-up-g'!$C$1:$X$194,16,FALSE)</f>
        <v>1.4814946930955308E-2</v>
      </c>
      <c r="Z148" s="13">
        <f>VLOOKUP($E148,'ssp2-up-g'!$C$1:$X$194,17,FALSE)</f>
        <v>1.7400166047263355E-2</v>
      </c>
      <c r="AA148" s="13">
        <f>VLOOKUP($E148,'ssp2-up-g'!$C$1:$X$194,18,FALSE)</f>
        <v>1.984311817536355E-2</v>
      </c>
      <c r="AB148" s="13">
        <f>VLOOKUP($E148,'ssp2-up-g'!$C$1:$X$194,19,FALSE)</f>
        <v>2.2966726758077982E-2</v>
      </c>
      <c r="AC148" s="13">
        <f>VLOOKUP($E148,'ssp2-up-g'!$C$1:$X$194,20,FALSE)</f>
        <v>3.0918529526130278E-2</v>
      </c>
      <c r="AD148" s="13">
        <f>VLOOKUP($E148,'ssp2-up-g'!$C$1:$X$194,21,FALSE)</f>
        <v>3.7260394660524554E-2</v>
      </c>
      <c r="AE148" s="13">
        <f>VLOOKUP($E148,'ssp2-up-g'!$C$1:$X$194,22,FALSE)</f>
        <v>4.5852028841395942E-2</v>
      </c>
    </row>
    <row r="149" spans="1:31" x14ac:dyDescent="0.3">
      <c r="A149" s="14">
        <v>147</v>
      </c>
      <c r="B149" s="8" t="s">
        <v>484</v>
      </c>
      <c r="C149" s="8" t="s">
        <v>214</v>
      </c>
      <c r="D149" s="8">
        <v>760</v>
      </c>
      <c r="E149" s="8" t="s">
        <v>175</v>
      </c>
      <c r="F149" s="8">
        <v>760</v>
      </c>
      <c r="G149" s="8" t="s">
        <v>261</v>
      </c>
      <c r="H149" s="8">
        <v>922</v>
      </c>
      <c r="J149" s="8" t="str">
        <f>VLOOKUP($E149,'un-class-eco'!$B$2:$D$219,3,FALSE)</f>
        <v>Low income</v>
      </c>
      <c r="K149" s="8" t="str">
        <f>IF(VLOOKUP(E149,'un-class'!$L$1:$O$249,2,FALSE)="x","LDC",IF(VLOOKUP(E149,'un-class'!$L$1:$O$249,3,FALSE)="x","LLDC",IF(VLOOKUP(E149,'un-class'!$L$1:O364,4,FALSE)="x","SIDS","nan")))</f>
        <v>nan</v>
      </c>
      <c r="L149" s="14" t="str">
        <f t="shared" si="34"/>
        <v>SYR</v>
      </c>
      <c r="M149" s="15" t="s">
        <v>1049</v>
      </c>
      <c r="N149" s="13">
        <f>VLOOKUP($E149,'ssp2-up-g'!$C$1:$X$194,5,FALSE)</f>
        <v>1.7378860413188022</v>
      </c>
      <c r="O149" s="13">
        <f>VLOOKUP($E149,'ssp2-up-g'!$C$1:$X$194,6,FALSE)</f>
        <v>1.7903283320353029</v>
      </c>
      <c r="P149" s="13">
        <f>VLOOKUP($E149,'ssp2-up-g'!$C$1:$X$194,7,FALSE)</f>
        <v>1.8054915831855745</v>
      </c>
      <c r="Q149" s="13">
        <f>VLOOKUP($E149,'ssp2-up-g'!$C$1:$X$194,8,FALSE)</f>
        <v>1.7650751013211874</v>
      </c>
      <c r="R149" s="13">
        <f>VLOOKUP($E149,'ssp2-up-g'!$C$1:$X$194,9,FALSE)</f>
        <v>1.6702651289845569</v>
      </c>
      <c r="S149" s="13">
        <f>VLOOKUP($E149,'ssp2-up-g'!$C$1:$X$194,10,FALSE)</f>
        <v>1.5217155483313221</v>
      </c>
      <c r="T149" s="13">
        <f>VLOOKUP($E149,'ssp2-up-g'!$C$1:$X$194,11,FALSE)</f>
        <v>1.3618798783664126</v>
      </c>
      <c r="U149" s="13">
        <f>VLOOKUP($E149,'ssp2-up-g'!$C$1:$X$194,12,FALSE)</f>
        <v>1.2299295779285906</v>
      </c>
      <c r="V149" s="13">
        <f>VLOOKUP($E149,'ssp2-up-g'!$C$1:$X$194,13,FALSE)</f>
        <v>1.1152500176099487</v>
      </c>
      <c r="W149" s="13">
        <f>VLOOKUP($E149,'ssp2-up-g'!$C$1:$X$194,14,FALSE)</f>
        <v>0.96622157551657395</v>
      </c>
      <c r="X149" s="13">
        <f>VLOOKUP($E149,'ssp2-up-g'!$C$1:$X$194,15,FALSE)</f>
        <v>0.81029475442258558</v>
      </c>
      <c r="Y149" s="13">
        <f>VLOOKUP($E149,'ssp2-up-g'!$C$1:$X$194,16,FALSE)</f>
        <v>0.65123012060572805</v>
      </c>
      <c r="Z149" s="13">
        <f>VLOOKUP($E149,'ssp2-up-g'!$C$1:$X$194,17,FALSE)</f>
        <v>0.50303368493772638</v>
      </c>
      <c r="AA149" s="13">
        <f>VLOOKUP($E149,'ssp2-up-g'!$C$1:$X$194,18,FALSE)</f>
        <v>0.35447934510171564</v>
      </c>
      <c r="AB149" s="13">
        <f>VLOOKUP($E149,'ssp2-up-g'!$C$1:$X$194,19,FALSE)</f>
        <v>0.20525516806449318</v>
      </c>
      <c r="AC149" s="13">
        <f>VLOOKUP($E149,'ssp2-up-g'!$C$1:$X$194,20,FALSE)</f>
        <v>5.5724292256488894E-2</v>
      </c>
      <c r="AD149" s="13">
        <f>VLOOKUP($E149,'ssp2-up-g'!$C$1:$X$194,21,FALSE)</f>
        <v>0</v>
      </c>
      <c r="AE149" s="13">
        <f>VLOOKUP($E149,'ssp2-up-g'!$C$1:$X$194,22,FALSE)</f>
        <v>0</v>
      </c>
    </row>
    <row r="150" spans="1:31" x14ac:dyDescent="0.3">
      <c r="A150" s="14">
        <v>148</v>
      </c>
      <c r="B150" s="8" t="s">
        <v>486</v>
      </c>
      <c r="C150" s="8" t="s">
        <v>214</v>
      </c>
      <c r="D150" s="8">
        <v>792</v>
      </c>
      <c r="E150" s="8" t="s">
        <v>185</v>
      </c>
      <c r="F150" s="8">
        <v>792</v>
      </c>
      <c r="G150" s="8" t="s">
        <v>261</v>
      </c>
      <c r="H150" s="8">
        <v>922</v>
      </c>
      <c r="J150" s="8" t="str">
        <f>VLOOKUP($E150,'un-class-eco'!$B$2:$D$219,3,FALSE)</f>
        <v>Upper middle income</v>
      </c>
      <c r="K150" s="8" t="str">
        <f>IF(VLOOKUP(E150,'un-class'!$L$1:$O$249,2,FALSE)="x","LDC",IF(VLOOKUP(E150,'un-class'!$L$1:$O$249,3,FALSE)="x","LLDC",IF(VLOOKUP(E150,'un-class'!$L$1:O365,4,FALSE)="x","SIDS","nan")))</f>
        <v>nan</v>
      </c>
      <c r="L150" s="14" t="str">
        <f t="shared" si="34"/>
        <v>TUR</v>
      </c>
      <c r="M150" s="15" t="s">
        <v>1049</v>
      </c>
      <c r="N150" s="13">
        <f>VLOOKUP($E150,'ssp2-up-g'!$C$1:$X$194,5,FALSE)</f>
        <v>4.1138555871422327</v>
      </c>
      <c r="O150" s="13">
        <f>VLOOKUP($E150,'ssp2-up-g'!$C$1:$X$194,6,FALSE)</f>
        <v>3.978410655905499</v>
      </c>
      <c r="P150" s="13">
        <f>VLOOKUP($E150,'ssp2-up-g'!$C$1:$X$194,7,FALSE)</f>
        <v>3.7837707503687099</v>
      </c>
      <c r="Q150" s="13">
        <f>VLOOKUP($E150,'ssp2-up-g'!$C$1:$X$194,8,FALSE)</f>
        <v>3.5166825000692867</v>
      </c>
      <c r="R150" s="13">
        <f>VLOOKUP($E150,'ssp2-up-g'!$C$1:$X$194,9,FALSE)</f>
        <v>3.2213295904344363</v>
      </c>
      <c r="S150" s="13">
        <f>VLOOKUP($E150,'ssp2-up-g'!$C$1:$X$194,10,FALSE)</f>
        <v>2.907322812436874</v>
      </c>
      <c r="T150" s="13">
        <f>VLOOKUP($E150,'ssp2-up-g'!$C$1:$X$194,11,FALSE)</f>
        <v>2.5537647985840692</v>
      </c>
      <c r="U150" s="13">
        <f>VLOOKUP($E150,'ssp2-up-g'!$C$1:$X$194,12,FALSE)</f>
        <v>2.1716065177306092</v>
      </c>
      <c r="V150" s="13">
        <f>VLOOKUP($E150,'ssp2-up-g'!$C$1:$X$194,13,FALSE)</f>
        <v>1.7327206299355424</v>
      </c>
      <c r="W150" s="13">
        <f>VLOOKUP($E150,'ssp2-up-g'!$C$1:$X$194,14,FALSE)</f>
        <v>1.3258026156746467</v>
      </c>
      <c r="X150" s="13">
        <f>VLOOKUP($E150,'ssp2-up-g'!$C$1:$X$194,15,FALSE)</f>
        <v>0.99862702364103484</v>
      </c>
      <c r="Y150" s="13">
        <f>VLOOKUP($E150,'ssp2-up-g'!$C$1:$X$194,16,FALSE)</f>
        <v>0.66683961510472045</v>
      </c>
      <c r="Z150" s="13">
        <f>VLOOKUP($E150,'ssp2-up-g'!$C$1:$X$194,17,FALSE)</f>
        <v>0.33055684369433891</v>
      </c>
      <c r="AA150" s="13">
        <f>VLOOKUP($E150,'ssp2-up-g'!$C$1:$X$194,18,FALSE)</f>
        <v>1.8323536029058118E-2</v>
      </c>
      <c r="AB150" s="13">
        <f>VLOOKUP($E150,'ssp2-up-g'!$C$1:$X$194,19,FALSE)</f>
        <v>0</v>
      </c>
      <c r="AC150" s="13">
        <f>VLOOKUP($E150,'ssp2-up-g'!$C$1:$X$194,20,FALSE)</f>
        <v>0</v>
      </c>
      <c r="AD150" s="13">
        <f>VLOOKUP($E150,'ssp2-up-g'!$C$1:$X$194,21,FALSE)</f>
        <v>0</v>
      </c>
      <c r="AE150" s="13">
        <f>VLOOKUP($E150,'ssp2-up-g'!$C$1:$X$194,22,FALSE)</f>
        <v>0</v>
      </c>
    </row>
    <row r="151" spans="1:31" x14ac:dyDescent="0.3">
      <c r="A151" s="14">
        <v>149</v>
      </c>
      <c r="B151" s="8" t="s">
        <v>488</v>
      </c>
      <c r="C151" s="8" t="s">
        <v>214</v>
      </c>
      <c r="D151" s="8">
        <v>784</v>
      </c>
      <c r="E151" s="8" t="s">
        <v>13</v>
      </c>
      <c r="F151" s="8">
        <v>784</v>
      </c>
      <c r="G151" s="8" t="s">
        <v>261</v>
      </c>
      <c r="H151" s="8">
        <v>922</v>
      </c>
      <c r="J151" s="8" t="str">
        <f>VLOOKUP($E151,'un-class-eco'!$B$2:$D$219,3,FALSE)</f>
        <v>High income</v>
      </c>
      <c r="K151" s="8" t="str">
        <f>IF(VLOOKUP(E151,'un-class'!$L$1:$O$249,2,FALSE)="x","LDC",IF(VLOOKUP(E151,'un-class'!$L$1:$O$249,3,FALSE)="x","LLDC",IF(VLOOKUP(E151,'un-class'!$L$1:O366,4,FALSE)="x","SIDS","nan")))</f>
        <v>nan</v>
      </c>
      <c r="L151" s="14" t="str">
        <f t="shared" si="34"/>
        <v>ARE</v>
      </c>
      <c r="M151" s="15" t="s">
        <v>1049</v>
      </c>
      <c r="N151" s="13">
        <f>VLOOKUP($E151,'ssp2-up-g'!$C$1:$X$194,5,FALSE)</f>
        <v>2.0020598384834525</v>
      </c>
      <c r="O151" s="13">
        <f>VLOOKUP($E151,'ssp2-up-g'!$C$1:$X$194,6,FALSE)</f>
        <v>1.2432307813980934</v>
      </c>
      <c r="P151" s="13">
        <f>VLOOKUP($E151,'ssp2-up-g'!$C$1:$X$194,7,FALSE)</f>
        <v>1.1772656491988602</v>
      </c>
      <c r="Q151" s="13">
        <f>VLOOKUP($E151,'ssp2-up-g'!$C$1:$X$194,8,FALSE)</f>
        <v>1.1155704112477132</v>
      </c>
      <c r="R151" s="13">
        <f>VLOOKUP($E151,'ssp2-up-g'!$C$1:$X$194,9,FALSE)</f>
        <v>1.0612438745979969</v>
      </c>
      <c r="S151" s="13">
        <f>VLOOKUP($E151,'ssp2-up-g'!$C$1:$X$194,10,FALSE)</f>
        <v>0.994697649188657</v>
      </c>
      <c r="T151" s="13">
        <f>VLOOKUP($E151,'ssp2-up-g'!$C$1:$X$194,11,FALSE)</f>
        <v>0.8949318185454409</v>
      </c>
      <c r="U151" s="13">
        <f>VLOOKUP($E151,'ssp2-up-g'!$C$1:$X$194,12,FALSE)</f>
        <v>0.7804636662466411</v>
      </c>
      <c r="V151" s="13">
        <f>VLOOKUP($E151,'ssp2-up-g'!$C$1:$X$194,13,FALSE)</f>
        <v>0.66000096539227293</v>
      </c>
      <c r="W151" s="13">
        <f>VLOOKUP($E151,'ssp2-up-g'!$C$1:$X$194,14,FALSE)</f>
        <v>0.54226540102999365</v>
      </c>
      <c r="X151" s="13">
        <f>VLOOKUP($E151,'ssp2-up-g'!$C$1:$X$194,15,FALSE)</f>
        <v>0.35468717369996128</v>
      </c>
      <c r="Y151" s="13">
        <f>VLOOKUP($E151,'ssp2-up-g'!$C$1:$X$194,16,FALSE)</f>
        <v>0.16187427430985935</v>
      </c>
      <c r="Z151" s="13">
        <f>VLOOKUP($E151,'ssp2-up-g'!$C$1:$X$194,17,FALSE)</f>
        <v>0</v>
      </c>
      <c r="AA151" s="13">
        <f>VLOOKUP($E151,'ssp2-up-g'!$C$1:$X$194,18,FALSE)</f>
        <v>0</v>
      </c>
      <c r="AB151" s="13">
        <f>VLOOKUP($E151,'ssp2-up-g'!$C$1:$X$194,19,FALSE)</f>
        <v>0</v>
      </c>
      <c r="AC151" s="13">
        <f>VLOOKUP($E151,'ssp2-up-g'!$C$1:$X$194,20,FALSE)</f>
        <v>0</v>
      </c>
      <c r="AD151" s="13">
        <f>VLOOKUP($E151,'ssp2-up-g'!$C$1:$X$194,21,FALSE)</f>
        <v>0</v>
      </c>
      <c r="AE151" s="13">
        <f>VLOOKUP($E151,'ssp2-up-g'!$C$1:$X$194,22,FALSE)</f>
        <v>0</v>
      </c>
    </row>
    <row r="152" spans="1:31" x14ac:dyDescent="0.3">
      <c r="A152" s="14">
        <v>150</v>
      </c>
      <c r="B152" s="8" t="s">
        <v>490</v>
      </c>
      <c r="C152" s="8" t="s">
        <v>214</v>
      </c>
      <c r="D152" s="8">
        <v>887</v>
      </c>
      <c r="E152" s="8" t="s">
        <v>198</v>
      </c>
      <c r="F152" s="8">
        <v>887</v>
      </c>
      <c r="G152" s="8" t="s">
        <v>261</v>
      </c>
      <c r="H152" s="8">
        <v>922</v>
      </c>
      <c r="J152" s="8" t="str">
        <f>VLOOKUP($E152,'un-class-eco'!$B$2:$D$219,3,FALSE)</f>
        <v>Low income</v>
      </c>
      <c r="K152" s="8" t="str">
        <f>IF(VLOOKUP(E152,'un-class'!$L$1:$O$249,2,FALSE)="x","LDC",IF(VLOOKUP(E152,'un-class'!$L$1:$O$249,3,FALSE)="x","LLDC",IF(VLOOKUP(E152,'un-class'!$L$1:O367,4,FALSE)="x","SIDS","nan")))</f>
        <v>LDC</v>
      </c>
      <c r="L152" s="14" t="str">
        <f t="shared" si="34"/>
        <v>YEM</v>
      </c>
      <c r="M152" s="15" t="s">
        <v>1049</v>
      </c>
      <c r="N152" s="13">
        <f>VLOOKUP($E152,'ssp2-up-g'!$C$1:$X$194,5,FALSE)</f>
        <v>2.1734078096687259</v>
      </c>
      <c r="O152" s="13">
        <f>VLOOKUP($E152,'ssp2-up-g'!$C$1:$X$194,6,FALSE)</f>
        <v>2.5106769967211395</v>
      </c>
      <c r="P152" s="13">
        <f>VLOOKUP($E152,'ssp2-up-g'!$C$1:$X$194,7,FALSE)</f>
        <v>2.7729241270051492</v>
      </c>
      <c r="Q152" s="13">
        <f>VLOOKUP($E152,'ssp2-up-g'!$C$1:$X$194,8,FALSE)</f>
        <v>2.9635447319216137</v>
      </c>
      <c r="R152" s="13">
        <f>VLOOKUP($E152,'ssp2-up-g'!$C$1:$X$194,9,FALSE)</f>
        <v>3.1745108474853936</v>
      </c>
      <c r="S152" s="13">
        <f>VLOOKUP($E152,'ssp2-up-g'!$C$1:$X$194,10,FALSE)</f>
        <v>3.3625305902323639</v>
      </c>
      <c r="T152" s="13">
        <f>VLOOKUP($E152,'ssp2-up-g'!$C$1:$X$194,11,FALSE)</f>
        <v>3.4722889049687353</v>
      </c>
      <c r="U152" s="13">
        <f>VLOOKUP($E152,'ssp2-up-g'!$C$1:$X$194,12,FALSE)</f>
        <v>3.4835294871234943</v>
      </c>
      <c r="V152" s="13">
        <f>VLOOKUP($E152,'ssp2-up-g'!$C$1:$X$194,13,FALSE)</f>
        <v>3.3529084956009427</v>
      </c>
      <c r="W152" s="13">
        <f>VLOOKUP($E152,'ssp2-up-g'!$C$1:$X$194,14,FALSE)</f>
        <v>3.1530117428611888</v>
      </c>
      <c r="X152" s="13">
        <f>VLOOKUP($E152,'ssp2-up-g'!$C$1:$X$194,15,FALSE)</f>
        <v>2.9917102276824821</v>
      </c>
      <c r="Y152" s="13">
        <f>VLOOKUP($E152,'ssp2-up-g'!$C$1:$X$194,16,FALSE)</f>
        <v>2.8314680636466463</v>
      </c>
      <c r="Z152" s="13">
        <f>VLOOKUP($E152,'ssp2-up-g'!$C$1:$X$194,17,FALSE)</f>
        <v>2.6159562982970783</v>
      </c>
      <c r="AA152" s="13">
        <f>VLOOKUP($E152,'ssp2-up-g'!$C$1:$X$194,18,FALSE)</f>
        <v>2.3526309897328659</v>
      </c>
      <c r="AB152" s="13">
        <f>VLOOKUP($E152,'ssp2-up-g'!$C$1:$X$194,19,FALSE)</f>
        <v>2.0862028886272341</v>
      </c>
      <c r="AC152" s="13">
        <f>VLOOKUP($E152,'ssp2-up-g'!$C$1:$X$194,20,FALSE)</f>
        <v>1.7870422803392927</v>
      </c>
      <c r="AD152" s="13">
        <f>VLOOKUP($E152,'ssp2-up-g'!$C$1:$X$194,21,FALSE)</f>
        <v>1.5109450231048456</v>
      </c>
      <c r="AE152" s="13">
        <f>VLOOKUP($E152,'ssp2-up-g'!$C$1:$X$194,22,FALSE)</f>
        <v>1.2649180310631323</v>
      </c>
    </row>
    <row r="153" spans="1:31" x14ac:dyDescent="0.3">
      <c r="A153" s="14">
        <v>151</v>
      </c>
      <c r="B153" s="14" t="s">
        <v>492</v>
      </c>
      <c r="C153" s="14" t="s">
        <v>214</v>
      </c>
      <c r="D153" s="14">
        <v>908</v>
      </c>
      <c r="E153" s="14" t="s">
        <v>214</v>
      </c>
      <c r="F153" s="14">
        <v>150</v>
      </c>
      <c r="G153" s="14" t="s">
        <v>2</v>
      </c>
      <c r="H153" s="14">
        <v>1840</v>
      </c>
      <c r="I153" s="14"/>
      <c r="L153" s="14" t="str">
        <f>B153</f>
        <v>Europe</v>
      </c>
      <c r="M153" s="15" t="s">
        <v>1049</v>
      </c>
      <c r="N153" s="15">
        <f t="shared" ref="N153:W154" si="39">SUMIF($H$2:$H$295,$D153,N$2:N$295)</f>
        <v>20.433344858916399</v>
      </c>
      <c r="O153" s="15">
        <f t="shared" si="39"/>
        <v>17.53802251215085</v>
      </c>
      <c r="P153" s="15">
        <f t="shared" si="39"/>
        <v>15.76733099235676</v>
      </c>
      <c r="Q153" s="15">
        <f t="shared" si="39"/>
        <v>13.949885040297865</v>
      </c>
      <c r="R153" s="15">
        <f t="shared" si="39"/>
        <v>12.530760078113653</v>
      </c>
      <c r="S153" s="15">
        <f t="shared" si="39"/>
        <v>11.701469691035948</v>
      </c>
      <c r="T153" s="15">
        <f t="shared" si="39"/>
        <v>10.598673177377846</v>
      </c>
      <c r="U153" s="15">
        <f t="shared" si="39"/>
        <v>9.2890528517728495</v>
      </c>
      <c r="V153" s="15">
        <f t="shared" si="39"/>
        <v>7.8116983667406013</v>
      </c>
      <c r="W153" s="15">
        <f t="shared" si="39"/>
        <v>6.6681011375928598</v>
      </c>
      <c r="X153" s="15">
        <f t="shared" ref="X153:AE154" si="40">SUMIF($H$2:$H$295,$D153,X$2:X$295)</f>
        <v>5.086648733762507</v>
      </c>
      <c r="Y153" s="15">
        <f t="shared" si="40"/>
        <v>4.1072952389527586</v>
      </c>
      <c r="Z153" s="15">
        <f t="shared" si="40"/>
        <v>3.5247502360843423</v>
      </c>
      <c r="AA153" s="15">
        <f t="shared" si="40"/>
        <v>3.0435371282205592</v>
      </c>
      <c r="AB153" s="15">
        <f t="shared" si="40"/>
        <v>2.4741899882727227</v>
      </c>
      <c r="AC153" s="15">
        <f t="shared" si="40"/>
        <v>1.7735032772707053</v>
      </c>
      <c r="AD153" s="15">
        <f t="shared" si="40"/>
        <v>1.1708362696232271</v>
      </c>
      <c r="AE153" s="15">
        <f t="shared" si="40"/>
        <v>0.56525222522344853</v>
      </c>
    </row>
    <row r="154" spans="1:31" x14ac:dyDescent="0.3">
      <c r="A154" s="14">
        <v>152</v>
      </c>
      <c r="B154" s="14" t="s">
        <v>493</v>
      </c>
      <c r="C154" s="14" t="s">
        <v>214</v>
      </c>
      <c r="D154" s="14">
        <v>923</v>
      </c>
      <c r="E154" s="14" t="s">
        <v>214</v>
      </c>
      <c r="F154" s="14">
        <v>151</v>
      </c>
      <c r="G154" s="14" t="s">
        <v>258</v>
      </c>
      <c r="H154" s="14">
        <v>908</v>
      </c>
      <c r="I154" s="14">
        <v>1829</v>
      </c>
      <c r="L154" s="14" t="str">
        <f>B154</f>
        <v>Eastern Europe</v>
      </c>
      <c r="M154" s="15" t="s">
        <v>1049</v>
      </c>
      <c r="N154" s="15">
        <f t="shared" si="39"/>
        <v>5.1456724884017468</v>
      </c>
      <c r="O154" s="15">
        <f t="shared" si="39"/>
        <v>4.1600513322343531</v>
      </c>
      <c r="P154" s="15">
        <f t="shared" si="39"/>
        <v>3.1835843635434098</v>
      </c>
      <c r="Q154" s="15">
        <f t="shared" si="39"/>
        <v>2.3052499648060825</v>
      </c>
      <c r="R154" s="15">
        <f t="shared" si="39"/>
        <v>1.776103168374501</v>
      </c>
      <c r="S154" s="15">
        <f t="shared" si="39"/>
        <v>1.7726413106767462</v>
      </c>
      <c r="T154" s="15">
        <f t="shared" si="39"/>
        <v>1.6301867556359952</v>
      </c>
      <c r="U154" s="15">
        <f t="shared" si="39"/>
        <v>1.4660707886992204</v>
      </c>
      <c r="V154" s="15">
        <f t="shared" si="39"/>
        <v>1.1896037640910504</v>
      </c>
      <c r="W154" s="15">
        <f t="shared" si="39"/>
        <v>0.96925098268645549</v>
      </c>
      <c r="X154" s="15">
        <f t="shared" si="40"/>
        <v>0.44600898414520351</v>
      </c>
      <c r="Y154" s="15">
        <f t="shared" si="40"/>
        <v>0.13598503804320927</v>
      </c>
      <c r="Z154" s="15">
        <f t="shared" si="40"/>
        <v>0</v>
      </c>
      <c r="AA154" s="15">
        <f t="shared" si="40"/>
        <v>0</v>
      </c>
      <c r="AB154" s="15">
        <f t="shared" si="40"/>
        <v>0</v>
      </c>
      <c r="AC154" s="15">
        <f t="shared" si="40"/>
        <v>0</v>
      </c>
      <c r="AD154" s="15">
        <f t="shared" si="40"/>
        <v>0</v>
      </c>
      <c r="AE154" s="15">
        <f t="shared" si="40"/>
        <v>0</v>
      </c>
    </row>
    <row r="155" spans="1:31" x14ac:dyDescent="0.3">
      <c r="A155" s="14">
        <v>153</v>
      </c>
      <c r="B155" s="8" t="s">
        <v>494</v>
      </c>
      <c r="C155" s="8" t="s">
        <v>214</v>
      </c>
      <c r="D155" s="8">
        <v>112</v>
      </c>
      <c r="E155" s="8" t="s">
        <v>28</v>
      </c>
      <c r="F155" s="8">
        <v>112</v>
      </c>
      <c r="G155" s="8" t="s">
        <v>261</v>
      </c>
      <c r="H155" s="8">
        <v>923</v>
      </c>
      <c r="J155" s="8" t="str">
        <f>VLOOKUP($E155,'un-class-eco'!$B$2:$D$219,3,FALSE)</f>
        <v>Upper middle income</v>
      </c>
      <c r="K155" s="8" t="str">
        <f>IF(VLOOKUP(E155,'un-class'!$L$1:$O$249,2,FALSE)="x","LDC",IF(VLOOKUP(E155,'un-class'!$L$1:$O$249,3,FALSE)="x","LLDC",IF(VLOOKUP(E155,'un-class'!$L$1:O370,4,FALSE)="x","SIDS","nan")))</f>
        <v>nan</v>
      </c>
      <c r="L155" s="14" t="str">
        <f t="shared" si="34"/>
        <v>BLR</v>
      </c>
      <c r="M155" s="15" t="s">
        <v>1049</v>
      </c>
      <c r="N155" s="13">
        <f>VLOOKUP($E155,'ssp2-up-g'!$C$1:$X$194,5,FALSE)</f>
        <v>4.8230444360305214E-2</v>
      </c>
      <c r="O155" s="13">
        <f>VLOOKUP($E155,'ssp2-up-g'!$C$1:$X$194,6,FALSE)</f>
        <v>3.4988583542129525E-2</v>
      </c>
      <c r="P155" s="13">
        <f>VLOOKUP($E155,'ssp2-up-g'!$C$1:$X$194,7,FALSE)</f>
        <v>1.0529249827121667E-2</v>
      </c>
      <c r="Q155" s="13">
        <f>VLOOKUP($E155,'ssp2-up-g'!$C$1:$X$194,8,FALSE)</f>
        <v>0</v>
      </c>
      <c r="R155" s="13">
        <f>VLOOKUP($E155,'ssp2-up-g'!$C$1:$X$194,9,FALSE)</f>
        <v>0</v>
      </c>
      <c r="S155" s="13">
        <f>VLOOKUP($E155,'ssp2-up-g'!$C$1:$X$194,10,FALSE)</f>
        <v>0</v>
      </c>
      <c r="T155" s="13">
        <f>VLOOKUP($E155,'ssp2-up-g'!$C$1:$X$194,11,FALSE)</f>
        <v>0</v>
      </c>
      <c r="U155" s="13">
        <f>VLOOKUP($E155,'ssp2-up-g'!$C$1:$X$194,12,FALSE)</f>
        <v>0</v>
      </c>
      <c r="V155" s="13">
        <f>VLOOKUP($E155,'ssp2-up-g'!$C$1:$X$194,13,FALSE)</f>
        <v>0</v>
      </c>
      <c r="W155" s="13">
        <f>VLOOKUP($E155,'ssp2-up-g'!$C$1:$X$194,14,FALSE)</f>
        <v>0</v>
      </c>
      <c r="X155" s="13">
        <f>VLOOKUP($E155,'ssp2-up-g'!$C$1:$X$194,15,FALSE)</f>
        <v>0</v>
      </c>
      <c r="Y155" s="13">
        <f>VLOOKUP($E155,'ssp2-up-g'!$C$1:$X$194,16,FALSE)</f>
        <v>0</v>
      </c>
      <c r="Z155" s="13">
        <f>VLOOKUP($E155,'ssp2-up-g'!$C$1:$X$194,17,FALSE)</f>
        <v>0</v>
      </c>
      <c r="AA155" s="13">
        <f>VLOOKUP($E155,'ssp2-up-g'!$C$1:$X$194,18,FALSE)</f>
        <v>0</v>
      </c>
      <c r="AB155" s="13">
        <f>VLOOKUP($E155,'ssp2-up-g'!$C$1:$X$194,19,FALSE)</f>
        <v>0</v>
      </c>
      <c r="AC155" s="13">
        <f>VLOOKUP($E155,'ssp2-up-g'!$C$1:$X$194,20,FALSE)</f>
        <v>0</v>
      </c>
      <c r="AD155" s="13">
        <f>VLOOKUP($E155,'ssp2-up-g'!$C$1:$X$194,21,FALSE)</f>
        <v>0</v>
      </c>
      <c r="AE155" s="13">
        <f>VLOOKUP($E155,'ssp2-up-g'!$C$1:$X$194,22,FALSE)</f>
        <v>0</v>
      </c>
    </row>
    <row r="156" spans="1:31" x14ac:dyDescent="0.3">
      <c r="A156" s="14">
        <v>154</v>
      </c>
      <c r="B156" s="8" t="s">
        <v>496</v>
      </c>
      <c r="C156" s="8" t="s">
        <v>214</v>
      </c>
      <c r="D156" s="8">
        <v>100</v>
      </c>
      <c r="E156" s="8" t="s">
        <v>24</v>
      </c>
      <c r="F156" s="8">
        <v>100</v>
      </c>
      <c r="G156" s="8" t="s">
        <v>261</v>
      </c>
      <c r="H156" s="8">
        <v>923</v>
      </c>
      <c r="J156" s="8" t="str">
        <f>VLOOKUP($E156,'un-class-eco'!$B$2:$D$219,3,FALSE)</f>
        <v>High income</v>
      </c>
      <c r="K156" s="8" t="str">
        <f>IF(VLOOKUP(E156,'un-class'!$L$1:$O$249,2,FALSE)="x","LDC",IF(VLOOKUP(E156,'un-class'!$L$1:$O$249,3,FALSE)="x","LLDC",IF(VLOOKUP(E156,'un-class'!$L$1:O371,4,FALSE)="x","SIDS","nan")))</f>
        <v>nan</v>
      </c>
      <c r="L156" s="14" t="str">
        <f t="shared" si="34"/>
        <v>BGR</v>
      </c>
      <c r="M156" s="15" t="s">
        <v>1049</v>
      </c>
      <c r="N156" s="13">
        <f>VLOOKUP($E156,'ssp2-up-g'!$C$1:$X$194,5,FALSE)</f>
        <v>0</v>
      </c>
      <c r="O156" s="13">
        <f>VLOOKUP($E156,'ssp2-up-g'!$C$1:$X$194,6,FALSE)</f>
        <v>0</v>
      </c>
      <c r="P156" s="13">
        <f>VLOOKUP($E156,'ssp2-up-g'!$C$1:$X$194,7,FALSE)</f>
        <v>0</v>
      </c>
      <c r="Q156" s="13">
        <f>VLOOKUP($E156,'ssp2-up-g'!$C$1:$X$194,8,FALSE)</f>
        <v>0</v>
      </c>
      <c r="R156" s="13">
        <f>VLOOKUP($E156,'ssp2-up-g'!$C$1:$X$194,9,FALSE)</f>
        <v>0</v>
      </c>
      <c r="S156" s="13">
        <f>VLOOKUP($E156,'ssp2-up-g'!$C$1:$X$194,10,FALSE)</f>
        <v>0</v>
      </c>
      <c r="T156" s="13">
        <f>VLOOKUP($E156,'ssp2-up-g'!$C$1:$X$194,11,FALSE)</f>
        <v>0</v>
      </c>
      <c r="U156" s="13">
        <f>VLOOKUP($E156,'ssp2-up-g'!$C$1:$X$194,12,FALSE)</f>
        <v>0</v>
      </c>
      <c r="V156" s="13">
        <f>VLOOKUP($E156,'ssp2-up-g'!$C$1:$X$194,13,FALSE)</f>
        <v>0</v>
      </c>
      <c r="W156" s="13">
        <f>VLOOKUP($E156,'ssp2-up-g'!$C$1:$X$194,14,FALSE)</f>
        <v>0</v>
      </c>
      <c r="X156" s="13">
        <f>VLOOKUP($E156,'ssp2-up-g'!$C$1:$X$194,15,FALSE)</f>
        <v>0</v>
      </c>
      <c r="Y156" s="13">
        <f>VLOOKUP($E156,'ssp2-up-g'!$C$1:$X$194,16,FALSE)</f>
        <v>0</v>
      </c>
      <c r="Z156" s="13">
        <f>VLOOKUP($E156,'ssp2-up-g'!$C$1:$X$194,17,FALSE)</f>
        <v>0</v>
      </c>
      <c r="AA156" s="13">
        <f>VLOOKUP($E156,'ssp2-up-g'!$C$1:$X$194,18,FALSE)</f>
        <v>0</v>
      </c>
      <c r="AB156" s="13">
        <f>VLOOKUP($E156,'ssp2-up-g'!$C$1:$X$194,19,FALSE)</f>
        <v>0</v>
      </c>
      <c r="AC156" s="13">
        <f>VLOOKUP($E156,'ssp2-up-g'!$C$1:$X$194,20,FALSE)</f>
        <v>0</v>
      </c>
      <c r="AD156" s="13">
        <f>VLOOKUP($E156,'ssp2-up-g'!$C$1:$X$194,21,FALSE)</f>
        <v>0</v>
      </c>
      <c r="AE156" s="13">
        <f>VLOOKUP($E156,'ssp2-up-g'!$C$1:$X$194,22,FALSE)</f>
        <v>0</v>
      </c>
    </row>
    <row r="157" spans="1:31" x14ac:dyDescent="0.3">
      <c r="A157" s="14">
        <v>155</v>
      </c>
      <c r="B157" s="8" t="s">
        <v>498</v>
      </c>
      <c r="C157" s="8" t="s">
        <v>214</v>
      </c>
      <c r="D157" s="8">
        <v>203</v>
      </c>
      <c r="E157" s="8" t="s">
        <v>51</v>
      </c>
      <c r="F157" s="8">
        <v>203</v>
      </c>
      <c r="G157" s="8" t="s">
        <v>261</v>
      </c>
      <c r="H157" s="8">
        <v>923</v>
      </c>
      <c r="J157" s="8" t="str">
        <f>VLOOKUP($E157,'un-class-eco'!$B$2:$D$219,3,FALSE)</f>
        <v>High income</v>
      </c>
      <c r="K157" s="8" t="str">
        <f>IF(VLOOKUP(E157,'un-class'!$L$1:$O$249,2,FALSE)="x","LDC",IF(VLOOKUP(E157,'un-class'!$L$1:$O$249,3,FALSE)="x","LLDC",IF(VLOOKUP(E157,'un-class'!$L$1:O372,4,FALSE)="x","SIDS","nan")))</f>
        <v>nan</v>
      </c>
      <c r="L157" s="14" t="str">
        <f t="shared" si="34"/>
        <v>CZE</v>
      </c>
      <c r="M157" s="15" t="s">
        <v>1049</v>
      </c>
      <c r="N157" s="13">
        <f>VLOOKUP($E157,'ssp2-up-g'!$C$1:$X$194,5,FALSE)</f>
        <v>0.40911399606076237</v>
      </c>
      <c r="O157" s="13">
        <f>VLOOKUP($E157,'ssp2-up-g'!$C$1:$X$194,6,FALSE)</f>
        <v>0.3610164713016033</v>
      </c>
      <c r="P157" s="13">
        <f>VLOOKUP($E157,'ssp2-up-g'!$C$1:$X$194,7,FALSE)</f>
        <v>0.32926952157352041</v>
      </c>
      <c r="Q157" s="13">
        <f>VLOOKUP($E157,'ssp2-up-g'!$C$1:$X$194,8,FALSE)</f>
        <v>0.28587387910376449</v>
      </c>
      <c r="R157" s="13">
        <f>VLOOKUP($E157,'ssp2-up-g'!$C$1:$X$194,9,FALSE)</f>
        <v>0.2409037245899377</v>
      </c>
      <c r="S157" s="13">
        <f>VLOOKUP($E157,'ssp2-up-g'!$C$1:$X$194,10,FALSE)</f>
        <v>0.22761459634596015</v>
      </c>
      <c r="T157" s="13">
        <f>VLOOKUP($E157,'ssp2-up-g'!$C$1:$X$194,11,FALSE)</f>
        <v>0.23510606122995092</v>
      </c>
      <c r="U157" s="13">
        <f>VLOOKUP($E157,'ssp2-up-g'!$C$1:$X$194,12,FALSE)</f>
        <v>0.23000361532870706</v>
      </c>
      <c r="V157" s="13">
        <f>VLOOKUP($E157,'ssp2-up-g'!$C$1:$X$194,13,FALSE)</f>
        <v>0.20105909571030978</v>
      </c>
      <c r="W157" s="13">
        <f>VLOOKUP($E157,'ssp2-up-g'!$C$1:$X$194,14,FALSE)</f>
        <v>0.15526616747275135</v>
      </c>
      <c r="X157" s="13">
        <f>VLOOKUP($E157,'ssp2-up-g'!$C$1:$X$194,15,FALSE)</f>
        <v>7.8490843510730102E-2</v>
      </c>
      <c r="Y157" s="13">
        <f>VLOOKUP($E157,'ssp2-up-g'!$C$1:$X$194,16,FALSE)</f>
        <v>1.5705503401754584E-2</v>
      </c>
      <c r="Z157" s="13">
        <f>VLOOKUP($E157,'ssp2-up-g'!$C$1:$X$194,17,FALSE)</f>
        <v>0</v>
      </c>
      <c r="AA157" s="13">
        <f>VLOOKUP($E157,'ssp2-up-g'!$C$1:$X$194,18,FALSE)</f>
        <v>0</v>
      </c>
      <c r="AB157" s="13">
        <f>VLOOKUP($E157,'ssp2-up-g'!$C$1:$X$194,19,FALSE)</f>
        <v>0</v>
      </c>
      <c r="AC157" s="13">
        <f>VLOOKUP($E157,'ssp2-up-g'!$C$1:$X$194,20,FALSE)</f>
        <v>0</v>
      </c>
      <c r="AD157" s="13">
        <f>VLOOKUP($E157,'ssp2-up-g'!$C$1:$X$194,21,FALSE)</f>
        <v>0</v>
      </c>
      <c r="AE157" s="13">
        <f>VLOOKUP($E157,'ssp2-up-g'!$C$1:$X$194,22,FALSE)</f>
        <v>0</v>
      </c>
    </row>
    <row r="158" spans="1:31" x14ac:dyDescent="0.3">
      <c r="A158" s="14">
        <v>156</v>
      </c>
      <c r="B158" s="8" t="s">
        <v>500</v>
      </c>
      <c r="C158" s="8" t="s">
        <v>214</v>
      </c>
      <c r="D158" s="8">
        <v>348</v>
      </c>
      <c r="E158" s="8" t="s">
        <v>86</v>
      </c>
      <c r="F158" s="8">
        <v>348</v>
      </c>
      <c r="G158" s="8" t="s">
        <v>261</v>
      </c>
      <c r="H158" s="8">
        <v>923</v>
      </c>
      <c r="J158" s="8" t="str">
        <f>VLOOKUP($E158,'un-class-eco'!$B$2:$D$219,3,FALSE)</f>
        <v>High income</v>
      </c>
      <c r="K158" s="8" t="str">
        <f>IF(VLOOKUP(E158,'un-class'!$L$1:$O$249,2,FALSE)="x","LDC",IF(VLOOKUP(E158,'un-class'!$L$1:$O$249,3,FALSE)="x","LLDC",IF(VLOOKUP(E158,'un-class'!$L$1:O373,4,FALSE)="x","SIDS","nan")))</f>
        <v>nan</v>
      </c>
      <c r="L158" s="14" t="str">
        <f t="shared" si="34"/>
        <v>HUN</v>
      </c>
      <c r="M158" s="15" t="s">
        <v>1049</v>
      </c>
      <c r="N158" s="13">
        <f>VLOOKUP($E158,'ssp2-up-g'!$C$1:$X$194,5,FALSE)</f>
        <v>7.9899710460066942E-2</v>
      </c>
      <c r="O158" s="13">
        <f>VLOOKUP($E158,'ssp2-up-g'!$C$1:$X$194,6,FALSE)</f>
        <v>7.2806243072059296E-2</v>
      </c>
      <c r="P158" s="13">
        <f>VLOOKUP($E158,'ssp2-up-g'!$C$1:$X$194,7,FALSE)</f>
        <v>6.6115663943262959E-2</v>
      </c>
      <c r="Q158" s="13">
        <f>VLOOKUP($E158,'ssp2-up-g'!$C$1:$X$194,8,FALSE)</f>
        <v>5.0026184688127806E-2</v>
      </c>
      <c r="R158" s="13">
        <f>VLOOKUP($E158,'ssp2-up-g'!$C$1:$X$194,9,FALSE)</f>
        <v>2.7495353562162705E-2</v>
      </c>
      <c r="S158" s="13">
        <f>VLOOKUP($E158,'ssp2-up-g'!$C$1:$X$194,10,FALSE)</f>
        <v>1.0845585845076222E-2</v>
      </c>
      <c r="T158" s="13">
        <f>VLOOKUP($E158,'ssp2-up-g'!$C$1:$X$194,11,FALSE)</f>
        <v>0</v>
      </c>
      <c r="U158" s="13">
        <f>VLOOKUP($E158,'ssp2-up-g'!$C$1:$X$194,12,FALSE)</f>
        <v>0</v>
      </c>
      <c r="V158" s="13">
        <f>VLOOKUP($E158,'ssp2-up-g'!$C$1:$X$194,13,FALSE)</f>
        <v>0</v>
      </c>
      <c r="W158" s="13">
        <f>VLOOKUP($E158,'ssp2-up-g'!$C$1:$X$194,14,FALSE)</f>
        <v>0</v>
      </c>
      <c r="X158" s="13">
        <f>VLOOKUP($E158,'ssp2-up-g'!$C$1:$X$194,15,FALSE)</f>
        <v>0</v>
      </c>
      <c r="Y158" s="13">
        <f>VLOOKUP($E158,'ssp2-up-g'!$C$1:$X$194,16,FALSE)</f>
        <v>0</v>
      </c>
      <c r="Z158" s="13">
        <f>VLOOKUP($E158,'ssp2-up-g'!$C$1:$X$194,17,FALSE)</f>
        <v>0</v>
      </c>
      <c r="AA158" s="13">
        <f>VLOOKUP($E158,'ssp2-up-g'!$C$1:$X$194,18,FALSE)</f>
        <v>0</v>
      </c>
      <c r="AB158" s="13">
        <f>VLOOKUP($E158,'ssp2-up-g'!$C$1:$X$194,19,FALSE)</f>
        <v>0</v>
      </c>
      <c r="AC158" s="13">
        <f>VLOOKUP($E158,'ssp2-up-g'!$C$1:$X$194,20,FALSE)</f>
        <v>0</v>
      </c>
      <c r="AD158" s="13">
        <f>VLOOKUP($E158,'ssp2-up-g'!$C$1:$X$194,21,FALSE)</f>
        <v>0</v>
      </c>
      <c r="AE158" s="13">
        <f>VLOOKUP($E158,'ssp2-up-g'!$C$1:$X$194,22,FALSE)</f>
        <v>0</v>
      </c>
    </row>
    <row r="159" spans="1:31" x14ac:dyDescent="0.3">
      <c r="A159" s="14">
        <v>157</v>
      </c>
      <c r="B159" s="8" t="s">
        <v>502</v>
      </c>
      <c r="C159" s="8" t="s">
        <v>214</v>
      </c>
      <c r="D159" s="8">
        <v>616</v>
      </c>
      <c r="E159" s="8" t="s">
        <v>148</v>
      </c>
      <c r="F159" s="8">
        <v>616</v>
      </c>
      <c r="G159" s="8" t="s">
        <v>261</v>
      </c>
      <c r="H159" s="8">
        <v>923</v>
      </c>
      <c r="J159" s="8" t="str">
        <f>VLOOKUP($E159,'un-class-eco'!$B$2:$D$219,3,FALSE)</f>
        <v>High income</v>
      </c>
      <c r="K159" s="8" t="str">
        <f>IF(VLOOKUP(E159,'un-class'!$L$1:$O$249,2,FALSE)="x","LDC",IF(VLOOKUP(E159,'un-class'!$L$1:$O$249,3,FALSE)="x","LLDC",IF(VLOOKUP(E159,'un-class'!$L$1:O374,4,FALSE)="x","SIDS","nan")))</f>
        <v>nan</v>
      </c>
      <c r="L159" s="14" t="str">
        <f t="shared" si="34"/>
        <v>POL</v>
      </c>
      <c r="M159" s="15" t="s">
        <v>1049</v>
      </c>
      <c r="N159" s="13">
        <f>VLOOKUP($E159,'ssp2-up-g'!$C$1:$X$194,5,FALSE)</f>
        <v>1.1622426607815619</v>
      </c>
      <c r="O159" s="13">
        <f>VLOOKUP($E159,'ssp2-up-g'!$C$1:$X$194,6,FALSE)</f>
        <v>0.99236837331711669</v>
      </c>
      <c r="P159" s="13">
        <f>VLOOKUP($E159,'ssp2-up-g'!$C$1:$X$194,7,FALSE)</f>
        <v>0.7814053781231749</v>
      </c>
      <c r="Q159" s="13">
        <f>VLOOKUP($E159,'ssp2-up-g'!$C$1:$X$194,8,FALSE)</f>
        <v>0.53207240439932235</v>
      </c>
      <c r="R159" s="13">
        <f>VLOOKUP($E159,'ssp2-up-g'!$C$1:$X$194,9,FALSE)</f>
        <v>0.27497271831913039</v>
      </c>
      <c r="S159" s="13">
        <f>VLOOKUP($E159,'ssp2-up-g'!$C$1:$X$194,10,FALSE)</f>
        <v>0.10527197396739041</v>
      </c>
      <c r="T159" s="13">
        <f>VLOOKUP($E159,'ssp2-up-g'!$C$1:$X$194,11,FALSE)</f>
        <v>1.3844779429962983E-2</v>
      </c>
      <c r="U159" s="13">
        <f>VLOOKUP($E159,'ssp2-up-g'!$C$1:$X$194,12,FALSE)</f>
        <v>0</v>
      </c>
      <c r="V159" s="13">
        <f>VLOOKUP($E159,'ssp2-up-g'!$C$1:$X$194,13,FALSE)</f>
        <v>0</v>
      </c>
      <c r="W159" s="13">
        <f>VLOOKUP($E159,'ssp2-up-g'!$C$1:$X$194,14,FALSE)</f>
        <v>0</v>
      </c>
      <c r="X159" s="13">
        <f>VLOOKUP($E159,'ssp2-up-g'!$C$1:$X$194,15,FALSE)</f>
        <v>0</v>
      </c>
      <c r="Y159" s="13">
        <f>VLOOKUP($E159,'ssp2-up-g'!$C$1:$X$194,16,FALSE)</f>
        <v>0</v>
      </c>
      <c r="Z159" s="13">
        <f>VLOOKUP($E159,'ssp2-up-g'!$C$1:$X$194,17,FALSE)</f>
        <v>0</v>
      </c>
      <c r="AA159" s="13">
        <f>VLOOKUP($E159,'ssp2-up-g'!$C$1:$X$194,18,FALSE)</f>
        <v>0</v>
      </c>
      <c r="AB159" s="13">
        <f>VLOOKUP($E159,'ssp2-up-g'!$C$1:$X$194,19,FALSE)</f>
        <v>0</v>
      </c>
      <c r="AC159" s="13">
        <f>VLOOKUP($E159,'ssp2-up-g'!$C$1:$X$194,20,FALSE)</f>
        <v>0</v>
      </c>
      <c r="AD159" s="13">
        <f>VLOOKUP($E159,'ssp2-up-g'!$C$1:$X$194,21,FALSE)</f>
        <v>0</v>
      </c>
      <c r="AE159" s="13">
        <f>VLOOKUP($E159,'ssp2-up-g'!$C$1:$X$194,22,FALSE)</f>
        <v>0</v>
      </c>
    </row>
    <row r="160" spans="1:31" x14ac:dyDescent="0.3">
      <c r="A160" s="14">
        <v>158</v>
      </c>
      <c r="B160" s="8" t="s">
        <v>504</v>
      </c>
      <c r="C160" s="8">
        <v>14</v>
      </c>
      <c r="D160" s="8">
        <v>498</v>
      </c>
      <c r="E160" s="8" t="s">
        <v>116</v>
      </c>
      <c r="F160" s="8">
        <v>498</v>
      </c>
      <c r="G160" s="8" t="s">
        <v>261</v>
      </c>
      <c r="H160" s="8">
        <v>923</v>
      </c>
      <c r="J160" s="8" t="str">
        <f>VLOOKUP($E160,'un-class-eco'!$B$2:$D$219,3,FALSE)</f>
        <v>Upper middle income</v>
      </c>
      <c r="K160" s="8" t="str">
        <f>IF(VLOOKUP(E160,'un-class'!$L$1:$O$249,2,FALSE)="x","LDC",IF(VLOOKUP(E160,'un-class'!$L$1:$O$249,3,FALSE)="x","LLDC",IF(VLOOKUP(E160,'un-class'!$L$1:O375,4,FALSE)="x","SIDS","nan")))</f>
        <v>LLDC</v>
      </c>
      <c r="L160" s="14" t="str">
        <f t="shared" si="34"/>
        <v>MDA</v>
      </c>
      <c r="M160" s="15" t="s">
        <v>1049</v>
      </c>
      <c r="N160" s="13">
        <f>VLOOKUP($E160,'ssp2-up-g'!$C$1:$X$194,5,FALSE)</f>
        <v>1.9102028026299012E-2</v>
      </c>
      <c r="O160" s="13">
        <f>VLOOKUP($E160,'ssp2-up-g'!$C$1:$X$194,6,FALSE)</f>
        <v>1.0382965375989039E-2</v>
      </c>
      <c r="P160" s="13">
        <f>VLOOKUP($E160,'ssp2-up-g'!$C$1:$X$194,7,FALSE)</f>
        <v>0</v>
      </c>
      <c r="Q160" s="13">
        <f>VLOOKUP($E160,'ssp2-up-g'!$C$1:$X$194,8,FALSE)</f>
        <v>0</v>
      </c>
      <c r="R160" s="13">
        <f>VLOOKUP($E160,'ssp2-up-g'!$C$1:$X$194,9,FALSE)</f>
        <v>0</v>
      </c>
      <c r="S160" s="13">
        <f>VLOOKUP($E160,'ssp2-up-g'!$C$1:$X$194,10,FALSE)</f>
        <v>0</v>
      </c>
      <c r="T160" s="13">
        <f>VLOOKUP($E160,'ssp2-up-g'!$C$1:$X$194,11,FALSE)</f>
        <v>0</v>
      </c>
      <c r="U160" s="13">
        <f>VLOOKUP($E160,'ssp2-up-g'!$C$1:$X$194,12,FALSE)</f>
        <v>0</v>
      </c>
      <c r="V160" s="13">
        <f>VLOOKUP($E160,'ssp2-up-g'!$C$1:$X$194,13,FALSE)</f>
        <v>0</v>
      </c>
      <c r="W160" s="13">
        <f>VLOOKUP($E160,'ssp2-up-g'!$C$1:$X$194,14,FALSE)</f>
        <v>0</v>
      </c>
      <c r="X160" s="13">
        <f>VLOOKUP($E160,'ssp2-up-g'!$C$1:$X$194,15,FALSE)</f>
        <v>0</v>
      </c>
      <c r="Y160" s="13">
        <f>VLOOKUP($E160,'ssp2-up-g'!$C$1:$X$194,16,FALSE)</f>
        <v>0</v>
      </c>
      <c r="Z160" s="13">
        <f>VLOOKUP($E160,'ssp2-up-g'!$C$1:$X$194,17,FALSE)</f>
        <v>0</v>
      </c>
      <c r="AA160" s="13">
        <f>VLOOKUP($E160,'ssp2-up-g'!$C$1:$X$194,18,FALSE)</f>
        <v>0</v>
      </c>
      <c r="AB160" s="13">
        <f>VLOOKUP($E160,'ssp2-up-g'!$C$1:$X$194,19,FALSE)</f>
        <v>0</v>
      </c>
      <c r="AC160" s="13">
        <f>VLOOKUP($E160,'ssp2-up-g'!$C$1:$X$194,20,FALSE)</f>
        <v>0</v>
      </c>
      <c r="AD160" s="13">
        <f>VLOOKUP($E160,'ssp2-up-g'!$C$1:$X$194,21,FALSE)</f>
        <v>0</v>
      </c>
      <c r="AE160" s="13">
        <f>VLOOKUP($E160,'ssp2-up-g'!$C$1:$X$194,22,FALSE)</f>
        <v>0</v>
      </c>
    </row>
    <row r="161" spans="1:31" x14ac:dyDescent="0.3">
      <c r="A161" s="14">
        <v>159</v>
      </c>
      <c r="B161" s="8" t="s">
        <v>506</v>
      </c>
      <c r="C161" s="8" t="s">
        <v>214</v>
      </c>
      <c r="D161" s="8">
        <v>642</v>
      </c>
      <c r="E161" s="8" t="s">
        <v>157</v>
      </c>
      <c r="F161" s="8">
        <v>642</v>
      </c>
      <c r="G161" s="8" t="s">
        <v>261</v>
      </c>
      <c r="H161" s="8">
        <v>923</v>
      </c>
      <c r="J161" s="8" t="str">
        <f>VLOOKUP($E161,'un-class-eco'!$B$2:$D$219,3,FALSE)</f>
        <v>High income</v>
      </c>
      <c r="K161" s="8" t="str">
        <f>IF(VLOOKUP(E161,'un-class'!$L$1:$O$249,2,FALSE)="x","LDC",IF(VLOOKUP(E161,'un-class'!$L$1:$O$249,3,FALSE)="x","LLDC",IF(VLOOKUP(E161,'un-class'!$L$1:O376,4,FALSE)="x","SIDS","nan")))</f>
        <v>nan</v>
      </c>
      <c r="L161" s="14" t="str">
        <f t="shared" si="34"/>
        <v>ROU</v>
      </c>
      <c r="M161" s="15" t="s">
        <v>1049</v>
      </c>
      <c r="N161" s="13">
        <f>VLOOKUP($E161,'ssp2-up-g'!$C$1:$X$194,5,FALSE)</f>
        <v>0.46794282838337509</v>
      </c>
      <c r="O161" s="13">
        <f>VLOOKUP($E161,'ssp2-up-g'!$C$1:$X$194,6,FALSE)</f>
        <v>0.33358850246439076</v>
      </c>
      <c r="P161" s="13">
        <f>VLOOKUP($E161,'ssp2-up-g'!$C$1:$X$194,7,FALSE)</f>
        <v>0.20600724022133754</v>
      </c>
      <c r="Q161" s="13">
        <f>VLOOKUP($E161,'ssp2-up-g'!$C$1:$X$194,8,FALSE)</f>
        <v>0.10143377286964572</v>
      </c>
      <c r="R161" s="13">
        <f>VLOOKUP($E161,'ssp2-up-g'!$C$1:$X$194,9,FALSE)</f>
        <v>8.5293282202076881E-3</v>
      </c>
      <c r="S161" s="13">
        <f>VLOOKUP($E161,'ssp2-up-g'!$C$1:$X$194,10,FALSE)</f>
        <v>0</v>
      </c>
      <c r="T161" s="13">
        <f>VLOOKUP($E161,'ssp2-up-g'!$C$1:$X$194,11,FALSE)</f>
        <v>0</v>
      </c>
      <c r="U161" s="13">
        <f>VLOOKUP($E161,'ssp2-up-g'!$C$1:$X$194,12,FALSE)</f>
        <v>0</v>
      </c>
      <c r="V161" s="13">
        <f>VLOOKUP($E161,'ssp2-up-g'!$C$1:$X$194,13,FALSE)</f>
        <v>0</v>
      </c>
      <c r="W161" s="13">
        <f>VLOOKUP($E161,'ssp2-up-g'!$C$1:$X$194,14,FALSE)</f>
        <v>0</v>
      </c>
      <c r="X161" s="13">
        <f>VLOOKUP($E161,'ssp2-up-g'!$C$1:$X$194,15,FALSE)</f>
        <v>0</v>
      </c>
      <c r="Y161" s="13">
        <f>VLOOKUP($E161,'ssp2-up-g'!$C$1:$X$194,16,FALSE)</f>
        <v>0</v>
      </c>
      <c r="Z161" s="13">
        <f>VLOOKUP($E161,'ssp2-up-g'!$C$1:$X$194,17,FALSE)</f>
        <v>0</v>
      </c>
      <c r="AA161" s="13">
        <f>VLOOKUP($E161,'ssp2-up-g'!$C$1:$X$194,18,FALSE)</f>
        <v>0</v>
      </c>
      <c r="AB161" s="13">
        <f>VLOOKUP($E161,'ssp2-up-g'!$C$1:$X$194,19,FALSE)</f>
        <v>0</v>
      </c>
      <c r="AC161" s="13">
        <f>VLOOKUP($E161,'ssp2-up-g'!$C$1:$X$194,20,FALSE)</f>
        <v>0</v>
      </c>
      <c r="AD161" s="13">
        <f>VLOOKUP($E161,'ssp2-up-g'!$C$1:$X$194,21,FALSE)</f>
        <v>0</v>
      </c>
      <c r="AE161" s="13">
        <f>VLOOKUP($E161,'ssp2-up-g'!$C$1:$X$194,22,FALSE)</f>
        <v>0</v>
      </c>
    </row>
    <row r="162" spans="1:31" x14ac:dyDescent="0.3">
      <c r="A162" s="14">
        <v>160</v>
      </c>
      <c r="B162" s="8" t="s">
        <v>508</v>
      </c>
      <c r="C162" s="8" t="s">
        <v>214</v>
      </c>
      <c r="D162" s="8">
        <v>643</v>
      </c>
      <c r="E162" s="8" t="s">
        <v>158</v>
      </c>
      <c r="F162" s="8">
        <v>643</v>
      </c>
      <c r="G162" s="8" t="s">
        <v>261</v>
      </c>
      <c r="H162" s="8">
        <v>923</v>
      </c>
      <c r="J162" s="8" t="str">
        <f>VLOOKUP($E162,'un-class-eco'!$B$2:$D$219,3,FALSE)</f>
        <v>High income</v>
      </c>
      <c r="K162" s="8" t="str">
        <f>IF(VLOOKUP(E162,'un-class'!$L$1:$O$249,2,FALSE)="x","LDC",IF(VLOOKUP(E162,'un-class'!$L$1:$O$249,3,FALSE)="x","LLDC",IF(VLOOKUP(E162,'un-class'!$L$1:O377,4,FALSE)="x","SIDS","nan")))</f>
        <v>nan</v>
      </c>
      <c r="L162" s="14" t="str">
        <f t="shared" ref="L162:L225" si="41">E162</f>
        <v>RUS</v>
      </c>
      <c r="M162" s="15" t="s">
        <v>1049</v>
      </c>
      <c r="N162" s="13">
        <f>VLOOKUP($E162,'ssp2-up-g'!$C$1:$X$194,5,FALSE)</f>
        <v>2.7401652180418097</v>
      </c>
      <c r="O162" s="13">
        <f>VLOOKUP($E162,'ssp2-up-g'!$C$1:$X$194,6,FALSE)</f>
        <v>2.1598017309044906</v>
      </c>
      <c r="P162" s="13">
        <f>VLOOKUP($E162,'ssp2-up-g'!$C$1:$X$194,7,FALSE)</f>
        <v>1.6259174740238507</v>
      </c>
      <c r="Q162" s="13">
        <f>VLOOKUP($E162,'ssp2-up-g'!$C$1:$X$194,8,FALSE)</f>
        <v>1.2081242947020741</v>
      </c>
      <c r="R162" s="13">
        <f>VLOOKUP($E162,'ssp2-up-g'!$C$1:$X$194,9,FALSE)</f>
        <v>1.0928139020649041</v>
      </c>
      <c r="S162" s="13">
        <f>VLOOKUP($E162,'ssp2-up-g'!$C$1:$X$194,10,FALSE)</f>
        <v>1.26451520808385</v>
      </c>
      <c r="T162" s="13">
        <f>VLOOKUP($E162,'ssp2-up-g'!$C$1:$X$194,11,FALSE)</f>
        <v>1.215093483522665</v>
      </c>
      <c r="U162" s="13">
        <f>VLOOKUP($E162,'ssp2-up-g'!$C$1:$X$194,12,FALSE)</f>
        <v>1.0902438464986091</v>
      </c>
      <c r="V162" s="13">
        <f>VLOOKUP($E162,'ssp2-up-g'!$C$1:$X$194,13,FALSE)</f>
        <v>0.86458058550832106</v>
      </c>
      <c r="W162" s="13">
        <f>VLOOKUP($E162,'ssp2-up-g'!$C$1:$X$194,14,FALSE)</f>
        <v>0.70785778991790949</v>
      </c>
      <c r="X162" s="13">
        <f>VLOOKUP($E162,'ssp2-up-g'!$C$1:$X$194,15,FALSE)</f>
        <v>0.36725560935262536</v>
      </c>
      <c r="Y162" s="13">
        <f>VLOOKUP($E162,'ssp2-up-g'!$C$1:$X$194,16,FALSE)</f>
        <v>0.12027953464145469</v>
      </c>
      <c r="Z162" s="13">
        <f>VLOOKUP($E162,'ssp2-up-g'!$C$1:$X$194,17,FALSE)</f>
        <v>0</v>
      </c>
      <c r="AA162" s="13">
        <f>VLOOKUP($E162,'ssp2-up-g'!$C$1:$X$194,18,FALSE)</f>
        <v>0</v>
      </c>
      <c r="AB162" s="13">
        <f>VLOOKUP($E162,'ssp2-up-g'!$C$1:$X$194,19,FALSE)</f>
        <v>0</v>
      </c>
      <c r="AC162" s="13">
        <f>VLOOKUP($E162,'ssp2-up-g'!$C$1:$X$194,20,FALSE)</f>
        <v>0</v>
      </c>
      <c r="AD162" s="13">
        <f>VLOOKUP($E162,'ssp2-up-g'!$C$1:$X$194,21,FALSE)</f>
        <v>0</v>
      </c>
      <c r="AE162" s="13">
        <f>VLOOKUP($E162,'ssp2-up-g'!$C$1:$X$194,22,FALSE)</f>
        <v>0</v>
      </c>
    </row>
    <row r="163" spans="1:31" x14ac:dyDescent="0.3">
      <c r="A163" s="14">
        <v>161</v>
      </c>
      <c r="B163" s="8" t="s">
        <v>510</v>
      </c>
      <c r="C163" s="8" t="s">
        <v>214</v>
      </c>
      <c r="D163" s="8">
        <v>703</v>
      </c>
      <c r="E163" s="8" t="s">
        <v>171</v>
      </c>
      <c r="F163" s="8">
        <v>703</v>
      </c>
      <c r="G163" s="8" t="s">
        <v>261</v>
      </c>
      <c r="H163" s="8">
        <v>923</v>
      </c>
      <c r="J163" s="8" t="str">
        <f>VLOOKUP($E163,'un-class-eco'!$B$2:$D$219,3,FALSE)</f>
        <v>High income</v>
      </c>
      <c r="K163" s="8" t="str">
        <f>IF(VLOOKUP(E163,'un-class'!$L$1:$O$249,2,FALSE)="x","LDC",IF(VLOOKUP(E163,'un-class'!$L$1:$O$249,3,FALSE)="x","LLDC",IF(VLOOKUP(E163,'un-class'!$L$1:O378,4,FALSE)="x","SIDS","nan")))</f>
        <v>nan</v>
      </c>
      <c r="L163" s="14" t="str">
        <f t="shared" si="41"/>
        <v>SVK</v>
      </c>
      <c r="M163" s="15" t="s">
        <v>1049</v>
      </c>
      <c r="N163" s="13">
        <f>VLOOKUP($E163,'ssp2-up-g'!$C$1:$X$194,5,FALSE)</f>
        <v>0.21897560228756685</v>
      </c>
      <c r="O163" s="13">
        <f>VLOOKUP($E163,'ssp2-up-g'!$C$1:$X$194,6,FALSE)</f>
        <v>0.19509846225657412</v>
      </c>
      <c r="P163" s="13">
        <f>VLOOKUP($E163,'ssp2-up-g'!$C$1:$X$194,7,FALSE)</f>
        <v>0.16433983583114165</v>
      </c>
      <c r="Q163" s="13">
        <f>VLOOKUP($E163,'ssp2-up-g'!$C$1:$X$194,8,FALSE)</f>
        <v>0.12771942904314804</v>
      </c>
      <c r="R163" s="13">
        <f>VLOOKUP($E163,'ssp2-up-g'!$C$1:$X$194,9,FALSE)</f>
        <v>8.9428972768908821E-2</v>
      </c>
      <c r="S163" s="13">
        <f>VLOOKUP($E163,'ssp2-up-g'!$C$1:$X$194,10,FALSE)</f>
        <v>6.4320441559147401E-2</v>
      </c>
      <c r="T163" s="13">
        <f>VLOOKUP($E163,'ssp2-up-g'!$C$1:$X$194,11,FALSE)</f>
        <v>4.95963104175563E-2</v>
      </c>
      <c r="U163" s="13">
        <f>VLOOKUP($E163,'ssp2-up-g'!$C$1:$X$194,12,FALSE)</f>
        <v>3.6833964066785629E-2</v>
      </c>
      <c r="V163" s="13">
        <f>VLOOKUP($E163,'ssp2-up-g'!$C$1:$X$194,13,FALSE)</f>
        <v>2.0388778196906987E-2</v>
      </c>
      <c r="W163" s="13">
        <f>VLOOKUP($E163,'ssp2-up-g'!$C$1:$X$194,14,FALSE)</f>
        <v>0</v>
      </c>
      <c r="X163" s="13">
        <f>VLOOKUP($E163,'ssp2-up-g'!$C$1:$X$194,15,FALSE)</f>
        <v>0</v>
      </c>
      <c r="Y163" s="13">
        <f>VLOOKUP($E163,'ssp2-up-g'!$C$1:$X$194,16,FALSE)</f>
        <v>0</v>
      </c>
      <c r="Z163" s="13">
        <f>VLOOKUP($E163,'ssp2-up-g'!$C$1:$X$194,17,FALSE)</f>
        <v>0</v>
      </c>
      <c r="AA163" s="13">
        <f>VLOOKUP($E163,'ssp2-up-g'!$C$1:$X$194,18,FALSE)</f>
        <v>0</v>
      </c>
      <c r="AB163" s="13">
        <f>VLOOKUP($E163,'ssp2-up-g'!$C$1:$X$194,19,FALSE)</f>
        <v>0</v>
      </c>
      <c r="AC163" s="13">
        <f>VLOOKUP($E163,'ssp2-up-g'!$C$1:$X$194,20,FALSE)</f>
        <v>0</v>
      </c>
      <c r="AD163" s="13">
        <f>VLOOKUP($E163,'ssp2-up-g'!$C$1:$X$194,21,FALSE)</f>
        <v>0</v>
      </c>
      <c r="AE163" s="13">
        <f>VLOOKUP($E163,'ssp2-up-g'!$C$1:$X$194,22,FALSE)</f>
        <v>0</v>
      </c>
    </row>
    <row r="164" spans="1:31" x14ac:dyDescent="0.3">
      <c r="A164" s="14">
        <v>162</v>
      </c>
      <c r="B164" s="8" t="s">
        <v>512</v>
      </c>
      <c r="C164" s="8">
        <v>15</v>
      </c>
      <c r="D164" s="8">
        <v>804</v>
      </c>
      <c r="E164" s="8" t="s">
        <v>188</v>
      </c>
      <c r="F164" s="8">
        <v>804</v>
      </c>
      <c r="G164" s="8" t="s">
        <v>261</v>
      </c>
      <c r="H164" s="8">
        <v>923</v>
      </c>
      <c r="J164" s="8" t="str">
        <f>VLOOKUP($E164,'un-class-eco'!$B$2:$D$219,3,FALSE)</f>
        <v>Upper middle income</v>
      </c>
      <c r="K164" s="8" t="str">
        <f>IF(VLOOKUP(E164,'un-class'!$L$1:$O$249,2,FALSE)="x","LDC",IF(VLOOKUP(E164,'un-class'!$L$1:$O$249,3,FALSE)="x","LLDC",IF(VLOOKUP(E164,'un-class'!$L$1:O379,4,FALSE)="x","SIDS","nan")))</f>
        <v>nan</v>
      </c>
      <c r="L164" s="14" t="str">
        <f t="shared" si="41"/>
        <v>UKR</v>
      </c>
      <c r="M164" s="15" t="s">
        <v>1049</v>
      </c>
      <c r="N164" s="13">
        <f>VLOOKUP($E164,'ssp2-up-g'!$C$1:$X$194,5,FALSE)</f>
        <v>0</v>
      </c>
      <c r="O164" s="13">
        <f>VLOOKUP($E164,'ssp2-up-g'!$C$1:$X$194,6,FALSE)</f>
        <v>0</v>
      </c>
      <c r="P164" s="13">
        <f>VLOOKUP($E164,'ssp2-up-g'!$C$1:$X$194,7,FALSE)</f>
        <v>0</v>
      </c>
      <c r="Q164" s="13">
        <f>VLOOKUP($E164,'ssp2-up-g'!$C$1:$X$194,8,FALSE)</f>
        <v>0</v>
      </c>
      <c r="R164" s="13">
        <f>VLOOKUP($E164,'ssp2-up-g'!$C$1:$X$194,9,FALSE)</f>
        <v>4.1959168849249551E-2</v>
      </c>
      <c r="S164" s="13">
        <f>VLOOKUP($E164,'ssp2-up-g'!$C$1:$X$194,10,FALSE)</f>
        <v>0.10007350487532207</v>
      </c>
      <c r="T164" s="13">
        <f>VLOOKUP($E164,'ssp2-up-g'!$C$1:$X$194,11,FALSE)</f>
        <v>0.11654612103586004</v>
      </c>
      <c r="U164" s="13">
        <f>VLOOKUP($E164,'ssp2-up-g'!$C$1:$X$194,12,FALSE)</f>
        <v>0.10898936280511862</v>
      </c>
      <c r="V164" s="13">
        <f>VLOOKUP($E164,'ssp2-up-g'!$C$1:$X$194,13,FALSE)</f>
        <v>0.10357530467551257</v>
      </c>
      <c r="W164" s="13">
        <f>VLOOKUP($E164,'ssp2-up-g'!$C$1:$X$194,14,FALSE)</f>
        <v>0.10612702529579465</v>
      </c>
      <c r="X164" s="13">
        <f>VLOOKUP($E164,'ssp2-up-g'!$C$1:$X$194,15,FALSE)</f>
        <v>2.6253128184805519E-4</v>
      </c>
      <c r="Y164" s="13">
        <f>VLOOKUP($E164,'ssp2-up-g'!$C$1:$X$194,16,FALSE)</f>
        <v>0</v>
      </c>
      <c r="Z164" s="13">
        <f>VLOOKUP($E164,'ssp2-up-g'!$C$1:$X$194,17,FALSE)</f>
        <v>0</v>
      </c>
      <c r="AA164" s="13">
        <f>VLOOKUP($E164,'ssp2-up-g'!$C$1:$X$194,18,FALSE)</f>
        <v>0</v>
      </c>
      <c r="AB164" s="13">
        <f>VLOOKUP($E164,'ssp2-up-g'!$C$1:$X$194,19,FALSE)</f>
        <v>0</v>
      </c>
      <c r="AC164" s="13">
        <f>VLOOKUP($E164,'ssp2-up-g'!$C$1:$X$194,20,FALSE)</f>
        <v>0</v>
      </c>
      <c r="AD164" s="13">
        <f>VLOOKUP($E164,'ssp2-up-g'!$C$1:$X$194,21,FALSE)</f>
        <v>0</v>
      </c>
      <c r="AE164" s="13">
        <f>VLOOKUP($E164,'ssp2-up-g'!$C$1:$X$194,22,FALSE)</f>
        <v>0</v>
      </c>
    </row>
    <row r="165" spans="1:31" x14ac:dyDescent="0.3">
      <c r="A165" s="14">
        <v>163</v>
      </c>
      <c r="B165" s="14" t="s">
        <v>514</v>
      </c>
      <c r="C165" s="14" t="s">
        <v>214</v>
      </c>
      <c r="D165" s="14">
        <v>924</v>
      </c>
      <c r="E165" s="14" t="s">
        <v>214</v>
      </c>
      <c r="F165" s="14">
        <v>154</v>
      </c>
      <c r="G165" s="14" t="s">
        <v>258</v>
      </c>
      <c r="H165" s="14">
        <v>908</v>
      </c>
      <c r="I165" s="14">
        <v>1829</v>
      </c>
      <c r="L165" s="14" t="str">
        <f>B165</f>
        <v>Northern Europe</v>
      </c>
      <c r="M165" s="15" t="s">
        <v>1049</v>
      </c>
      <c r="N165" s="15">
        <f t="shared" ref="N165:AE165" si="42">SUMIF($H$2:$H$295,$D165,N$2:N$295)</f>
        <v>4.5358805749682762</v>
      </c>
      <c r="O165" s="15">
        <f t="shared" si="42"/>
        <v>4.2619507238905596</v>
      </c>
      <c r="P165" s="15">
        <f t="shared" si="42"/>
        <v>4.0904913232287505</v>
      </c>
      <c r="Q165" s="15">
        <f t="shared" si="42"/>
        <v>3.7935775145200372</v>
      </c>
      <c r="R165" s="15">
        <f t="shared" si="42"/>
        <v>3.5160270737305908</v>
      </c>
      <c r="S165" s="15">
        <f t="shared" si="42"/>
        <v>3.3535064255022871</v>
      </c>
      <c r="T165" s="15">
        <f t="shared" si="42"/>
        <v>3.2832746263310222</v>
      </c>
      <c r="U165" s="15">
        <f t="shared" si="42"/>
        <v>3.1805091298586881</v>
      </c>
      <c r="V165" s="15">
        <f t="shared" si="42"/>
        <v>3.0142880919488091</v>
      </c>
      <c r="W165" s="15">
        <f t="shared" si="42"/>
        <v>2.8121787649736376</v>
      </c>
      <c r="X165" s="15">
        <f t="shared" si="42"/>
        <v>2.4965644589129727</v>
      </c>
      <c r="Y165" s="15">
        <f t="shared" si="42"/>
        <v>2.2532569588564515</v>
      </c>
      <c r="Z165" s="15">
        <f t="shared" si="42"/>
        <v>2.0499789352904703</v>
      </c>
      <c r="AA165" s="15">
        <f t="shared" si="42"/>
        <v>1.8123576413227418</v>
      </c>
      <c r="AB165" s="15">
        <f t="shared" si="42"/>
        <v>1.5278892585323738</v>
      </c>
      <c r="AC165" s="15">
        <f t="shared" si="42"/>
        <v>1.2268053398959011</v>
      </c>
      <c r="AD165" s="15">
        <f t="shared" si="42"/>
        <v>0.93298832106397778</v>
      </c>
      <c r="AE165" s="15">
        <f t="shared" si="42"/>
        <v>0.56525222522344853</v>
      </c>
    </row>
    <row r="166" spans="1:31" x14ac:dyDescent="0.3">
      <c r="A166" s="14">
        <v>164</v>
      </c>
      <c r="B166" s="8" t="s">
        <v>515</v>
      </c>
      <c r="C166" s="8">
        <v>16</v>
      </c>
      <c r="D166" s="8">
        <v>208</v>
      </c>
      <c r="E166" s="8" t="s">
        <v>54</v>
      </c>
      <c r="F166" s="8">
        <v>208</v>
      </c>
      <c r="G166" s="8" t="s">
        <v>261</v>
      </c>
      <c r="H166" s="8">
        <v>924</v>
      </c>
      <c r="J166" s="8" t="str">
        <f>VLOOKUP($E166,'un-class-eco'!$B$2:$D$219,3,FALSE)</f>
        <v>High income</v>
      </c>
      <c r="K166" s="8" t="str">
        <f>IF(VLOOKUP(E166,'un-class'!$L$1:$O$249,2,FALSE)="x","LDC",IF(VLOOKUP(E166,'un-class'!$L$1:$O$249,3,FALSE)="x","LLDC",IF(VLOOKUP(E166,'un-class'!$L$1:O381,4,FALSE)="x","SIDS","nan")))</f>
        <v>nan</v>
      </c>
      <c r="L166" s="14" t="str">
        <f t="shared" si="41"/>
        <v>DNK</v>
      </c>
      <c r="M166" s="15" t="s">
        <v>1049</v>
      </c>
      <c r="N166" s="13">
        <f>VLOOKUP($E166,'ssp2-up-g'!$C$1:$X$194,5,FALSE)</f>
        <v>0.17592458385263399</v>
      </c>
      <c r="O166" s="13">
        <f>VLOOKUP($E166,'ssp2-up-g'!$C$1:$X$194,6,FALSE)</f>
        <v>0.16463143705380023</v>
      </c>
      <c r="P166" s="13">
        <f>VLOOKUP($E166,'ssp2-up-g'!$C$1:$X$194,7,FALSE)</f>
        <v>0.16790115539564976</v>
      </c>
      <c r="Q166" s="13">
        <f>VLOOKUP($E166,'ssp2-up-g'!$C$1:$X$194,8,FALSE)</f>
        <v>0.16267837721174949</v>
      </c>
      <c r="R166" s="13">
        <f>VLOOKUP($E166,'ssp2-up-g'!$C$1:$X$194,9,FALSE)</f>
        <v>0.14932699921329906</v>
      </c>
      <c r="S166" s="13">
        <f>VLOOKUP($E166,'ssp2-up-g'!$C$1:$X$194,10,FALSE)</f>
        <v>0.1357249866840391</v>
      </c>
      <c r="T166" s="13">
        <f>VLOOKUP($E166,'ssp2-up-g'!$C$1:$X$194,11,FALSE)</f>
        <v>0.12981868827629306</v>
      </c>
      <c r="U166" s="13">
        <f>VLOOKUP($E166,'ssp2-up-g'!$C$1:$X$194,12,FALSE)</f>
        <v>0.13016765989362167</v>
      </c>
      <c r="V166" s="13">
        <f>VLOOKUP($E166,'ssp2-up-g'!$C$1:$X$194,13,FALSE)</f>
        <v>0.13274198517694202</v>
      </c>
      <c r="W166" s="13">
        <f>VLOOKUP($E166,'ssp2-up-g'!$C$1:$X$194,14,FALSE)</f>
        <v>0.1324066223707332</v>
      </c>
      <c r="X166" s="13">
        <f>VLOOKUP($E166,'ssp2-up-g'!$C$1:$X$194,15,FALSE)</f>
        <v>0.12244327885997741</v>
      </c>
      <c r="Y166" s="13">
        <f>VLOOKUP($E166,'ssp2-up-g'!$C$1:$X$194,16,FALSE)</f>
        <v>0.11075980740169022</v>
      </c>
      <c r="Z166" s="13">
        <f>VLOOKUP($E166,'ssp2-up-g'!$C$1:$X$194,17,FALSE)</f>
        <v>9.9235951122592425E-2</v>
      </c>
      <c r="AA166" s="13">
        <f>VLOOKUP($E166,'ssp2-up-g'!$C$1:$X$194,18,FALSE)</f>
        <v>8.8175700222232756E-2</v>
      </c>
      <c r="AB166" s="13">
        <f>VLOOKUP($E166,'ssp2-up-g'!$C$1:$X$194,19,FALSE)</f>
        <v>7.6206105996823759E-2</v>
      </c>
      <c r="AC166" s="13">
        <f>VLOOKUP($E166,'ssp2-up-g'!$C$1:$X$194,20,FALSE)</f>
        <v>6.2869143757409596E-2</v>
      </c>
      <c r="AD166" s="13">
        <f>VLOOKUP($E166,'ssp2-up-g'!$C$1:$X$194,21,FALSE)</f>
        <v>4.8414057488105122E-2</v>
      </c>
      <c r="AE166" s="13">
        <f>VLOOKUP($E166,'ssp2-up-g'!$C$1:$X$194,22,FALSE)</f>
        <v>3.3331365224490206E-2</v>
      </c>
    </row>
    <row r="167" spans="1:31" x14ac:dyDescent="0.3">
      <c r="A167" s="14">
        <v>165</v>
      </c>
      <c r="B167" s="8" t="s">
        <v>517</v>
      </c>
      <c r="C167" s="8" t="s">
        <v>214</v>
      </c>
      <c r="D167" s="8">
        <v>233</v>
      </c>
      <c r="E167" s="8" t="s">
        <v>61</v>
      </c>
      <c r="F167" s="8">
        <v>233</v>
      </c>
      <c r="G167" s="8" t="s">
        <v>261</v>
      </c>
      <c r="H167" s="8">
        <v>924</v>
      </c>
      <c r="J167" s="8" t="str">
        <f>VLOOKUP($E167,'un-class-eco'!$B$2:$D$219,3,FALSE)</f>
        <v>High income</v>
      </c>
      <c r="K167" s="8" t="str">
        <f>IF(VLOOKUP(E167,'un-class'!$L$1:$O$249,2,FALSE)="x","LDC",IF(VLOOKUP(E167,'un-class'!$L$1:$O$249,3,FALSE)="x","LLDC",IF(VLOOKUP(E167,'un-class'!$L$1:O382,4,FALSE)="x","SIDS","nan")))</f>
        <v>nan</v>
      </c>
      <c r="L167" s="14" t="str">
        <f t="shared" si="41"/>
        <v>EST</v>
      </c>
      <c r="M167" s="15" t="s">
        <v>1049</v>
      </c>
      <c r="N167" s="13">
        <f>VLOOKUP($E167,'ssp2-up-g'!$C$1:$X$194,5,FALSE)</f>
        <v>1.8615598645340237E-2</v>
      </c>
      <c r="O167" s="13">
        <f>VLOOKUP($E167,'ssp2-up-g'!$C$1:$X$194,6,FALSE)</f>
        <v>1.4693166455888362E-2</v>
      </c>
      <c r="P167" s="13">
        <f>VLOOKUP($E167,'ssp2-up-g'!$C$1:$X$194,7,FALSE)</f>
        <v>1.1153135786916346E-2</v>
      </c>
      <c r="Q167" s="13">
        <f>VLOOKUP($E167,'ssp2-up-g'!$C$1:$X$194,8,FALSE)</f>
        <v>7.6127087038858621E-3</v>
      </c>
      <c r="R167" s="13">
        <f>VLOOKUP($E167,'ssp2-up-g'!$C$1:$X$194,9,FALSE)</f>
        <v>6.8016642456470988E-3</v>
      </c>
      <c r="S167" s="13">
        <f>VLOOKUP($E167,'ssp2-up-g'!$C$1:$X$194,10,FALSE)</f>
        <v>8.7724519191344497E-3</v>
      </c>
      <c r="T167" s="13">
        <f>VLOOKUP($E167,'ssp2-up-g'!$C$1:$X$194,11,FALSE)</f>
        <v>9.9395425715571584E-3</v>
      </c>
      <c r="U167" s="13">
        <f>VLOOKUP($E167,'ssp2-up-g'!$C$1:$X$194,12,FALSE)</f>
        <v>9.0197951188146774E-3</v>
      </c>
      <c r="V167" s="13">
        <f>VLOOKUP($E167,'ssp2-up-g'!$C$1:$X$194,13,FALSE)</f>
        <v>6.4822680450860037E-3</v>
      </c>
      <c r="W167" s="13">
        <f>VLOOKUP($E167,'ssp2-up-g'!$C$1:$X$194,14,FALSE)</f>
        <v>4.125745052281804E-3</v>
      </c>
      <c r="X167" s="13">
        <f>VLOOKUP($E167,'ssp2-up-g'!$C$1:$X$194,15,FALSE)</f>
        <v>1.455991669035539E-3</v>
      </c>
      <c r="Y167" s="13">
        <f>VLOOKUP($E167,'ssp2-up-g'!$C$1:$X$194,16,FALSE)</f>
        <v>1.4856305428945227E-4</v>
      </c>
      <c r="Z167" s="13">
        <f>VLOOKUP($E167,'ssp2-up-g'!$C$1:$X$194,17,FALSE)</f>
        <v>0</v>
      </c>
      <c r="AA167" s="13">
        <f>VLOOKUP($E167,'ssp2-up-g'!$C$1:$X$194,18,FALSE)</f>
        <v>0</v>
      </c>
      <c r="AB167" s="13">
        <f>VLOOKUP($E167,'ssp2-up-g'!$C$1:$X$194,19,FALSE)</f>
        <v>0</v>
      </c>
      <c r="AC167" s="13">
        <f>VLOOKUP($E167,'ssp2-up-g'!$C$1:$X$194,20,FALSE)</f>
        <v>0</v>
      </c>
      <c r="AD167" s="13">
        <f>VLOOKUP($E167,'ssp2-up-g'!$C$1:$X$194,21,FALSE)</f>
        <v>0</v>
      </c>
      <c r="AE167" s="13">
        <f>VLOOKUP($E167,'ssp2-up-g'!$C$1:$X$194,22,FALSE)</f>
        <v>0</v>
      </c>
    </row>
    <row r="168" spans="1:31" x14ac:dyDescent="0.3">
      <c r="A168" s="14">
        <v>166</v>
      </c>
      <c r="B168" s="8" t="s">
        <v>519</v>
      </c>
      <c r="C168" s="8">
        <v>17</v>
      </c>
      <c r="D168" s="8">
        <v>234</v>
      </c>
      <c r="E168" s="8" t="s">
        <v>520</v>
      </c>
      <c r="F168" s="8">
        <v>234</v>
      </c>
      <c r="G168" s="8" t="s">
        <v>261</v>
      </c>
      <c r="H168" s="8">
        <v>924</v>
      </c>
      <c r="J168" s="8" t="str">
        <f>VLOOKUP($E168,'un-class-eco'!$B$2:$D$219,3,FALSE)</f>
        <v>High income</v>
      </c>
      <c r="K168" s="8" t="str">
        <f>IF(VLOOKUP(E168,'un-class'!$L$1:$O$249,2,FALSE)="x","LDC",IF(VLOOKUP(E168,'un-class'!$L$1:$O$249,3,FALSE)="x","LLDC",IF(VLOOKUP(E168,'un-class'!$L$1:O383,4,FALSE)="x","SIDS","nan")))</f>
        <v>nan</v>
      </c>
      <c r="L168" s="14" t="str">
        <f t="shared" si="41"/>
        <v>FRO</v>
      </c>
      <c r="M168" s="15" t="s">
        <v>1049</v>
      </c>
      <c r="N168" s="8" t="s">
        <v>799</v>
      </c>
      <c r="O168" s="8" t="s">
        <v>799</v>
      </c>
      <c r="P168" s="8" t="s">
        <v>799</v>
      </c>
      <c r="Q168" s="8" t="s">
        <v>799</v>
      </c>
      <c r="R168" s="8" t="s">
        <v>799</v>
      </c>
      <c r="S168" s="8" t="s">
        <v>799</v>
      </c>
      <c r="T168" s="8" t="s">
        <v>799</v>
      </c>
      <c r="U168" s="8" t="s">
        <v>799</v>
      </c>
      <c r="V168" s="8" t="s">
        <v>799</v>
      </c>
      <c r="W168" s="8" t="s">
        <v>799</v>
      </c>
      <c r="X168" s="8" t="s">
        <v>799</v>
      </c>
      <c r="Y168" s="8" t="s">
        <v>799</v>
      </c>
      <c r="Z168" s="8" t="s">
        <v>799</v>
      </c>
      <c r="AA168" s="8" t="s">
        <v>799</v>
      </c>
      <c r="AB168" s="8" t="s">
        <v>799</v>
      </c>
      <c r="AC168" s="8" t="s">
        <v>799</v>
      </c>
      <c r="AD168" s="8" t="s">
        <v>799</v>
      </c>
      <c r="AE168" s="8" t="s">
        <v>799</v>
      </c>
    </row>
    <row r="169" spans="1:31" x14ac:dyDescent="0.3">
      <c r="A169" s="14">
        <v>167</v>
      </c>
      <c r="B169" s="8" t="s">
        <v>522</v>
      </c>
      <c r="C169" s="8">
        <v>18</v>
      </c>
      <c r="D169" s="8">
        <v>246</v>
      </c>
      <c r="E169" s="8" t="s">
        <v>63</v>
      </c>
      <c r="F169" s="8">
        <v>246</v>
      </c>
      <c r="G169" s="8" t="s">
        <v>261</v>
      </c>
      <c r="H169" s="8">
        <v>924</v>
      </c>
      <c r="J169" s="8" t="str">
        <f>VLOOKUP($E169,'un-class-eco'!$B$2:$D$219,3,FALSE)</f>
        <v>High income</v>
      </c>
      <c r="K169" s="8" t="str">
        <f>IF(VLOOKUP(E169,'un-class'!$L$1:$O$249,2,FALSE)="x","LDC",IF(VLOOKUP(E169,'un-class'!$L$1:$O$249,3,FALSE)="x","LLDC",IF(VLOOKUP(E169,'un-class'!$L$1:O384,4,FALSE)="x","SIDS","nan")))</f>
        <v>nan</v>
      </c>
      <c r="L169" s="14" t="str">
        <f t="shared" si="41"/>
        <v>FIN</v>
      </c>
      <c r="M169" s="15" t="s">
        <v>1049</v>
      </c>
      <c r="N169" s="13">
        <f>VLOOKUP($E169,'ssp2-up-g'!$C$1:$X$194,5,FALSE)</f>
        <v>0.17202840678741715</v>
      </c>
      <c r="O169" s="13">
        <f>VLOOKUP($E169,'ssp2-up-g'!$C$1:$X$194,6,FALSE)</f>
        <v>0.16594164922222365</v>
      </c>
      <c r="P169" s="13">
        <f>VLOOKUP($E169,'ssp2-up-g'!$C$1:$X$194,7,FALSE)</f>
        <v>0.16064018655588352</v>
      </c>
      <c r="Q169" s="13">
        <f>VLOOKUP($E169,'ssp2-up-g'!$C$1:$X$194,8,FALSE)</f>
        <v>0.14587405992404179</v>
      </c>
      <c r="R169" s="13">
        <f>VLOOKUP($E169,'ssp2-up-g'!$C$1:$X$194,9,FALSE)</f>
        <v>0.12760498228167183</v>
      </c>
      <c r="S169" s="13">
        <f>VLOOKUP($E169,'ssp2-up-g'!$C$1:$X$194,10,FALSE)</f>
        <v>0.1150479174233654</v>
      </c>
      <c r="T169" s="13">
        <f>VLOOKUP($E169,'ssp2-up-g'!$C$1:$X$194,11,FALSE)</f>
        <v>0.11270698927978717</v>
      </c>
      <c r="U169" s="13">
        <f>VLOOKUP($E169,'ssp2-up-g'!$C$1:$X$194,12,FALSE)</f>
        <v>0.11710624825043414</v>
      </c>
      <c r="V169" s="13">
        <f>VLOOKUP($E169,'ssp2-up-g'!$C$1:$X$194,13,FALSE)</f>
        <v>0.12232233073556298</v>
      </c>
      <c r="W169" s="13">
        <f>VLOOKUP($E169,'ssp2-up-g'!$C$1:$X$194,14,FALSE)</f>
        <v>0.12407553161461138</v>
      </c>
      <c r="X169" s="13">
        <f>VLOOKUP($E169,'ssp2-up-g'!$C$1:$X$194,15,FALSE)</f>
        <v>0.11704272518761361</v>
      </c>
      <c r="Y169" s="13">
        <f>VLOOKUP($E169,'ssp2-up-g'!$C$1:$X$194,16,FALSE)</f>
        <v>0.1084371824152246</v>
      </c>
      <c r="Z169" s="13">
        <f>VLOOKUP($E169,'ssp2-up-g'!$C$1:$X$194,17,FALSE)</f>
        <v>9.9777116718093417E-2</v>
      </c>
      <c r="AA169" s="13">
        <f>VLOOKUP($E169,'ssp2-up-g'!$C$1:$X$194,18,FALSE)</f>
        <v>8.8944914821574628E-2</v>
      </c>
      <c r="AB169" s="13">
        <f>VLOOKUP($E169,'ssp2-up-g'!$C$1:$X$194,19,FALSE)</f>
        <v>7.7980265861891773E-2</v>
      </c>
      <c r="AC169" s="13">
        <f>VLOOKUP($E169,'ssp2-up-g'!$C$1:$X$194,20,FALSE)</f>
        <v>6.5763631999450567E-2</v>
      </c>
      <c r="AD169" s="13">
        <f>VLOOKUP($E169,'ssp2-up-g'!$C$1:$X$194,21,FALSE)</f>
        <v>5.0344639185530227E-2</v>
      </c>
      <c r="AE169" s="13">
        <f>VLOOKUP($E169,'ssp2-up-g'!$C$1:$X$194,22,FALSE)</f>
        <v>2.7288513959171645E-2</v>
      </c>
    </row>
    <row r="170" spans="1:31" x14ac:dyDescent="0.3">
      <c r="A170" s="14">
        <v>168</v>
      </c>
      <c r="B170" s="8" t="s">
        <v>524</v>
      </c>
      <c r="C170" s="8">
        <v>19</v>
      </c>
      <c r="D170" s="8">
        <v>831</v>
      </c>
      <c r="E170" s="8" t="s">
        <v>525</v>
      </c>
      <c r="F170" s="8">
        <v>831</v>
      </c>
      <c r="G170" s="8" t="s">
        <v>261</v>
      </c>
      <c r="H170" s="8">
        <v>924</v>
      </c>
      <c r="J170" s="8" t="s">
        <v>799</v>
      </c>
      <c r="K170" s="8" t="str">
        <f>IF(VLOOKUP(E170,'un-class'!$L$1:$O$249,2,FALSE)="x","LDC",IF(VLOOKUP(E170,'un-class'!$L$1:$O$249,3,FALSE)="x","LLDC",IF(VLOOKUP(E170,'un-class'!$L$1:O385,4,FALSE)="x","SIDS","nan")))</f>
        <v>nan</v>
      </c>
      <c r="L170" s="14" t="str">
        <f t="shared" si="41"/>
        <v>GGY</v>
      </c>
      <c r="M170" s="15" t="s">
        <v>1049</v>
      </c>
      <c r="N170" s="8" t="s">
        <v>799</v>
      </c>
      <c r="O170" s="8" t="s">
        <v>799</v>
      </c>
      <c r="P170" s="8" t="s">
        <v>799</v>
      </c>
      <c r="Q170" s="8" t="s">
        <v>799</v>
      </c>
      <c r="R170" s="8" t="s">
        <v>799</v>
      </c>
      <c r="S170" s="8" t="s">
        <v>799</v>
      </c>
      <c r="T170" s="8" t="s">
        <v>799</v>
      </c>
      <c r="U170" s="8" t="s">
        <v>799</v>
      </c>
      <c r="V170" s="8" t="s">
        <v>799</v>
      </c>
      <c r="W170" s="8" t="s">
        <v>799</v>
      </c>
      <c r="X170" s="8" t="s">
        <v>799</v>
      </c>
      <c r="Y170" s="8" t="s">
        <v>799</v>
      </c>
      <c r="Z170" s="8" t="s">
        <v>799</v>
      </c>
      <c r="AA170" s="8" t="s">
        <v>799</v>
      </c>
      <c r="AB170" s="8" t="s">
        <v>799</v>
      </c>
      <c r="AC170" s="8" t="s">
        <v>799</v>
      </c>
      <c r="AD170" s="8" t="s">
        <v>799</v>
      </c>
      <c r="AE170" s="8" t="s">
        <v>799</v>
      </c>
    </row>
    <row r="171" spans="1:31" x14ac:dyDescent="0.3">
      <c r="A171" s="14">
        <v>169</v>
      </c>
      <c r="B171" s="8" t="s">
        <v>527</v>
      </c>
      <c r="C171" s="8" t="s">
        <v>214</v>
      </c>
      <c r="D171" s="8">
        <v>352</v>
      </c>
      <c r="E171" s="8" t="s">
        <v>92</v>
      </c>
      <c r="F171" s="8">
        <v>352</v>
      </c>
      <c r="G171" s="8" t="s">
        <v>261</v>
      </c>
      <c r="H171" s="8">
        <v>924</v>
      </c>
      <c r="J171" s="8" t="str">
        <f>VLOOKUP($E171,'un-class-eco'!$B$2:$D$219,3,FALSE)</f>
        <v>High income</v>
      </c>
      <c r="K171" s="8" t="str">
        <f>IF(VLOOKUP(E171,'un-class'!$L$1:$O$249,2,FALSE)="x","LDC",IF(VLOOKUP(E171,'un-class'!$L$1:$O$249,3,FALSE)="x","LLDC",IF(VLOOKUP(E171,'un-class'!$L$1:O386,4,FALSE)="x","SIDS","nan")))</f>
        <v>nan</v>
      </c>
      <c r="L171" s="14" t="str">
        <f t="shared" si="41"/>
        <v>ISL</v>
      </c>
      <c r="M171" s="15" t="s">
        <v>1049</v>
      </c>
      <c r="N171" s="13">
        <f>VLOOKUP($E171,'ssp2-up-g'!$C$1:$X$194,5,FALSE)</f>
        <v>3.1628850549603793E-2</v>
      </c>
      <c r="O171" s="13">
        <f>VLOOKUP($E171,'ssp2-up-g'!$C$1:$X$194,6,FALSE)</f>
        <v>2.6199681572870726E-2</v>
      </c>
      <c r="P171" s="13">
        <f>VLOOKUP($E171,'ssp2-up-g'!$C$1:$X$194,7,FALSE)</f>
        <v>2.4218513643807893E-2</v>
      </c>
      <c r="Q171" s="13">
        <f>VLOOKUP($E171,'ssp2-up-g'!$C$1:$X$194,8,FALSE)</f>
        <v>2.2176897865427592E-2</v>
      </c>
      <c r="R171" s="13">
        <f>VLOOKUP($E171,'ssp2-up-g'!$C$1:$X$194,9,FALSE)</f>
        <v>2.0734759984784745E-2</v>
      </c>
      <c r="S171" s="13">
        <f>VLOOKUP($E171,'ssp2-up-g'!$C$1:$X$194,10,FALSE)</f>
        <v>2.0290953172713455E-2</v>
      </c>
      <c r="T171" s="13">
        <f>VLOOKUP($E171,'ssp2-up-g'!$C$1:$X$194,11,FALSE)</f>
        <v>1.9931074395467763E-2</v>
      </c>
      <c r="U171" s="13">
        <f>VLOOKUP($E171,'ssp2-up-g'!$C$1:$X$194,12,FALSE)</f>
        <v>1.9064441879046379E-2</v>
      </c>
      <c r="V171" s="13">
        <f>VLOOKUP($E171,'ssp2-up-g'!$C$1:$X$194,13,FALSE)</f>
        <v>1.7689828627303061E-2</v>
      </c>
      <c r="W171" s="13">
        <f>VLOOKUP($E171,'ssp2-up-g'!$C$1:$X$194,14,FALSE)</f>
        <v>1.6131963338259947E-2</v>
      </c>
      <c r="X171" s="13">
        <f>VLOOKUP($E171,'ssp2-up-g'!$C$1:$X$194,15,FALSE)</f>
        <v>1.4064516146806483E-2</v>
      </c>
      <c r="Y171" s="13">
        <f>VLOOKUP($E171,'ssp2-up-g'!$C$1:$X$194,16,FALSE)</f>
        <v>1.2398690837090331E-2</v>
      </c>
      <c r="Z171" s="13">
        <f>VLOOKUP($E171,'ssp2-up-g'!$C$1:$X$194,17,FALSE)</f>
        <v>1.0976112408968008E-2</v>
      </c>
      <c r="AA171" s="13">
        <f>VLOOKUP($E171,'ssp2-up-g'!$C$1:$X$194,18,FALSE)</f>
        <v>9.3182456963887272E-3</v>
      </c>
      <c r="AB171" s="13">
        <f>VLOOKUP($E171,'ssp2-up-g'!$C$1:$X$194,19,FALSE)</f>
        <v>7.3674112118644608E-3</v>
      </c>
      <c r="AC171" s="13">
        <f>VLOOKUP($E171,'ssp2-up-g'!$C$1:$X$194,20,FALSE)</f>
        <v>5.3699413555328146E-3</v>
      </c>
      <c r="AD171" s="13">
        <f>VLOOKUP($E171,'ssp2-up-g'!$C$1:$X$194,21,FALSE)</f>
        <v>2.861884093267042E-3</v>
      </c>
      <c r="AE171" s="13">
        <f>VLOOKUP($E171,'ssp2-up-g'!$C$1:$X$194,22,FALSE)</f>
        <v>5.3990159046579667E-4</v>
      </c>
    </row>
    <row r="172" spans="1:31" x14ac:dyDescent="0.3">
      <c r="A172" s="14">
        <v>170</v>
      </c>
      <c r="B172" s="8" t="s">
        <v>529</v>
      </c>
      <c r="C172" s="8" t="s">
        <v>214</v>
      </c>
      <c r="D172" s="8">
        <v>372</v>
      </c>
      <c r="E172" s="8" t="s">
        <v>89</v>
      </c>
      <c r="F172" s="8">
        <v>372</v>
      </c>
      <c r="G172" s="8" t="s">
        <v>261</v>
      </c>
      <c r="H172" s="8">
        <v>924</v>
      </c>
      <c r="J172" s="8" t="str">
        <f>VLOOKUP($E172,'un-class-eco'!$B$2:$D$219,3,FALSE)</f>
        <v>High income</v>
      </c>
      <c r="K172" s="8" t="str">
        <f>IF(VLOOKUP(E172,'un-class'!$L$1:$O$249,2,FALSE)="x","LDC",IF(VLOOKUP(E172,'un-class'!$L$1:$O$249,3,FALSE)="x","LLDC",IF(VLOOKUP(E172,'un-class'!$L$1:O387,4,FALSE)="x","SIDS","nan")))</f>
        <v>nan</v>
      </c>
      <c r="L172" s="14" t="str">
        <f t="shared" si="41"/>
        <v>IRL</v>
      </c>
      <c r="M172" s="15" t="s">
        <v>1049</v>
      </c>
      <c r="N172" s="13">
        <f>VLOOKUP($E172,'ssp2-up-g'!$C$1:$X$194,5,FALSE)</f>
        <v>0.31992123902640213</v>
      </c>
      <c r="O172" s="13">
        <f>VLOOKUP($E172,'ssp2-up-g'!$C$1:$X$194,6,FALSE)</f>
        <v>0.30355126504192631</v>
      </c>
      <c r="P172" s="13">
        <f>VLOOKUP($E172,'ssp2-up-g'!$C$1:$X$194,7,FALSE)</f>
        <v>0.28832158002188146</v>
      </c>
      <c r="Q172" s="13">
        <f>VLOOKUP($E172,'ssp2-up-g'!$C$1:$X$194,8,FALSE)</f>
        <v>0.27446944375895432</v>
      </c>
      <c r="R172" s="13">
        <f>VLOOKUP($E172,'ssp2-up-g'!$C$1:$X$194,9,FALSE)</f>
        <v>0.26721268966833955</v>
      </c>
      <c r="S172" s="13">
        <f>VLOOKUP($E172,'ssp2-up-g'!$C$1:$X$194,10,FALSE)</f>
        <v>0.26242950252740904</v>
      </c>
      <c r="T172" s="13">
        <f>VLOOKUP($E172,'ssp2-up-g'!$C$1:$X$194,11,FALSE)</f>
        <v>0.25322803075515044</v>
      </c>
      <c r="U172" s="13">
        <f>VLOOKUP($E172,'ssp2-up-g'!$C$1:$X$194,12,FALSE)</f>
        <v>0.23513124895476523</v>
      </c>
      <c r="V172" s="13">
        <f>VLOOKUP($E172,'ssp2-up-g'!$C$1:$X$194,13,FALSE)</f>
        <v>0.21182672539668879</v>
      </c>
      <c r="W172" s="13">
        <f>VLOOKUP($E172,'ssp2-up-g'!$C$1:$X$194,14,FALSE)</f>
        <v>0.18922152955731875</v>
      </c>
      <c r="X172" s="13">
        <f>VLOOKUP($E172,'ssp2-up-g'!$C$1:$X$194,15,FALSE)</f>
        <v>0.16229228957870756</v>
      </c>
      <c r="Y172" s="13">
        <f>VLOOKUP($E172,'ssp2-up-g'!$C$1:$X$194,16,FALSE)</f>
        <v>0.14087779239589171</v>
      </c>
      <c r="Z172" s="13">
        <f>VLOOKUP($E172,'ssp2-up-g'!$C$1:$X$194,17,FALSE)</f>
        <v>0.12278420373795651</v>
      </c>
      <c r="AA172" s="13">
        <f>VLOOKUP($E172,'ssp2-up-g'!$C$1:$X$194,18,FALSE)</f>
        <v>0.10614351828790447</v>
      </c>
      <c r="AB172" s="13">
        <f>VLOOKUP($E172,'ssp2-up-g'!$C$1:$X$194,19,FALSE)</f>
        <v>8.9963794168705036E-2</v>
      </c>
      <c r="AC172" s="13">
        <f>VLOOKUP($E172,'ssp2-up-g'!$C$1:$X$194,20,FALSE)</f>
        <v>7.2999865865637226E-2</v>
      </c>
      <c r="AD172" s="13">
        <f>VLOOKUP($E172,'ssp2-up-g'!$C$1:$X$194,21,FALSE)</f>
        <v>5.5168306901462572E-2</v>
      </c>
      <c r="AE172" s="13">
        <f>VLOOKUP($E172,'ssp2-up-g'!$C$1:$X$194,22,FALSE)</f>
        <v>3.3571262184648454E-2</v>
      </c>
    </row>
    <row r="173" spans="1:31" x14ac:dyDescent="0.3">
      <c r="A173" s="14">
        <v>171</v>
      </c>
      <c r="B173" s="8" t="s">
        <v>531</v>
      </c>
      <c r="C173" s="8">
        <v>19</v>
      </c>
      <c r="D173" s="8">
        <v>833</v>
      </c>
      <c r="E173" s="8" t="s">
        <v>532</v>
      </c>
      <c r="F173" s="8">
        <v>833</v>
      </c>
      <c r="G173" s="8" t="s">
        <v>261</v>
      </c>
      <c r="H173" s="8">
        <v>924</v>
      </c>
      <c r="J173" s="8" t="str">
        <f>VLOOKUP($E173,'un-class-eco'!$B$2:$D$219,3,FALSE)</f>
        <v>High income</v>
      </c>
      <c r="K173" s="8" t="str">
        <f>IF(VLOOKUP(E173,'un-class'!$L$1:$O$249,2,FALSE)="x","LDC",IF(VLOOKUP(E173,'un-class'!$L$1:$O$249,3,FALSE)="x","LLDC",IF(VLOOKUP(E173,'un-class'!$L$1:O388,4,FALSE)="x","SIDS","nan")))</f>
        <v>nan</v>
      </c>
      <c r="L173" s="14" t="str">
        <f t="shared" si="41"/>
        <v>IMN</v>
      </c>
      <c r="M173" s="15" t="s">
        <v>1049</v>
      </c>
      <c r="N173" s="8" t="s">
        <v>799</v>
      </c>
      <c r="O173" s="8" t="s">
        <v>799</v>
      </c>
      <c r="P173" s="8" t="s">
        <v>799</v>
      </c>
      <c r="Q173" s="8" t="s">
        <v>799</v>
      </c>
      <c r="R173" s="8" t="s">
        <v>799</v>
      </c>
      <c r="S173" s="8" t="s">
        <v>799</v>
      </c>
      <c r="T173" s="8" t="s">
        <v>799</v>
      </c>
      <c r="U173" s="8" t="s">
        <v>799</v>
      </c>
      <c r="V173" s="8" t="s">
        <v>799</v>
      </c>
      <c r="W173" s="8" t="s">
        <v>799</v>
      </c>
      <c r="X173" s="8" t="s">
        <v>799</v>
      </c>
      <c r="Y173" s="8" t="s">
        <v>799</v>
      </c>
      <c r="Z173" s="8" t="s">
        <v>799</v>
      </c>
      <c r="AA173" s="8" t="s">
        <v>799</v>
      </c>
      <c r="AB173" s="8" t="s">
        <v>799</v>
      </c>
      <c r="AC173" s="8" t="s">
        <v>799</v>
      </c>
      <c r="AD173" s="8" t="s">
        <v>799</v>
      </c>
      <c r="AE173" s="8" t="s">
        <v>799</v>
      </c>
    </row>
    <row r="174" spans="1:31" x14ac:dyDescent="0.3">
      <c r="A174" s="14">
        <v>172</v>
      </c>
      <c r="B174" s="8" t="s">
        <v>534</v>
      </c>
      <c r="C174" s="8">
        <v>19</v>
      </c>
      <c r="D174" s="8">
        <v>832</v>
      </c>
      <c r="E174" s="8" t="s">
        <v>535</v>
      </c>
      <c r="F174" s="8">
        <v>832</v>
      </c>
      <c r="G174" s="8" t="s">
        <v>261</v>
      </c>
      <c r="H174" s="8">
        <v>924</v>
      </c>
      <c r="J174" s="8" t="s">
        <v>799</v>
      </c>
      <c r="K174" s="8" t="str">
        <f>IF(VLOOKUP(E174,'un-class'!$L$1:$O$249,2,FALSE)="x","LDC",IF(VLOOKUP(E174,'un-class'!$L$1:$O$249,3,FALSE)="x","LLDC",IF(VLOOKUP(E174,'un-class'!$L$1:O389,4,FALSE)="x","SIDS","nan")))</f>
        <v>nan</v>
      </c>
      <c r="L174" s="14" t="str">
        <f t="shared" si="41"/>
        <v>JEY</v>
      </c>
      <c r="M174" s="15" t="s">
        <v>1049</v>
      </c>
      <c r="N174" s="8" t="s">
        <v>799</v>
      </c>
      <c r="O174" s="8" t="s">
        <v>799</v>
      </c>
      <c r="P174" s="8" t="s">
        <v>799</v>
      </c>
      <c r="Q174" s="8" t="s">
        <v>799</v>
      </c>
      <c r="R174" s="8" t="s">
        <v>799</v>
      </c>
      <c r="S174" s="8" t="s">
        <v>799</v>
      </c>
      <c r="T174" s="8" t="s">
        <v>799</v>
      </c>
      <c r="U174" s="8" t="s">
        <v>799</v>
      </c>
      <c r="V174" s="8" t="s">
        <v>799</v>
      </c>
      <c r="W174" s="8" t="s">
        <v>799</v>
      </c>
      <c r="X174" s="8" t="s">
        <v>799</v>
      </c>
      <c r="Y174" s="8" t="s">
        <v>799</v>
      </c>
      <c r="Z174" s="8" t="s">
        <v>799</v>
      </c>
      <c r="AA174" s="8" t="s">
        <v>799</v>
      </c>
      <c r="AB174" s="8" t="s">
        <v>799</v>
      </c>
      <c r="AC174" s="8" t="s">
        <v>799</v>
      </c>
      <c r="AD174" s="8" t="s">
        <v>799</v>
      </c>
      <c r="AE174" s="8" t="s">
        <v>799</v>
      </c>
    </row>
    <row r="175" spans="1:31" x14ac:dyDescent="0.3">
      <c r="A175" s="14">
        <v>173</v>
      </c>
      <c r="B175" s="8" t="s">
        <v>537</v>
      </c>
      <c r="C175" s="8" t="s">
        <v>214</v>
      </c>
      <c r="D175" s="8">
        <v>428</v>
      </c>
      <c r="E175" s="8" t="s">
        <v>113</v>
      </c>
      <c r="F175" s="8">
        <v>428</v>
      </c>
      <c r="G175" s="8" t="s">
        <v>261</v>
      </c>
      <c r="H175" s="8">
        <v>924</v>
      </c>
      <c r="J175" s="8" t="str">
        <f>VLOOKUP($E175,'un-class-eco'!$B$2:$D$219,3,FALSE)</f>
        <v>High income</v>
      </c>
      <c r="K175" s="8" t="str">
        <f>IF(VLOOKUP(E175,'un-class'!$L$1:$O$249,2,FALSE)="x","LDC",IF(VLOOKUP(E175,'un-class'!$L$1:$O$249,3,FALSE)="x","LLDC",IF(VLOOKUP(E175,'un-class'!$L$1:O390,4,FALSE)="x","SIDS","nan")))</f>
        <v>nan</v>
      </c>
      <c r="L175" s="14" t="str">
        <f t="shared" si="41"/>
        <v>LVA</v>
      </c>
      <c r="M175" s="15" t="s">
        <v>1049</v>
      </c>
      <c r="N175" s="13">
        <f>VLOOKUP($E175,'ssp2-up-g'!$C$1:$X$194,5,FALSE)</f>
        <v>0</v>
      </c>
      <c r="O175" s="13">
        <f>VLOOKUP($E175,'ssp2-up-g'!$C$1:$X$194,6,FALSE)</f>
        <v>0</v>
      </c>
      <c r="P175" s="13">
        <f>VLOOKUP($E175,'ssp2-up-g'!$C$1:$X$194,7,FALSE)</f>
        <v>0</v>
      </c>
      <c r="Q175" s="13">
        <f>VLOOKUP($E175,'ssp2-up-g'!$C$1:$X$194,8,FALSE)</f>
        <v>0</v>
      </c>
      <c r="R175" s="13">
        <f>VLOOKUP($E175,'ssp2-up-g'!$C$1:$X$194,9,FALSE)</f>
        <v>0</v>
      </c>
      <c r="S175" s="13">
        <f>VLOOKUP($E175,'ssp2-up-g'!$C$1:$X$194,10,FALSE)</f>
        <v>0</v>
      </c>
      <c r="T175" s="13">
        <f>VLOOKUP($E175,'ssp2-up-g'!$C$1:$X$194,11,FALSE)</f>
        <v>0</v>
      </c>
      <c r="U175" s="13">
        <f>VLOOKUP($E175,'ssp2-up-g'!$C$1:$X$194,12,FALSE)</f>
        <v>0</v>
      </c>
      <c r="V175" s="13">
        <f>VLOOKUP($E175,'ssp2-up-g'!$C$1:$X$194,13,FALSE)</f>
        <v>0</v>
      </c>
      <c r="W175" s="13">
        <f>VLOOKUP($E175,'ssp2-up-g'!$C$1:$X$194,14,FALSE)</f>
        <v>0</v>
      </c>
      <c r="X175" s="13">
        <f>VLOOKUP($E175,'ssp2-up-g'!$C$1:$X$194,15,FALSE)</f>
        <v>0</v>
      </c>
      <c r="Y175" s="13">
        <f>VLOOKUP($E175,'ssp2-up-g'!$C$1:$X$194,16,FALSE)</f>
        <v>0</v>
      </c>
      <c r="Z175" s="13">
        <f>VLOOKUP($E175,'ssp2-up-g'!$C$1:$X$194,17,FALSE)</f>
        <v>0</v>
      </c>
      <c r="AA175" s="13">
        <f>VLOOKUP($E175,'ssp2-up-g'!$C$1:$X$194,18,FALSE)</f>
        <v>0</v>
      </c>
      <c r="AB175" s="13">
        <f>VLOOKUP($E175,'ssp2-up-g'!$C$1:$X$194,19,FALSE)</f>
        <v>0</v>
      </c>
      <c r="AC175" s="13">
        <f>VLOOKUP($E175,'ssp2-up-g'!$C$1:$X$194,20,FALSE)</f>
        <v>0</v>
      </c>
      <c r="AD175" s="13">
        <f>VLOOKUP($E175,'ssp2-up-g'!$C$1:$X$194,21,FALSE)</f>
        <v>0</v>
      </c>
      <c r="AE175" s="13">
        <f>VLOOKUP($E175,'ssp2-up-g'!$C$1:$X$194,22,FALSE)</f>
        <v>0</v>
      </c>
    </row>
    <row r="176" spans="1:31" x14ac:dyDescent="0.3">
      <c r="A176" s="14">
        <v>174</v>
      </c>
      <c r="B176" s="8" t="s">
        <v>539</v>
      </c>
      <c r="C176" s="8" t="s">
        <v>214</v>
      </c>
      <c r="D176" s="8">
        <v>440</v>
      </c>
      <c r="E176" s="8" t="s">
        <v>111</v>
      </c>
      <c r="F176" s="8">
        <v>440</v>
      </c>
      <c r="G176" s="8" t="s">
        <v>261</v>
      </c>
      <c r="H176" s="8">
        <v>924</v>
      </c>
      <c r="J176" s="8" t="str">
        <f>VLOOKUP($E176,'un-class-eco'!$B$2:$D$219,3,FALSE)</f>
        <v>High income</v>
      </c>
      <c r="K176" s="8" t="str">
        <f>IF(VLOOKUP(E176,'un-class'!$L$1:$O$249,2,FALSE)="x","LDC",IF(VLOOKUP(E176,'un-class'!$L$1:$O$249,3,FALSE)="x","LLDC",IF(VLOOKUP(E176,'un-class'!$L$1:O391,4,FALSE)="x","SIDS","nan")))</f>
        <v>nan</v>
      </c>
      <c r="L176" s="14" t="str">
        <f t="shared" si="41"/>
        <v>LTU</v>
      </c>
      <c r="M176" s="15" t="s">
        <v>1049</v>
      </c>
      <c r="N176" s="13">
        <f>VLOOKUP($E176,'ssp2-up-g'!$C$1:$X$194,5,FALSE)</f>
        <v>1.5617617281457719E-2</v>
      </c>
      <c r="O176" s="13">
        <f>VLOOKUP($E176,'ssp2-up-g'!$C$1:$X$194,6,FALSE)</f>
        <v>1.2554492713898746E-2</v>
      </c>
      <c r="P176" s="13">
        <f>VLOOKUP($E176,'ssp2-up-g'!$C$1:$X$194,7,FALSE)</f>
        <v>7.6897982362389428E-3</v>
      </c>
      <c r="Q176" s="13">
        <f>VLOOKUP($E176,'ssp2-up-g'!$C$1:$X$194,8,FALSE)</f>
        <v>0</v>
      </c>
      <c r="R176" s="13">
        <f>VLOOKUP($E176,'ssp2-up-g'!$C$1:$X$194,9,FALSE)</f>
        <v>0</v>
      </c>
      <c r="S176" s="13">
        <f>VLOOKUP($E176,'ssp2-up-g'!$C$1:$X$194,10,FALSE)</f>
        <v>0</v>
      </c>
      <c r="T176" s="13">
        <f>VLOOKUP($E176,'ssp2-up-g'!$C$1:$X$194,11,FALSE)</f>
        <v>0</v>
      </c>
      <c r="U176" s="13">
        <f>VLOOKUP($E176,'ssp2-up-g'!$C$1:$X$194,12,FALSE)</f>
        <v>0</v>
      </c>
      <c r="V176" s="13">
        <f>VLOOKUP($E176,'ssp2-up-g'!$C$1:$X$194,13,FALSE)</f>
        <v>0</v>
      </c>
      <c r="W176" s="13">
        <f>VLOOKUP($E176,'ssp2-up-g'!$C$1:$X$194,14,FALSE)</f>
        <v>0</v>
      </c>
      <c r="X176" s="13">
        <f>VLOOKUP($E176,'ssp2-up-g'!$C$1:$X$194,15,FALSE)</f>
        <v>0</v>
      </c>
      <c r="Y176" s="13">
        <f>VLOOKUP($E176,'ssp2-up-g'!$C$1:$X$194,16,FALSE)</f>
        <v>0</v>
      </c>
      <c r="Z176" s="13">
        <f>VLOOKUP($E176,'ssp2-up-g'!$C$1:$X$194,17,FALSE)</f>
        <v>0</v>
      </c>
      <c r="AA176" s="13">
        <f>VLOOKUP($E176,'ssp2-up-g'!$C$1:$X$194,18,FALSE)</f>
        <v>0</v>
      </c>
      <c r="AB176" s="13">
        <f>VLOOKUP($E176,'ssp2-up-g'!$C$1:$X$194,19,FALSE)</f>
        <v>0</v>
      </c>
      <c r="AC176" s="13">
        <f>VLOOKUP($E176,'ssp2-up-g'!$C$1:$X$194,20,FALSE)</f>
        <v>0</v>
      </c>
      <c r="AD176" s="13">
        <f>VLOOKUP($E176,'ssp2-up-g'!$C$1:$X$194,21,FALSE)</f>
        <v>0</v>
      </c>
      <c r="AE176" s="13">
        <f>VLOOKUP($E176,'ssp2-up-g'!$C$1:$X$194,22,FALSE)</f>
        <v>0</v>
      </c>
    </row>
    <row r="177" spans="1:31" x14ac:dyDescent="0.3">
      <c r="A177" s="14">
        <v>175</v>
      </c>
      <c r="B177" s="8" t="s">
        <v>541</v>
      </c>
      <c r="C177" s="8">
        <v>20</v>
      </c>
      <c r="D177" s="8">
        <v>578</v>
      </c>
      <c r="E177" s="8" t="s">
        <v>139</v>
      </c>
      <c r="F177" s="8">
        <v>578</v>
      </c>
      <c r="G177" s="8" t="s">
        <v>261</v>
      </c>
      <c r="H177" s="8">
        <v>924</v>
      </c>
      <c r="J177" s="8" t="str">
        <f>VLOOKUP($E177,'un-class-eco'!$B$2:$D$219,3,FALSE)</f>
        <v>High income</v>
      </c>
      <c r="K177" s="8" t="str">
        <f>IF(VLOOKUP(E177,'un-class'!$L$1:$O$249,2,FALSE)="x","LDC",IF(VLOOKUP(E177,'un-class'!$L$1:$O$249,3,FALSE)="x","LLDC",IF(VLOOKUP(E177,'un-class'!$L$1:O392,4,FALSE)="x","SIDS","nan")))</f>
        <v>nan</v>
      </c>
      <c r="L177" s="14" t="str">
        <f t="shared" si="41"/>
        <v>NOR</v>
      </c>
      <c r="M177" s="15" t="s">
        <v>1049</v>
      </c>
      <c r="N177" s="13">
        <f>VLOOKUP($E177,'ssp2-up-g'!$C$1:$X$194,5,FALSE)</f>
        <v>0.31893085591429271</v>
      </c>
      <c r="O177" s="13">
        <f>VLOOKUP($E177,'ssp2-up-g'!$C$1:$X$194,6,FALSE)</f>
        <v>0.31579125495583593</v>
      </c>
      <c r="P177" s="13">
        <f>VLOOKUP($E177,'ssp2-up-g'!$C$1:$X$194,7,FALSE)</f>
        <v>0.3232846832305265</v>
      </c>
      <c r="Q177" s="13">
        <f>VLOOKUP($E177,'ssp2-up-g'!$C$1:$X$194,8,FALSE)</f>
        <v>0.31800580717729421</v>
      </c>
      <c r="R177" s="13">
        <f>VLOOKUP($E177,'ssp2-up-g'!$C$1:$X$194,9,FALSE)</f>
        <v>0.3033036630643835</v>
      </c>
      <c r="S177" s="13">
        <f>VLOOKUP($E177,'ssp2-up-g'!$C$1:$X$194,10,FALSE)</f>
        <v>0.28990069330069979</v>
      </c>
      <c r="T177" s="13">
        <f>VLOOKUP($E177,'ssp2-up-g'!$C$1:$X$194,11,FALSE)</f>
        <v>0.28360241988940871</v>
      </c>
      <c r="U177" s="13">
        <f>VLOOKUP($E177,'ssp2-up-g'!$C$1:$X$194,12,FALSE)</f>
        <v>0.28170548272095708</v>
      </c>
      <c r="V177" s="13">
        <f>VLOOKUP($E177,'ssp2-up-g'!$C$1:$X$194,13,FALSE)</f>
        <v>0.27921903261267467</v>
      </c>
      <c r="W177" s="13">
        <f>VLOOKUP($E177,'ssp2-up-g'!$C$1:$X$194,14,FALSE)</f>
        <v>0.2714123672106572</v>
      </c>
      <c r="X177" s="13">
        <f>VLOOKUP($E177,'ssp2-up-g'!$C$1:$X$194,15,FALSE)</f>
        <v>0.24663929266499007</v>
      </c>
      <c r="Y177" s="13">
        <f>VLOOKUP($E177,'ssp2-up-g'!$C$1:$X$194,16,FALSE)</f>
        <v>0.22139364187030441</v>
      </c>
      <c r="Z177" s="13">
        <f>VLOOKUP($E177,'ssp2-up-g'!$C$1:$X$194,17,FALSE)</f>
        <v>0.19862718190221162</v>
      </c>
      <c r="AA177" s="13">
        <f>VLOOKUP($E177,'ssp2-up-g'!$C$1:$X$194,18,FALSE)</f>
        <v>0.17617497542167992</v>
      </c>
      <c r="AB177" s="13">
        <f>VLOOKUP($E177,'ssp2-up-g'!$C$1:$X$194,19,FALSE)</f>
        <v>0.15081257912264157</v>
      </c>
      <c r="AC177" s="13">
        <f>VLOOKUP($E177,'ssp2-up-g'!$C$1:$X$194,20,FALSE)</f>
        <v>0.12274438740003291</v>
      </c>
      <c r="AD177" s="13">
        <f>VLOOKUP($E177,'ssp2-up-g'!$C$1:$X$194,21,FALSE)</f>
        <v>8.9350776921023112E-2</v>
      </c>
      <c r="AE177" s="13">
        <f>VLOOKUP($E177,'ssp2-up-g'!$C$1:$X$194,22,FALSE)</f>
        <v>4.5856679148053914E-2</v>
      </c>
    </row>
    <row r="178" spans="1:31" x14ac:dyDescent="0.3">
      <c r="A178" s="14">
        <v>176</v>
      </c>
      <c r="B178" s="8" t="s">
        <v>543</v>
      </c>
      <c r="C178" s="8" t="s">
        <v>214</v>
      </c>
      <c r="D178" s="8">
        <v>752</v>
      </c>
      <c r="E178" s="8" t="s">
        <v>173</v>
      </c>
      <c r="F178" s="8">
        <v>752</v>
      </c>
      <c r="G178" s="8" t="s">
        <v>261</v>
      </c>
      <c r="H178" s="8">
        <v>924</v>
      </c>
      <c r="J178" s="8" t="str">
        <f>VLOOKUP($E178,'un-class-eco'!$B$2:$D$219,3,FALSE)</f>
        <v>High income</v>
      </c>
      <c r="K178" s="8" t="str">
        <f>IF(VLOOKUP(E178,'un-class'!$L$1:$O$249,2,FALSE)="x","LDC",IF(VLOOKUP(E178,'un-class'!$L$1:$O$249,3,FALSE)="x","LLDC",IF(VLOOKUP(E178,'un-class'!$L$1:O393,4,FALSE)="x","SIDS","nan")))</f>
        <v>nan</v>
      </c>
      <c r="L178" s="14" t="str">
        <f t="shared" si="41"/>
        <v>SWE</v>
      </c>
      <c r="M178" s="15" t="s">
        <v>1049</v>
      </c>
      <c r="N178" s="13">
        <f>VLOOKUP($E178,'ssp2-up-g'!$C$1:$X$194,5,FALSE)</f>
        <v>0.45681297209015614</v>
      </c>
      <c r="O178" s="13">
        <f>VLOOKUP($E178,'ssp2-up-g'!$C$1:$X$194,6,FALSE)</f>
        <v>0.4659802925379779</v>
      </c>
      <c r="P178" s="13">
        <f>VLOOKUP($E178,'ssp2-up-g'!$C$1:$X$194,7,FALSE)</f>
        <v>0.47056090669104478</v>
      </c>
      <c r="Q178" s="13">
        <f>VLOOKUP($E178,'ssp2-up-g'!$C$1:$X$194,8,FALSE)</f>
        <v>0.43638089474766772</v>
      </c>
      <c r="R178" s="13">
        <f>VLOOKUP($E178,'ssp2-up-g'!$C$1:$X$194,9,FALSE)</f>
        <v>0.40851628861589973</v>
      </c>
      <c r="S178" s="13">
        <f>VLOOKUP($E178,'ssp2-up-g'!$C$1:$X$194,10,FALSE)</f>
        <v>0.41419532094431233</v>
      </c>
      <c r="T178" s="13">
        <f>VLOOKUP($E178,'ssp2-up-g'!$C$1:$X$194,11,FALSE)</f>
        <v>0.43713169590037637</v>
      </c>
      <c r="U178" s="13">
        <f>VLOOKUP($E178,'ssp2-up-g'!$C$1:$X$194,12,FALSE)</f>
        <v>0.4552518074651779</v>
      </c>
      <c r="V178" s="13">
        <f>VLOOKUP($E178,'ssp2-up-g'!$C$1:$X$194,13,FALSE)</f>
        <v>0.45406978027986078</v>
      </c>
      <c r="W178" s="13">
        <f>VLOOKUP($E178,'ssp2-up-g'!$C$1:$X$194,14,FALSE)</f>
        <v>0.43603117259194057</v>
      </c>
      <c r="X178" s="13">
        <f>VLOOKUP($E178,'ssp2-up-g'!$C$1:$X$194,15,FALSE)</f>
        <v>0.39130506228642936</v>
      </c>
      <c r="Y178" s="13">
        <f>VLOOKUP($E178,'ssp2-up-g'!$C$1:$X$194,16,FALSE)</f>
        <v>0.35929351682098698</v>
      </c>
      <c r="Z178" s="13">
        <f>VLOOKUP($E178,'ssp2-up-g'!$C$1:$X$194,17,FALSE)</f>
        <v>0.33580042308135738</v>
      </c>
      <c r="AA178" s="13">
        <f>VLOOKUP($E178,'ssp2-up-g'!$C$1:$X$194,18,FALSE)</f>
        <v>0.30673495777589288</v>
      </c>
      <c r="AB178" s="13">
        <f>VLOOKUP($E178,'ssp2-up-g'!$C$1:$X$194,19,FALSE)</f>
        <v>0.26438526903543469</v>
      </c>
      <c r="AC178" s="13">
        <f>VLOOKUP($E178,'ssp2-up-g'!$C$1:$X$194,20,FALSE)</f>
        <v>0.21289645368281818</v>
      </c>
      <c r="AD178" s="13">
        <f>VLOOKUP($E178,'ssp2-up-g'!$C$1:$X$194,21,FALSE)</f>
        <v>0.15933888174921584</v>
      </c>
      <c r="AE178" s="13">
        <f>VLOOKUP($E178,'ssp2-up-g'!$C$1:$X$194,22,FALSE)</f>
        <v>9.3493203843694417E-2</v>
      </c>
    </row>
    <row r="179" spans="1:31" x14ac:dyDescent="0.3">
      <c r="A179" s="14">
        <v>177</v>
      </c>
      <c r="B179" s="8" t="s">
        <v>545</v>
      </c>
      <c r="C179" s="8">
        <v>21</v>
      </c>
      <c r="D179" s="8">
        <v>826</v>
      </c>
      <c r="E179" s="8" t="s">
        <v>68</v>
      </c>
      <c r="F179" s="8">
        <v>826</v>
      </c>
      <c r="G179" s="8" t="s">
        <v>261</v>
      </c>
      <c r="H179" s="8">
        <v>924</v>
      </c>
      <c r="J179" s="8" t="str">
        <f>VLOOKUP($E179,'un-class-eco'!$B$2:$D$219,3,FALSE)</f>
        <v>High income</v>
      </c>
      <c r="K179" s="8" t="str">
        <f>IF(VLOOKUP(E179,'un-class'!$L$1:$O$249,2,FALSE)="x","LDC",IF(VLOOKUP(E179,'un-class'!$L$1:$O$249,3,FALSE)="x","LLDC",IF(VLOOKUP(E179,'un-class'!$L$1:O394,4,FALSE)="x","SIDS","nan")))</f>
        <v>nan</v>
      </c>
      <c r="L179" s="14" t="str">
        <f t="shared" si="41"/>
        <v>GBR</v>
      </c>
      <c r="M179" s="15" t="s">
        <v>1049</v>
      </c>
      <c r="N179" s="13">
        <f>VLOOKUP($E179,'ssp2-up-g'!$C$1:$X$194,5,FALSE)</f>
        <v>3.0264004508209723</v>
      </c>
      <c r="O179" s="13">
        <f>VLOOKUP($E179,'ssp2-up-g'!$C$1:$X$194,6,FALSE)</f>
        <v>2.7926074843361377</v>
      </c>
      <c r="P179" s="13">
        <f>VLOOKUP($E179,'ssp2-up-g'!$C$1:$X$194,7,FALSE)</f>
        <v>2.6367213636668012</v>
      </c>
      <c r="Q179" s="13">
        <f>VLOOKUP($E179,'ssp2-up-g'!$C$1:$X$194,8,FALSE)</f>
        <v>2.4263793251310162</v>
      </c>
      <c r="R179" s="13">
        <f>VLOOKUP($E179,'ssp2-up-g'!$C$1:$X$194,9,FALSE)</f>
        <v>2.232526026656565</v>
      </c>
      <c r="S179" s="13">
        <f>VLOOKUP($E179,'ssp2-up-g'!$C$1:$X$194,10,FALSE)</f>
        <v>2.1071445995306135</v>
      </c>
      <c r="T179" s="13">
        <f>VLOOKUP($E179,'ssp2-up-g'!$C$1:$X$194,11,FALSE)</f>
        <v>2.0369161852629816</v>
      </c>
      <c r="U179" s="13">
        <f>VLOOKUP($E179,'ssp2-up-g'!$C$1:$X$194,12,FALSE)</f>
        <v>1.9330624455758709</v>
      </c>
      <c r="V179" s="13">
        <f>VLOOKUP($E179,'ssp2-up-g'!$C$1:$X$194,13,FALSE)</f>
        <v>1.7899361410746906</v>
      </c>
      <c r="W179" s="13">
        <f>VLOOKUP($E179,'ssp2-up-g'!$C$1:$X$194,14,FALSE)</f>
        <v>1.6387738332378348</v>
      </c>
      <c r="X179" s="13">
        <f>VLOOKUP($E179,'ssp2-up-g'!$C$1:$X$194,15,FALSE)</f>
        <v>1.4413213025194125</v>
      </c>
      <c r="Y179" s="13">
        <f>VLOOKUP($E179,'ssp2-up-g'!$C$1:$X$194,16,FALSE)</f>
        <v>1.299947764060974</v>
      </c>
      <c r="Z179" s="13">
        <f>VLOOKUP($E179,'ssp2-up-g'!$C$1:$X$194,17,FALSE)</f>
        <v>1.1827779463192911</v>
      </c>
      <c r="AA179" s="13">
        <f>VLOOKUP($E179,'ssp2-up-g'!$C$1:$X$194,18,FALSE)</f>
        <v>1.0368653290970684</v>
      </c>
      <c r="AB179" s="13">
        <f>VLOOKUP($E179,'ssp2-up-g'!$C$1:$X$194,19,FALSE)</f>
        <v>0.8611738331350125</v>
      </c>
      <c r="AC179" s="13">
        <f>VLOOKUP($E179,'ssp2-up-g'!$C$1:$X$194,20,FALSE)</f>
        <v>0.68416191583501984</v>
      </c>
      <c r="AD179" s="13">
        <f>VLOOKUP($E179,'ssp2-up-g'!$C$1:$X$194,21,FALSE)</f>
        <v>0.52750977472537386</v>
      </c>
      <c r="AE179" s="13">
        <f>VLOOKUP($E179,'ssp2-up-g'!$C$1:$X$194,22,FALSE)</f>
        <v>0.3311712992729241</v>
      </c>
    </row>
    <row r="180" spans="1:31" x14ac:dyDescent="0.3">
      <c r="A180" s="14">
        <v>178</v>
      </c>
      <c r="B180" s="14" t="s">
        <v>547</v>
      </c>
      <c r="C180" s="14" t="s">
        <v>214</v>
      </c>
      <c r="D180" s="14">
        <v>925</v>
      </c>
      <c r="E180" s="14" t="s">
        <v>214</v>
      </c>
      <c r="F180" s="14">
        <v>39</v>
      </c>
      <c r="G180" s="14" t="s">
        <v>258</v>
      </c>
      <c r="H180" s="14">
        <v>908</v>
      </c>
      <c r="I180" s="14">
        <v>1829</v>
      </c>
      <c r="L180" s="14" t="str">
        <f>B180</f>
        <v>Southern Europe</v>
      </c>
      <c r="M180" s="15" t="s">
        <v>1049</v>
      </c>
      <c r="N180" s="15">
        <f t="shared" ref="N180:AE180" si="43">SUMIF($H$2:$H$295,$D180,N$2:N$295)</f>
        <v>5.44035917078791</v>
      </c>
      <c r="O180" s="15">
        <f t="shared" si="43"/>
        <v>4.071457833377444</v>
      </c>
      <c r="P180" s="15">
        <f t="shared" si="43"/>
        <v>3.6473787794846295</v>
      </c>
      <c r="Q180" s="15">
        <f t="shared" si="43"/>
        <v>3.3558844791161135</v>
      </c>
      <c r="R180" s="15">
        <f t="shared" si="43"/>
        <v>3.1590234277934766</v>
      </c>
      <c r="S180" s="15">
        <f t="shared" si="43"/>
        <v>2.9197463182222547</v>
      </c>
      <c r="T180" s="15">
        <f t="shared" si="43"/>
        <v>2.4870418048432019</v>
      </c>
      <c r="U180" s="15">
        <f t="shared" si="43"/>
        <v>1.9098627730987865</v>
      </c>
      <c r="V180" s="15">
        <f t="shared" si="43"/>
        <v>1.2885798060094935</v>
      </c>
      <c r="W180" s="15">
        <f t="shared" si="43"/>
        <v>0.76028778692972365</v>
      </c>
      <c r="X180" s="15">
        <f t="shared" si="43"/>
        <v>0.27202943332032359</v>
      </c>
      <c r="Y180" s="15">
        <f t="shared" si="43"/>
        <v>5.5606989443282684E-2</v>
      </c>
      <c r="Z180" s="15">
        <f t="shared" si="43"/>
        <v>2.0453045899998079E-2</v>
      </c>
      <c r="AA180" s="15">
        <f t="shared" si="43"/>
        <v>1.446323400605487E-2</v>
      </c>
      <c r="AB180" s="15">
        <f t="shared" si="43"/>
        <v>8.9854561517195286E-3</v>
      </c>
      <c r="AC180" s="15">
        <f t="shared" si="43"/>
        <v>3.6020745187232972E-3</v>
      </c>
      <c r="AD180" s="15">
        <f t="shared" si="43"/>
        <v>0</v>
      </c>
      <c r="AE180" s="15">
        <f t="shared" si="43"/>
        <v>0</v>
      </c>
    </row>
    <row r="181" spans="1:31" x14ac:dyDescent="0.3">
      <c r="A181" s="14">
        <v>179</v>
      </c>
      <c r="B181" s="8" t="s">
        <v>548</v>
      </c>
      <c r="C181" s="8" t="s">
        <v>214</v>
      </c>
      <c r="D181" s="8">
        <v>8</v>
      </c>
      <c r="E181" s="8" t="s">
        <v>12</v>
      </c>
      <c r="F181" s="8">
        <v>8</v>
      </c>
      <c r="G181" s="8" t="s">
        <v>261</v>
      </c>
      <c r="H181" s="8">
        <v>925</v>
      </c>
      <c r="J181" s="8" t="str">
        <f>VLOOKUP($E181,'un-class-eco'!$B$2:$D$219,3,FALSE)</f>
        <v>Upper middle income</v>
      </c>
      <c r="K181" s="8" t="str">
        <f>IF(VLOOKUP(E181,'un-class'!$L$1:$O$249,2,FALSE)="x","LDC",IF(VLOOKUP(E181,'un-class'!$L$1:$O$249,3,FALSE)="x","LLDC",IF(VLOOKUP(E181,'un-class'!$L$1:O396,4,FALSE)="x","SIDS","nan")))</f>
        <v>nan</v>
      </c>
      <c r="L181" s="14" t="str">
        <f t="shared" si="41"/>
        <v>ALB</v>
      </c>
      <c r="M181" s="15" t="s">
        <v>1049</v>
      </c>
      <c r="N181" s="13">
        <f>VLOOKUP($E181,'ssp2-up-g'!$C$1:$X$194,5,FALSE)</f>
        <v>0.15186007903996024</v>
      </c>
      <c r="O181" s="13">
        <f>VLOOKUP($E181,'ssp2-up-g'!$C$1:$X$194,6,FALSE)</f>
        <v>0.13314231551924127</v>
      </c>
      <c r="P181" s="13">
        <f>VLOOKUP($E181,'ssp2-up-g'!$C$1:$X$194,7,FALSE)</f>
        <v>0.112681719121692</v>
      </c>
      <c r="Q181" s="13">
        <f>VLOOKUP($E181,'ssp2-up-g'!$C$1:$X$194,8,FALSE)</f>
        <v>9.0713325278686696E-2</v>
      </c>
      <c r="R181" s="13">
        <f>VLOOKUP($E181,'ssp2-up-g'!$C$1:$X$194,9,FALSE)</f>
        <v>6.9047486432884053E-2</v>
      </c>
      <c r="S181" s="13">
        <f>VLOOKUP($E181,'ssp2-up-g'!$C$1:$X$194,10,FALSE)</f>
        <v>4.922060754562807E-2</v>
      </c>
      <c r="T181" s="13">
        <f>VLOOKUP($E181,'ssp2-up-g'!$C$1:$X$194,11,FALSE)</f>
        <v>3.1715574165996241E-2</v>
      </c>
      <c r="U181" s="13">
        <f>VLOOKUP($E181,'ssp2-up-g'!$C$1:$X$194,12,FALSE)</f>
        <v>1.6431270839625256E-2</v>
      </c>
      <c r="V181" s="13">
        <f>VLOOKUP($E181,'ssp2-up-g'!$C$1:$X$194,13,FALSE)</f>
        <v>3.3971111151811506E-3</v>
      </c>
      <c r="W181" s="13">
        <f>VLOOKUP($E181,'ssp2-up-g'!$C$1:$X$194,14,FALSE)</f>
        <v>0</v>
      </c>
      <c r="X181" s="13">
        <f>VLOOKUP($E181,'ssp2-up-g'!$C$1:$X$194,15,FALSE)</f>
        <v>0</v>
      </c>
      <c r="Y181" s="13">
        <f>VLOOKUP($E181,'ssp2-up-g'!$C$1:$X$194,16,FALSE)</f>
        <v>0</v>
      </c>
      <c r="Z181" s="13">
        <f>VLOOKUP($E181,'ssp2-up-g'!$C$1:$X$194,17,FALSE)</f>
        <v>0</v>
      </c>
      <c r="AA181" s="13">
        <f>VLOOKUP($E181,'ssp2-up-g'!$C$1:$X$194,18,FALSE)</f>
        <v>0</v>
      </c>
      <c r="AB181" s="13">
        <f>VLOOKUP($E181,'ssp2-up-g'!$C$1:$X$194,19,FALSE)</f>
        <v>0</v>
      </c>
      <c r="AC181" s="13">
        <f>VLOOKUP($E181,'ssp2-up-g'!$C$1:$X$194,20,FALSE)</f>
        <v>0</v>
      </c>
      <c r="AD181" s="13">
        <f>VLOOKUP($E181,'ssp2-up-g'!$C$1:$X$194,21,FALSE)</f>
        <v>0</v>
      </c>
      <c r="AE181" s="13">
        <f>VLOOKUP($E181,'ssp2-up-g'!$C$1:$X$194,22,FALSE)</f>
        <v>0</v>
      </c>
    </row>
    <row r="182" spans="1:31" x14ac:dyDescent="0.3">
      <c r="A182" s="14">
        <v>180</v>
      </c>
      <c r="B182" s="8" t="s">
        <v>550</v>
      </c>
      <c r="C182" s="8" t="s">
        <v>214</v>
      </c>
      <c r="D182" s="8">
        <v>20</v>
      </c>
      <c r="E182" s="8" t="s">
        <v>551</v>
      </c>
      <c r="F182" s="8">
        <v>20</v>
      </c>
      <c r="G182" s="8" t="s">
        <v>261</v>
      </c>
      <c r="H182" s="8">
        <v>925</v>
      </c>
      <c r="J182" s="8" t="str">
        <f>VLOOKUP($E182,'un-class-eco'!$B$2:$D$219,3,FALSE)</f>
        <v>High income</v>
      </c>
      <c r="K182" s="8" t="str">
        <f>IF(VLOOKUP(E182,'un-class'!$L$1:$O$249,2,FALSE)="x","LDC",IF(VLOOKUP(E182,'un-class'!$L$1:$O$249,3,FALSE)="x","LLDC",IF(VLOOKUP(E182,'un-class'!$L$1:O397,4,FALSE)="x","SIDS","nan")))</f>
        <v>nan</v>
      </c>
      <c r="L182" s="14" t="str">
        <f t="shared" si="41"/>
        <v>AND</v>
      </c>
      <c r="M182" s="15" t="s">
        <v>1049</v>
      </c>
      <c r="N182" s="8" t="s">
        <v>799</v>
      </c>
      <c r="O182" s="8" t="s">
        <v>799</v>
      </c>
      <c r="P182" s="8" t="s">
        <v>799</v>
      </c>
      <c r="Q182" s="8" t="s">
        <v>799</v>
      </c>
      <c r="R182" s="8" t="s">
        <v>799</v>
      </c>
      <c r="S182" s="8" t="s">
        <v>799</v>
      </c>
      <c r="T182" s="8" t="s">
        <v>799</v>
      </c>
      <c r="U182" s="8" t="s">
        <v>799</v>
      </c>
      <c r="V182" s="8" t="s">
        <v>799</v>
      </c>
      <c r="W182" s="8" t="s">
        <v>799</v>
      </c>
      <c r="X182" s="8" t="s">
        <v>799</v>
      </c>
      <c r="Y182" s="8" t="s">
        <v>799</v>
      </c>
      <c r="Z182" s="8" t="s">
        <v>799</v>
      </c>
      <c r="AA182" s="8" t="s">
        <v>799</v>
      </c>
      <c r="AB182" s="8" t="s">
        <v>799</v>
      </c>
      <c r="AC182" s="8" t="s">
        <v>799</v>
      </c>
      <c r="AD182" s="8" t="s">
        <v>799</v>
      </c>
      <c r="AE182" s="8" t="s">
        <v>799</v>
      </c>
    </row>
    <row r="183" spans="1:31" x14ac:dyDescent="0.3">
      <c r="A183" s="14">
        <v>181</v>
      </c>
      <c r="B183" s="8" t="s">
        <v>553</v>
      </c>
      <c r="C183" s="8" t="s">
        <v>214</v>
      </c>
      <c r="D183" s="8">
        <v>70</v>
      </c>
      <c r="E183" s="8" t="s">
        <v>27</v>
      </c>
      <c r="F183" s="8">
        <v>70</v>
      </c>
      <c r="G183" s="8" t="s">
        <v>261</v>
      </c>
      <c r="H183" s="8">
        <v>925</v>
      </c>
      <c r="J183" s="8" t="str">
        <f>VLOOKUP($E183,'un-class-eco'!$B$2:$D$219,3,FALSE)</f>
        <v>Upper middle income</v>
      </c>
      <c r="K183" s="8" t="str">
        <f>IF(VLOOKUP(E183,'un-class'!$L$1:$O$249,2,FALSE)="x","LDC",IF(VLOOKUP(E183,'un-class'!$L$1:$O$249,3,FALSE)="x","LLDC",IF(VLOOKUP(E183,'un-class'!$L$1:O398,4,FALSE)="x","SIDS","nan")))</f>
        <v>nan</v>
      </c>
      <c r="L183" s="14" t="str">
        <f t="shared" si="41"/>
        <v>BIH</v>
      </c>
      <c r="M183" s="15" t="s">
        <v>1049</v>
      </c>
      <c r="N183" s="13">
        <f>VLOOKUP($E183,'ssp2-up-g'!$C$1:$X$194,5,FALSE)</f>
        <v>0.10780639473039311</v>
      </c>
      <c r="O183" s="13">
        <f>VLOOKUP($E183,'ssp2-up-g'!$C$1:$X$194,6,FALSE)</f>
        <v>9.3650558228795866E-2</v>
      </c>
      <c r="P183" s="13">
        <f>VLOOKUP($E183,'ssp2-up-g'!$C$1:$X$194,7,FALSE)</f>
        <v>7.9393735466235515E-2</v>
      </c>
      <c r="Q183" s="13">
        <f>VLOOKUP($E183,'ssp2-up-g'!$C$1:$X$194,8,FALSE)</f>
        <v>6.4031572349925625E-2</v>
      </c>
      <c r="R183" s="13">
        <f>VLOOKUP($E183,'ssp2-up-g'!$C$1:$X$194,9,FALSE)</f>
        <v>4.6173106814093146E-2</v>
      </c>
      <c r="S183" s="13">
        <f>VLOOKUP($E183,'ssp2-up-g'!$C$1:$X$194,10,FALSE)</f>
        <v>2.6999569132506451E-2</v>
      </c>
      <c r="T183" s="13">
        <f>VLOOKUP($E183,'ssp2-up-g'!$C$1:$X$194,11,FALSE)</f>
        <v>1.0066535575862012E-2</v>
      </c>
      <c r="U183" s="13">
        <f>VLOOKUP($E183,'ssp2-up-g'!$C$1:$X$194,12,FALSE)</f>
        <v>0</v>
      </c>
      <c r="V183" s="13">
        <f>VLOOKUP($E183,'ssp2-up-g'!$C$1:$X$194,13,FALSE)</f>
        <v>0</v>
      </c>
      <c r="W183" s="13">
        <f>VLOOKUP($E183,'ssp2-up-g'!$C$1:$X$194,14,FALSE)</f>
        <v>0</v>
      </c>
      <c r="X183" s="13">
        <f>VLOOKUP($E183,'ssp2-up-g'!$C$1:$X$194,15,FALSE)</f>
        <v>0</v>
      </c>
      <c r="Y183" s="13">
        <f>VLOOKUP($E183,'ssp2-up-g'!$C$1:$X$194,16,FALSE)</f>
        <v>0</v>
      </c>
      <c r="Z183" s="13">
        <f>VLOOKUP($E183,'ssp2-up-g'!$C$1:$X$194,17,FALSE)</f>
        <v>0</v>
      </c>
      <c r="AA183" s="13">
        <f>VLOOKUP($E183,'ssp2-up-g'!$C$1:$X$194,18,FALSE)</f>
        <v>0</v>
      </c>
      <c r="AB183" s="13">
        <f>VLOOKUP($E183,'ssp2-up-g'!$C$1:$X$194,19,FALSE)</f>
        <v>0</v>
      </c>
      <c r="AC183" s="13">
        <f>VLOOKUP($E183,'ssp2-up-g'!$C$1:$X$194,20,FALSE)</f>
        <v>0</v>
      </c>
      <c r="AD183" s="13">
        <f>VLOOKUP($E183,'ssp2-up-g'!$C$1:$X$194,21,FALSE)</f>
        <v>0</v>
      </c>
      <c r="AE183" s="13">
        <f>VLOOKUP($E183,'ssp2-up-g'!$C$1:$X$194,22,FALSE)</f>
        <v>0</v>
      </c>
    </row>
    <row r="184" spans="1:31" x14ac:dyDescent="0.3">
      <c r="A184" s="14">
        <v>182</v>
      </c>
      <c r="B184" s="8" t="s">
        <v>555</v>
      </c>
      <c r="C184" s="8" t="s">
        <v>214</v>
      </c>
      <c r="D184" s="8">
        <v>191</v>
      </c>
      <c r="E184" s="8" t="s">
        <v>84</v>
      </c>
      <c r="F184" s="8">
        <v>191</v>
      </c>
      <c r="G184" s="8" t="s">
        <v>261</v>
      </c>
      <c r="H184" s="8">
        <v>925</v>
      </c>
      <c r="J184" s="8" t="str">
        <f>VLOOKUP($E184,'un-class-eco'!$B$2:$D$219,3,FALSE)</f>
        <v>High income</v>
      </c>
      <c r="K184" s="8" t="str">
        <f>IF(VLOOKUP(E184,'un-class'!$L$1:$O$249,2,FALSE)="x","LDC",IF(VLOOKUP(E184,'un-class'!$L$1:$O$249,3,FALSE)="x","LLDC",IF(VLOOKUP(E184,'un-class'!$L$1:O399,4,FALSE)="x","SIDS","nan")))</f>
        <v>nan</v>
      </c>
      <c r="L184" s="14" t="str">
        <f t="shared" si="41"/>
        <v>HRV</v>
      </c>
      <c r="M184" s="15" t="s">
        <v>1049</v>
      </c>
      <c r="N184" s="13">
        <f>VLOOKUP($E184,'ssp2-up-g'!$C$1:$X$194,5,FALSE)</f>
        <v>0.12421734009781771</v>
      </c>
      <c r="O184" s="13">
        <f>VLOOKUP($E184,'ssp2-up-g'!$C$1:$X$194,6,FALSE)</f>
        <v>0.1024595704796063</v>
      </c>
      <c r="P184" s="13">
        <f>VLOOKUP($E184,'ssp2-up-g'!$C$1:$X$194,7,FALSE)</f>
        <v>8.2069841185088421E-2</v>
      </c>
      <c r="Q184" s="13">
        <f>VLOOKUP($E184,'ssp2-up-g'!$C$1:$X$194,8,FALSE)</f>
        <v>6.4155522300819001E-2</v>
      </c>
      <c r="R184" s="13">
        <f>VLOOKUP($E184,'ssp2-up-g'!$C$1:$X$194,9,FALSE)</f>
        <v>4.8744952310586065E-2</v>
      </c>
      <c r="S184" s="13">
        <f>VLOOKUP($E184,'ssp2-up-g'!$C$1:$X$194,10,FALSE)</f>
        <v>3.5924105657900274E-2</v>
      </c>
      <c r="T184" s="13">
        <f>VLOOKUP($E184,'ssp2-up-g'!$C$1:$X$194,11,FALSE)</f>
        <v>2.4100336282959045E-2</v>
      </c>
      <c r="U184" s="13">
        <f>VLOOKUP($E184,'ssp2-up-g'!$C$1:$X$194,12,FALSE)</f>
        <v>1.3679865288823922E-2</v>
      </c>
      <c r="V184" s="13">
        <f>VLOOKUP($E184,'ssp2-up-g'!$C$1:$X$194,13,FALSE)</f>
        <v>4.6993153510777042E-3</v>
      </c>
      <c r="W184" s="13">
        <f>VLOOKUP($E184,'ssp2-up-g'!$C$1:$X$194,14,FALSE)</f>
        <v>0</v>
      </c>
      <c r="X184" s="13">
        <f>VLOOKUP($E184,'ssp2-up-g'!$C$1:$X$194,15,FALSE)</f>
        <v>0</v>
      </c>
      <c r="Y184" s="13">
        <f>VLOOKUP($E184,'ssp2-up-g'!$C$1:$X$194,16,FALSE)</f>
        <v>0</v>
      </c>
      <c r="Z184" s="13">
        <f>VLOOKUP($E184,'ssp2-up-g'!$C$1:$X$194,17,FALSE)</f>
        <v>0</v>
      </c>
      <c r="AA184" s="13">
        <f>VLOOKUP($E184,'ssp2-up-g'!$C$1:$X$194,18,FALSE)</f>
        <v>0</v>
      </c>
      <c r="AB184" s="13">
        <f>VLOOKUP($E184,'ssp2-up-g'!$C$1:$X$194,19,FALSE)</f>
        <v>0</v>
      </c>
      <c r="AC184" s="13">
        <f>VLOOKUP($E184,'ssp2-up-g'!$C$1:$X$194,20,FALSE)</f>
        <v>0</v>
      </c>
      <c r="AD184" s="13">
        <f>VLOOKUP($E184,'ssp2-up-g'!$C$1:$X$194,21,FALSE)</f>
        <v>0</v>
      </c>
      <c r="AE184" s="13">
        <f>VLOOKUP($E184,'ssp2-up-g'!$C$1:$X$194,22,FALSE)</f>
        <v>0</v>
      </c>
    </row>
    <row r="185" spans="1:31" x14ac:dyDescent="0.3">
      <c r="A185" s="14">
        <v>183</v>
      </c>
      <c r="B185" s="8" t="s">
        <v>557</v>
      </c>
      <c r="C185" s="8">
        <v>19</v>
      </c>
      <c r="D185" s="8">
        <v>292</v>
      </c>
      <c r="E185" s="8" t="s">
        <v>558</v>
      </c>
      <c r="F185" s="8">
        <v>292</v>
      </c>
      <c r="G185" s="8" t="s">
        <v>261</v>
      </c>
      <c r="H185" s="8">
        <v>925</v>
      </c>
      <c r="J185" s="8" t="str">
        <f>VLOOKUP($E185,'un-class-eco'!$B$2:$D$219,3,FALSE)</f>
        <v>High income</v>
      </c>
      <c r="K185" s="8" t="str">
        <f>IF(VLOOKUP(E185,'un-class'!$L$1:$O$249,2,FALSE)="x","LDC",IF(VLOOKUP(E185,'un-class'!$L$1:$O$249,3,FALSE)="x","LLDC",IF(VLOOKUP(E185,'un-class'!$L$1:O400,4,FALSE)="x","SIDS","nan")))</f>
        <v>nan</v>
      </c>
      <c r="L185" s="14" t="str">
        <f t="shared" si="41"/>
        <v>GIB</v>
      </c>
      <c r="M185" s="15" t="s">
        <v>1049</v>
      </c>
      <c r="N185" s="8" t="s">
        <v>799</v>
      </c>
      <c r="O185" s="8" t="s">
        <v>799</v>
      </c>
      <c r="P185" s="8" t="s">
        <v>799</v>
      </c>
      <c r="Q185" s="8" t="s">
        <v>799</v>
      </c>
      <c r="R185" s="8" t="s">
        <v>799</v>
      </c>
      <c r="S185" s="8" t="s">
        <v>799</v>
      </c>
      <c r="T185" s="8" t="s">
        <v>799</v>
      </c>
      <c r="U185" s="8" t="s">
        <v>799</v>
      </c>
      <c r="V185" s="8" t="s">
        <v>799</v>
      </c>
      <c r="W185" s="8" t="s">
        <v>799</v>
      </c>
      <c r="X185" s="8" t="s">
        <v>799</v>
      </c>
      <c r="Y185" s="8" t="s">
        <v>799</v>
      </c>
      <c r="Z185" s="8" t="s">
        <v>799</v>
      </c>
      <c r="AA185" s="8" t="s">
        <v>799</v>
      </c>
      <c r="AB185" s="8" t="s">
        <v>799</v>
      </c>
      <c r="AC185" s="8" t="s">
        <v>799</v>
      </c>
      <c r="AD185" s="8" t="s">
        <v>799</v>
      </c>
      <c r="AE185" s="8" t="s">
        <v>799</v>
      </c>
    </row>
    <row r="186" spans="1:31" x14ac:dyDescent="0.3">
      <c r="A186" s="14">
        <v>184</v>
      </c>
      <c r="B186" s="8" t="s">
        <v>560</v>
      </c>
      <c r="C186" s="8" t="s">
        <v>214</v>
      </c>
      <c r="D186" s="8">
        <v>300</v>
      </c>
      <c r="E186" s="8" t="s">
        <v>76</v>
      </c>
      <c r="F186" s="8">
        <v>300</v>
      </c>
      <c r="G186" s="8" t="s">
        <v>261</v>
      </c>
      <c r="H186" s="8">
        <v>925</v>
      </c>
      <c r="J186" s="8" t="str">
        <f>VLOOKUP($E186,'un-class-eco'!$B$2:$D$219,3,FALSE)</f>
        <v>High income</v>
      </c>
      <c r="K186" s="8" t="str">
        <f>IF(VLOOKUP(E186,'un-class'!$L$1:$O$249,2,FALSE)="x","LDC",IF(VLOOKUP(E186,'un-class'!$L$1:$O$249,3,FALSE)="x","LLDC",IF(VLOOKUP(E186,'un-class'!$L$1:O401,4,FALSE)="x","SIDS","nan")))</f>
        <v>nan</v>
      </c>
      <c r="L186" s="14" t="str">
        <f t="shared" si="41"/>
        <v>GRC</v>
      </c>
      <c r="M186" s="15" t="s">
        <v>1049</v>
      </c>
      <c r="N186" s="13">
        <f>VLOOKUP($E186,'ssp2-up-g'!$C$1:$X$194,5,FALSE)</f>
        <v>0.38034939805098755</v>
      </c>
      <c r="O186" s="13">
        <f>VLOOKUP($E186,'ssp2-up-g'!$C$1:$X$194,6,FALSE)</f>
        <v>0.28034563950213442</v>
      </c>
      <c r="P186" s="13">
        <f>VLOOKUP($E186,'ssp2-up-g'!$C$1:$X$194,7,FALSE)</f>
        <v>0.24417163135552311</v>
      </c>
      <c r="Q186" s="13">
        <f>VLOOKUP($E186,'ssp2-up-g'!$C$1:$X$194,8,FALSE)</f>
        <v>0.22019505078728674</v>
      </c>
      <c r="R186" s="13">
        <f>VLOOKUP($E186,'ssp2-up-g'!$C$1:$X$194,9,FALSE)</f>
        <v>0.20309842759527186</v>
      </c>
      <c r="S186" s="13">
        <f>VLOOKUP($E186,'ssp2-up-g'!$C$1:$X$194,10,FALSE)</f>
        <v>0.18040750502706437</v>
      </c>
      <c r="T186" s="13">
        <f>VLOOKUP($E186,'ssp2-up-g'!$C$1:$X$194,11,FALSE)</f>
        <v>0.14764716503785813</v>
      </c>
      <c r="U186" s="13">
        <f>VLOOKUP($E186,'ssp2-up-g'!$C$1:$X$194,12,FALSE)</f>
        <v>0.10374822109829118</v>
      </c>
      <c r="V186" s="13">
        <f>VLOOKUP($E186,'ssp2-up-g'!$C$1:$X$194,13,FALSE)</f>
        <v>6.1170857226157338E-2</v>
      </c>
      <c r="W186" s="13">
        <f>VLOOKUP($E186,'ssp2-up-g'!$C$1:$X$194,14,FALSE)</f>
        <v>2.8469258002518316E-2</v>
      </c>
      <c r="X186" s="13">
        <f>VLOOKUP($E186,'ssp2-up-g'!$C$1:$X$194,15,FALSE)</f>
        <v>0</v>
      </c>
      <c r="Y186" s="13">
        <f>VLOOKUP($E186,'ssp2-up-g'!$C$1:$X$194,16,FALSE)</f>
        <v>0</v>
      </c>
      <c r="Z186" s="13">
        <f>VLOOKUP($E186,'ssp2-up-g'!$C$1:$X$194,17,FALSE)</f>
        <v>0</v>
      </c>
      <c r="AA186" s="13">
        <f>VLOOKUP($E186,'ssp2-up-g'!$C$1:$X$194,18,FALSE)</f>
        <v>0</v>
      </c>
      <c r="AB186" s="13">
        <f>VLOOKUP($E186,'ssp2-up-g'!$C$1:$X$194,19,FALSE)</f>
        <v>0</v>
      </c>
      <c r="AC186" s="13">
        <f>VLOOKUP($E186,'ssp2-up-g'!$C$1:$X$194,20,FALSE)</f>
        <v>0</v>
      </c>
      <c r="AD186" s="13">
        <f>VLOOKUP($E186,'ssp2-up-g'!$C$1:$X$194,21,FALSE)</f>
        <v>0</v>
      </c>
      <c r="AE186" s="13">
        <f>VLOOKUP($E186,'ssp2-up-g'!$C$1:$X$194,22,FALSE)</f>
        <v>0</v>
      </c>
    </row>
    <row r="187" spans="1:31" x14ac:dyDescent="0.3">
      <c r="A187" s="14">
        <v>185</v>
      </c>
      <c r="B187" s="8" t="s">
        <v>562</v>
      </c>
      <c r="C187" s="8">
        <v>22</v>
      </c>
      <c r="D187" s="8">
        <v>336</v>
      </c>
      <c r="E187" s="8" t="s">
        <v>563</v>
      </c>
      <c r="F187" s="8">
        <v>336</v>
      </c>
      <c r="G187" s="8" t="s">
        <v>261</v>
      </c>
      <c r="H187" s="8">
        <v>925</v>
      </c>
      <c r="J187" s="8" t="s">
        <v>799</v>
      </c>
      <c r="K187" s="8" t="str">
        <f>IF(VLOOKUP(E187,'un-class'!$L$1:$O$249,2,FALSE)="x","LDC",IF(VLOOKUP(E187,'un-class'!$L$1:$O$249,3,FALSE)="x","LLDC",IF(VLOOKUP(E187,'un-class'!$L$1:O402,4,FALSE)="x","SIDS","nan")))</f>
        <v>nan</v>
      </c>
      <c r="L187" s="14" t="str">
        <f t="shared" si="41"/>
        <v>VAT</v>
      </c>
      <c r="M187" s="15" t="s">
        <v>1049</v>
      </c>
      <c r="N187" s="8" t="s">
        <v>799</v>
      </c>
      <c r="O187" s="8" t="s">
        <v>799</v>
      </c>
      <c r="P187" s="8" t="s">
        <v>799</v>
      </c>
      <c r="Q187" s="8" t="s">
        <v>799</v>
      </c>
      <c r="R187" s="8" t="s">
        <v>799</v>
      </c>
      <c r="S187" s="8" t="s">
        <v>799</v>
      </c>
      <c r="T187" s="8" t="s">
        <v>799</v>
      </c>
      <c r="U187" s="8" t="s">
        <v>799</v>
      </c>
      <c r="V187" s="8" t="s">
        <v>799</v>
      </c>
      <c r="W187" s="8" t="s">
        <v>799</v>
      </c>
      <c r="X187" s="8" t="s">
        <v>799</v>
      </c>
      <c r="Y187" s="8" t="s">
        <v>799</v>
      </c>
      <c r="Z187" s="8" t="s">
        <v>799</v>
      </c>
      <c r="AA187" s="8" t="s">
        <v>799</v>
      </c>
      <c r="AB187" s="8" t="s">
        <v>799</v>
      </c>
      <c r="AC187" s="8" t="s">
        <v>799</v>
      </c>
      <c r="AD187" s="8" t="s">
        <v>799</v>
      </c>
      <c r="AE187" s="8" t="s">
        <v>799</v>
      </c>
    </row>
    <row r="188" spans="1:31" x14ac:dyDescent="0.3">
      <c r="A188" s="14">
        <v>186</v>
      </c>
      <c r="B188" s="8" t="s">
        <v>565</v>
      </c>
      <c r="C188" s="8" t="s">
        <v>214</v>
      </c>
      <c r="D188" s="8">
        <v>380</v>
      </c>
      <c r="E188" s="8" t="s">
        <v>94</v>
      </c>
      <c r="F188" s="8">
        <v>380</v>
      </c>
      <c r="G188" s="8" t="s">
        <v>261</v>
      </c>
      <c r="H188" s="8">
        <v>925</v>
      </c>
      <c r="J188" s="8" t="str">
        <f>VLOOKUP($E188,'un-class-eco'!$B$2:$D$219,3,FALSE)</f>
        <v>High income</v>
      </c>
      <c r="K188" s="8" t="str">
        <f>IF(VLOOKUP(E188,'un-class'!$L$1:$O$249,2,FALSE)="x","LDC",IF(VLOOKUP(E188,'un-class'!$L$1:$O$249,3,FALSE)="x","LLDC",IF(VLOOKUP(E188,'un-class'!$L$1:O403,4,FALSE)="x","SIDS","nan")))</f>
        <v>nan</v>
      </c>
      <c r="L188" s="14" t="str">
        <f t="shared" si="41"/>
        <v>ITA</v>
      </c>
      <c r="M188" s="15" t="s">
        <v>1049</v>
      </c>
      <c r="N188" s="13">
        <f>VLOOKUP($E188,'ssp2-up-g'!$C$1:$X$194,5,FALSE)</f>
        <v>1.6568443150382279</v>
      </c>
      <c r="O188" s="13">
        <f>VLOOKUP($E188,'ssp2-up-g'!$C$1:$X$194,6,FALSE)</f>
        <v>1.1426406117990524</v>
      </c>
      <c r="P188" s="13">
        <f>VLOOKUP($E188,'ssp2-up-g'!$C$1:$X$194,7,FALSE)</f>
        <v>1.0505836600254668</v>
      </c>
      <c r="Q188" s="13">
        <f>VLOOKUP($E188,'ssp2-up-g'!$C$1:$X$194,8,FALSE)</f>
        <v>0.99888358200114169</v>
      </c>
      <c r="R188" s="13">
        <f>VLOOKUP($E188,'ssp2-up-g'!$C$1:$X$194,9,FALSE)</f>
        <v>0.93335530487934903</v>
      </c>
      <c r="S188" s="13">
        <f>VLOOKUP($E188,'ssp2-up-g'!$C$1:$X$194,10,FALSE)</f>
        <v>0.83462195807810247</v>
      </c>
      <c r="T188" s="13">
        <f>VLOOKUP($E188,'ssp2-up-g'!$C$1:$X$194,11,FALSE)</f>
        <v>0.66646147640890518</v>
      </c>
      <c r="U188" s="13">
        <f>VLOOKUP($E188,'ssp2-up-g'!$C$1:$X$194,12,FALSE)</f>
        <v>0.46131734324091411</v>
      </c>
      <c r="V188" s="13">
        <f>VLOOKUP($E188,'ssp2-up-g'!$C$1:$X$194,13,FALSE)</f>
        <v>0.25068819222245509</v>
      </c>
      <c r="W188" s="13">
        <f>VLOOKUP($E188,'ssp2-up-g'!$C$1:$X$194,14,FALSE)</f>
        <v>8.1365463764626611E-2</v>
      </c>
      <c r="X188" s="13">
        <f>VLOOKUP($E188,'ssp2-up-g'!$C$1:$X$194,15,FALSE)</f>
        <v>0</v>
      </c>
      <c r="Y188" s="13">
        <f>VLOOKUP($E188,'ssp2-up-g'!$C$1:$X$194,16,FALSE)</f>
        <v>0</v>
      </c>
      <c r="Z188" s="13">
        <f>VLOOKUP($E188,'ssp2-up-g'!$C$1:$X$194,17,FALSE)</f>
        <v>0</v>
      </c>
      <c r="AA188" s="13">
        <f>VLOOKUP($E188,'ssp2-up-g'!$C$1:$X$194,18,FALSE)</f>
        <v>0</v>
      </c>
      <c r="AB188" s="13">
        <f>VLOOKUP($E188,'ssp2-up-g'!$C$1:$X$194,19,FALSE)</f>
        <v>0</v>
      </c>
      <c r="AC188" s="13">
        <f>VLOOKUP($E188,'ssp2-up-g'!$C$1:$X$194,20,FALSE)</f>
        <v>0</v>
      </c>
      <c r="AD188" s="13">
        <f>VLOOKUP($E188,'ssp2-up-g'!$C$1:$X$194,21,FALSE)</f>
        <v>0</v>
      </c>
      <c r="AE188" s="13">
        <f>VLOOKUP($E188,'ssp2-up-g'!$C$1:$X$194,22,FALSE)</f>
        <v>0</v>
      </c>
    </row>
    <row r="189" spans="1:31" x14ac:dyDescent="0.3">
      <c r="A189" s="14">
        <v>187</v>
      </c>
      <c r="B189" s="8" t="s">
        <v>567</v>
      </c>
      <c r="C189" s="8">
        <v>23</v>
      </c>
      <c r="D189" s="8">
        <v>412</v>
      </c>
      <c r="E189" s="8" t="s">
        <v>568</v>
      </c>
      <c r="F189" s="8">
        <v>412</v>
      </c>
      <c r="G189" s="8" t="s">
        <v>261</v>
      </c>
      <c r="H189" s="8">
        <v>925</v>
      </c>
      <c r="J189" s="8" t="str">
        <f>VLOOKUP($E189,'un-class-eco'!$B$2:$D$219,3,FALSE)</f>
        <v>Upper middle income</v>
      </c>
      <c r="K189" s="8" t="s">
        <v>799</v>
      </c>
      <c r="L189" s="14" t="str">
        <f t="shared" si="41"/>
        <v>XKX</v>
      </c>
      <c r="M189" s="15" t="s">
        <v>1049</v>
      </c>
      <c r="N189" s="8" t="s">
        <v>799</v>
      </c>
      <c r="O189" s="8" t="s">
        <v>799</v>
      </c>
      <c r="P189" s="8" t="s">
        <v>799</v>
      </c>
      <c r="Q189" s="8" t="s">
        <v>799</v>
      </c>
      <c r="R189" s="8" t="s">
        <v>799</v>
      </c>
      <c r="S189" s="8" t="s">
        <v>799</v>
      </c>
      <c r="T189" s="8" t="s">
        <v>799</v>
      </c>
      <c r="U189" s="8" t="s">
        <v>799</v>
      </c>
      <c r="V189" s="8" t="s">
        <v>799</v>
      </c>
      <c r="W189" s="8" t="s">
        <v>799</v>
      </c>
      <c r="X189" s="8" t="s">
        <v>799</v>
      </c>
      <c r="Y189" s="8" t="s">
        <v>799</v>
      </c>
      <c r="Z189" s="8" t="s">
        <v>799</v>
      </c>
      <c r="AA189" s="8" t="s">
        <v>799</v>
      </c>
      <c r="AB189" s="8" t="s">
        <v>799</v>
      </c>
      <c r="AC189" s="8" t="s">
        <v>799</v>
      </c>
      <c r="AD189" s="8" t="s">
        <v>799</v>
      </c>
      <c r="AE189" s="8" t="s">
        <v>799</v>
      </c>
    </row>
    <row r="190" spans="1:31" x14ac:dyDescent="0.3">
      <c r="A190" s="14">
        <v>188</v>
      </c>
      <c r="B190" s="8" t="s">
        <v>569</v>
      </c>
      <c r="C190" s="8" t="s">
        <v>214</v>
      </c>
      <c r="D190" s="8">
        <v>470</v>
      </c>
      <c r="E190" s="8" t="s">
        <v>122</v>
      </c>
      <c r="F190" s="8">
        <v>470</v>
      </c>
      <c r="G190" s="8" t="s">
        <v>261</v>
      </c>
      <c r="H190" s="8">
        <v>925</v>
      </c>
      <c r="J190" s="8" t="str">
        <f>VLOOKUP($E190,'un-class-eco'!$B$2:$D$219,3,FALSE)</f>
        <v>High income</v>
      </c>
      <c r="K190" s="8" t="str">
        <f>IF(VLOOKUP(E190,'un-class'!$L$1:$O$249,2,FALSE)="x","LDC",IF(VLOOKUP(E190,'un-class'!$L$1:$O$249,3,FALSE)="x","LLDC",IF(VLOOKUP(E190,'un-class'!$L$1:O405,4,FALSE)="x","SIDS","nan")))</f>
        <v>nan</v>
      </c>
      <c r="L190" s="14" t="str">
        <f t="shared" si="41"/>
        <v>MLT</v>
      </c>
      <c r="M190" s="15" t="s">
        <v>1049</v>
      </c>
      <c r="N190" s="13">
        <f>VLOOKUP($E190,'ssp2-up-g'!$C$1:$X$194,5,FALSE)</f>
        <v>1.4214707751502909E-2</v>
      </c>
      <c r="O190" s="13">
        <f>VLOOKUP($E190,'ssp2-up-g'!$C$1:$X$194,6,FALSE)</f>
        <v>1.1799846413216297E-2</v>
      </c>
      <c r="P190" s="13">
        <f>VLOOKUP($E190,'ssp2-up-g'!$C$1:$X$194,7,FALSE)</f>
        <v>9.3120354471168398E-3</v>
      </c>
      <c r="Q190" s="13">
        <f>VLOOKUP($E190,'ssp2-up-g'!$C$1:$X$194,8,FALSE)</f>
        <v>6.4314595751151504E-3</v>
      </c>
      <c r="R190" s="13">
        <f>VLOOKUP($E190,'ssp2-up-g'!$C$1:$X$194,9,FALSE)</f>
        <v>3.4657588507723269E-3</v>
      </c>
      <c r="S190" s="13">
        <f>VLOOKUP($E190,'ssp2-up-g'!$C$1:$X$194,10,FALSE)</f>
        <v>1.0040909473278403E-3</v>
      </c>
      <c r="T190" s="13">
        <f>VLOOKUP($E190,'ssp2-up-g'!$C$1:$X$194,11,FALSE)</f>
        <v>0</v>
      </c>
      <c r="U190" s="13">
        <f>VLOOKUP($E190,'ssp2-up-g'!$C$1:$X$194,12,FALSE)</f>
        <v>0</v>
      </c>
      <c r="V190" s="13">
        <f>VLOOKUP($E190,'ssp2-up-g'!$C$1:$X$194,13,FALSE)</f>
        <v>0</v>
      </c>
      <c r="W190" s="13">
        <f>VLOOKUP($E190,'ssp2-up-g'!$C$1:$X$194,14,FALSE)</f>
        <v>0</v>
      </c>
      <c r="X190" s="13">
        <f>VLOOKUP($E190,'ssp2-up-g'!$C$1:$X$194,15,FALSE)</f>
        <v>0</v>
      </c>
      <c r="Y190" s="13">
        <f>VLOOKUP($E190,'ssp2-up-g'!$C$1:$X$194,16,FALSE)</f>
        <v>0</v>
      </c>
      <c r="Z190" s="13">
        <f>VLOOKUP($E190,'ssp2-up-g'!$C$1:$X$194,17,FALSE)</f>
        <v>0</v>
      </c>
      <c r="AA190" s="13">
        <f>VLOOKUP($E190,'ssp2-up-g'!$C$1:$X$194,18,FALSE)</f>
        <v>0</v>
      </c>
      <c r="AB190" s="13">
        <f>VLOOKUP($E190,'ssp2-up-g'!$C$1:$X$194,19,FALSE)</f>
        <v>0</v>
      </c>
      <c r="AC190" s="13">
        <f>VLOOKUP($E190,'ssp2-up-g'!$C$1:$X$194,20,FALSE)</f>
        <v>0</v>
      </c>
      <c r="AD190" s="13">
        <f>VLOOKUP($E190,'ssp2-up-g'!$C$1:$X$194,21,FALSE)</f>
        <v>0</v>
      </c>
      <c r="AE190" s="13">
        <f>VLOOKUP($E190,'ssp2-up-g'!$C$1:$X$194,22,FALSE)</f>
        <v>0</v>
      </c>
    </row>
    <row r="191" spans="1:31" x14ac:dyDescent="0.3">
      <c r="A191" s="14">
        <v>189</v>
      </c>
      <c r="B191" s="8" t="s">
        <v>571</v>
      </c>
      <c r="C191" s="8" t="s">
        <v>214</v>
      </c>
      <c r="D191" s="8">
        <v>499</v>
      </c>
      <c r="E191" s="8" t="s">
        <v>124</v>
      </c>
      <c r="F191" s="8">
        <v>499</v>
      </c>
      <c r="G191" s="8" t="s">
        <v>261</v>
      </c>
      <c r="H191" s="8">
        <v>925</v>
      </c>
      <c r="J191" s="8" t="str">
        <f>VLOOKUP($E191,'un-class-eco'!$B$2:$D$219,3,FALSE)</f>
        <v>Upper middle income</v>
      </c>
      <c r="K191" s="8" t="str">
        <f>IF(VLOOKUP(E191,'un-class'!$L$1:$O$249,2,FALSE)="x","LDC",IF(VLOOKUP(E191,'un-class'!$L$1:$O$249,3,FALSE)="x","LLDC",IF(VLOOKUP(E191,'un-class'!$L$1:O406,4,FALSE)="x","SIDS","nan")))</f>
        <v>nan</v>
      </c>
      <c r="L191" s="14" t="str">
        <f t="shared" si="41"/>
        <v>MNE</v>
      </c>
      <c r="M191" s="15" t="s">
        <v>1049</v>
      </c>
      <c r="N191" s="13">
        <f>VLOOKUP($E191,'ssp2-up-g'!$C$1:$X$194,5,FALSE)</f>
        <v>2.2713735468959328E-2</v>
      </c>
      <c r="O191" s="13">
        <f>VLOOKUP($E191,'ssp2-up-g'!$C$1:$X$194,6,FALSE)</f>
        <v>2.2347130588455999E-2</v>
      </c>
      <c r="P191" s="13">
        <f>VLOOKUP($E191,'ssp2-up-g'!$C$1:$X$194,7,FALSE)</f>
        <v>2.095347514789353E-2</v>
      </c>
      <c r="Q191" s="13">
        <f>VLOOKUP($E191,'ssp2-up-g'!$C$1:$X$194,8,FALSE)</f>
        <v>1.9113480735057031E-2</v>
      </c>
      <c r="R191" s="13">
        <f>VLOOKUP($E191,'ssp2-up-g'!$C$1:$X$194,9,FALSE)</f>
        <v>1.7287036350281726E-2</v>
      </c>
      <c r="S191" s="13">
        <f>VLOOKUP($E191,'ssp2-up-g'!$C$1:$X$194,10,FALSE)</f>
        <v>1.5576360092443176E-2</v>
      </c>
      <c r="T191" s="13">
        <f>VLOOKUP($E191,'ssp2-up-g'!$C$1:$X$194,11,FALSE)</f>
        <v>1.3717713952309474E-2</v>
      </c>
      <c r="U191" s="13">
        <f>VLOOKUP($E191,'ssp2-up-g'!$C$1:$X$194,12,FALSE)</f>
        <v>1.1933831175757748E-2</v>
      </c>
      <c r="V191" s="13">
        <f>VLOOKUP($E191,'ssp2-up-g'!$C$1:$X$194,13,FALSE)</f>
        <v>1.0243768604613512E-2</v>
      </c>
      <c r="W191" s="13">
        <f>VLOOKUP($E191,'ssp2-up-g'!$C$1:$X$194,14,FALSE)</f>
        <v>8.4761357735251286E-3</v>
      </c>
      <c r="X191" s="13">
        <f>VLOOKUP($E191,'ssp2-up-g'!$C$1:$X$194,15,FALSE)</f>
        <v>4.3854141302509531E-3</v>
      </c>
      <c r="Y191" s="13">
        <f>VLOOKUP($E191,'ssp2-up-g'!$C$1:$X$194,16,FALSE)</f>
        <v>3.4416044754315145E-4</v>
      </c>
      <c r="Z191" s="13">
        <f>VLOOKUP($E191,'ssp2-up-g'!$C$1:$X$194,17,FALSE)</f>
        <v>0</v>
      </c>
      <c r="AA191" s="13">
        <f>VLOOKUP($E191,'ssp2-up-g'!$C$1:$X$194,18,FALSE)</f>
        <v>0</v>
      </c>
      <c r="AB191" s="13">
        <f>VLOOKUP($E191,'ssp2-up-g'!$C$1:$X$194,19,FALSE)</f>
        <v>0</v>
      </c>
      <c r="AC191" s="13">
        <f>VLOOKUP($E191,'ssp2-up-g'!$C$1:$X$194,20,FALSE)</f>
        <v>0</v>
      </c>
      <c r="AD191" s="13">
        <f>VLOOKUP($E191,'ssp2-up-g'!$C$1:$X$194,21,FALSE)</f>
        <v>0</v>
      </c>
      <c r="AE191" s="13">
        <f>VLOOKUP($E191,'ssp2-up-g'!$C$1:$X$194,22,FALSE)</f>
        <v>0</v>
      </c>
    </row>
    <row r="192" spans="1:31" x14ac:dyDescent="0.3">
      <c r="A192" s="14">
        <v>190</v>
      </c>
      <c r="B192" s="8" t="s">
        <v>573</v>
      </c>
      <c r="C192" s="8" t="s">
        <v>214</v>
      </c>
      <c r="D192" s="8">
        <v>807</v>
      </c>
      <c r="E192" s="8" t="s">
        <v>120</v>
      </c>
      <c r="F192" s="8">
        <v>807</v>
      </c>
      <c r="G192" s="8" t="s">
        <v>261</v>
      </c>
      <c r="H192" s="8">
        <v>925</v>
      </c>
      <c r="J192" s="8" t="str">
        <f>VLOOKUP($E192,'un-class-eco'!$B$2:$D$219,3,FALSE)</f>
        <v>Upper middle income</v>
      </c>
      <c r="K192" s="8" t="str">
        <f>IF(VLOOKUP(E192,'un-class'!$L$1:$O$249,2,FALSE)="x","LDC",IF(VLOOKUP(E192,'un-class'!$L$1:$O$249,3,FALSE)="x","LLDC",IF(VLOOKUP(E192,'un-class'!$L$1:O407,4,FALSE)="x","SIDS","nan")))</f>
        <v>LLDC</v>
      </c>
      <c r="L192" s="14" t="str">
        <f t="shared" si="41"/>
        <v>MKD</v>
      </c>
      <c r="M192" s="15" t="s">
        <v>1049</v>
      </c>
      <c r="N192" s="13">
        <f>VLOOKUP($E192,'ssp2-up-g'!$C$1:$X$194,5,FALSE)</f>
        <v>9.0067042821876608E-2</v>
      </c>
      <c r="O192" s="13">
        <f>VLOOKUP($E192,'ssp2-up-g'!$C$1:$X$194,6,FALSE)</f>
        <v>8.259407055200918E-2</v>
      </c>
      <c r="P192" s="13">
        <f>VLOOKUP($E192,'ssp2-up-g'!$C$1:$X$194,7,FALSE)</f>
        <v>7.629627051842558E-2</v>
      </c>
      <c r="Q192" s="13">
        <f>VLOOKUP($E192,'ssp2-up-g'!$C$1:$X$194,8,FALSE)</f>
        <v>6.9771171787504249E-2</v>
      </c>
      <c r="R192" s="13">
        <f>VLOOKUP($E192,'ssp2-up-g'!$C$1:$X$194,9,FALSE)</f>
        <v>6.3400612657920963E-2</v>
      </c>
      <c r="S192" s="13">
        <f>VLOOKUP($E192,'ssp2-up-g'!$C$1:$X$194,10,FALSE)</f>
        <v>5.7362873759889244E-2</v>
      </c>
      <c r="T192" s="13">
        <f>VLOOKUP($E192,'ssp2-up-g'!$C$1:$X$194,11,FALSE)</f>
        <v>5.202335192227725E-2</v>
      </c>
      <c r="U192" s="13">
        <f>VLOOKUP($E192,'ssp2-up-g'!$C$1:$X$194,12,FALSE)</f>
        <v>4.5901960217340276E-2</v>
      </c>
      <c r="V192" s="13">
        <f>VLOOKUP($E192,'ssp2-up-g'!$C$1:$X$194,13,FALSE)</f>
        <v>3.9005442739200369E-2</v>
      </c>
      <c r="W192" s="13">
        <f>VLOOKUP($E192,'ssp2-up-g'!$C$1:$X$194,14,FALSE)</f>
        <v>3.1435560446391841E-2</v>
      </c>
      <c r="X192" s="13">
        <f>VLOOKUP($E192,'ssp2-up-g'!$C$1:$X$194,15,FALSE)</f>
        <v>1.5328116211954734E-2</v>
      </c>
      <c r="Y192" s="13">
        <f>VLOOKUP($E192,'ssp2-up-g'!$C$1:$X$194,16,FALSE)</f>
        <v>1.5049308709458309E-4</v>
      </c>
      <c r="Z192" s="13">
        <f>VLOOKUP($E192,'ssp2-up-g'!$C$1:$X$194,17,FALSE)</f>
        <v>0</v>
      </c>
      <c r="AA192" s="13">
        <f>VLOOKUP($E192,'ssp2-up-g'!$C$1:$X$194,18,FALSE)</f>
        <v>0</v>
      </c>
      <c r="AB192" s="13">
        <f>VLOOKUP($E192,'ssp2-up-g'!$C$1:$X$194,19,FALSE)</f>
        <v>0</v>
      </c>
      <c r="AC192" s="13">
        <f>VLOOKUP($E192,'ssp2-up-g'!$C$1:$X$194,20,FALSE)</f>
        <v>0</v>
      </c>
      <c r="AD192" s="13">
        <f>VLOOKUP($E192,'ssp2-up-g'!$C$1:$X$194,21,FALSE)</f>
        <v>0</v>
      </c>
      <c r="AE192" s="13">
        <f>VLOOKUP($E192,'ssp2-up-g'!$C$1:$X$194,22,FALSE)</f>
        <v>0</v>
      </c>
    </row>
    <row r="193" spans="1:31" x14ac:dyDescent="0.3">
      <c r="A193" s="14">
        <v>191</v>
      </c>
      <c r="B193" s="8" t="s">
        <v>575</v>
      </c>
      <c r="C193" s="8" t="s">
        <v>214</v>
      </c>
      <c r="D193" s="8">
        <v>620</v>
      </c>
      <c r="E193" s="8" t="s">
        <v>151</v>
      </c>
      <c r="F193" s="8">
        <v>620</v>
      </c>
      <c r="G193" s="8" t="s">
        <v>261</v>
      </c>
      <c r="H193" s="8">
        <v>925</v>
      </c>
      <c r="J193" s="8" t="str">
        <f>VLOOKUP($E193,'un-class-eco'!$B$2:$D$219,3,FALSE)</f>
        <v>High income</v>
      </c>
      <c r="K193" s="8" t="str">
        <f>IF(VLOOKUP(E193,'un-class'!$L$1:$O$249,2,FALSE)="x","LDC",IF(VLOOKUP(E193,'un-class'!$L$1:$O$249,3,FALSE)="x","LLDC",IF(VLOOKUP(E193,'un-class'!$L$1:O408,4,FALSE)="x","SIDS","nan")))</f>
        <v>nan</v>
      </c>
      <c r="L193" s="14" t="str">
        <f t="shared" si="41"/>
        <v>PRT</v>
      </c>
      <c r="M193" s="15" t="s">
        <v>1049</v>
      </c>
      <c r="N193" s="13">
        <f>VLOOKUP($E193,'ssp2-up-g'!$C$1:$X$194,5,FALSE)</f>
        <v>0.38857887007695613</v>
      </c>
      <c r="O193" s="13">
        <f>VLOOKUP($E193,'ssp2-up-g'!$C$1:$X$194,6,FALSE)</f>
        <v>0.34903008488555365</v>
      </c>
      <c r="P193" s="13">
        <f>VLOOKUP($E193,'ssp2-up-g'!$C$1:$X$194,7,FALSE)</f>
        <v>0.31535681485358946</v>
      </c>
      <c r="Q193" s="13">
        <f>VLOOKUP($E193,'ssp2-up-g'!$C$1:$X$194,8,FALSE)</f>
        <v>0.28958230047728684</v>
      </c>
      <c r="R193" s="13">
        <f>VLOOKUP($E193,'ssp2-up-g'!$C$1:$X$194,9,FALSE)</f>
        <v>0.26832103672989049</v>
      </c>
      <c r="S193" s="13">
        <f>VLOOKUP($E193,'ssp2-up-g'!$C$1:$X$194,10,FALSE)</f>
        <v>0.2430908376609473</v>
      </c>
      <c r="T193" s="13">
        <f>VLOOKUP($E193,'ssp2-up-g'!$C$1:$X$194,11,FALSE)</f>
        <v>0.21152922838266974</v>
      </c>
      <c r="U193" s="13">
        <f>VLOOKUP($E193,'ssp2-up-g'!$C$1:$X$194,12,FALSE)</f>
        <v>0.17814104274625642</v>
      </c>
      <c r="V193" s="13">
        <f>VLOOKUP($E193,'ssp2-up-g'!$C$1:$X$194,13,FALSE)</f>
        <v>0.14087129782518559</v>
      </c>
      <c r="W193" s="13">
        <f>VLOOKUP($E193,'ssp2-up-g'!$C$1:$X$194,14,FALSE)</f>
        <v>0.10849347411728338</v>
      </c>
      <c r="X193" s="13">
        <f>VLOOKUP($E193,'ssp2-up-g'!$C$1:$X$194,15,FALSE)</f>
        <v>6.6290405292141585E-2</v>
      </c>
      <c r="Y193" s="13">
        <f>VLOOKUP($E193,'ssp2-up-g'!$C$1:$X$194,16,FALSE)</f>
        <v>3.069278687779331E-2</v>
      </c>
      <c r="Z193" s="13">
        <f>VLOOKUP($E193,'ssp2-up-g'!$C$1:$X$194,17,FALSE)</f>
        <v>9.6903502730505409E-4</v>
      </c>
      <c r="AA193" s="13">
        <f>VLOOKUP($E193,'ssp2-up-g'!$C$1:$X$194,18,FALSE)</f>
        <v>0</v>
      </c>
      <c r="AB193" s="13">
        <f>VLOOKUP($E193,'ssp2-up-g'!$C$1:$X$194,19,FALSE)</f>
        <v>0</v>
      </c>
      <c r="AC193" s="13">
        <f>VLOOKUP($E193,'ssp2-up-g'!$C$1:$X$194,20,FALSE)</f>
        <v>0</v>
      </c>
      <c r="AD193" s="13">
        <f>VLOOKUP($E193,'ssp2-up-g'!$C$1:$X$194,21,FALSE)</f>
        <v>0</v>
      </c>
      <c r="AE193" s="13">
        <f>VLOOKUP($E193,'ssp2-up-g'!$C$1:$X$194,22,FALSE)</f>
        <v>0</v>
      </c>
    </row>
    <row r="194" spans="1:31" x14ac:dyDescent="0.3">
      <c r="A194" s="14">
        <v>192</v>
      </c>
      <c r="B194" s="8" t="s">
        <v>577</v>
      </c>
      <c r="C194" s="8" t="s">
        <v>214</v>
      </c>
      <c r="D194" s="8">
        <v>674</v>
      </c>
      <c r="E194" s="8" t="s">
        <v>578</v>
      </c>
      <c r="F194" s="8">
        <v>674</v>
      </c>
      <c r="G194" s="8" t="s">
        <v>261</v>
      </c>
      <c r="H194" s="8">
        <v>925</v>
      </c>
      <c r="J194" s="8" t="str">
        <f>VLOOKUP($E194,'un-class-eco'!$B$2:$D$219,3,FALSE)</f>
        <v>High income</v>
      </c>
      <c r="K194" s="8" t="str">
        <f>IF(VLOOKUP(E194,'un-class'!$L$1:$O$249,2,FALSE)="x","LDC",IF(VLOOKUP(E194,'un-class'!$L$1:$O$249,3,FALSE)="x","LLDC",IF(VLOOKUP(E194,'un-class'!$L$1:O409,4,FALSE)="x","SIDS","nan")))</f>
        <v>nan</v>
      </c>
      <c r="L194" s="14" t="str">
        <f t="shared" si="41"/>
        <v>SMR</v>
      </c>
      <c r="M194" s="15" t="s">
        <v>1049</v>
      </c>
      <c r="N194" s="8" t="s">
        <v>799</v>
      </c>
      <c r="O194" s="8" t="s">
        <v>799</v>
      </c>
      <c r="P194" s="8" t="s">
        <v>799</v>
      </c>
      <c r="Q194" s="8" t="s">
        <v>799</v>
      </c>
      <c r="R194" s="8" t="s">
        <v>799</v>
      </c>
      <c r="S194" s="8" t="s">
        <v>799</v>
      </c>
      <c r="T194" s="8" t="s">
        <v>799</v>
      </c>
      <c r="U194" s="8" t="s">
        <v>799</v>
      </c>
      <c r="V194" s="8" t="s">
        <v>799</v>
      </c>
      <c r="W194" s="8" t="s">
        <v>799</v>
      </c>
      <c r="X194" s="8" t="s">
        <v>799</v>
      </c>
      <c r="Y194" s="8" t="s">
        <v>799</v>
      </c>
      <c r="Z194" s="8" t="s">
        <v>799</v>
      </c>
      <c r="AA194" s="8" t="s">
        <v>799</v>
      </c>
      <c r="AB194" s="8" t="s">
        <v>799</v>
      </c>
      <c r="AC194" s="8" t="s">
        <v>799</v>
      </c>
      <c r="AD194" s="8" t="s">
        <v>799</v>
      </c>
      <c r="AE194" s="8" t="s">
        <v>799</v>
      </c>
    </row>
    <row r="195" spans="1:31" x14ac:dyDescent="0.3">
      <c r="A195" s="14">
        <v>193</v>
      </c>
      <c r="B195" s="8" t="s">
        <v>580</v>
      </c>
      <c r="C195" s="8">
        <v>24</v>
      </c>
      <c r="D195" s="8">
        <v>688</v>
      </c>
      <c r="E195" s="8" t="s">
        <v>168</v>
      </c>
      <c r="F195" s="8">
        <v>688</v>
      </c>
      <c r="G195" s="8" t="s">
        <v>261</v>
      </c>
      <c r="H195" s="8">
        <v>925</v>
      </c>
      <c r="J195" s="8" t="str">
        <f>VLOOKUP($E195,'un-class-eco'!$B$2:$D$219,3,FALSE)</f>
        <v>Upper middle income</v>
      </c>
      <c r="K195" s="8" t="str">
        <f>IF(VLOOKUP(E195,'un-class'!$L$1:$O$249,2,FALSE)="x","LDC",IF(VLOOKUP(E195,'un-class'!$L$1:$O$249,3,FALSE)="x","LLDC",IF(VLOOKUP(E195,'un-class'!$L$1:O410,4,FALSE)="x","SIDS","nan")))</f>
        <v>nan</v>
      </c>
      <c r="L195" s="14" t="str">
        <f t="shared" si="41"/>
        <v>SRB</v>
      </c>
      <c r="M195" s="15" t="s">
        <v>1049</v>
      </c>
      <c r="N195" s="13">
        <f>VLOOKUP($E195,'ssp2-up-g'!$C$1:$X$194,5,FALSE)</f>
        <v>0.26940787624146001</v>
      </c>
      <c r="O195" s="13">
        <f>VLOOKUP($E195,'ssp2-up-g'!$C$1:$X$194,6,FALSE)</f>
        <v>0.24246491446270557</v>
      </c>
      <c r="P195" s="13">
        <f>VLOOKUP($E195,'ssp2-up-g'!$C$1:$X$194,7,FALSE)</f>
        <v>0.22859512379698455</v>
      </c>
      <c r="Q195" s="13">
        <f>VLOOKUP($E195,'ssp2-up-g'!$C$1:$X$194,8,FALSE)</f>
        <v>0.21134718812426989</v>
      </c>
      <c r="R195" s="13">
        <f>VLOOKUP($E195,'ssp2-up-g'!$C$1:$X$194,9,FALSE)</f>
        <v>0.18227773987636109</v>
      </c>
      <c r="S195" s="13">
        <f>VLOOKUP($E195,'ssp2-up-g'!$C$1:$X$194,10,FALSE)</f>
        <v>0.15143296960664809</v>
      </c>
      <c r="T195" s="13">
        <f>VLOOKUP($E195,'ssp2-up-g'!$C$1:$X$194,11,FALSE)</f>
        <v>0.12116678938052328</v>
      </c>
      <c r="U195" s="13">
        <f>VLOOKUP($E195,'ssp2-up-g'!$C$1:$X$194,12,FALSE)</f>
        <v>9.6608711000901515E-2</v>
      </c>
      <c r="V195" s="13">
        <f>VLOOKUP($E195,'ssp2-up-g'!$C$1:$X$194,13,FALSE)</f>
        <v>7.6949725844568384E-2</v>
      </c>
      <c r="W195" s="13">
        <f>VLOOKUP($E195,'ssp2-up-g'!$C$1:$X$194,14,FALSE)</f>
        <v>5.4272794992433759E-2</v>
      </c>
      <c r="X195" s="13">
        <f>VLOOKUP($E195,'ssp2-up-g'!$C$1:$X$194,15,FALSE)</f>
        <v>1.7478165291118231E-3</v>
      </c>
      <c r="Y195" s="13">
        <f>VLOOKUP($E195,'ssp2-up-g'!$C$1:$X$194,16,FALSE)</f>
        <v>0</v>
      </c>
      <c r="Z195" s="13">
        <f>VLOOKUP($E195,'ssp2-up-g'!$C$1:$X$194,17,FALSE)</f>
        <v>0</v>
      </c>
      <c r="AA195" s="13">
        <f>VLOOKUP($E195,'ssp2-up-g'!$C$1:$X$194,18,FALSE)</f>
        <v>0</v>
      </c>
      <c r="AB195" s="13">
        <f>VLOOKUP($E195,'ssp2-up-g'!$C$1:$X$194,19,FALSE)</f>
        <v>0</v>
      </c>
      <c r="AC195" s="13">
        <f>VLOOKUP($E195,'ssp2-up-g'!$C$1:$X$194,20,FALSE)</f>
        <v>0</v>
      </c>
      <c r="AD195" s="13">
        <f>VLOOKUP($E195,'ssp2-up-g'!$C$1:$X$194,21,FALSE)</f>
        <v>0</v>
      </c>
      <c r="AE195" s="13">
        <f>VLOOKUP($E195,'ssp2-up-g'!$C$1:$X$194,22,FALSE)</f>
        <v>0</v>
      </c>
    </row>
    <row r="196" spans="1:31" x14ac:dyDescent="0.3">
      <c r="A196" s="14">
        <v>194</v>
      </c>
      <c r="B196" s="8" t="s">
        <v>582</v>
      </c>
      <c r="C196" s="8" t="s">
        <v>214</v>
      </c>
      <c r="D196" s="8">
        <v>705</v>
      </c>
      <c r="E196" s="8" t="s">
        <v>172</v>
      </c>
      <c r="F196" s="8">
        <v>705</v>
      </c>
      <c r="G196" s="8" t="s">
        <v>261</v>
      </c>
      <c r="H196" s="8">
        <v>925</v>
      </c>
      <c r="J196" s="8" t="str">
        <f>VLOOKUP($E196,'un-class-eco'!$B$2:$D$219,3,FALSE)</f>
        <v>High income</v>
      </c>
      <c r="K196" s="8" t="str">
        <f>IF(VLOOKUP(E196,'un-class'!$L$1:$O$249,2,FALSE)="x","LDC",IF(VLOOKUP(E196,'un-class'!$L$1:$O$249,3,FALSE)="x","LLDC",IF(VLOOKUP(E196,'un-class'!$L$1:O411,4,FALSE)="x","SIDS","nan")))</f>
        <v>nan</v>
      </c>
      <c r="L196" s="14" t="str">
        <f t="shared" si="41"/>
        <v>SVN</v>
      </c>
      <c r="M196" s="15" t="s">
        <v>1049</v>
      </c>
      <c r="N196" s="13">
        <f>VLOOKUP($E196,'ssp2-up-g'!$C$1:$X$194,5,FALSE)</f>
        <v>8.5004910309079307E-2</v>
      </c>
      <c r="O196" s="13">
        <f>VLOOKUP($E196,'ssp2-up-g'!$C$1:$X$194,6,FALSE)</f>
        <v>7.761117769245951E-2</v>
      </c>
      <c r="P196" s="13">
        <f>VLOOKUP($E196,'ssp2-up-g'!$C$1:$X$194,7,FALSE)</f>
        <v>7.0154149363260698E-2</v>
      </c>
      <c r="Q196" s="13">
        <f>VLOOKUP($E196,'ssp2-up-g'!$C$1:$X$194,8,FALSE)</f>
        <v>6.3119474324649039E-2</v>
      </c>
      <c r="R196" s="13">
        <f>VLOOKUP($E196,'ssp2-up-g'!$C$1:$X$194,9,FALSE)</f>
        <v>5.7636305629388485E-2</v>
      </c>
      <c r="S196" s="13">
        <f>VLOOKUP($E196,'ssp2-up-g'!$C$1:$X$194,10,FALSE)</f>
        <v>5.4321009711220336E-2</v>
      </c>
      <c r="T196" s="13">
        <f>VLOOKUP($E196,'ssp2-up-g'!$C$1:$X$194,11,FALSE)</f>
        <v>5.090470290751048E-2</v>
      </c>
      <c r="U196" s="13">
        <f>VLOOKUP($E196,'ssp2-up-g'!$C$1:$X$194,12,FALSE)</f>
        <v>4.6397611939167804E-2</v>
      </c>
      <c r="V196" s="13">
        <f>VLOOKUP($E196,'ssp2-up-g'!$C$1:$X$194,13,FALSE)</f>
        <v>4.1268730546836441E-2</v>
      </c>
      <c r="W196" s="13">
        <f>VLOOKUP($E196,'ssp2-up-g'!$C$1:$X$194,14,FALSE)</f>
        <v>3.6690978933072493E-2</v>
      </c>
      <c r="X196" s="13">
        <f>VLOOKUP($E196,'ssp2-up-g'!$C$1:$X$194,15,FALSE)</f>
        <v>2.9821622612914656E-2</v>
      </c>
      <c r="Y196" s="13">
        <f>VLOOKUP($E196,'ssp2-up-g'!$C$1:$X$194,16,FALSE)</f>
        <v>2.4419549030851639E-2</v>
      </c>
      <c r="Z196" s="13">
        <f>VLOOKUP($E196,'ssp2-up-g'!$C$1:$X$194,17,FALSE)</f>
        <v>1.9484010872693025E-2</v>
      </c>
      <c r="AA196" s="13">
        <f>VLOOKUP($E196,'ssp2-up-g'!$C$1:$X$194,18,FALSE)</f>
        <v>1.446323400605487E-2</v>
      </c>
      <c r="AB196" s="13">
        <f>VLOOKUP($E196,'ssp2-up-g'!$C$1:$X$194,19,FALSE)</f>
        <v>8.9854561517195286E-3</v>
      </c>
      <c r="AC196" s="13">
        <f>VLOOKUP($E196,'ssp2-up-g'!$C$1:$X$194,20,FALSE)</f>
        <v>3.6020745187232972E-3</v>
      </c>
      <c r="AD196" s="13">
        <f>VLOOKUP($E196,'ssp2-up-g'!$C$1:$X$194,21,FALSE)</f>
        <v>0</v>
      </c>
      <c r="AE196" s="13">
        <f>VLOOKUP($E196,'ssp2-up-g'!$C$1:$X$194,22,FALSE)</f>
        <v>0</v>
      </c>
    </row>
    <row r="197" spans="1:31" x14ac:dyDescent="0.3">
      <c r="A197" s="14">
        <v>195</v>
      </c>
      <c r="B197" s="8" t="s">
        <v>584</v>
      </c>
      <c r="C197" s="8">
        <v>25</v>
      </c>
      <c r="D197" s="8">
        <v>724</v>
      </c>
      <c r="E197" s="8" t="s">
        <v>60</v>
      </c>
      <c r="F197" s="8">
        <v>724</v>
      </c>
      <c r="G197" s="8" t="s">
        <v>261</v>
      </c>
      <c r="H197" s="8">
        <v>925</v>
      </c>
      <c r="J197" s="8" t="str">
        <f>VLOOKUP($E197,'un-class-eco'!$B$2:$D$219,3,FALSE)</f>
        <v>High income</v>
      </c>
      <c r="K197" s="8" t="str">
        <f>IF(VLOOKUP(E197,'un-class'!$L$1:$O$249,2,FALSE)="x","LDC",IF(VLOOKUP(E197,'un-class'!$L$1:$O$249,3,FALSE)="x","LLDC",IF(VLOOKUP(E197,'un-class'!$L$1:O412,4,FALSE)="x","SIDS","nan")))</f>
        <v>nan</v>
      </c>
      <c r="L197" s="14" t="str">
        <f t="shared" si="41"/>
        <v>ESP</v>
      </c>
      <c r="M197" s="15" t="s">
        <v>1049</v>
      </c>
      <c r="N197" s="13">
        <f>VLOOKUP($E197,'ssp2-up-g'!$C$1:$X$194,5,FALSE)</f>
        <v>2.1492945011606892</v>
      </c>
      <c r="O197" s="13">
        <f>VLOOKUP($E197,'ssp2-up-g'!$C$1:$X$194,6,FALSE)</f>
        <v>1.5333719132542143</v>
      </c>
      <c r="P197" s="13">
        <f>VLOOKUP($E197,'ssp2-up-g'!$C$1:$X$194,7,FALSE)</f>
        <v>1.3578103232033527</v>
      </c>
      <c r="Q197" s="13">
        <f>VLOOKUP($E197,'ssp2-up-g'!$C$1:$X$194,8,FALSE)</f>
        <v>1.2585403513743714</v>
      </c>
      <c r="R197" s="13">
        <f>VLOOKUP($E197,'ssp2-up-g'!$C$1:$X$194,9,FALSE)</f>
        <v>1.2662156596666776</v>
      </c>
      <c r="S197" s="13">
        <f>VLOOKUP($E197,'ssp2-up-g'!$C$1:$X$194,10,FALSE)</f>
        <v>1.2697844310025772</v>
      </c>
      <c r="T197" s="13">
        <f>VLOOKUP($E197,'ssp2-up-g'!$C$1:$X$194,11,FALSE)</f>
        <v>1.1577089308263311</v>
      </c>
      <c r="U197" s="13">
        <f>VLOOKUP($E197,'ssp2-up-g'!$C$1:$X$194,12,FALSE)</f>
        <v>0.93570291555170826</v>
      </c>
      <c r="V197" s="13">
        <f>VLOOKUP($E197,'ssp2-up-g'!$C$1:$X$194,13,FALSE)</f>
        <v>0.66028536453421793</v>
      </c>
      <c r="W197" s="13">
        <f>VLOOKUP($E197,'ssp2-up-g'!$C$1:$X$194,14,FALSE)</f>
        <v>0.41108412089987212</v>
      </c>
      <c r="X197" s="13">
        <f>VLOOKUP($E197,'ssp2-up-g'!$C$1:$X$194,15,FALSE)</f>
        <v>0.15445605854394984</v>
      </c>
      <c r="Y197" s="13">
        <f>VLOOKUP($E197,'ssp2-up-g'!$C$1:$X$194,16,FALSE)</f>
        <v>0</v>
      </c>
      <c r="Z197" s="13">
        <f>VLOOKUP($E197,'ssp2-up-g'!$C$1:$X$194,17,FALSE)</f>
        <v>0</v>
      </c>
      <c r="AA197" s="13">
        <f>VLOOKUP($E197,'ssp2-up-g'!$C$1:$X$194,18,FALSE)</f>
        <v>0</v>
      </c>
      <c r="AB197" s="13">
        <f>VLOOKUP($E197,'ssp2-up-g'!$C$1:$X$194,19,FALSE)</f>
        <v>0</v>
      </c>
      <c r="AC197" s="13">
        <f>VLOOKUP($E197,'ssp2-up-g'!$C$1:$X$194,20,FALSE)</f>
        <v>0</v>
      </c>
      <c r="AD197" s="13">
        <f>VLOOKUP($E197,'ssp2-up-g'!$C$1:$X$194,21,FALSE)</f>
        <v>0</v>
      </c>
      <c r="AE197" s="13">
        <f>VLOOKUP($E197,'ssp2-up-g'!$C$1:$X$194,22,FALSE)</f>
        <v>0</v>
      </c>
    </row>
    <row r="198" spans="1:31" x14ac:dyDescent="0.3">
      <c r="A198" s="14">
        <v>196</v>
      </c>
      <c r="B198" s="14" t="s">
        <v>586</v>
      </c>
      <c r="C198" s="14" t="s">
        <v>214</v>
      </c>
      <c r="D198" s="14">
        <v>926</v>
      </c>
      <c r="E198" s="14" t="s">
        <v>214</v>
      </c>
      <c r="F198" s="14">
        <v>155</v>
      </c>
      <c r="G198" s="14" t="s">
        <v>258</v>
      </c>
      <c r="H198" s="14">
        <v>908</v>
      </c>
      <c r="I198" s="14">
        <v>1829</v>
      </c>
      <c r="L198" s="14" t="str">
        <f>B198</f>
        <v>Western Europe</v>
      </c>
      <c r="M198" s="15" t="s">
        <v>1049</v>
      </c>
      <c r="N198" s="15">
        <f t="shared" ref="N198:AE198" si="44">SUMIF($H$2:$H$295,$D198,N$2:N$295)</f>
        <v>5.311432624758468</v>
      </c>
      <c r="O198" s="15">
        <f t="shared" si="44"/>
        <v>5.0445626226484928</v>
      </c>
      <c r="P198" s="15">
        <f t="shared" si="44"/>
        <v>4.8458765260999694</v>
      </c>
      <c r="Q198" s="15">
        <f t="shared" si="44"/>
        <v>4.495173081855631</v>
      </c>
      <c r="R198" s="15">
        <f t="shared" si="44"/>
        <v>4.0796064082150849</v>
      </c>
      <c r="S198" s="15">
        <f t="shared" si="44"/>
        <v>3.6555756366346603</v>
      </c>
      <c r="T198" s="15">
        <f t="shared" si="44"/>
        <v>3.1981699905676266</v>
      </c>
      <c r="U198" s="15">
        <f t="shared" si="44"/>
        <v>2.7326101601161557</v>
      </c>
      <c r="V198" s="15">
        <f t="shared" si="44"/>
        <v>2.319226704691248</v>
      </c>
      <c r="W198" s="15">
        <f t="shared" si="44"/>
        <v>2.1263836030030423</v>
      </c>
      <c r="X198" s="15">
        <f t="shared" si="44"/>
        <v>1.8720458573840071</v>
      </c>
      <c r="Y198" s="15">
        <f t="shared" si="44"/>
        <v>1.6624462526098145</v>
      </c>
      <c r="Z198" s="15">
        <f t="shared" si="44"/>
        <v>1.4543182548938738</v>
      </c>
      <c r="AA198" s="15">
        <f t="shared" si="44"/>
        <v>1.2167162528917628</v>
      </c>
      <c r="AB198" s="15">
        <f t="shared" si="44"/>
        <v>0.93731527358862943</v>
      </c>
      <c r="AC198" s="15">
        <f t="shared" si="44"/>
        <v>0.54309586285608091</v>
      </c>
      <c r="AD198" s="15">
        <f t="shared" si="44"/>
        <v>0.23784794855924929</v>
      </c>
      <c r="AE198" s="15">
        <f t="shared" si="44"/>
        <v>0</v>
      </c>
    </row>
    <row r="199" spans="1:31" x14ac:dyDescent="0.3">
      <c r="A199" s="14">
        <v>197</v>
      </c>
      <c r="B199" s="8" t="s">
        <v>587</v>
      </c>
      <c r="C199" s="8" t="s">
        <v>214</v>
      </c>
      <c r="D199" s="8">
        <v>40</v>
      </c>
      <c r="E199" s="8" t="s">
        <v>17</v>
      </c>
      <c r="F199" s="8">
        <v>40</v>
      </c>
      <c r="G199" s="8" t="s">
        <v>261</v>
      </c>
      <c r="H199" s="8">
        <v>926</v>
      </c>
      <c r="J199" s="8" t="str">
        <f>VLOOKUP($E199,'un-class-eco'!$B$2:$D$219,3,FALSE)</f>
        <v>High income</v>
      </c>
      <c r="K199" s="8" t="str">
        <f>IF(VLOOKUP(E199,'un-class'!$L$1:$O$249,2,FALSE)="x","LDC",IF(VLOOKUP(E199,'un-class'!$L$1:$O$249,3,FALSE)="x","LLDC",IF(VLOOKUP(E199,'un-class'!$L$1:O414,4,FALSE)="x","SIDS","nan")))</f>
        <v>nan</v>
      </c>
      <c r="L199" s="14" t="str">
        <f t="shared" si="41"/>
        <v>AUT</v>
      </c>
      <c r="M199" s="15" t="s">
        <v>1049</v>
      </c>
      <c r="N199" s="13">
        <f>VLOOKUP($E199,'ssp2-up-g'!$C$1:$X$194,5,FALSE)</f>
        <v>0.25683412346984191</v>
      </c>
      <c r="O199" s="13">
        <f>VLOOKUP($E199,'ssp2-up-g'!$C$1:$X$194,6,FALSE)</f>
        <v>0.24044657654982338</v>
      </c>
      <c r="P199" s="13">
        <f>VLOOKUP($E199,'ssp2-up-g'!$C$1:$X$194,7,FALSE)</f>
        <v>0.23421747734768683</v>
      </c>
      <c r="Q199" s="13">
        <f>VLOOKUP($E199,'ssp2-up-g'!$C$1:$X$194,8,FALSE)</f>
        <v>0.21715431075606251</v>
      </c>
      <c r="R199" s="13">
        <f>VLOOKUP($E199,'ssp2-up-g'!$C$1:$X$194,9,FALSE)</f>
        <v>0.1954834405340824</v>
      </c>
      <c r="S199" s="13">
        <f>VLOOKUP($E199,'ssp2-up-g'!$C$1:$X$194,10,FALSE)</f>
        <v>0.17811554602167412</v>
      </c>
      <c r="T199" s="13">
        <f>VLOOKUP($E199,'ssp2-up-g'!$C$1:$X$194,11,FALSE)</f>
        <v>0.16493654330374063</v>
      </c>
      <c r="U199" s="13">
        <f>VLOOKUP($E199,'ssp2-up-g'!$C$1:$X$194,12,FALSE)</f>
        <v>0.14522612762681497</v>
      </c>
      <c r="V199" s="13">
        <f>VLOOKUP($E199,'ssp2-up-g'!$C$1:$X$194,13,FALSE)</f>
        <v>0.11776693261098892</v>
      </c>
      <c r="W199" s="13">
        <f>VLOOKUP($E199,'ssp2-up-g'!$C$1:$X$194,14,FALSE)</f>
        <v>8.8655399795140255E-2</v>
      </c>
      <c r="X199" s="13">
        <f>VLOOKUP($E199,'ssp2-up-g'!$C$1:$X$194,15,FALSE)</f>
        <v>4.9406286678527422E-2</v>
      </c>
      <c r="Y199" s="13">
        <f>VLOOKUP($E199,'ssp2-up-g'!$C$1:$X$194,16,FALSE)</f>
        <v>2.1487240247973105E-2</v>
      </c>
      <c r="Z199" s="13">
        <f>VLOOKUP($E199,'ssp2-up-g'!$C$1:$X$194,17,FALSE)</f>
        <v>0</v>
      </c>
      <c r="AA199" s="13">
        <f>VLOOKUP($E199,'ssp2-up-g'!$C$1:$X$194,18,FALSE)</f>
        <v>0</v>
      </c>
      <c r="AB199" s="13">
        <f>VLOOKUP($E199,'ssp2-up-g'!$C$1:$X$194,19,FALSE)</f>
        <v>0</v>
      </c>
      <c r="AC199" s="13">
        <f>VLOOKUP($E199,'ssp2-up-g'!$C$1:$X$194,20,FALSE)</f>
        <v>0</v>
      </c>
      <c r="AD199" s="13">
        <f>VLOOKUP($E199,'ssp2-up-g'!$C$1:$X$194,21,FALSE)</f>
        <v>0</v>
      </c>
      <c r="AE199" s="13">
        <f>VLOOKUP($E199,'ssp2-up-g'!$C$1:$X$194,22,FALSE)</f>
        <v>0</v>
      </c>
    </row>
    <row r="200" spans="1:31" x14ac:dyDescent="0.3">
      <c r="A200" s="14">
        <v>198</v>
      </c>
      <c r="B200" s="8" t="s">
        <v>589</v>
      </c>
      <c r="C200" s="8" t="s">
        <v>214</v>
      </c>
      <c r="D200" s="8">
        <v>56</v>
      </c>
      <c r="E200" s="8" t="s">
        <v>20</v>
      </c>
      <c r="F200" s="8">
        <v>56</v>
      </c>
      <c r="G200" s="8" t="s">
        <v>261</v>
      </c>
      <c r="H200" s="8">
        <v>926</v>
      </c>
      <c r="J200" s="8" t="str">
        <f>VLOOKUP($E200,'un-class-eco'!$B$2:$D$219,3,FALSE)</f>
        <v>High income</v>
      </c>
      <c r="K200" s="8" t="str">
        <f>IF(VLOOKUP(E200,'un-class'!$L$1:$O$249,2,FALSE)="x","LDC",IF(VLOOKUP(E200,'un-class'!$L$1:$O$249,3,FALSE)="x","LLDC",IF(VLOOKUP(E200,'un-class'!$L$1:O415,4,FALSE)="x","SIDS","nan")))</f>
        <v>nan</v>
      </c>
      <c r="L200" s="14" t="str">
        <f t="shared" si="41"/>
        <v>BEL</v>
      </c>
      <c r="M200" s="15" t="s">
        <v>1049</v>
      </c>
      <c r="N200" s="13">
        <f>VLOOKUP($E200,'ssp2-up-g'!$C$1:$X$194,5,FALSE)</f>
        <v>0.30012893869470858</v>
      </c>
      <c r="O200" s="13">
        <f>VLOOKUP($E200,'ssp2-up-g'!$C$1:$X$194,6,FALSE)</f>
        <v>0.27357496151499028</v>
      </c>
      <c r="P200" s="13">
        <f>VLOOKUP($E200,'ssp2-up-g'!$C$1:$X$194,7,FALSE)</f>
        <v>0.26749729188099103</v>
      </c>
      <c r="Q200" s="13">
        <f>VLOOKUP($E200,'ssp2-up-g'!$C$1:$X$194,8,FALSE)</f>
        <v>0.25396124595713765</v>
      </c>
      <c r="R200" s="13">
        <f>VLOOKUP($E200,'ssp2-up-g'!$C$1:$X$194,9,FALSE)</f>
        <v>0.23850229721760741</v>
      </c>
      <c r="S200" s="13">
        <f>VLOOKUP($E200,'ssp2-up-g'!$C$1:$X$194,10,FALSE)</f>
        <v>0.22570078418211992</v>
      </c>
      <c r="T200" s="13">
        <f>VLOOKUP($E200,'ssp2-up-g'!$C$1:$X$194,11,FALSE)</f>
        <v>0.20592029080666663</v>
      </c>
      <c r="U200" s="13">
        <f>VLOOKUP($E200,'ssp2-up-g'!$C$1:$X$194,12,FALSE)</f>
        <v>0.18460640247424642</v>
      </c>
      <c r="V200" s="13">
        <f>VLOOKUP($E200,'ssp2-up-g'!$C$1:$X$194,13,FALSE)</f>
        <v>0.16247271173159206</v>
      </c>
      <c r="W200" s="13">
        <f>VLOOKUP($E200,'ssp2-up-g'!$C$1:$X$194,14,FALSE)</f>
        <v>0.14475847150327326</v>
      </c>
      <c r="X200" s="13">
        <f>VLOOKUP($E200,'ssp2-up-g'!$C$1:$X$194,15,FALSE)</f>
        <v>0.11251065251955339</v>
      </c>
      <c r="Y200" s="13">
        <f>VLOOKUP($E200,'ssp2-up-g'!$C$1:$X$194,16,FALSE)</f>
        <v>8.8317938305747745E-2</v>
      </c>
      <c r="Z200" s="13">
        <f>VLOOKUP($E200,'ssp2-up-g'!$C$1:$X$194,17,FALSE)</f>
        <v>6.5881890818234368E-2</v>
      </c>
      <c r="AA200" s="13">
        <f>VLOOKUP($E200,'ssp2-up-g'!$C$1:$X$194,18,FALSE)</f>
        <v>3.9214867872937376E-2</v>
      </c>
      <c r="AB200" s="13">
        <f>VLOOKUP($E200,'ssp2-up-g'!$C$1:$X$194,19,FALSE)</f>
        <v>8.3286657667276387E-3</v>
      </c>
      <c r="AC200" s="13">
        <f>VLOOKUP($E200,'ssp2-up-g'!$C$1:$X$194,20,FALSE)</f>
        <v>0</v>
      </c>
      <c r="AD200" s="13">
        <f>VLOOKUP($E200,'ssp2-up-g'!$C$1:$X$194,21,FALSE)</f>
        <v>0</v>
      </c>
      <c r="AE200" s="13">
        <f>VLOOKUP($E200,'ssp2-up-g'!$C$1:$X$194,22,FALSE)</f>
        <v>0</v>
      </c>
    </row>
    <row r="201" spans="1:31" x14ac:dyDescent="0.3">
      <c r="A201" s="14">
        <v>199</v>
      </c>
      <c r="B201" s="8" t="s">
        <v>591</v>
      </c>
      <c r="C201" s="8">
        <v>26</v>
      </c>
      <c r="D201" s="8">
        <v>250</v>
      </c>
      <c r="E201" s="8" t="s">
        <v>65</v>
      </c>
      <c r="F201" s="8">
        <v>250</v>
      </c>
      <c r="G201" s="8" t="s">
        <v>261</v>
      </c>
      <c r="H201" s="8">
        <v>926</v>
      </c>
      <c r="J201" s="8" t="str">
        <f>VLOOKUP($E201,'un-class-eco'!$B$2:$D$219,3,FALSE)</f>
        <v>High income</v>
      </c>
      <c r="K201" s="8" t="str">
        <f>IF(VLOOKUP(E201,'un-class'!$L$1:$O$249,2,FALSE)="x","LDC",IF(VLOOKUP(E201,'un-class'!$L$1:$O$249,3,FALSE)="x","LLDC",IF(VLOOKUP(E201,'un-class'!$L$1:O416,4,FALSE)="x","SIDS","nan")))</f>
        <v>nan</v>
      </c>
      <c r="L201" s="14" t="str">
        <f t="shared" si="41"/>
        <v>FRA</v>
      </c>
      <c r="M201" s="15" t="s">
        <v>1049</v>
      </c>
      <c r="N201" s="13">
        <f>VLOOKUP($E201,'ssp2-up-g'!$C$1:$X$194,5,FALSE)</f>
        <v>2.3918958679183717</v>
      </c>
      <c r="O201" s="13">
        <f>VLOOKUP($E201,'ssp2-up-g'!$C$1:$X$194,6,FALSE)</f>
        <v>2.3529558340819747</v>
      </c>
      <c r="P201" s="13">
        <f>VLOOKUP($E201,'ssp2-up-g'!$C$1:$X$194,7,FALSE)</f>
        <v>2.2948360356697037</v>
      </c>
      <c r="Q201" s="13">
        <f>VLOOKUP($E201,'ssp2-up-g'!$C$1:$X$194,8,FALSE)</f>
        <v>2.2038838077106604</v>
      </c>
      <c r="R201" s="13">
        <f>VLOOKUP($E201,'ssp2-up-g'!$C$1:$X$194,9,FALSE)</f>
        <v>2.1031529848311266</v>
      </c>
      <c r="S201" s="13">
        <f>VLOOKUP($E201,'ssp2-up-g'!$C$1:$X$194,10,FALSE)</f>
        <v>1.9756234513489801</v>
      </c>
      <c r="T201" s="13">
        <f>VLOOKUP($E201,'ssp2-up-g'!$C$1:$X$194,11,FALSE)</f>
        <v>1.8050264281367703</v>
      </c>
      <c r="U201" s="13">
        <f>VLOOKUP($E201,'ssp2-up-g'!$C$1:$X$194,12,FALSE)</f>
        <v>1.6343937823479706</v>
      </c>
      <c r="V201" s="13">
        <f>VLOOKUP($E201,'ssp2-up-g'!$C$1:$X$194,13,FALSE)</f>
        <v>1.5110882580065237</v>
      </c>
      <c r="W201" s="13">
        <f>VLOOKUP($E201,'ssp2-up-g'!$C$1:$X$194,14,FALSE)</f>
        <v>1.4344650822425393</v>
      </c>
      <c r="X201" s="13">
        <f>VLOOKUP($E201,'ssp2-up-g'!$C$1:$X$194,15,FALSE)</f>
        <v>1.3136640537877753</v>
      </c>
      <c r="Y201" s="13">
        <f>VLOOKUP($E201,'ssp2-up-g'!$C$1:$X$194,16,FALSE)</f>
        <v>1.2117788556242886</v>
      </c>
      <c r="Z201" s="13">
        <f>VLOOKUP($E201,'ssp2-up-g'!$C$1:$X$194,17,FALSE)</f>
        <v>1.1014340117620094</v>
      </c>
      <c r="AA201" s="13">
        <f>VLOOKUP($E201,'ssp2-up-g'!$C$1:$X$194,18,FALSE)</f>
        <v>0.9546106177866136</v>
      </c>
      <c r="AB201" s="13">
        <f>VLOOKUP($E201,'ssp2-up-g'!$C$1:$X$194,19,FALSE)</f>
        <v>0.77917740981860106</v>
      </c>
      <c r="AC201" s="13">
        <f>VLOOKUP($E201,'ssp2-up-g'!$C$1:$X$194,20,FALSE)</f>
        <v>0.46482668345980471</v>
      </c>
      <c r="AD201" s="13">
        <f>VLOOKUP($E201,'ssp2-up-g'!$C$1:$X$194,21,FALSE)</f>
        <v>0.20567202138009577</v>
      </c>
      <c r="AE201" s="13">
        <f>VLOOKUP($E201,'ssp2-up-g'!$C$1:$X$194,22,FALSE)</f>
        <v>0</v>
      </c>
    </row>
    <row r="202" spans="1:31" x14ac:dyDescent="0.3">
      <c r="A202" s="14">
        <v>200</v>
      </c>
      <c r="B202" s="8" t="s">
        <v>593</v>
      </c>
      <c r="C202" s="8" t="s">
        <v>214</v>
      </c>
      <c r="D202" s="8">
        <v>276</v>
      </c>
      <c r="E202" s="8" t="s">
        <v>52</v>
      </c>
      <c r="F202" s="8">
        <v>276</v>
      </c>
      <c r="G202" s="8" t="s">
        <v>261</v>
      </c>
      <c r="H202" s="8">
        <v>926</v>
      </c>
      <c r="J202" s="8" t="str">
        <f>VLOOKUP($E202,'un-class-eco'!$B$2:$D$219,3,FALSE)</f>
        <v>High income</v>
      </c>
      <c r="K202" s="8" t="str">
        <f>IF(VLOOKUP(E202,'un-class'!$L$1:$O$249,2,FALSE)="x","LDC",IF(VLOOKUP(E202,'un-class'!$L$1:$O$249,3,FALSE)="x","LLDC",IF(VLOOKUP(E202,'un-class'!$L$1:O417,4,FALSE)="x","SIDS","nan")))</f>
        <v>nan</v>
      </c>
      <c r="L202" s="14" t="str">
        <f t="shared" si="41"/>
        <v>DEU</v>
      </c>
      <c r="M202" s="15" t="s">
        <v>1049</v>
      </c>
      <c r="N202" s="13">
        <f>VLOOKUP($E202,'ssp2-up-g'!$C$1:$X$194,5,FALSE)</f>
        <v>1.4869448955867313</v>
      </c>
      <c r="O202" s="13">
        <f>VLOOKUP($E202,'ssp2-up-g'!$C$1:$X$194,6,FALSE)</f>
        <v>1.3352989562618021</v>
      </c>
      <c r="P202" s="13">
        <f>VLOOKUP($E202,'ssp2-up-g'!$C$1:$X$194,7,FALSE)</f>
        <v>1.2060714057846482</v>
      </c>
      <c r="Q202" s="13">
        <f>VLOOKUP($E202,'ssp2-up-g'!$C$1:$X$194,8,FALSE)</f>
        <v>1.0143179084725915</v>
      </c>
      <c r="R202" s="13">
        <f>VLOOKUP($E202,'ssp2-up-g'!$C$1:$X$194,9,FALSE)</f>
        <v>0.81096235918475656</v>
      </c>
      <c r="S202" s="13">
        <f>VLOOKUP($E202,'ssp2-up-g'!$C$1:$X$194,10,FALSE)</f>
        <v>0.62294575481747927</v>
      </c>
      <c r="T202" s="13">
        <f>VLOOKUP($E202,'ssp2-up-g'!$C$1:$X$194,11,FALSE)</f>
        <v>0.43711792626814372</v>
      </c>
      <c r="U202" s="13">
        <f>VLOOKUP($E202,'ssp2-up-g'!$C$1:$X$194,12,FALSE)</f>
        <v>0.23338233345457127</v>
      </c>
      <c r="V202" s="13">
        <f>VLOOKUP($E202,'ssp2-up-g'!$C$1:$X$194,13,FALSE)</f>
        <v>3.4237231845992255E-2</v>
      </c>
      <c r="W202" s="13">
        <f>VLOOKUP($E202,'ssp2-up-g'!$C$1:$X$194,14,FALSE)</f>
        <v>0</v>
      </c>
      <c r="X202" s="13">
        <f>VLOOKUP($E202,'ssp2-up-g'!$C$1:$X$194,15,FALSE)</f>
        <v>0</v>
      </c>
      <c r="Y202" s="13">
        <f>VLOOKUP($E202,'ssp2-up-g'!$C$1:$X$194,16,FALSE)</f>
        <v>0</v>
      </c>
      <c r="Z202" s="13">
        <f>VLOOKUP($E202,'ssp2-up-g'!$C$1:$X$194,17,FALSE)</f>
        <v>0</v>
      </c>
      <c r="AA202" s="13">
        <f>VLOOKUP($E202,'ssp2-up-g'!$C$1:$X$194,18,FALSE)</f>
        <v>0</v>
      </c>
      <c r="AB202" s="13">
        <f>VLOOKUP($E202,'ssp2-up-g'!$C$1:$X$194,19,FALSE)</f>
        <v>0</v>
      </c>
      <c r="AC202" s="13">
        <f>VLOOKUP($E202,'ssp2-up-g'!$C$1:$X$194,20,FALSE)</f>
        <v>0</v>
      </c>
      <c r="AD202" s="13">
        <f>VLOOKUP($E202,'ssp2-up-g'!$C$1:$X$194,21,FALSE)</f>
        <v>0</v>
      </c>
      <c r="AE202" s="13">
        <f>VLOOKUP($E202,'ssp2-up-g'!$C$1:$X$194,22,FALSE)</f>
        <v>0</v>
      </c>
    </row>
    <row r="203" spans="1:31" x14ac:dyDescent="0.3">
      <c r="A203" s="14">
        <v>201</v>
      </c>
      <c r="B203" s="8" t="s">
        <v>595</v>
      </c>
      <c r="C203" s="8" t="s">
        <v>214</v>
      </c>
      <c r="D203" s="8">
        <v>438</v>
      </c>
      <c r="E203" s="8" t="s">
        <v>596</v>
      </c>
      <c r="F203" s="8">
        <v>438</v>
      </c>
      <c r="G203" s="8" t="s">
        <v>261</v>
      </c>
      <c r="H203" s="8">
        <v>926</v>
      </c>
      <c r="J203" s="8" t="str">
        <f>VLOOKUP($E203,'un-class-eco'!$B$2:$D$219,3,FALSE)</f>
        <v>High income</v>
      </c>
      <c r="K203" s="8" t="str">
        <f>IF(VLOOKUP(E203,'un-class'!$L$1:$O$249,2,FALSE)="x","LDC",IF(VLOOKUP(E203,'un-class'!$L$1:$O$249,3,FALSE)="x","LLDC",IF(VLOOKUP(E203,'un-class'!$L$1:O418,4,FALSE)="x","SIDS","nan")))</f>
        <v>nan</v>
      </c>
      <c r="L203" s="14" t="str">
        <f t="shared" si="41"/>
        <v>LIE</v>
      </c>
      <c r="M203" s="15" t="s">
        <v>1049</v>
      </c>
      <c r="N203" s="8" t="s">
        <v>799</v>
      </c>
      <c r="O203" s="8" t="s">
        <v>799</v>
      </c>
      <c r="P203" s="8" t="s">
        <v>799</v>
      </c>
      <c r="Q203" s="8" t="s">
        <v>799</v>
      </c>
      <c r="R203" s="8" t="s">
        <v>799</v>
      </c>
      <c r="S203" s="8" t="s">
        <v>799</v>
      </c>
      <c r="T203" s="8" t="s">
        <v>799</v>
      </c>
      <c r="U203" s="8" t="s">
        <v>799</v>
      </c>
      <c r="V203" s="8" t="s">
        <v>799</v>
      </c>
      <c r="W203" s="8" t="s">
        <v>799</v>
      </c>
      <c r="X203" s="8" t="s">
        <v>799</v>
      </c>
      <c r="Y203" s="8" t="s">
        <v>799</v>
      </c>
      <c r="Z203" s="8" t="s">
        <v>799</v>
      </c>
      <c r="AA203" s="8" t="s">
        <v>799</v>
      </c>
      <c r="AB203" s="8" t="s">
        <v>799</v>
      </c>
      <c r="AC203" s="8" t="s">
        <v>799</v>
      </c>
      <c r="AD203" s="8" t="s">
        <v>799</v>
      </c>
      <c r="AE203" s="8" t="s">
        <v>799</v>
      </c>
    </row>
    <row r="204" spans="1:31" x14ac:dyDescent="0.3">
      <c r="A204" s="14">
        <v>202</v>
      </c>
      <c r="B204" s="8" t="s">
        <v>598</v>
      </c>
      <c r="C204" s="8" t="s">
        <v>214</v>
      </c>
      <c r="D204" s="8">
        <v>442</v>
      </c>
      <c r="E204" s="8" t="s">
        <v>112</v>
      </c>
      <c r="F204" s="8">
        <v>442</v>
      </c>
      <c r="G204" s="8" t="s">
        <v>261</v>
      </c>
      <c r="H204" s="8">
        <v>926</v>
      </c>
      <c r="J204" s="8" t="str">
        <f>VLOOKUP($E204,'un-class-eco'!$B$2:$D$219,3,FALSE)</f>
        <v>High income</v>
      </c>
      <c r="K204" s="8" t="str">
        <f>IF(VLOOKUP(E204,'un-class'!$L$1:$O$249,2,FALSE)="x","LDC",IF(VLOOKUP(E204,'un-class'!$L$1:$O$249,3,FALSE)="x","LLDC",IF(VLOOKUP(E204,'un-class'!$L$1:O419,4,FALSE)="x","SIDS","nan")))</f>
        <v>nan</v>
      </c>
      <c r="L204" s="14" t="str">
        <f t="shared" si="41"/>
        <v>LUX</v>
      </c>
      <c r="M204" s="15" t="s">
        <v>1049</v>
      </c>
      <c r="N204" s="13">
        <f>VLOOKUP($E204,'ssp2-up-g'!$C$1:$X$194,5,FALSE)</f>
        <v>4.7053612196627181E-2</v>
      </c>
      <c r="O204" s="13">
        <f>VLOOKUP($E204,'ssp2-up-g'!$C$1:$X$194,6,FALSE)</f>
        <v>4.277162259016315E-2</v>
      </c>
      <c r="P204" s="13">
        <f>VLOOKUP($E204,'ssp2-up-g'!$C$1:$X$194,7,FALSE)</f>
        <v>4.4274511625768453E-2</v>
      </c>
      <c r="Q204" s="13">
        <f>VLOOKUP($E204,'ssp2-up-g'!$C$1:$X$194,8,FALSE)</f>
        <v>4.4869040894812917E-2</v>
      </c>
      <c r="R204" s="13">
        <f>VLOOKUP($E204,'ssp2-up-g'!$C$1:$X$194,9,FALSE)</f>
        <v>4.4522943046696795E-2</v>
      </c>
      <c r="S204" s="13">
        <f>VLOOKUP($E204,'ssp2-up-g'!$C$1:$X$194,10,FALSE)</f>
        <v>4.3505090940653135E-2</v>
      </c>
      <c r="T204" s="13">
        <f>VLOOKUP($E204,'ssp2-up-g'!$C$1:$X$194,11,FALSE)</f>
        <v>4.1969156687048592E-2</v>
      </c>
      <c r="U204" s="13">
        <f>VLOOKUP($E204,'ssp2-up-g'!$C$1:$X$194,12,FALSE)</f>
        <v>3.9909784500926637E-2</v>
      </c>
      <c r="V204" s="13">
        <f>VLOOKUP($E204,'ssp2-up-g'!$C$1:$X$194,13,FALSE)</f>
        <v>3.7316166207753687E-2</v>
      </c>
      <c r="W204" s="13">
        <f>VLOOKUP($E204,'ssp2-up-g'!$C$1:$X$194,14,FALSE)</f>
        <v>3.4423926382646131E-2</v>
      </c>
      <c r="X204" s="13">
        <f>VLOOKUP($E204,'ssp2-up-g'!$C$1:$X$194,15,FALSE)</f>
        <v>2.9245477633723871E-2</v>
      </c>
      <c r="Y204" s="13">
        <f>VLOOKUP($E204,'ssp2-up-g'!$C$1:$X$194,16,FALSE)</f>
        <v>2.3817976644687544E-2</v>
      </c>
      <c r="Z204" s="13">
        <f>VLOOKUP($E204,'ssp2-up-g'!$C$1:$X$194,17,FALSE)</f>
        <v>1.8251692512485707E-2</v>
      </c>
      <c r="AA204" s="13">
        <f>VLOOKUP($E204,'ssp2-up-g'!$C$1:$X$194,18,FALSE)</f>
        <v>1.2698645707411638E-2</v>
      </c>
      <c r="AB204" s="13">
        <f>VLOOKUP($E204,'ssp2-up-g'!$C$1:$X$194,19,FALSE)</f>
        <v>7.3980406133906662E-3</v>
      </c>
      <c r="AC204" s="13">
        <f>VLOOKUP($E204,'ssp2-up-g'!$C$1:$X$194,20,FALSE)</f>
        <v>2.4611944981103306E-3</v>
      </c>
      <c r="AD204" s="13">
        <f>VLOOKUP($E204,'ssp2-up-g'!$C$1:$X$194,21,FALSE)</f>
        <v>0</v>
      </c>
      <c r="AE204" s="13">
        <f>VLOOKUP($E204,'ssp2-up-g'!$C$1:$X$194,22,FALSE)</f>
        <v>0</v>
      </c>
    </row>
    <row r="205" spans="1:31" x14ac:dyDescent="0.3">
      <c r="A205" s="14">
        <v>203</v>
      </c>
      <c r="B205" s="8" t="s">
        <v>600</v>
      </c>
      <c r="C205" s="8" t="s">
        <v>214</v>
      </c>
      <c r="D205" s="8">
        <v>492</v>
      </c>
      <c r="E205" s="8" t="s">
        <v>601</v>
      </c>
      <c r="F205" s="8">
        <v>492</v>
      </c>
      <c r="G205" s="8" t="s">
        <v>261</v>
      </c>
      <c r="H205" s="8">
        <v>926</v>
      </c>
      <c r="J205" s="8" t="str">
        <f>VLOOKUP($E205,'un-class-eco'!$B$2:$D$219,3,FALSE)</f>
        <v>High income</v>
      </c>
      <c r="K205" s="8" t="str">
        <f>IF(VLOOKUP(E205,'un-class'!$L$1:$O$249,2,FALSE)="x","LDC",IF(VLOOKUP(E205,'un-class'!$L$1:$O$249,3,FALSE)="x","LLDC",IF(VLOOKUP(E205,'un-class'!$L$1:O420,4,FALSE)="x","SIDS","nan")))</f>
        <v>nan</v>
      </c>
      <c r="L205" s="14" t="str">
        <f t="shared" si="41"/>
        <v>MCO</v>
      </c>
      <c r="M205" s="15" t="s">
        <v>1049</v>
      </c>
      <c r="N205" s="8" t="s">
        <v>799</v>
      </c>
      <c r="O205" s="8" t="s">
        <v>799</v>
      </c>
      <c r="P205" s="8" t="s">
        <v>799</v>
      </c>
      <c r="Q205" s="8" t="s">
        <v>799</v>
      </c>
      <c r="R205" s="8" t="s">
        <v>799</v>
      </c>
      <c r="S205" s="8" t="s">
        <v>799</v>
      </c>
      <c r="T205" s="8" t="s">
        <v>799</v>
      </c>
      <c r="U205" s="8" t="s">
        <v>799</v>
      </c>
      <c r="V205" s="8" t="s">
        <v>799</v>
      </c>
      <c r="W205" s="8" t="s">
        <v>799</v>
      </c>
      <c r="X205" s="8" t="s">
        <v>799</v>
      </c>
      <c r="Y205" s="8" t="s">
        <v>799</v>
      </c>
      <c r="Z205" s="8" t="s">
        <v>799</v>
      </c>
      <c r="AA205" s="8" t="s">
        <v>799</v>
      </c>
      <c r="AB205" s="8" t="s">
        <v>799</v>
      </c>
      <c r="AC205" s="8" t="s">
        <v>799</v>
      </c>
      <c r="AD205" s="8" t="s">
        <v>799</v>
      </c>
      <c r="AE205" s="8" t="s">
        <v>799</v>
      </c>
    </row>
    <row r="206" spans="1:31" x14ac:dyDescent="0.3">
      <c r="A206" s="14">
        <v>204</v>
      </c>
      <c r="B206" s="8" t="s">
        <v>603</v>
      </c>
      <c r="C206" s="8">
        <v>27</v>
      </c>
      <c r="D206" s="8">
        <v>528</v>
      </c>
      <c r="E206" s="8" t="s">
        <v>138</v>
      </c>
      <c r="F206" s="8">
        <v>528</v>
      </c>
      <c r="G206" s="8" t="s">
        <v>261</v>
      </c>
      <c r="H206" s="8">
        <v>926</v>
      </c>
      <c r="J206" s="8" t="str">
        <f>VLOOKUP($E206,'un-class-eco'!$B$2:$D$219,3,FALSE)</f>
        <v>High income</v>
      </c>
      <c r="K206" s="8" t="str">
        <f>IF(VLOOKUP(E206,'un-class'!$L$1:$O$249,2,FALSE)="x","LDC",IF(VLOOKUP(E206,'un-class'!$L$1:$O$249,3,FALSE)="x","LLDC",IF(VLOOKUP(E206,'un-class'!$L$1:O421,4,FALSE)="x","SIDS","nan")))</f>
        <v>nan</v>
      </c>
      <c r="L206" s="14" t="str">
        <f t="shared" si="41"/>
        <v>NLD</v>
      </c>
      <c r="M206" s="15" t="s">
        <v>1049</v>
      </c>
      <c r="N206" s="13">
        <f>VLOOKUP($E206,'ssp2-up-g'!$C$1:$X$194,5,FALSE)</f>
        <v>0.49922110864715386</v>
      </c>
      <c r="O206" s="13">
        <f>VLOOKUP($E206,'ssp2-up-g'!$C$1:$X$194,6,FALSE)</f>
        <v>0.49903890905731529</v>
      </c>
      <c r="P206" s="13">
        <f>VLOOKUP($E206,'ssp2-up-g'!$C$1:$X$194,7,FALSE)</f>
        <v>0.49470098975000276</v>
      </c>
      <c r="Q206" s="13">
        <f>VLOOKUP($E206,'ssp2-up-g'!$C$1:$X$194,8,FALSE)</f>
        <v>0.46387448068927206</v>
      </c>
      <c r="R206" s="13">
        <f>VLOOKUP($E206,'ssp2-up-g'!$C$1:$X$194,9,FALSE)</f>
        <v>0.40788994154919678</v>
      </c>
      <c r="S206" s="13">
        <f>VLOOKUP($E206,'ssp2-up-g'!$C$1:$X$194,10,FALSE)</f>
        <v>0.35176003624257035</v>
      </c>
      <c r="T206" s="13">
        <f>VLOOKUP($E206,'ssp2-up-g'!$C$1:$X$194,11,FALSE)</f>
        <v>0.30347410326285384</v>
      </c>
      <c r="U206" s="13">
        <f>VLOOKUP($E206,'ssp2-up-g'!$C$1:$X$194,12,FALSE)</f>
        <v>0.27374255451059781</v>
      </c>
      <c r="V206" s="13">
        <f>VLOOKUP($E206,'ssp2-up-g'!$C$1:$X$194,13,FALSE)</f>
        <v>0.25810929425533047</v>
      </c>
      <c r="W206" s="13">
        <f>VLOOKUP($E206,'ssp2-up-g'!$C$1:$X$194,14,FALSE)</f>
        <v>0.25119518401302798</v>
      </c>
      <c r="X206" s="13">
        <f>VLOOKUP($E206,'ssp2-up-g'!$C$1:$X$194,15,FALSE)</f>
        <v>0.23325850678820359</v>
      </c>
      <c r="Y206" s="13">
        <f>VLOOKUP($E206,'ssp2-up-g'!$C$1:$X$194,16,FALSE)</f>
        <v>0.21516572600782524</v>
      </c>
      <c r="Z206" s="13">
        <f>VLOOKUP($E206,'ssp2-up-g'!$C$1:$X$194,17,FALSE)</f>
        <v>0.19420996470590524</v>
      </c>
      <c r="AA206" s="13">
        <f>VLOOKUP($E206,'ssp2-up-g'!$C$1:$X$194,18,FALSE)</f>
        <v>0.1612899586510288</v>
      </c>
      <c r="AB206" s="13">
        <f>VLOOKUP($E206,'ssp2-up-g'!$C$1:$X$194,19,FALSE)</f>
        <v>0.12087044937222657</v>
      </c>
      <c r="AC206" s="13">
        <f>VLOOKUP($E206,'ssp2-up-g'!$C$1:$X$194,20,FALSE)</f>
        <v>7.580798489816587E-2</v>
      </c>
      <c r="AD206" s="13">
        <f>VLOOKUP($E206,'ssp2-up-g'!$C$1:$X$194,21,FALSE)</f>
        <v>3.2175927179153518E-2</v>
      </c>
      <c r="AE206" s="13">
        <f>VLOOKUP($E206,'ssp2-up-g'!$C$1:$X$194,22,FALSE)</f>
        <v>0</v>
      </c>
    </row>
    <row r="207" spans="1:31" x14ac:dyDescent="0.3">
      <c r="A207" s="14">
        <v>205</v>
      </c>
      <c r="B207" s="8" t="s">
        <v>605</v>
      </c>
      <c r="C207" s="8" t="s">
        <v>214</v>
      </c>
      <c r="D207" s="8">
        <v>756</v>
      </c>
      <c r="E207" s="8" t="s">
        <v>38</v>
      </c>
      <c r="F207" s="8">
        <v>756</v>
      </c>
      <c r="G207" s="8" t="s">
        <v>261</v>
      </c>
      <c r="H207" s="8">
        <v>926</v>
      </c>
      <c r="J207" s="8" t="str">
        <f>VLOOKUP($E207,'un-class-eco'!$B$2:$D$219,3,FALSE)</f>
        <v>High income</v>
      </c>
      <c r="K207" s="8" t="str">
        <f>IF(VLOOKUP(E207,'un-class'!$L$1:$O$249,2,FALSE)="x","LDC",IF(VLOOKUP(E207,'un-class'!$L$1:$O$249,3,FALSE)="x","LLDC",IF(VLOOKUP(E207,'un-class'!$L$1:O422,4,FALSE)="x","SIDS","nan")))</f>
        <v>nan</v>
      </c>
      <c r="L207" s="14" t="str">
        <f t="shared" si="41"/>
        <v>CHE</v>
      </c>
      <c r="M207" s="15" t="s">
        <v>1049</v>
      </c>
      <c r="N207" s="13">
        <f>VLOOKUP($E207,'ssp2-up-g'!$C$1:$X$194,5,FALSE)</f>
        <v>0.32935407824503304</v>
      </c>
      <c r="O207" s="13">
        <f>VLOOKUP($E207,'ssp2-up-g'!$C$1:$X$194,6,FALSE)</f>
        <v>0.30047576259242348</v>
      </c>
      <c r="P207" s="13">
        <f>VLOOKUP($E207,'ssp2-up-g'!$C$1:$X$194,7,FALSE)</f>
        <v>0.30427881404116874</v>
      </c>
      <c r="Q207" s="13">
        <f>VLOOKUP($E207,'ssp2-up-g'!$C$1:$X$194,8,FALSE)</f>
        <v>0.29711228737509376</v>
      </c>
      <c r="R207" s="13">
        <f>VLOOKUP($E207,'ssp2-up-g'!$C$1:$X$194,9,FALSE)</f>
        <v>0.27909244185161874</v>
      </c>
      <c r="S207" s="13">
        <f>VLOOKUP($E207,'ssp2-up-g'!$C$1:$X$194,10,FALSE)</f>
        <v>0.25792497308118367</v>
      </c>
      <c r="T207" s="13">
        <f>VLOOKUP($E207,'ssp2-up-g'!$C$1:$X$194,11,FALSE)</f>
        <v>0.23972554210240293</v>
      </c>
      <c r="U207" s="13">
        <f>VLOOKUP($E207,'ssp2-up-g'!$C$1:$X$194,12,FALSE)</f>
        <v>0.22134917520102793</v>
      </c>
      <c r="V207" s="13">
        <f>VLOOKUP($E207,'ssp2-up-g'!$C$1:$X$194,13,FALSE)</f>
        <v>0.19823611003306674</v>
      </c>
      <c r="W207" s="13">
        <f>VLOOKUP($E207,'ssp2-up-g'!$C$1:$X$194,14,FALSE)</f>
        <v>0.17288553906641546</v>
      </c>
      <c r="X207" s="13">
        <f>VLOOKUP($E207,'ssp2-up-g'!$C$1:$X$194,15,FALSE)</f>
        <v>0.13396087997622352</v>
      </c>
      <c r="Y207" s="13">
        <f>VLOOKUP($E207,'ssp2-up-g'!$C$1:$X$194,16,FALSE)</f>
        <v>0.1018785157792923</v>
      </c>
      <c r="Z207" s="13">
        <f>VLOOKUP($E207,'ssp2-up-g'!$C$1:$X$194,17,FALSE)</f>
        <v>7.4540695095238974E-2</v>
      </c>
      <c r="AA207" s="13">
        <f>VLOOKUP($E207,'ssp2-up-g'!$C$1:$X$194,18,FALSE)</f>
        <v>4.890216287377136E-2</v>
      </c>
      <c r="AB207" s="13">
        <f>VLOOKUP($E207,'ssp2-up-g'!$C$1:$X$194,19,FALSE)</f>
        <v>2.1540708017683485E-2</v>
      </c>
      <c r="AC207" s="13">
        <f>VLOOKUP($E207,'ssp2-up-g'!$C$1:$X$194,20,FALSE)</f>
        <v>0</v>
      </c>
      <c r="AD207" s="13">
        <f>VLOOKUP($E207,'ssp2-up-g'!$C$1:$X$194,21,FALSE)</f>
        <v>0</v>
      </c>
      <c r="AE207" s="13">
        <f>VLOOKUP($E207,'ssp2-up-g'!$C$1:$X$194,22,FALSE)</f>
        <v>0</v>
      </c>
    </row>
    <row r="208" spans="1:31" x14ac:dyDescent="0.3">
      <c r="A208" s="14">
        <v>206</v>
      </c>
      <c r="B208" s="14" t="s">
        <v>221</v>
      </c>
      <c r="C208" s="14" t="s">
        <v>214</v>
      </c>
      <c r="D208" s="14">
        <v>904</v>
      </c>
      <c r="E208" s="14" t="s">
        <v>214</v>
      </c>
      <c r="F208" s="14">
        <v>419</v>
      </c>
      <c r="G208" s="14" t="s">
        <v>2</v>
      </c>
      <c r="H208" s="14">
        <v>1840</v>
      </c>
      <c r="I208" s="14"/>
      <c r="L208" s="14" t="str">
        <f>B208</f>
        <v>Latin America and the Caribbean</v>
      </c>
      <c r="M208" s="15" t="s">
        <v>1049</v>
      </c>
      <c r="N208" s="15">
        <f t="shared" ref="N208:W209" si="45">SUMIF($H$2:$H$295,$D208,N$2:N$295)</f>
        <v>34.158556576882631</v>
      </c>
      <c r="O208" s="15">
        <f t="shared" si="45"/>
        <v>32.23185239988527</v>
      </c>
      <c r="P208" s="15">
        <f t="shared" si="45"/>
        <v>29.634377954169871</v>
      </c>
      <c r="Q208" s="15">
        <f t="shared" si="45"/>
        <v>26.39959547202756</v>
      </c>
      <c r="R208" s="15">
        <f t="shared" si="45"/>
        <v>22.875702976873072</v>
      </c>
      <c r="S208" s="15">
        <f t="shared" si="45"/>
        <v>19.366274659763668</v>
      </c>
      <c r="T208" s="15">
        <f t="shared" si="45"/>
        <v>15.720995729214605</v>
      </c>
      <c r="U208" s="15">
        <f t="shared" si="45"/>
        <v>11.856527482470748</v>
      </c>
      <c r="V208" s="15">
        <f t="shared" si="45"/>
        <v>8.1874447786884108</v>
      </c>
      <c r="W208" s="15">
        <f t="shared" si="45"/>
        <v>5.9359885192483164</v>
      </c>
      <c r="X208" s="15">
        <f t="shared" ref="X208:AE209" si="46">SUMIF($H$2:$H$295,$D208,X$2:X$295)</f>
        <v>4.3889391846254107</v>
      </c>
      <c r="Y208" s="15">
        <f t="shared" si="46"/>
        <v>3.0621289746397662</v>
      </c>
      <c r="Z208" s="15">
        <f t="shared" si="46"/>
        <v>2.0322417965561299</v>
      </c>
      <c r="AA208" s="15">
        <f t="shared" si="46"/>
        <v>1.1095778198675292</v>
      </c>
      <c r="AB208" s="15">
        <f t="shared" si="46"/>
        <v>0.66591141463757808</v>
      </c>
      <c r="AC208" s="15">
        <f t="shared" si="46"/>
        <v>0.46650853220405558</v>
      </c>
      <c r="AD208" s="15">
        <f t="shared" si="46"/>
        <v>0.32452315530651415</v>
      </c>
      <c r="AE208" s="15">
        <f t="shared" si="46"/>
        <v>0.2065138088060427</v>
      </c>
    </row>
    <row r="209" spans="1:31" x14ac:dyDescent="0.3">
      <c r="A209" s="14">
        <v>207</v>
      </c>
      <c r="B209" s="14" t="s">
        <v>607</v>
      </c>
      <c r="C209" s="14" t="s">
        <v>214</v>
      </c>
      <c r="D209" s="14">
        <v>915</v>
      </c>
      <c r="E209" s="14" t="s">
        <v>214</v>
      </c>
      <c r="F209" s="14">
        <v>29</v>
      </c>
      <c r="G209" s="14" t="s">
        <v>258</v>
      </c>
      <c r="H209" s="14">
        <v>904</v>
      </c>
      <c r="I209" s="14">
        <v>1830</v>
      </c>
      <c r="L209" s="14" t="str">
        <f>B209</f>
        <v>Caribbean</v>
      </c>
      <c r="M209" s="15" t="s">
        <v>1049</v>
      </c>
      <c r="N209" s="15">
        <f t="shared" si="45"/>
        <v>1.8580064776780369</v>
      </c>
      <c r="O209" s="15">
        <f t="shared" si="45"/>
        <v>1.6864752905424041</v>
      </c>
      <c r="P209" s="15">
        <f t="shared" si="45"/>
        <v>1.4881050792539343</v>
      </c>
      <c r="Q209" s="15">
        <f t="shared" si="45"/>
        <v>1.2922966862544036</v>
      </c>
      <c r="R209" s="15">
        <f t="shared" si="45"/>
        <v>1.1279382579599289</v>
      </c>
      <c r="S209" s="15">
        <f t="shared" si="45"/>
        <v>0.96114345015105518</v>
      </c>
      <c r="T209" s="15">
        <f t="shared" si="45"/>
        <v>0.79824751392470139</v>
      </c>
      <c r="U209" s="15">
        <f t="shared" si="45"/>
        <v>0.62797296641811973</v>
      </c>
      <c r="V209" s="15">
        <f t="shared" si="45"/>
        <v>0.46240966657707183</v>
      </c>
      <c r="W209" s="15">
        <f t="shared" si="45"/>
        <v>0.30614639834902369</v>
      </c>
      <c r="X209" s="15">
        <f t="shared" si="46"/>
        <v>0.19325957910482094</v>
      </c>
      <c r="Y209" s="15">
        <f t="shared" si="46"/>
        <v>9.0821855540903246E-2</v>
      </c>
      <c r="Z209" s="15">
        <f t="shared" si="46"/>
        <v>3.7540761326517416E-2</v>
      </c>
      <c r="AA209" s="15">
        <f t="shared" si="46"/>
        <v>1.4432616085341549E-3</v>
      </c>
      <c r="AB209" s="15">
        <f t="shared" si="46"/>
        <v>2.6451210248912282E-5</v>
      </c>
      <c r="AC209" s="15">
        <f t="shared" si="46"/>
        <v>0</v>
      </c>
      <c r="AD209" s="15">
        <f t="shared" si="46"/>
        <v>0</v>
      </c>
      <c r="AE209" s="15">
        <f t="shared" si="46"/>
        <v>0</v>
      </c>
    </row>
    <row r="210" spans="1:31" x14ac:dyDescent="0.3">
      <c r="A210" s="14">
        <v>208</v>
      </c>
      <c r="B210" s="8" t="s">
        <v>608</v>
      </c>
      <c r="C210" s="8">
        <v>19</v>
      </c>
      <c r="D210" s="8">
        <v>660</v>
      </c>
      <c r="E210" s="8" t="s">
        <v>609</v>
      </c>
      <c r="F210" s="8">
        <v>660</v>
      </c>
      <c r="G210" s="8" t="s">
        <v>261</v>
      </c>
      <c r="H210" s="8">
        <v>915</v>
      </c>
      <c r="J210" s="8" t="s">
        <v>799</v>
      </c>
      <c r="K210" s="8" t="str">
        <f>IF(VLOOKUP(E210,'un-class'!$L$1:$O$249,2,FALSE)="x","LDC",IF(VLOOKUP(E210,'un-class'!$L$1:$O$249,3,FALSE)="x","LLDC",IF(VLOOKUP(E210,'un-class'!$L$1:O425,4,FALSE)="x","SIDS","nan")))</f>
        <v>SIDS</v>
      </c>
      <c r="L210" s="14" t="str">
        <f t="shared" si="41"/>
        <v>AIA</v>
      </c>
      <c r="M210" s="15" t="s">
        <v>1049</v>
      </c>
      <c r="N210" s="8" t="s">
        <v>799</v>
      </c>
      <c r="O210" s="8" t="s">
        <v>799</v>
      </c>
      <c r="P210" s="8" t="s">
        <v>799</v>
      </c>
      <c r="Q210" s="8" t="s">
        <v>799</v>
      </c>
      <c r="R210" s="8" t="s">
        <v>799</v>
      </c>
      <c r="S210" s="8" t="s">
        <v>799</v>
      </c>
      <c r="T210" s="8" t="s">
        <v>799</v>
      </c>
      <c r="U210" s="8" t="s">
        <v>799</v>
      </c>
      <c r="V210" s="8" t="s">
        <v>799</v>
      </c>
      <c r="W210" s="8" t="s">
        <v>799</v>
      </c>
      <c r="X210" s="8" t="s">
        <v>799</v>
      </c>
      <c r="Y210" s="8" t="s">
        <v>799</v>
      </c>
      <c r="Z210" s="8" t="s">
        <v>799</v>
      </c>
      <c r="AA210" s="8" t="s">
        <v>799</v>
      </c>
      <c r="AB210" s="8" t="s">
        <v>799</v>
      </c>
      <c r="AC210" s="8" t="s">
        <v>799</v>
      </c>
      <c r="AD210" s="8" t="s">
        <v>799</v>
      </c>
      <c r="AE210" s="8" t="s">
        <v>799</v>
      </c>
    </row>
    <row r="211" spans="1:31" x14ac:dyDescent="0.3">
      <c r="A211" s="14">
        <v>209</v>
      </c>
      <c r="B211" s="8" t="s">
        <v>611</v>
      </c>
      <c r="C211" s="8" t="s">
        <v>214</v>
      </c>
      <c r="D211" s="8">
        <v>28</v>
      </c>
      <c r="E211" s="8" t="s">
        <v>612</v>
      </c>
      <c r="F211" s="8">
        <v>28</v>
      </c>
      <c r="G211" s="8" t="s">
        <v>261</v>
      </c>
      <c r="H211" s="8">
        <v>915</v>
      </c>
      <c r="J211" s="8" t="str">
        <f>VLOOKUP($E211,'un-class-eco'!$B$2:$D$219,3,FALSE)</f>
        <v>High income</v>
      </c>
      <c r="K211" s="8" t="str">
        <f>IF(VLOOKUP(E211,'un-class'!$L$1:$O$249,2,FALSE)="x","LDC",IF(VLOOKUP(E211,'un-class'!$L$1:$O$249,3,FALSE)="x","LLDC",IF(VLOOKUP(E211,'un-class'!$L$1:O426,4,FALSE)="x","SIDS","nan")))</f>
        <v>SIDS</v>
      </c>
      <c r="L211" s="14" t="str">
        <f t="shared" si="41"/>
        <v>ATG</v>
      </c>
      <c r="M211" s="15" t="s">
        <v>1049</v>
      </c>
      <c r="N211" s="8" t="s">
        <v>799</v>
      </c>
      <c r="O211" s="8" t="s">
        <v>799</v>
      </c>
      <c r="P211" s="8" t="s">
        <v>799</v>
      </c>
      <c r="Q211" s="8" t="s">
        <v>799</v>
      </c>
      <c r="R211" s="8" t="s">
        <v>799</v>
      </c>
      <c r="S211" s="8" t="s">
        <v>799</v>
      </c>
      <c r="T211" s="8" t="s">
        <v>799</v>
      </c>
      <c r="U211" s="8" t="s">
        <v>799</v>
      </c>
      <c r="V211" s="8" t="s">
        <v>799</v>
      </c>
      <c r="W211" s="8" t="s">
        <v>799</v>
      </c>
      <c r="X211" s="8" t="s">
        <v>799</v>
      </c>
      <c r="Y211" s="8" t="s">
        <v>799</v>
      </c>
      <c r="Z211" s="8" t="s">
        <v>799</v>
      </c>
      <c r="AA211" s="8" t="s">
        <v>799</v>
      </c>
      <c r="AB211" s="8" t="s">
        <v>799</v>
      </c>
      <c r="AC211" s="8" t="s">
        <v>799</v>
      </c>
      <c r="AD211" s="8" t="s">
        <v>799</v>
      </c>
      <c r="AE211" s="8" t="s">
        <v>799</v>
      </c>
    </row>
    <row r="212" spans="1:31" x14ac:dyDescent="0.3">
      <c r="A212" s="14">
        <v>210</v>
      </c>
      <c r="B212" s="8" t="s">
        <v>614</v>
      </c>
      <c r="C212" s="8">
        <v>29</v>
      </c>
      <c r="D212" s="8">
        <v>533</v>
      </c>
      <c r="E212" s="8" t="s">
        <v>7</v>
      </c>
      <c r="F212" s="8">
        <v>533</v>
      </c>
      <c r="G212" s="8" t="s">
        <v>261</v>
      </c>
      <c r="H212" s="8">
        <v>915</v>
      </c>
      <c r="J212" s="8" t="str">
        <f>VLOOKUP($E212,'un-class-eco'!$B$2:$D$219,3,FALSE)</f>
        <v>High income</v>
      </c>
      <c r="K212" s="8" t="str">
        <f>IF(VLOOKUP(E212,'un-class'!$L$1:$O$249,2,FALSE)="x","LDC",IF(VLOOKUP(E212,'un-class'!$L$1:$O$249,3,FALSE)="x","LLDC",IF(VLOOKUP(E212,'un-class'!$L$1:O427,4,FALSE)="x","SIDS","nan")))</f>
        <v>SIDS</v>
      </c>
      <c r="L212" s="14" t="str">
        <f t="shared" si="41"/>
        <v>ABW</v>
      </c>
      <c r="M212" s="15" t="s">
        <v>1049</v>
      </c>
      <c r="N212" s="13">
        <f>VLOOKUP($E212,'ssp2-up-g'!$C$1:$X$194,5,FALSE)</f>
        <v>8.9050642031474961E-3</v>
      </c>
      <c r="O212" s="13">
        <f>VLOOKUP($E212,'ssp2-up-g'!$C$1:$X$194,6,FALSE)</f>
        <v>7.6640814143555322E-3</v>
      </c>
      <c r="P212" s="13">
        <f>VLOOKUP($E212,'ssp2-up-g'!$C$1:$X$194,7,FALSE)</f>
        <v>7.4484577357590287E-3</v>
      </c>
      <c r="Q212" s="13">
        <f>VLOOKUP($E212,'ssp2-up-g'!$C$1:$X$194,8,FALSE)</f>
        <v>7.1097192902424E-3</v>
      </c>
      <c r="R212" s="13">
        <f>VLOOKUP($E212,'ssp2-up-g'!$C$1:$X$194,9,FALSE)</f>
        <v>6.6319596808712133E-3</v>
      </c>
      <c r="S212" s="13">
        <f>VLOOKUP($E212,'ssp2-up-g'!$C$1:$X$194,10,FALSE)</f>
        <v>6.2234346931056839E-3</v>
      </c>
      <c r="T212" s="13">
        <f>VLOOKUP($E212,'ssp2-up-g'!$C$1:$X$194,11,FALSE)</f>
        <v>5.7313817510855902E-3</v>
      </c>
      <c r="U212" s="13">
        <f>VLOOKUP($E212,'ssp2-up-g'!$C$1:$X$194,12,FALSE)</f>
        <v>5.2493340306180719E-3</v>
      </c>
      <c r="V212" s="13">
        <f>VLOOKUP($E212,'ssp2-up-g'!$C$1:$X$194,13,FALSE)</f>
        <v>4.854701148872792E-3</v>
      </c>
      <c r="W212" s="13">
        <f>VLOOKUP($E212,'ssp2-up-g'!$C$1:$X$194,14,FALSE)</f>
        <v>4.5250446325449251E-3</v>
      </c>
      <c r="X212" s="13">
        <f>VLOOKUP($E212,'ssp2-up-g'!$C$1:$X$194,15,FALSE)</f>
        <v>3.7643120542950742E-3</v>
      </c>
      <c r="Y212" s="13">
        <f>VLOOKUP($E212,'ssp2-up-g'!$C$1:$X$194,16,FALSE)</f>
        <v>2.8864464210875962E-3</v>
      </c>
      <c r="Z212" s="13">
        <f>VLOOKUP($E212,'ssp2-up-g'!$C$1:$X$194,17,FALSE)</f>
        <v>1.9421459107782924E-3</v>
      </c>
      <c r="AA212" s="13">
        <f>VLOOKUP($E212,'ssp2-up-g'!$C$1:$X$194,18,FALSE)</f>
        <v>9.5727199295335408E-4</v>
      </c>
      <c r="AB212" s="13">
        <f>VLOOKUP($E212,'ssp2-up-g'!$C$1:$X$194,19,FALSE)</f>
        <v>2.6451210248912282E-5</v>
      </c>
      <c r="AC212" s="13">
        <f>VLOOKUP($E212,'ssp2-up-g'!$C$1:$X$194,20,FALSE)</f>
        <v>0</v>
      </c>
      <c r="AD212" s="13">
        <f>VLOOKUP($E212,'ssp2-up-g'!$C$1:$X$194,21,FALSE)</f>
        <v>0</v>
      </c>
      <c r="AE212" s="13">
        <f>VLOOKUP($E212,'ssp2-up-g'!$C$1:$X$194,22,FALSE)</f>
        <v>0</v>
      </c>
    </row>
    <row r="213" spans="1:31" x14ac:dyDescent="0.3">
      <c r="A213" s="14">
        <v>211</v>
      </c>
      <c r="B213" s="8" t="s">
        <v>616</v>
      </c>
      <c r="C213" s="8" t="s">
        <v>214</v>
      </c>
      <c r="D213" s="8">
        <v>44</v>
      </c>
      <c r="E213" s="8" t="s">
        <v>26</v>
      </c>
      <c r="F213" s="8">
        <v>44</v>
      </c>
      <c r="G213" s="8" t="s">
        <v>261</v>
      </c>
      <c r="H213" s="8">
        <v>915</v>
      </c>
      <c r="J213" s="8" t="str">
        <f>VLOOKUP($E213,'un-class-eco'!$B$2:$D$219,3,FALSE)</f>
        <v>High income</v>
      </c>
      <c r="K213" s="8" t="str">
        <f>IF(VLOOKUP(E213,'un-class'!$L$1:$O$249,2,FALSE)="x","LDC",IF(VLOOKUP(E213,'un-class'!$L$1:$O$249,3,FALSE)="x","LLDC",IF(VLOOKUP(E213,'un-class'!$L$1:O428,4,FALSE)="x","SIDS","nan")))</f>
        <v>SIDS</v>
      </c>
      <c r="L213" s="14" t="str">
        <f t="shared" si="41"/>
        <v>BHS</v>
      </c>
      <c r="M213" s="15" t="s">
        <v>1049</v>
      </c>
      <c r="N213" s="13">
        <f>VLOOKUP($E213,'ssp2-up-g'!$C$1:$X$194,5,FALSE)</f>
        <v>2.817368987791008E-2</v>
      </c>
      <c r="O213" s="13">
        <f>VLOOKUP($E213,'ssp2-up-g'!$C$1:$X$194,6,FALSE)</f>
        <v>2.5509841027690716E-2</v>
      </c>
      <c r="P213" s="13">
        <f>VLOOKUP($E213,'ssp2-up-g'!$C$1:$X$194,7,FALSE)</f>
        <v>2.3181342759236834E-2</v>
      </c>
      <c r="Q213" s="13">
        <f>VLOOKUP($E213,'ssp2-up-g'!$C$1:$X$194,8,FALSE)</f>
        <v>2.0967358247292511E-2</v>
      </c>
      <c r="R213" s="13">
        <f>VLOOKUP($E213,'ssp2-up-g'!$C$1:$X$194,9,FALSE)</f>
        <v>1.8589075520098475E-2</v>
      </c>
      <c r="S213" s="13">
        <f>VLOOKUP($E213,'ssp2-up-g'!$C$1:$X$194,10,FALSE)</f>
        <v>1.613494311863839E-2</v>
      </c>
      <c r="T213" s="13">
        <f>VLOOKUP($E213,'ssp2-up-g'!$C$1:$X$194,11,FALSE)</f>
        <v>1.363162360330572E-2</v>
      </c>
      <c r="U213" s="13">
        <f>VLOOKUP($E213,'ssp2-up-g'!$C$1:$X$194,12,FALSE)</f>
        <v>1.1657275041364989E-2</v>
      </c>
      <c r="V213" s="13">
        <f>VLOOKUP($E213,'ssp2-up-g'!$C$1:$X$194,13,FALSE)</f>
        <v>9.7101587421573043E-3</v>
      </c>
      <c r="W213" s="13">
        <f>VLOOKUP($E213,'ssp2-up-g'!$C$1:$X$194,14,FALSE)</f>
        <v>7.8375435096394996E-3</v>
      </c>
      <c r="X213" s="13">
        <f>VLOOKUP($E213,'ssp2-up-g'!$C$1:$X$194,15,FALSE)</f>
        <v>4.7774445503880325E-3</v>
      </c>
      <c r="Y213" s="13">
        <f>VLOOKUP($E213,'ssp2-up-g'!$C$1:$X$194,16,FALSE)</f>
        <v>1.9139275405393175E-3</v>
      </c>
      <c r="Z213" s="13">
        <f>VLOOKUP($E213,'ssp2-up-g'!$C$1:$X$194,17,FALSE)</f>
        <v>0</v>
      </c>
      <c r="AA213" s="13">
        <f>VLOOKUP($E213,'ssp2-up-g'!$C$1:$X$194,18,FALSE)</f>
        <v>0</v>
      </c>
      <c r="AB213" s="13">
        <f>VLOOKUP($E213,'ssp2-up-g'!$C$1:$X$194,19,FALSE)</f>
        <v>0</v>
      </c>
      <c r="AC213" s="13">
        <f>VLOOKUP($E213,'ssp2-up-g'!$C$1:$X$194,20,FALSE)</f>
        <v>0</v>
      </c>
      <c r="AD213" s="13">
        <f>VLOOKUP($E213,'ssp2-up-g'!$C$1:$X$194,21,FALSE)</f>
        <v>0</v>
      </c>
      <c r="AE213" s="13">
        <f>VLOOKUP($E213,'ssp2-up-g'!$C$1:$X$194,22,FALSE)</f>
        <v>0</v>
      </c>
    </row>
    <row r="214" spans="1:31" x14ac:dyDescent="0.3">
      <c r="A214" s="14">
        <v>212</v>
      </c>
      <c r="B214" s="8" t="s">
        <v>618</v>
      </c>
      <c r="C214" s="8" t="s">
        <v>214</v>
      </c>
      <c r="D214" s="8">
        <v>52</v>
      </c>
      <c r="E214" s="8" t="s">
        <v>32</v>
      </c>
      <c r="F214" s="8">
        <v>52</v>
      </c>
      <c r="G214" s="8" t="s">
        <v>261</v>
      </c>
      <c r="H214" s="8">
        <v>915</v>
      </c>
      <c r="J214" s="8" t="str">
        <f>VLOOKUP($E214,'un-class-eco'!$B$2:$D$219,3,FALSE)</f>
        <v>High income</v>
      </c>
      <c r="K214" s="8" t="str">
        <f>IF(VLOOKUP(E214,'un-class'!$L$1:$O$249,2,FALSE)="x","LDC",IF(VLOOKUP(E214,'un-class'!$L$1:$O$249,3,FALSE)="x","LLDC",IF(VLOOKUP(E214,'un-class'!$L$1:O429,4,FALSE)="x","SIDS","nan")))</f>
        <v>SIDS</v>
      </c>
      <c r="L214" s="14" t="str">
        <f t="shared" si="41"/>
        <v>BRB</v>
      </c>
      <c r="M214" s="15" t="s">
        <v>1049</v>
      </c>
      <c r="N214" s="13">
        <f>VLOOKUP($E214,'ssp2-up-g'!$C$1:$X$194,5,FALSE)</f>
        <v>1.0766021972535733E-2</v>
      </c>
      <c r="O214" s="13">
        <f>VLOOKUP($E214,'ssp2-up-g'!$C$1:$X$194,6,FALSE)</f>
        <v>1.0253469718851965E-2</v>
      </c>
      <c r="P214" s="13">
        <f>VLOOKUP($E214,'ssp2-up-g'!$C$1:$X$194,7,FALSE)</f>
        <v>9.1931536480246712E-3</v>
      </c>
      <c r="Q214" s="13">
        <f>VLOOKUP($E214,'ssp2-up-g'!$C$1:$X$194,8,FALSE)</f>
        <v>7.879306868414343E-3</v>
      </c>
      <c r="R214" s="13">
        <f>VLOOKUP($E214,'ssp2-up-g'!$C$1:$X$194,9,FALSE)</f>
        <v>6.4357732606232232E-3</v>
      </c>
      <c r="S214" s="13">
        <f>VLOOKUP($E214,'ssp2-up-g'!$C$1:$X$194,10,FALSE)</f>
        <v>4.6542089265359798E-3</v>
      </c>
      <c r="T214" s="13">
        <f>VLOOKUP($E214,'ssp2-up-g'!$C$1:$X$194,11,FALSE)</f>
        <v>2.9395088407476455E-3</v>
      </c>
      <c r="U214" s="13">
        <f>VLOOKUP($E214,'ssp2-up-g'!$C$1:$X$194,12,FALSE)</f>
        <v>1.5862681711210913E-3</v>
      </c>
      <c r="V214" s="13">
        <f>VLOOKUP($E214,'ssp2-up-g'!$C$1:$X$194,13,FALSE)</f>
        <v>4.4934621570272282E-4</v>
      </c>
      <c r="W214" s="13">
        <f>VLOOKUP($E214,'ssp2-up-g'!$C$1:$X$194,14,FALSE)</f>
        <v>0</v>
      </c>
      <c r="X214" s="13">
        <f>VLOOKUP($E214,'ssp2-up-g'!$C$1:$X$194,15,FALSE)</f>
        <v>0</v>
      </c>
      <c r="Y214" s="13">
        <f>VLOOKUP($E214,'ssp2-up-g'!$C$1:$X$194,16,FALSE)</f>
        <v>0</v>
      </c>
      <c r="Z214" s="13">
        <f>VLOOKUP($E214,'ssp2-up-g'!$C$1:$X$194,17,FALSE)</f>
        <v>0</v>
      </c>
      <c r="AA214" s="13">
        <f>VLOOKUP($E214,'ssp2-up-g'!$C$1:$X$194,18,FALSE)</f>
        <v>0</v>
      </c>
      <c r="AB214" s="13">
        <f>VLOOKUP($E214,'ssp2-up-g'!$C$1:$X$194,19,FALSE)</f>
        <v>0</v>
      </c>
      <c r="AC214" s="13">
        <f>VLOOKUP($E214,'ssp2-up-g'!$C$1:$X$194,20,FALSE)</f>
        <v>0</v>
      </c>
      <c r="AD214" s="13">
        <f>VLOOKUP($E214,'ssp2-up-g'!$C$1:$X$194,21,FALSE)</f>
        <v>0</v>
      </c>
      <c r="AE214" s="13">
        <f>VLOOKUP($E214,'ssp2-up-g'!$C$1:$X$194,22,FALSE)</f>
        <v>0</v>
      </c>
    </row>
    <row r="215" spans="1:31" x14ac:dyDescent="0.3">
      <c r="A215" s="14">
        <v>213</v>
      </c>
      <c r="B215" s="8" t="s">
        <v>620</v>
      </c>
      <c r="C215" s="8">
        <v>29</v>
      </c>
      <c r="D215" s="8">
        <v>535</v>
      </c>
      <c r="E215" s="8" t="s">
        <v>621</v>
      </c>
      <c r="F215" s="8">
        <v>535</v>
      </c>
      <c r="G215" s="8" t="s">
        <v>261</v>
      </c>
      <c r="H215" s="8">
        <v>915</v>
      </c>
      <c r="J215" s="8" t="s">
        <v>799</v>
      </c>
      <c r="K215" s="8" t="str">
        <f>IF(VLOOKUP(E215,'un-class'!$L$1:$O$249,2,FALSE)="x","LDC",IF(VLOOKUP(E215,'un-class'!$L$1:$O$249,3,FALSE)="x","LLDC",IF(VLOOKUP(E215,'un-class'!$L$1:O430,4,FALSE)="x","SIDS","nan")))</f>
        <v>SIDS</v>
      </c>
      <c r="L215" s="14" t="str">
        <f t="shared" si="41"/>
        <v>BES</v>
      </c>
      <c r="M215" s="15" t="s">
        <v>1049</v>
      </c>
      <c r="N215" s="8" t="s">
        <v>799</v>
      </c>
      <c r="O215" s="8" t="s">
        <v>799</v>
      </c>
      <c r="P215" s="8" t="s">
        <v>799</v>
      </c>
      <c r="Q215" s="8" t="s">
        <v>799</v>
      </c>
      <c r="R215" s="8" t="s">
        <v>799</v>
      </c>
      <c r="S215" s="8" t="s">
        <v>799</v>
      </c>
      <c r="T215" s="8" t="s">
        <v>799</v>
      </c>
      <c r="U215" s="8" t="s">
        <v>799</v>
      </c>
      <c r="V215" s="8" t="s">
        <v>799</v>
      </c>
      <c r="W215" s="8" t="s">
        <v>799</v>
      </c>
      <c r="X215" s="8" t="s">
        <v>799</v>
      </c>
      <c r="Y215" s="8" t="s">
        <v>799</v>
      </c>
      <c r="Z215" s="8" t="s">
        <v>799</v>
      </c>
      <c r="AA215" s="8" t="s">
        <v>799</v>
      </c>
      <c r="AB215" s="8" t="s">
        <v>799</v>
      </c>
      <c r="AC215" s="8" t="s">
        <v>799</v>
      </c>
      <c r="AD215" s="8" t="s">
        <v>799</v>
      </c>
      <c r="AE215" s="8" t="s">
        <v>799</v>
      </c>
    </row>
    <row r="216" spans="1:31" x14ac:dyDescent="0.3">
      <c r="A216" s="14">
        <v>214</v>
      </c>
      <c r="B216" s="8" t="s">
        <v>623</v>
      </c>
      <c r="C216" s="8">
        <v>19</v>
      </c>
      <c r="D216" s="8">
        <v>92</v>
      </c>
      <c r="E216" s="8" t="s">
        <v>624</v>
      </c>
      <c r="F216" s="8">
        <v>92</v>
      </c>
      <c r="G216" s="8" t="s">
        <v>261</v>
      </c>
      <c r="H216" s="8">
        <v>915</v>
      </c>
      <c r="J216" s="8" t="str">
        <f>VLOOKUP($E216,'un-class-eco'!$B$2:$D$219,3,FALSE)</f>
        <v>High income</v>
      </c>
      <c r="K216" s="8" t="str">
        <f>IF(VLOOKUP(E216,'un-class'!$L$1:$O$249,2,FALSE)="x","LDC",IF(VLOOKUP(E216,'un-class'!$L$1:$O$249,3,FALSE)="x","LLDC",IF(VLOOKUP(E216,'un-class'!$L$1:O431,4,FALSE)="x","SIDS","nan")))</f>
        <v>SIDS</v>
      </c>
      <c r="L216" s="14" t="str">
        <f t="shared" si="41"/>
        <v>VGB</v>
      </c>
      <c r="M216" s="15" t="s">
        <v>1049</v>
      </c>
      <c r="N216" s="8" t="s">
        <v>799</v>
      </c>
      <c r="O216" s="8" t="s">
        <v>799</v>
      </c>
      <c r="P216" s="8" t="s">
        <v>799</v>
      </c>
      <c r="Q216" s="8" t="s">
        <v>799</v>
      </c>
      <c r="R216" s="8" t="s">
        <v>799</v>
      </c>
      <c r="S216" s="8" t="s">
        <v>799</v>
      </c>
      <c r="T216" s="8" t="s">
        <v>799</v>
      </c>
      <c r="U216" s="8" t="s">
        <v>799</v>
      </c>
      <c r="V216" s="8" t="s">
        <v>799</v>
      </c>
      <c r="W216" s="8" t="s">
        <v>799</v>
      </c>
      <c r="X216" s="8" t="s">
        <v>799</v>
      </c>
      <c r="Y216" s="8" t="s">
        <v>799</v>
      </c>
      <c r="Z216" s="8" t="s">
        <v>799</v>
      </c>
      <c r="AA216" s="8" t="s">
        <v>799</v>
      </c>
      <c r="AB216" s="8" t="s">
        <v>799</v>
      </c>
      <c r="AC216" s="8" t="s">
        <v>799</v>
      </c>
      <c r="AD216" s="8" t="s">
        <v>799</v>
      </c>
      <c r="AE216" s="8" t="s">
        <v>799</v>
      </c>
    </row>
    <row r="217" spans="1:31" x14ac:dyDescent="0.3">
      <c r="A217" s="14">
        <v>215</v>
      </c>
      <c r="B217" s="8" t="s">
        <v>626</v>
      </c>
      <c r="C217" s="8">
        <v>19</v>
      </c>
      <c r="D217" s="8">
        <v>136</v>
      </c>
      <c r="E217" s="8" t="s">
        <v>627</v>
      </c>
      <c r="F217" s="8">
        <v>136</v>
      </c>
      <c r="G217" s="8" t="s">
        <v>261</v>
      </c>
      <c r="H217" s="8">
        <v>915</v>
      </c>
      <c r="J217" s="8" t="str">
        <f>VLOOKUP($E217,'un-class-eco'!$B$2:$D$219,3,FALSE)</f>
        <v>High income</v>
      </c>
      <c r="K217" s="8" t="str">
        <f>IF(VLOOKUP(E217,'un-class'!$L$1:$O$249,2,FALSE)="x","LDC",IF(VLOOKUP(E217,'un-class'!$L$1:$O$249,3,FALSE)="x","LLDC",IF(VLOOKUP(E217,'un-class'!$L$1:O432,4,FALSE)="x","SIDS","nan")))</f>
        <v>nan</v>
      </c>
      <c r="L217" s="14" t="str">
        <f t="shared" si="41"/>
        <v>CYM</v>
      </c>
      <c r="M217" s="15" t="s">
        <v>1049</v>
      </c>
      <c r="N217" s="8" t="s">
        <v>799</v>
      </c>
      <c r="O217" s="8" t="s">
        <v>799</v>
      </c>
      <c r="P217" s="8" t="s">
        <v>799</v>
      </c>
      <c r="Q217" s="8" t="s">
        <v>799</v>
      </c>
      <c r="R217" s="8" t="s">
        <v>799</v>
      </c>
      <c r="S217" s="8" t="s">
        <v>799</v>
      </c>
      <c r="T217" s="8" t="s">
        <v>799</v>
      </c>
      <c r="U217" s="8" t="s">
        <v>799</v>
      </c>
      <c r="V217" s="8" t="s">
        <v>799</v>
      </c>
      <c r="W217" s="8" t="s">
        <v>799</v>
      </c>
      <c r="X217" s="8" t="s">
        <v>799</v>
      </c>
      <c r="Y217" s="8" t="s">
        <v>799</v>
      </c>
      <c r="Z217" s="8" t="s">
        <v>799</v>
      </c>
      <c r="AA217" s="8" t="s">
        <v>799</v>
      </c>
      <c r="AB217" s="8" t="s">
        <v>799</v>
      </c>
      <c r="AC217" s="8" t="s">
        <v>799</v>
      </c>
      <c r="AD217" s="8" t="s">
        <v>799</v>
      </c>
      <c r="AE217" s="8" t="s">
        <v>799</v>
      </c>
    </row>
    <row r="218" spans="1:31" x14ac:dyDescent="0.3">
      <c r="A218" s="14">
        <v>216</v>
      </c>
      <c r="B218" s="8" t="s">
        <v>629</v>
      </c>
      <c r="C218" s="8" t="s">
        <v>214</v>
      </c>
      <c r="D218" s="8">
        <v>192</v>
      </c>
      <c r="E218" s="8" t="s">
        <v>49</v>
      </c>
      <c r="F218" s="8">
        <v>192</v>
      </c>
      <c r="G218" s="8" t="s">
        <v>261</v>
      </c>
      <c r="H218" s="8">
        <v>915</v>
      </c>
      <c r="J218" s="8" t="str">
        <f>VLOOKUP($E218,'un-class-eco'!$B$2:$D$219,3,FALSE)</f>
        <v>Upper middle income</v>
      </c>
      <c r="K218" s="8" t="str">
        <f>IF(VLOOKUP(E218,'un-class'!$L$1:$O$249,2,FALSE)="x","LDC",IF(VLOOKUP(E218,'un-class'!$L$1:$O$249,3,FALSE)="x","LLDC",IF(VLOOKUP(E218,'un-class'!$L$1:O433,4,FALSE)="x","SIDS","nan")))</f>
        <v>SIDS</v>
      </c>
      <c r="L218" s="14" t="str">
        <f t="shared" si="41"/>
        <v>CUB</v>
      </c>
      <c r="M218" s="15" t="s">
        <v>1049</v>
      </c>
      <c r="N218" s="13">
        <f>VLOOKUP($E218,'ssp2-up-g'!$C$1:$X$194,5,FALSE)</f>
        <v>0.17388836361378068</v>
      </c>
      <c r="O218" s="13">
        <f>VLOOKUP($E218,'ssp2-up-g'!$C$1:$X$194,6,FALSE)</f>
        <v>0.11854423485598886</v>
      </c>
      <c r="P218" s="13">
        <f>VLOOKUP($E218,'ssp2-up-g'!$C$1:$X$194,7,FALSE)</f>
        <v>4.9436761074273861E-2</v>
      </c>
      <c r="Q218" s="13">
        <f>VLOOKUP($E218,'ssp2-up-g'!$C$1:$X$194,8,FALSE)</f>
        <v>0</v>
      </c>
      <c r="R218" s="13">
        <f>VLOOKUP($E218,'ssp2-up-g'!$C$1:$X$194,9,FALSE)</f>
        <v>0</v>
      </c>
      <c r="S218" s="13">
        <f>VLOOKUP($E218,'ssp2-up-g'!$C$1:$X$194,10,FALSE)</f>
        <v>0</v>
      </c>
      <c r="T218" s="13">
        <f>VLOOKUP($E218,'ssp2-up-g'!$C$1:$X$194,11,FALSE)</f>
        <v>0</v>
      </c>
      <c r="U218" s="13">
        <f>VLOOKUP($E218,'ssp2-up-g'!$C$1:$X$194,12,FALSE)</f>
        <v>0</v>
      </c>
      <c r="V218" s="13">
        <f>VLOOKUP($E218,'ssp2-up-g'!$C$1:$X$194,13,FALSE)</f>
        <v>0</v>
      </c>
      <c r="W218" s="13">
        <f>VLOOKUP($E218,'ssp2-up-g'!$C$1:$X$194,14,FALSE)</f>
        <v>0</v>
      </c>
      <c r="X218" s="13">
        <f>VLOOKUP($E218,'ssp2-up-g'!$C$1:$X$194,15,FALSE)</f>
        <v>0</v>
      </c>
      <c r="Y218" s="13">
        <f>VLOOKUP($E218,'ssp2-up-g'!$C$1:$X$194,16,FALSE)</f>
        <v>0</v>
      </c>
      <c r="Z218" s="13">
        <f>VLOOKUP($E218,'ssp2-up-g'!$C$1:$X$194,17,FALSE)</f>
        <v>0</v>
      </c>
      <c r="AA218" s="13">
        <f>VLOOKUP($E218,'ssp2-up-g'!$C$1:$X$194,18,FALSE)</f>
        <v>0</v>
      </c>
      <c r="AB218" s="13">
        <f>VLOOKUP($E218,'ssp2-up-g'!$C$1:$X$194,19,FALSE)</f>
        <v>0</v>
      </c>
      <c r="AC218" s="13">
        <f>VLOOKUP($E218,'ssp2-up-g'!$C$1:$X$194,20,FALSE)</f>
        <v>0</v>
      </c>
      <c r="AD218" s="13">
        <f>VLOOKUP($E218,'ssp2-up-g'!$C$1:$X$194,21,FALSE)</f>
        <v>0</v>
      </c>
      <c r="AE218" s="13">
        <f>VLOOKUP($E218,'ssp2-up-g'!$C$1:$X$194,22,FALSE)</f>
        <v>0</v>
      </c>
    </row>
    <row r="219" spans="1:31" x14ac:dyDescent="0.3">
      <c r="A219" s="14">
        <v>217</v>
      </c>
      <c r="B219" s="8" t="s">
        <v>631</v>
      </c>
      <c r="C219" s="8">
        <v>29</v>
      </c>
      <c r="D219" s="8">
        <v>531</v>
      </c>
      <c r="E219" s="8" t="s">
        <v>632</v>
      </c>
      <c r="F219" s="8">
        <v>531</v>
      </c>
      <c r="G219" s="8" t="s">
        <v>261</v>
      </c>
      <c r="H219" s="8">
        <v>915</v>
      </c>
      <c r="J219" s="8" t="str">
        <f>VLOOKUP($E219,'un-class-eco'!$B$2:$D$219,3,FALSE)</f>
        <v>High income</v>
      </c>
      <c r="K219" s="8" t="str">
        <f>IF(VLOOKUP(E219,'un-class'!$L$1:$O$249,2,FALSE)="x","LDC",IF(VLOOKUP(E219,'un-class'!$L$1:$O$249,3,FALSE)="x","LLDC",IF(VLOOKUP(E219,'un-class'!$L$1:O434,4,FALSE)="x","SIDS","nan")))</f>
        <v>SIDS</v>
      </c>
      <c r="L219" s="14" t="str">
        <f t="shared" si="41"/>
        <v>CUW</v>
      </c>
      <c r="M219" s="15" t="s">
        <v>1049</v>
      </c>
      <c r="N219" s="8" t="s">
        <v>799</v>
      </c>
      <c r="O219" s="8" t="s">
        <v>799</v>
      </c>
      <c r="P219" s="8" t="s">
        <v>799</v>
      </c>
      <c r="Q219" s="8" t="s">
        <v>799</v>
      </c>
      <c r="R219" s="8" t="s">
        <v>799</v>
      </c>
      <c r="S219" s="8" t="s">
        <v>799</v>
      </c>
      <c r="T219" s="8" t="s">
        <v>799</v>
      </c>
      <c r="U219" s="8" t="s">
        <v>799</v>
      </c>
      <c r="V219" s="8" t="s">
        <v>799</v>
      </c>
      <c r="W219" s="8" t="s">
        <v>799</v>
      </c>
      <c r="X219" s="8" t="s">
        <v>799</v>
      </c>
      <c r="Y219" s="8" t="s">
        <v>799</v>
      </c>
      <c r="Z219" s="8" t="s">
        <v>799</v>
      </c>
      <c r="AA219" s="8" t="s">
        <v>799</v>
      </c>
      <c r="AB219" s="8" t="s">
        <v>799</v>
      </c>
      <c r="AC219" s="8" t="s">
        <v>799</v>
      </c>
      <c r="AD219" s="8" t="s">
        <v>799</v>
      </c>
      <c r="AE219" s="8" t="s">
        <v>799</v>
      </c>
    </row>
    <row r="220" spans="1:31" x14ac:dyDescent="0.3">
      <c r="A220" s="14">
        <v>218</v>
      </c>
      <c r="B220" s="8" t="s">
        <v>634</v>
      </c>
      <c r="C220" s="8" t="s">
        <v>214</v>
      </c>
      <c r="D220" s="8">
        <v>212</v>
      </c>
      <c r="E220" s="8" t="s">
        <v>635</v>
      </c>
      <c r="F220" s="8">
        <v>212</v>
      </c>
      <c r="G220" s="8" t="s">
        <v>261</v>
      </c>
      <c r="H220" s="8">
        <v>915</v>
      </c>
      <c r="J220" s="8" t="str">
        <f>VLOOKUP($E220,'un-class-eco'!$B$2:$D$219,3,FALSE)</f>
        <v>Upper middle income</v>
      </c>
      <c r="K220" s="8" t="str">
        <f>IF(VLOOKUP(E220,'un-class'!$L$1:$O$249,2,FALSE)="x","LDC",IF(VLOOKUP(E220,'un-class'!$L$1:$O$249,3,FALSE)="x","LLDC",IF(VLOOKUP(E220,'un-class'!$L$1:O435,4,FALSE)="x","SIDS","nan")))</f>
        <v>SIDS</v>
      </c>
      <c r="L220" s="14" t="str">
        <f t="shared" si="41"/>
        <v>DMA</v>
      </c>
      <c r="M220" s="15" t="s">
        <v>1049</v>
      </c>
      <c r="N220" s="8" t="s">
        <v>799</v>
      </c>
      <c r="O220" s="8" t="s">
        <v>799</v>
      </c>
      <c r="P220" s="8" t="s">
        <v>799</v>
      </c>
      <c r="Q220" s="8" t="s">
        <v>799</v>
      </c>
      <c r="R220" s="8" t="s">
        <v>799</v>
      </c>
      <c r="S220" s="8" t="s">
        <v>799</v>
      </c>
      <c r="T220" s="8" t="s">
        <v>799</v>
      </c>
      <c r="U220" s="8" t="s">
        <v>799</v>
      </c>
      <c r="V220" s="8" t="s">
        <v>799</v>
      </c>
      <c r="W220" s="8" t="s">
        <v>799</v>
      </c>
      <c r="X220" s="8" t="s">
        <v>799</v>
      </c>
      <c r="Y220" s="8" t="s">
        <v>799</v>
      </c>
      <c r="Z220" s="8" t="s">
        <v>799</v>
      </c>
      <c r="AA220" s="8" t="s">
        <v>799</v>
      </c>
      <c r="AB220" s="8" t="s">
        <v>799</v>
      </c>
      <c r="AC220" s="8" t="s">
        <v>799</v>
      </c>
      <c r="AD220" s="8" t="s">
        <v>799</v>
      </c>
      <c r="AE220" s="8" t="s">
        <v>799</v>
      </c>
    </row>
    <row r="221" spans="1:31" x14ac:dyDescent="0.3">
      <c r="A221" s="14">
        <v>219</v>
      </c>
      <c r="B221" s="8" t="s">
        <v>637</v>
      </c>
      <c r="C221" s="8" t="s">
        <v>214</v>
      </c>
      <c r="D221" s="8">
        <v>214</v>
      </c>
      <c r="E221" s="8" t="s">
        <v>55</v>
      </c>
      <c r="F221" s="8">
        <v>214</v>
      </c>
      <c r="G221" s="8" t="s">
        <v>261</v>
      </c>
      <c r="H221" s="8">
        <v>915</v>
      </c>
      <c r="J221" s="8" t="str">
        <f>VLOOKUP($E221,'un-class-eco'!$B$2:$D$219,3,FALSE)</f>
        <v>Upper middle income</v>
      </c>
      <c r="K221" s="8" t="str">
        <f>IF(VLOOKUP(E221,'un-class'!$L$1:$O$249,2,FALSE)="x","LDC",IF(VLOOKUP(E221,'un-class'!$L$1:$O$249,3,FALSE)="x","LLDC",IF(VLOOKUP(E221,'un-class'!$L$1:O436,4,FALSE)="x","SIDS","nan")))</f>
        <v>SIDS</v>
      </c>
      <c r="L221" s="14" t="str">
        <f t="shared" si="41"/>
        <v>DOM</v>
      </c>
      <c r="M221" s="15" t="s">
        <v>1049</v>
      </c>
      <c r="N221" s="13">
        <f>VLOOKUP($E221,'ssp2-up-g'!$C$1:$X$194,5,FALSE)</f>
        <v>0.64887452282094671</v>
      </c>
      <c r="O221" s="13">
        <f>VLOOKUP($E221,'ssp2-up-g'!$C$1:$X$194,6,FALSE)</f>
        <v>0.61141547775457727</v>
      </c>
      <c r="P221" s="13">
        <f>VLOOKUP($E221,'ssp2-up-g'!$C$1:$X$194,7,FALSE)</f>
        <v>0.57214749000413789</v>
      </c>
      <c r="Q221" s="13">
        <f>VLOOKUP($E221,'ssp2-up-g'!$C$1:$X$194,8,FALSE)</f>
        <v>0.52900802643665124</v>
      </c>
      <c r="R221" s="13">
        <f>VLOOKUP($E221,'ssp2-up-g'!$C$1:$X$194,9,FALSE)</f>
        <v>0.47413209102047205</v>
      </c>
      <c r="S221" s="13">
        <f>VLOOKUP($E221,'ssp2-up-g'!$C$1:$X$194,10,FALSE)</f>
        <v>0.40837301708706342</v>
      </c>
      <c r="T221" s="13">
        <f>VLOOKUP($E221,'ssp2-up-g'!$C$1:$X$194,11,FALSE)</f>
        <v>0.35118962400288822</v>
      </c>
      <c r="U221" s="13">
        <f>VLOOKUP($E221,'ssp2-up-g'!$C$1:$X$194,12,FALSE)</f>
        <v>0.29417175546302765</v>
      </c>
      <c r="V221" s="13">
        <f>VLOOKUP($E221,'ssp2-up-g'!$C$1:$X$194,13,FALSE)</f>
        <v>0.22382850081525874</v>
      </c>
      <c r="W221" s="13">
        <f>VLOOKUP($E221,'ssp2-up-g'!$C$1:$X$194,14,FALSE)</f>
        <v>0.15999211874784081</v>
      </c>
      <c r="X221" s="13">
        <f>VLOOKUP($E221,'ssp2-up-g'!$C$1:$X$194,15,FALSE)</f>
        <v>0.10962344873001939</v>
      </c>
      <c r="Y221" s="13">
        <f>VLOOKUP($E221,'ssp2-up-g'!$C$1:$X$194,16,FALSE)</f>
        <v>7.2887944152048689E-2</v>
      </c>
      <c r="Z221" s="13">
        <f>VLOOKUP($E221,'ssp2-up-g'!$C$1:$X$194,17,FALSE)</f>
        <v>3.1251759169382609E-2</v>
      </c>
      <c r="AA221" s="13">
        <f>VLOOKUP($E221,'ssp2-up-g'!$C$1:$X$194,18,FALSE)</f>
        <v>0</v>
      </c>
      <c r="AB221" s="13">
        <f>VLOOKUP($E221,'ssp2-up-g'!$C$1:$X$194,19,FALSE)</f>
        <v>0</v>
      </c>
      <c r="AC221" s="13">
        <f>VLOOKUP($E221,'ssp2-up-g'!$C$1:$X$194,20,FALSE)</f>
        <v>0</v>
      </c>
      <c r="AD221" s="13">
        <f>VLOOKUP($E221,'ssp2-up-g'!$C$1:$X$194,21,FALSE)</f>
        <v>0</v>
      </c>
      <c r="AE221" s="13">
        <f>VLOOKUP($E221,'ssp2-up-g'!$C$1:$X$194,22,FALSE)</f>
        <v>0</v>
      </c>
    </row>
    <row r="222" spans="1:31" x14ac:dyDescent="0.3">
      <c r="A222" s="14">
        <v>220</v>
      </c>
      <c r="B222" s="8" t="s">
        <v>639</v>
      </c>
      <c r="C222" s="8" t="s">
        <v>214</v>
      </c>
      <c r="D222" s="8">
        <v>308</v>
      </c>
      <c r="E222" s="8" t="s">
        <v>77</v>
      </c>
      <c r="F222" s="8">
        <v>308</v>
      </c>
      <c r="G222" s="8" t="s">
        <v>261</v>
      </c>
      <c r="H222" s="8">
        <v>915</v>
      </c>
      <c r="J222" s="8" t="str">
        <f>VLOOKUP($E222,'un-class-eco'!$B$2:$D$219,3,FALSE)</f>
        <v>Upper middle income</v>
      </c>
      <c r="K222" s="8" t="str">
        <f>IF(VLOOKUP(E222,'un-class'!$L$1:$O$249,2,FALSE)="x","LDC",IF(VLOOKUP(E222,'un-class'!$L$1:$O$249,3,FALSE)="x","LLDC",IF(VLOOKUP(E222,'un-class'!$L$1:O437,4,FALSE)="x","SIDS","nan")))</f>
        <v>SIDS</v>
      </c>
      <c r="L222" s="14" t="str">
        <f t="shared" si="41"/>
        <v>GRD</v>
      </c>
      <c r="M222" s="15" t="s">
        <v>1049</v>
      </c>
      <c r="N222" s="13">
        <f>VLOOKUP($E222,'ssp2-up-g'!$C$1:$X$194,5,FALSE)</f>
        <v>4.2636655893055556E-3</v>
      </c>
      <c r="O222" s="13">
        <f>VLOOKUP($E222,'ssp2-up-g'!$C$1:$X$194,6,FALSE)</f>
        <v>4.2430976986424368E-3</v>
      </c>
      <c r="P222" s="13">
        <f>VLOOKUP($E222,'ssp2-up-g'!$C$1:$X$194,7,FALSE)</f>
        <v>3.9265125001408802E-3</v>
      </c>
      <c r="Q222" s="13">
        <f>VLOOKUP($E222,'ssp2-up-g'!$C$1:$X$194,8,FALSE)</f>
        <v>3.6262210102925435E-3</v>
      </c>
      <c r="R222" s="13">
        <f>VLOOKUP($E222,'ssp2-up-g'!$C$1:$X$194,9,FALSE)</f>
        <v>3.4464165727238066E-3</v>
      </c>
      <c r="S222" s="13">
        <f>VLOOKUP($E222,'ssp2-up-g'!$C$1:$X$194,10,FALSE)</f>
        <v>3.2379860396073851E-3</v>
      </c>
      <c r="T222" s="13">
        <f>VLOOKUP($E222,'ssp2-up-g'!$C$1:$X$194,11,FALSE)</f>
        <v>2.8584867315147033E-3</v>
      </c>
      <c r="U222" s="13">
        <f>VLOOKUP($E222,'ssp2-up-g'!$C$1:$X$194,12,FALSE)</f>
        <v>2.3970865994241558E-3</v>
      </c>
      <c r="V222" s="13">
        <f>VLOOKUP($E222,'ssp2-up-g'!$C$1:$X$194,13,FALSE)</f>
        <v>1.939742194060054E-3</v>
      </c>
      <c r="W222" s="13">
        <f>VLOOKUP($E222,'ssp2-up-g'!$C$1:$X$194,14,FALSE)</f>
        <v>1.5730739417419148E-3</v>
      </c>
      <c r="X222" s="13">
        <f>VLOOKUP($E222,'ssp2-up-g'!$C$1:$X$194,15,FALSE)</f>
        <v>1.1731132524408772E-3</v>
      </c>
      <c r="Y222" s="13">
        <f>VLOOKUP($E222,'ssp2-up-g'!$C$1:$X$194,16,FALSE)</f>
        <v>7.7830474262527427E-4</v>
      </c>
      <c r="Z222" s="13">
        <f>VLOOKUP($E222,'ssp2-up-g'!$C$1:$X$194,17,FALSE)</f>
        <v>3.5781937636422678E-4</v>
      </c>
      <c r="AA222" s="13">
        <f>VLOOKUP($E222,'ssp2-up-g'!$C$1:$X$194,18,FALSE)</f>
        <v>6.0517795151940335E-5</v>
      </c>
      <c r="AB222" s="13">
        <f>VLOOKUP($E222,'ssp2-up-g'!$C$1:$X$194,19,FALSE)</f>
        <v>0</v>
      </c>
      <c r="AC222" s="13">
        <f>VLOOKUP($E222,'ssp2-up-g'!$C$1:$X$194,20,FALSE)</f>
        <v>0</v>
      </c>
      <c r="AD222" s="13">
        <f>VLOOKUP($E222,'ssp2-up-g'!$C$1:$X$194,21,FALSE)</f>
        <v>0</v>
      </c>
      <c r="AE222" s="13">
        <f>VLOOKUP($E222,'ssp2-up-g'!$C$1:$X$194,22,FALSE)</f>
        <v>0</v>
      </c>
    </row>
    <row r="223" spans="1:31" x14ac:dyDescent="0.3">
      <c r="A223" s="14">
        <v>221</v>
      </c>
      <c r="B223" s="8" t="s">
        <v>641</v>
      </c>
      <c r="C223" s="8">
        <v>2</v>
      </c>
      <c r="D223" s="8">
        <v>312</v>
      </c>
      <c r="E223" s="8" t="s">
        <v>72</v>
      </c>
      <c r="F223" s="8">
        <v>312</v>
      </c>
      <c r="G223" s="8" t="s">
        <v>261</v>
      </c>
      <c r="H223" s="8">
        <v>915</v>
      </c>
      <c r="J223" s="8" t="s">
        <v>799</v>
      </c>
      <c r="K223" s="8" t="str">
        <f>IF(VLOOKUP(E223,'un-class'!$L$1:$O$249,2,FALSE)="x","LDC",IF(VLOOKUP(E223,'un-class'!$L$1:$O$249,3,FALSE)="x","LLDC",IF(VLOOKUP(E223,'un-class'!$L$1:O438,4,FALSE)="x","SIDS","nan")))</f>
        <v>nan</v>
      </c>
      <c r="L223" s="14" t="str">
        <f t="shared" si="41"/>
        <v>GLP</v>
      </c>
      <c r="M223" s="15" t="s">
        <v>1049</v>
      </c>
      <c r="N223" s="13">
        <f>VLOOKUP($E223,'ssp2-up-g'!$C$1:$X$194,5,FALSE)</f>
        <v>1.8204615232348009E-2</v>
      </c>
      <c r="O223" s="13">
        <f>VLOOKUP($E223,'ssp2-up-g'!$C$1:$X$194,6,FALSE)</f>
        <v>1.1193284926702129E-2</v>
      </c>
      <c r="P223" s="13">
        <f>VLOOKUP($E223,'ssp2-up-g'!$C$1:$X$194,7,FALSE)</f>
        <v>1.0084612413106708E-2</v>
      </c>
      <c r="Q223" s="13">
        <f>VLOOKUP($E223,'ssp2-up-g'!$C$1:$X$194,8,FALSE)</f>
        <v>9.0762532401029716E-3</v>
      </c>
      <c r="R223" s="13">
        <f>VLOOKUP($E223,'ssp2-up-g'!$C$1:$X$194,9,FALSE)</f>
        <v>7.3100239855111715E-3</v>
      </c>
      <c r="S223" s="13">
        <f>VLOOKUP($E223,'ssp2-up-g'!$C$1:$X$194,10,FALSE)</f>
        <v>5.0783084843044612E-3</v>
      </c>
      <c r="T223" s="13">
        <f>VLOOKUP($E223,'ssp2-up-g'!$C$1:$X$194,11,FALSE)</f>
        <v>2.82916963769686E-3</v>
      </c>
      <c r="U223" s="13">
        <f>VLOOKUP($E223,'ssp2-up-g'!$C$1:$X$194,12,FALSE)</f>
        <v>7.4106444993715659E-4</v>
      </c>
      <c r="V223" s="13">
        <f>VLOOKUP($E223,'ssp2-up-g'!$C$1:$X$194,13,FALSE)</f>
        <v>0</v>
      </c>
      <c r="W223" s="13">
        <f>VLOOKUP($E223,'ssp2-up-g'!$C$1:$X$194,14,FALSE)</f>
        <v>0</v>
      </c>
      <c r="X223" s="13">
        <f>VLOOKUP($E223,'ssp2-up-g'!$C$1:$X$194,15,FALSE)</f>
        <v>0</v>
      </c>
      <c r="Y223" s="13">
        <f>VLOOKUP($E223,'ssp2-up-g'!$C$1:$X$194,16,FALSE)</f>
        <v>0</v>
      </c>
      <c r="Z223" s="13">
        <f>VLOOKUP($E223,'ssp2-up-g'!$C$1:$X$194,17,FALSE)</f>
        <v>0</v>
      </c>
      <c r="AA223" s="13">
        <f>VLOOKUP($E223,'ssp2-up-g'!$C$1:$X$194,18,FALSE)</f>
        <v>0</v>
      </c>
      <c r="AB223" s="13">
        <f>VLOOKUP($E223,'ssp2-up-g'!$C$1:$X$194,19,FALSE)</f>
        <v>0</v>
      </c>
      <c r="AC223" s="13">
        <f>VLOOKUP($E223,'ssp2-up-g'!$C$1:$X$194,20,FALSE)</f>
        <v>0</v>
      </c>
      <c r="AD223" s="13">
        <f>VLOOKUP($E223,'ssp2-up-g'!$C$1:$X$194,21,FALSE)</f>
        <v>0</v>
      </c>
      <c r="AE223" s="13">
        <f>VLOOKUP($E223,'ssp2-up-g'!$C$1:$X$194,22,FALSE)</f>
        <v>0</v>
      </c>
    </row>
    <row r="224" spans="1:31" x14ac:dyDescent="0.3">
      <c r="A224" s="14">
        <v>222</v>
      </c>
      <c r="B224" s="8" t="s">
        <v>643</v>
      </c>
      <c r="C224" s="8" t="s">
        <v>214</v>
      </c>
      <c r="D224" s="8">
        <v>332</v>
      </c>
      <c r="E224" s="8" t="s">
        <v>85</v>
      </c>
      <c r="F224" s="8">
        <v>332</v>
      </c>
      <c r="G224" s="8" t="s">
        <v>261</v>
      </c>
      <c r="H224" s="8">
        <v>915</v>
      </c>
      <c r="J224" s="8" t="str">
        <f>VLOOKUP($E224,'un-class-eco'!$B$2:$D$219,3,FALSE)</f>
        <v>Lower middle income</v>
      </c>
      <c r="K224" s="8" t="str">
        <f>IF(VLOOKUP(E224,'un-class'!$L$1:$O$249,2,FALSE)="x","LDC",IF(VLOOKUP(E224,'un-class'!$L$1:$O$249,3,FALSE)="x","LLDC",IF(VLOOKUP(E224,'un-class'!$L$1:O439,4,FALSE)="x","SIDS","nan")))</f>
        <v>LDC</v>
      </c>
      <c r="L224" s="14" t="str">
        <f t="shared" si="41"/>
        <v>HTI</v>
      </c>
      <c r="M224" s="15" t="s">
        <v>1049</v>
      </c>
      <c r="N224" s="13">
        <f>VLOOKUP($E224,'ssp2-up-g'!$C$1:$X$194,5,FALSE)</f>
        <v>0.77901831634476615</v>
      </c>
      <c r="O224" s="13">
        <f>VLOOKUP($E224,'ssp2-up-g'!$C$1:$X$194,6,FALSE)</f>
        <v>0.72516344647933817</v>
      </c>
      <c r="P224" s="13">
        <f>VLOOKUP($E224,'ssp2-up-g'!$C$1:$X$194,7,FALSE)</f>
        <v>0.66037275122261097</v>
      </c>
      <c r="Q224" s="13">
        <f>VLOOKUP($E224,'ssp2-up-g'!$C$1:$X$194,8,FALSE)</f>
        <v>0.58721958451851997</v>
      </c>
      <c r="R224" s="13">
        <f>VLOOKUP($E224,'ssp2-up-g'!$C$1:$X$194,9,FALSE)</f>
        <v>0.50696934154835116</v>
      </c>
      <c r="S224" s="13">
        <f>VLOOKUP($E224,'ssp2-up-g'!$C$1:$X$194,10,FALSE)</f>
        <v>0.43557261136480996</v>
      </c>
      <c r="T224" s="13">
        <f>VLOOKUP($E224,'ssp2-up-g'!$C$1:$X$194,11,FALSE)</f>
        <v>0.35887544507296809</v>
      </c>
      <c r="U224" s="13">
        <f>VLOOKUP($E224,'ssp2-up-g'!$C$1:$X$194,12,FALSE)</f>
        <v>0.27572301020637369</v>
      </c>
      <c r="V224" s="13">
        <f>VLOOKUP($E224,'ssp2-up-g'!$C$1:$X$194,13,FALSE)</f>
        <v>0.19932340108321434</v>
      </c>
      <c r="W224" s="13">
        <f>VLOOKUP($E224,'ssp2-up-g'!$C$1:$X$194,14,FALSE)</f>
        <v>0.11490153827307203</v>
      </c>
      <c r="X224" s="13">
        <f>VLOOKUP($E224,'ssp2-up-g'!$C$1:$X$194,15,FALSE)</f>
        <v>6.1121732816170393E-2</v>
      </c>
      <c r="Y224" s="13">
        <f>VLOOKUP($E224,'ssp2-up-g'!$C$1:$X$194,16,FALSE)</f>
        <v>4.0462655043409512E-3</v>
      </c>
      <c r="Z224" s="13">
        <f>VLOOKUP($E224,'ssp2-up-g'!$C$1:$X$194,17,FALSE)</f>
        <v>0</v>
      </c>
      <c r="AA224" s="13">
        <f>VLOOKUP($E224,'ssp2-up-g'!$C$1:$X$194,18,FALSE)</f>
        <v>0</v>
      </c>
      <c r="AB224" s="13">
        <f>VLOOKUP($E224,'ssp2-up-g'!$C$1:$X$194,19,FALSE)</f>
        <v>0</v>
      </c>
      <c r="AC224" s="13">
        <f>VLOOKUP($E224,'ssp2-up-g'!$C$1:$X$194,20,FALSE)</f>
        <v>0</v>
      </c>
      <c r="AD224" s="13">
        <f>VLOOKUP($E224,'ssp2-up-g'!$C$1:$X$194,21,FALSE)</f>
        <v>0</v>
      </c>
      <c r="AE224" s="13">
        <f>VLOOKUP($E224,'ssp2-up-g'!$C$1:$X$194,22,FALSE)</f>
        <v>0</v>
      </c>
    </row>
    <row r="225" spans="1:31" x14ac:dyDescent="0.3">
      <c r="A225" s="14">
        <v>223</v>
      </c>
      <c r="B225" s="8" t="s">
        <v>645</v>
      </c>
      <c r="C225" s="8" t="s">
        <v>214</v>
      </c>
      <c r="D225" s="8">
        <v>388</v>
      </c>
      <c r="E225" s="8" t="s">
        <v>95</v>
      </c>
      <c r="F225" s="8">
        <v>388</v>
      </c>
      <c r="G225" s="8" t="s">
        <v>261</v>
      </c>
      <c r="H225" s="8">
        <v>915</v>
      </c>
      <c r="J225" s="8" t="str">
        <f>VLOOKUP($E225,'un-class-eco'!$B$2:$D$219,3,FALSE)</f>
        <v>Upper middle income</v>
      </c>
      <c r="K225" s="8" t="str">
        <f>IF(VLOOKUP(E225,'un-class'!$L$1:$O$249,2,FALSE)="x","LDC",IF(VLOOKUP(E225,'un-class'!$L$1:$O$249,3,FALSE)="x","LLDC",IF(VLOOKUP(E225,'un-class'!$L$1:O440,4,FALSE)="x","SIDS","nan")))</f>
        <v>SIDS</v>
      </c>
      <c r="L225" s="14" t="str">
        <f t="shared" si="41"/>
        <v>JAM</v>
      </c>
      <c r="M225" s="15" t="s">
        <v>1049</v>
      </c>
      <c r="N225" s="13">
        <f>VLOOKUP($E225,'ssp2-up-g'!$C$1:$X$194,5,FALSE)</f>
        <v>0.12541062098930555</v>
      </c>
      <c r="O225" s="13">
        <f>VLOOKUP($E225,'ssp2-up-g'!$C$1:$X$194,6,FALSE)</f>
        <v>0.11407158181859467</v>
      </c>
      <c r="P225" s="13">
        <f>VLOOKUP($E225,'ssp2-up-g'!$C$1:$X$194,7,FALSE)</f>
        <v>9.6481574455145047E-2</v>
      </c>
      <c r="Q225" s="13">
        <f>VLOOKUP($E225,'ssp2-up-g'!$C$1:$X$194,8,FALSE)</f>
        <v>7.5244795584367363E-2</v>
      </c>
      <c r="R225" s="13">
        <f>VLOOKUP($E225,'ssp2-up-g'!$C$1:$X$194,9,FALSE)</f>
        <v>5.6811505700449016E-2</v>
      </c>
      <c r="S225" s="13">
        <f>VLOOKUP($E225,'ssp2-up-g'!$C$1:$X$194,10,FALSE)</f>
        <v>3.9947526781869636E-2</v>
      </c>
      <c r="T225" s="13">
        <f>VLOOKUP($E225,'ssp2-up-g'!$C$1:$X$194,11,FALSE)</f>
        <v>2.4664474852727603E-2</v>
      </c>
      <c r="U225" s="13">
        <f>VLOOKUP($E225,'ssp2-up-g'!$C$1:$X$194,12,FALSE)</f>
        <v>7.8123629842858922E-3</v>
      </c>
      <c r="V225" s="13">
        <f>VLOOKUP($E225,'ssp2-up-g'!$C$1:$X$194,13,FALSE)</f>
        <v>0</v>
      </c>
      <c r="W225" s="13">
        <f>VLOOKUP($E225,'ssp2-up-g'!$C$1:$X$194,14,FALSE)</f>
        <v>0</v>
      </c>
      <c r="X225" s="13">
        <f>VLOOKUP($E225,'ssp2-up-g'!$C$1:$X$194,15,FALSE)</f>
        <v>0</v>
      </c>
      <c r="Y225" s="13">
        <f>VLOOKUP($E225,'ssp2-up-g'!$C$1:$X$194,16,FALSE)</f>
        <v>0</v>
      </c>
      <c r="Z225" s="13">
        <f>VLOOKUP($E225,'ssp2-up-g'!$C$1:$X$194,17,FALSE)</f>
        <v>0</v>
      </c>
      <c r="AA225" s="13">
        <f>VLOOKUP($E225,'ssp2-up-g'!$C$1:$X$194,18,FALSE)</f>
        <v>0</v>
      </c>
      <c r="AB225" s="13">
        <f>VLOOKUP($E225,'ssp2-up-g'!$C$1:$X$194,19,FALSE)</f>
        <v>0</v>
      </c>
      <c r="AC225" s="13">
        <f>VLOOKUP($E225,'ssp2-up-g'!$C$1:$X$194,20,FALSE)</f>
        <v>0</v>
      </c>
      <c r="AD225" s="13">
        <f>VLOOKUP($E225,'ssp2-up-g'!$C$1:$X$194,21,FALSE)</f>
        <v>0</v>
      </c>
      <c r="AE225" s="13">
        <f>VLOOKUP($E225,'ssp2-up-g'!$C$1:$X$194,22,FALSE)</f>
        <v>0</v>
      </c>
    </row>
    <row r="226" spans="1:31" x14ac:dyDescent="0.3">
      <c r="A226" s="14">
        <v>224</v>
      </c>
      <c r="B226" s="8" t="s">
        <v>647</v>
      </c>
      <c r="C226" s="8">
        <v>2</v>
      </c>
      <c r="D226" s="8">
        <v>474</v>
      </c>
      <c r="E226" s="8" t="s">
        <v>128</v>
      </c>
      <c r="F226" s="8">
        <v>474</v>
      </c>
      <c r="G226" s="8" t="s">
        <v>261</v>
      </c>
      <c r="H226" s="8">
        <v>915</v>
      </c>
      <c r="J226" s="8" t="s">
        <v>799</v>
      </c>
      <c r="K226" s="8" t="str">
        <f>IF(VLOOKUP(E226,'un-class'!$L$1:$O$249,2,FALSE)="x","LDC",IF(VLOOKUP(E226,'un-class'!$L$1:$O$249,3,FALSE)="x","LLDC",IF(VLOOKUP(E226,'un-class'!$L$1:O441,4,FALSE)="x","SIDS","nan")))</f>
        <v>nan</v>
      </c>
      <c r="L226" s="14" t="str">
        <f t="shared" ref="L226:L289" si="47">E226</f>
        <v>MTQ</v>
      </c>
      <c r="M226" s="15" t="s">
        <v>1049</v>
      </c>
      <c r="N226" s="13">
        <f>VLOOKUP($E226,'ssp2-up-g'!$C$1:$X$194,5,FALSE)</f>
        <v>1.525079591268802E-2</v>
      </c>
      <c r="O226" s="13">
        <f>VLOOKUP($E226,'ssp2-up-g'!$C$1:$X$194,6,FALSE)</f>
        <v>1.206804674807116E-2</v>
      </c>
      <c r="P226" s="13">
        <f>VLOOKUP($E226,'ssp2-up-g'!$C$1:$X$194,7,FALSE)</f>
        <v>1.0195667160462052E-2</v>
      </c>
      <c r="Q226" s="13">
        <f>VLOOKUP($E226,'ssp2-up-g'!$C$1:$X$194,8,FALSE)</f>
        <v>8.5012071498959951E-3</v>
      </c>
      <c r="R226" s="13">
        <f>VLOOKUP($E226,'ssp2-up-g'!$C$1:$X$194,9,FALSE)</f>
        <v>6.541968381415797E-3</v>
      </c>
      <c r="S226" s="13">
        <f>VLOOKUP($E226,'ssp2-up-g'!$C$1:$X$194,10,FALSE)</f>
        <v>4.518468605961723E-3</v>
      </c>
      <c r="T226" s="13">
        <f>VLOOKUP($E226,'ssp2-up-g'!$C$1:$X$194,11,FALSE)</f>
        <v>2.5656023491179569E-3</v>
      </c>
      <c r="U226" s="13">
        <f>VLOOKUP($E226,'ssp2-up-g'!$C$1:$X$194,12,FALSE)</f>
        <v>9.0326260424045124E-4</v>
      </c>
      <c r="V226" s="13">
        <f>VLOOKUP($E226,'ssp2-up-g'!$C$1:$X$194,13,FALSE)</f>
        <v>0</v>
      </c>
      <c r="W226" s="13">
        <f>VLOOKUP($E226,'ssp2-up-g'!$C$1:$X$194,14,FALSE)</f>
        <v>0</v>
      </c>
      <c r="X226" s="13">
        <f>VLOOKUP($E226,'ssp2-up-g'!$C$1:$X$194,15,FALSE)</f>
        <v>0</v>
      </c>
      <c r="Y226" s="13">
        <f>VLOOKUP($E226,'ssp2-up-g'!$C$1:$X$194,16,FALSE)</f>
        <v>0</v>
      </c>
      <c r="Z226" s="13">
        <f>VLOOKUP($E226,'ssp2-up-g'!$C$1:$X$194,17,FALSE)</f>
        <v>0</v>
      </c>
      <c r="AA226" s="13">
        <f>VLOOKUP($E226,'ssp2-up-g'!$C$1:$X$194,18,FALSE)</f>
        <v>0</v>
      </c>
      <c r="AB226" s="13">
        <f>VLOOKUP($E226,'ssp2-up-g'!$C$1:$X$194,19,FALSE)</f>
        <v>0</v>
      </c>
      <c r="AC226" s="13">
        <f>VLOOKUP($E226,'ssp2-up-g'!$C$1:$X$194,20,FALSE)</f>
        <v>0</v>
      </c>
      <c r="AD226" s="13">
        <f>VLOOKUP($E226,'ssp2-up-g'!$C$1:$X$194,21,FALSE)</f>
        <v>0</v>
      </c>
      <c r="AE226" s="13">
        <f>VLOOKUP($E226,'ssp2-up-g'!$C$1:$X$194,22,FALSE)</f>
        <v>0</v>
      </c>
    </row>
    <row r="227" spans="1:31" x14ac:dyDescent="0.3">
      <c r="A227" s="14">
        <v>225</v>
      </c>
      <c r="B227" s="8" t="s">
        <v>649</v>
      </c>
      <c r="C227" s="8">
        <v>19</v>
      </c>
      <c r="D227" s="8">
        <v>500</v>
      </c>
      <c r="E227" s="8" t="s">
        <v>650</v>
      </c>
      <c r="F227" s="8">
        <v>500</v>
      </c>
      <c r="G227" s="8" t="s">
        <v>261</v>
      </c>
      <c r="H227" s="8">
        <v>915</v>
      </c>
      <c r="J227" s="8" t="s">
        <v>799</v>
      </c>
      <c r="K227" s="8" t="str">
        <f>IF(VLOOKUP(E227,'un-class'!$L$1:$O$249,2,FALSE)="x","LDC",IF(VLOOKUP(E227,'un-class'!$L$1:$O$249,3,FALSE)="x","LLDC",IF(VLOOKUP(E227,'un-class'!$L$1:O442,4,FALSE)="x","SIDS","nan")))</f>
        <v>SIDS</v>
      </c>
      <c r="L227" s="14" t="str">
        <f t="shared" si="47"/>
        <v>MSR</v>
      </c>
      <c r="M227" s="15" t="s">
        <v>1049</v>
      </c>
      <c r="N227" s="8" t="s">
        <v>799</v>
      </c>
      <c r="O227" s="8" t="s">
        <v>799</v>
      </c>
      <c r="P227" s="8" t="s">
        <v>799</v>
      </c>
      <c r="Q227" s="8" t="s">
        <v>799</v>
      </c>
      <c r="R227" s="8" t="s">
        <v>799</v>
      </c>
      <c r="S227" s="8" t="s">
        <v>799</v>
      </c>
      <c r="T227" s="8" t="s">
        <v>799</v>
      </c>
      <c r="U227" s="8" t="s">
        <v>799</v>
      </c>
      <c r="V227" s="8" t="s">
        <v>799</v>
      </c>
      <c r="W227" s="8" t="s">
        <v>799</v>
      </c>
      <c r="X227" s="8" t="s">
        <v>799</v>
      </c>
      <c r="Y227" s="8" t="s">
        <v>799</v>
      </c>
      <c r="Z227" s="8" t="s">
        <v>799</v>
      </c>
      <c r="AA227" s="8" t="s">
        <v>799</v>
      </c>
      <c r="AB227" s="8" t="s">
        <v>799</v>
      </c>
      <c r="AC227" s="8" t="s">
        <v>799</v>
      </c>
      <c r="AD227" s="8" t="s">
        <v>799</v>
      </c>
      <c r="AE227" s="8" t="s">
        <v>799</v>
      </c>
    </row>
    <row r="228" spans="1:31" x14ac:dyDescent="0.3">
      <c r="A228" s="14">
        <v>226</v>
      </c>
      <c r="B228" s="8" t="s">
        <v>652</v>
      </c>
      <c r="C228" s="8">
        <v>30</v>
      </c>
      <c r="D228" s="8">
        <v>630</v>
      </c>
      <c r="E228" s="8" t="s">
        <v>149</v>
      </c>
      <c r="F228" s="8">
        <v>630</v>
      </c>
      <c r="G228" s="8" t="s">
        <v>261</v>
      </c>
      <c r="H228" s="8">
        <v>915</v>
      </c>
      <c r="J228" s="8" t="str">
        <f>VLOOKUP($E228,'un-class-eco'!$B$2:$D$219,3,FALSE)</f>
        <v>High income</v>
      </c>
      <c r="K228" s="8" t="str">
        <f>IF(VLOOKUP(E228,'un-class'!$L$1:$O$249,2,FALSE)="x","LDC",IF(VLOOKUP(E228,'un-class'!$L$1:$O$249,3,FALSE)="x","LLDC",IF(VLOOKUP(E228,'un-class'!$L$1:O443,4,FALSE)="x","SIDS","nan")))</f>
        <v>SIDS</v>
      </c>
      <c r="L228" s="14" t="str">
        <f t="shared" si="47"/>
        <v>PRI</v>
      </c>
      <c r="M228" s="15" t="s">
        <v>1049</v>
      </c>
      <c r="N228" s="13">
        <f>VLOOKUP($E228,'ssp2-up-g'!$C$1:$X$194,5,FALSE)</f>
        <v>0</v>
      </c>
      <c r="O228" s="13">
        <f>VLOOKUP($E228,'ssp2-up-g'!$C$1:$X$194,6,FALSE)</f>
        <v>0</v>
      </c>
      <c r="P228" s="13">
        <f>VLOOKUP($E228,'ssp2-up-g'!$C$1:$X$194,7,FALSE)</f>
        <v>0</v>
      </c>
      <c r="Q228" s="13">
        <f>VLOOKUP($E228,'ssp2-up-g'!$C$1:$X$194,8,FALSE)</f>
        <v>0</v>
      </c>
      <c r="R228" s="13">
        <f>VLOOKUP($E228,'ssp2-up-g'!$C$1:$X$194,9,FALSE)</f>
        <v>0</v>
      </c>
      <c r="S228" s="13">
        <f>VLOOKUP($E228,'ssp2-up-g'!$C$1:$X$194,10,FALSE)</f>
        <v>0</v>
      </c>
      <c r="T228" s="13">
        <f>VLOOKUP($E228,'ssp2-up-g'!$C$1:$X$194,11,FALSE)</f>
        <v>0</v>
      </c>
      <c r="U228" s="13">
        <f>VLOOKUP($E228,'ssp2-up-g'!$C$1:$X$194,12,FALSE)</f>
        <v>0</v>
      </c>
      <c r="V228" s="13">
        <f>VLOOKUP($E228,'ssp2-up-g'!$C$1:$X$194,13,FALSE)</f>
        <v>0</v>
      </c>
      <c r="W228" s="13">
        <f>VLOOKUP($E228,'ssp2-up-g'!$C$1:$X$194,14,FALSE)</f>
        <v>0</v>
      </c>
      <c r="X228" s="13">
        <f>VLOOKUP($E228,'ssp2-up-g'!$C$1:$X$194,15,FALSE)</f>
        <v>0</v>
      </c>
      <c r="Y228" s="13">
        <f>VLOOKUP($E228,'ssp2-up-g'!$C$1:$X$194,16,FALSE)</f>
        <v>0</v>
      </c>
      <c r="Z228" s="13">
        <f>VLOOKUP($E228,'ssp2-up-g'!$C$1:$X$194,17,FALSE)</f>
        <v>0</v>
      </c>
      <c r="AA228" s="13">
        <f>VLOOKUP($E228,'ssp2-up-g'!$C$1:$X$194,18,FALSE)</f>
        <v>0</v>
      </c>
      <c r="AB228" s="13">
        <f>VLOOKUP($E228,'ssp2-up-g'!$C$1:$X$194,19,FALSE)</f>
        <v>0</v>
      </c>
      <c r="AC228" s="13">
        <f>VLOOKUP($E228,'ssp2-up-g'!$C$1:$X$194,20,FALSE)</f>
        <v>0</v>
      </c>
      <c r="AD228" s="13">
        <f>VLOOKUP($E228,'ssp2-up-g'!$C$1:$X$194,21,FALSE)</f>
        <v>0</v>
      </c>
      <c r="AE228" s="13">
        <f>VLOOKUP($E228,'ssp2-up-g'!$C$1:$X$194,22,FALSE)</f>
        <v>0</v>
      </c>
    </row>
    <row r="229" spans="1:31" x14ac:dyDescent="0.3">
      <c r="A229" s="14">
        <v>227</v>
      </c>
      <c r="B229" s="8" t="s">
        <v>654</v>
      </c>
      <c r="C229" s="8">
        <v>2</v>
      </c>
      <c r="D229" s="8">
        <v>652</v>
      </c>
      <c r="E229" s="8" t="s">
        <v>655</v>
      </c>
      <c r="F229" s="8">
        <v>652</v>
      </c>
      <c r="G229" s="8" t="s">
        <v>261</v>
      </c>
      <c r="H229" s="8">
        <v>915</v>
      </c>
      <c r="J229" s="8" t="s">
        <v>799</v>
      </c>
      <c r="K229" s="8" t="str">
        <f>IF(VLOOKUP(E229,'un-class'!$L$1:$O$249,2,FALSE)="x","LDC",IF(VLOOKUP(E229,'un-class'!$L$1:$O$249,3,FALSE)="x","LLDC",IF(VLOOKUP(E229,'un-class'!$L$1:O444,4,FALSE)="x","SIDS","nan")))</f>
        <v>nan</v>
      </c>
      <c r="L229" s="14" t="str">
        <f t="shared" si="47"/>
        <v>BLM</v>
      </c>
      <c r="M229" s="15" t="s">
        <v>1049</v>
      </c>
      <c r="N229" s="8" t="s">
        <v>799</v>
      </c>
      <c r="O229" s="8" t="s">
        <v>799</v>
      </c>
      <c r="P229" s="8" t="s">
        <v>799</v>
      </c>
      <c r="Q229" s="8" t="s">
        <v>799</v>
      </c>
      <c r="R229" s="8" t="s">
        <v>799</v>
      </c>
      <c r="S229" s="8" t="s">
        <v>799</v>
      </c>
      <c r="T229" s="8" t="s">
        <v>799</v>
      </c>
      <c r="U229" s="8" t="s">
        <v>799</v>
      </c>
      <c r="V229" s="8" t="s">
        <v>799</v>
      </c>
      <c r="W229" s="8" t="s">
        <v>799</v>
      </c>
      <c r="X229" s="8" t="s">
        <v>799</v>
      </c>
      <c r="Y229" s="8" t="s">
        <v>799</v>
      </c>
      <c r="Z229" s="8" t="s">
        <v>799</v>
      </c>
      <c r="AA229" s="8" t="s">
        <v>799</v>
      </c>
      <c r="AB229" s="8" t="s">
        <v>799</v>
      </c>
      <c r="AC229" s="8" t="s">
        <v>799</v>
      </c>
      <c r="AD229" s="8" t="s">
        <v>799</v>
      </c>
      <c r="AE229" s="8" t="s">
        <v>799</v>
      </c>
    </row>
    <row r="230" spans="1:31" x14ac:dyDescent="0.3">
      <c r="A230" s="14">
        <v>228</v>
      </c>
      <c r="B230" s="8" t="s">
        <v>657</v>
      </c>
      <c r="C230" s="8" t="s">
        <v>214</v>
      </c>
      <c r="D230" s="8">
        <v>659</v>
      </c>
      <c r="E230" s="8" t="s">
        <v>658</v>
      </c>
      <c r="F230" s="8">
        <v>659</v>
      </c>
      <c r="G230" s="8" t="s">
        <v>261</v>
      </c>
      <c r="H230" s="8">
        <v>915</v>
      </c>
      <c r="J230" s="8" t="str">
        <f>VLOOKUP($E230,'un-class-eco'!$B$2:$D$219,3,FALSE)</f>
        <v>High income</v>
      </c>
      <c r="K230" s="8" t="str">
        <f>IF(VLOOKUP(E230,'un-class'!$L$1:$O$249,2,FALSE)="x","LDC",IF(VLOOKUP(E230,'un-class'!$L$1:$O$249,3,FALSE)="x","LLDC",IF(VLOOKUP(E230,'un-class'!$L$1:O445,4,FALSE)="x","SIDS","nan")))</f>
        <v>SIDS</v>
      </c>
      <c r="L230" s="14" t="str">
        <f t="shared" si="47"/>
        <v>KNA</v>
      </c>
      <c r="M230" s="15" t="s">
        <v>1049</v>
      </c>
      <c r="N230" s="8" t="s">
        <v>799</v>
      </c>
      <c r="O230" s="8" t="s">
        <v>799</v>
      </c>
      <c r="P230" s="8" t="s">
        <v>799</v>
      </c>
      <c r="Q230" s="8" t="s">
        <v>799</v>
      </c>
      <c r="R230" s="8" t="s">
        <v>799</v>
      </c>
      <c r="S230" s="8" t="s">
        <v>799</v>
      </c>
      <c r="T230" s="8" t="s">
        <v>799</v>
      </c>
      <c r="U230" s="8" t="s">
        <v>799</v>
      </c>
      <c r="V230" s="8" t="s">
        <v>799</v>
      </c>
      <c r="W230" s="8" t="s">
        <v>799</v>
      </c>
      <c r="X230" s="8" t="s">
        <v>799</v>
      </c>
      <c r="Y230" s="8" t="s">
        <v>799</v>
      </c>
      <c r="Z230" s="8" t="s">
        <v>799</v>
      </c>
      <c r="AA230" s="8" t="s">
        <v>799</v>
      </c>
      <c r="AB230" s="8" t="s">
        <v>799</v>
      </c>
      <c r="AC230" s="8" t="s">
        <v>799</v>
      </c>
      <c r="AD230" s="8" t="s">
        <v>799</v>
      </c>
      <c r="AE230" s="8" t="s">
        <v>799</v>
      </c>
    </row>
    <row r="231" spans="1:31" x14ac:dyDescent="0.3">
      <c r="A231" s="14">
        <v>229</v>
      </c>
      <c r="B231" s="8" t="s">
        <v>660</v>
      </c>
      <c r="C231" s="8" t="s">
        <v>214</v>
      </c>
      <c r="D231" s="8">
        <v>662</v>
      </c>
      <c r="E231" s="8" t="s">
        <v>108</v>
      </c>
      <c r="F231" s="8">
        <v>662</v>
      </c>
      <c r="G231" s="8" t="s">
        <v>261</v>
      </c>
      <c r="H231" s="8">
        <v>915</v>
      </c>
      <c r="J231" s="8" t="str">
        <f>VLOOKUP($E231,'un-class-eco'!$B$2:$D$219,3,FALSE)</f>
        <v>Upper middle income</v>
      </c>
      <c r="K231" s="8" t="str">
        <f>IF(VLOOKUP(E231,'un-class'!$L$1:$O$249,2,FALSE)="x","LDC",IF(VLOOKUP(E231,'un-class'!$L$1:$O$249,3,FALSE)="x","LLDC",IF(VLOOKUP(E231,'un-class'!$L$1:O446,4,FALSE)="x","SIDS","nan")))</f>
        <v>SIDS</v>
      </c>
      <c r="L231" s="14" t="str">
        <f t="shared" si="47"/>
        <v>LCA</v>
      </c>
      <c r="M231" s="15" t="s">
        <v>1049</v>
      </c>
      <c r="N231" s="13">
        <f>VLOOKUP($E231,'ssp2-up-g'!$C$1:$X$194,5,FALSE)</f>
        <v>8.4909405514890166E-3</v>
      </c>
      <c r="O231" s="13">
        <f>VLOOKUP($E231,'ssp2-up-g'!$C$1:$X$194,6,FALSE)</f>
        <v>8.7028516272393205E-3</v>
      </c>
      <c r="P231" s="13">
        <f>VLOOKUP($E231,'ssp2-up-g'!$C$1:$X$194,7,FALSE)</f>
        <v>8.6021904564260315E-3</v>
      </c>
      <c r="Q231" s="13">
        <f>VLOOKUP($E231,'ssp2-up-g'!$C$1:$X$194,8,FALSE)</f>
        <v>8.302332691951797E-3</v>
      </c>
      <c r="R231" s="13">
        <f>VLOOKUP($E231,'ssp2-up-g'!$C$1:$X$194,9,FALSE)</f>
        <v>7.8004848480776184E-3</v>
      </c>
      <c r="S231" s="13">
        <f>VLOOKUP($E231,'ssp2-up-g'!$C$1:$X$194,10,FALSE)</f>
        <v>7.1700019457031083E-3</v>
      </c>
      <c r="T231" s="13">
        <f>VLOOKUP($E231,'ssp2-up-g'!$C$1:$X$194,11,FALSE)</f>
        <v>6.3326184812347863E-3</v>
      </c>
      <c r="U231" s="13">
        <f>VLOOKUP($E231,'ssp2-up-g'!$C$1:$X$194,12,FALSE)</f>
        <v>5.3671349200645896E-3</v>
      </c>
      <c r="V231" s="13">
        <f>VLOOKUP($E231,'ssp2-up-g'!$C$1:$X$194,13,FALSE)</f>
        <v>4.4456043246837162E-3</v>
      </c>
      <c r="W231" s="13">
        <f>VLOOKUP($E231,'ssp2-up-g'!$C$1:$X$194,14,FALSE)</f>
        <v>3.5290419782429694E-3</v>
      </c>
      <c r="X231" s="13">
        <f>VLOOKUP($E231,'ssp2-up-g'!$C$1:$X$194,15,FALSE)</f>
        <v>2.580853349084436E-3</v>
      </c>
      <c r="Y231" s="13">
        <f>VLOOKUP($E231,'ssp2-up-g'!$C$1:$X$194,16,FALSE)</f>
        <v>1.6802834090007268E-3</v>
      </c>
      <c r="Z231" s="13">
        <f>VLOOKUP($E231,'ssp2-up-g'!$C$1:$X$194,17,FALSE)</f>
        <v>8.3786059984768124E-4</v>
      </c>
      <c r="AA231" s="13">
        <f>VLOOKUP($E231,'ssp2-up-g'!$C$1:$X$194,18,FALSE)</f>
        <v>1.1189391609307819E-4</v>
      </c>
      <c r="AB231" s="13">
        <f>VLOOKUP($E231,'ssp2-up-g'!$C$1:$X$194,19,FALSE)</f>
        <v>0</v>
      </c>
      <c r="AC231" s="13">
        <f>VLOOKUP($E231,'ssp2-up-g'!$C$1:$X$194,20,FALSE)</f>
        <v>0</v>
      </c>
      <c r="AD231" s="13">
        <f>VLOOKUP($E231,'ssp2-up-g'!$C$1:$X$194,21,FALSE)</f>
        <v>0</v>
      </c>
      <c r="AE231" s="13">
        <f>VLOOKUP($E231,'ssp2-up-g'!$C$1:$X$194,22,FALSE)</f>
        <v>0</v>
      </c>
    </row>
    <row r="232" spans="1:31" x14ac:dyDescent="0.3">
      <c r="A232" s="14">
        <v>230</v>
      </c>
      <c r="B232" s="8" t="s">
        <v>662</v>
      </c>
      <c r="C232" s="8">
        <v>2</v>
      </c>
      <c r="D232" s="8">
        <v>663</v>
      </c>
      <c r="E232" s="8" t="s">
        <v>663</v>
      </c>
      <c r="F232" s="8">
        <v>663</v>
      </c>
      <c r="G232" s="8" t="s">
        <v>261</v>
      </c>
      <c r="H232" s="8">
        <v>915</v>
      </c>
      <c r="J232" s="8" t="str">
        <f>VLOOKUP($E232,'un-class-eco'!$B$2:$D$219,3,FALSE)</f>
        <v>High income</v>
      </c>
      <c r="K232" s="8" t="str">
        <f>IF(VLOOKUP(E232,'un-class'!$L$1:$O$249,2,FALSE)="x","LDC",IF(VLOOKUP(E232,'un-class'!$L$1:$O$249,3,FALSE)="x","LLDC",IF(VLOOKUP(E232,'un-class'!$L$1:O447,4,FALSE)="x","SIDS","nan")))</f>
        <v>nan</v>
      </c>
      <c r="L232" s="14" t="str">
        <f t="shared" si="47"/>
        <v>MAF</v>
      </c>
      <c r="M232" s="15" t="s">
        <v>1049</v>
      </c>
      <c r="N232" s="8" t="s">
        <v>799</v>
      </c>
      <c r="O232" s="8" t="s">
        <v>799</v>
      </c>
      <c r="P232" s="8" t="s">
        <v>799</v>
      </c>
      <c r="Q232" s="8" t="s">
        <v>799</v>
      </c>
      <c r="R232" s="8" t="s">
        <v>799</v>
      </c>
      <c r="S232" s="8" t="s">
        <v>799</v>
      </c>
      <c r="T232" s="8" t="s">
        <v>799</v>
      </c>
      <c r="U232" s="8" t="s">
        <v>799</v>
      </c>
      <c r="V232" s="8" t="s">
        <v>799</v>
      </c>
      <c r="W232" s="8" t="s">
        <v>799</v>
      </c>
      <c r="X232" s="8" t="s">
        <v>799</v>
      </c>
      <c r="Y232" s="8" t="s">
        <v>799</v>
      </c>
      <c r="Z232" s="8" t="s">
        <v>799</v>
      </c>
      <c r="AA232" s="8" t="s">
        <v>799</v>
      </c>
      <c r="AB232" s="8" t="s">
        <v>799</v>
      </c>
      <c r="AC232" s="8" t="s">
        <v>799</v>
      </c>
      <c r="AD232" s="8" t="s">
        <v>799</v>
      </c>
      <c r="AE232" s="8" t="s">
        <v>799</v>
      </c>
    </row>
    <row r="233" spans="1:31" x14ac:dyDescent="0.3">
      <c r="A233" s="14">
        <v>231</v>
      </c>
      <c r="B233" s="8" t="s">
        <v>665</v>
      </c>
      <c r="C233" s="8" t="s">
        <v>214</v>
      </c>
      <c r="D233" s="8">
        <v>670</v>
      </c>
      <c r="E233" s="8" t="s">
        <v>192</v>
      </c>
      <c r="F233" s="8">
        <v>670</v>
      </c>
      <c r="G233" s="8" t="s">
        <v>261</v>
      </c>
      <c r="H233" s="8">
        <v>915</v>
      </c>
      <c r="J233" s="8" t="str">
        <f>VLOOKUP($E233,'un-class-eco'!$B$2:$D$219,3,FALSE)</f>
        <v>Upper middle income</v>
      </c>
      <c r="K233" s="8" t="str">
        <f>IF(VLOOKUP(E233,'un-class'!$L$1:$O$249,2,FALSE)="x","LDC",IF(VLOOKUP(E233,'un-class'!$L$1:$O$249,3,FALSE)="x","LLDC",IF(VLOOKUP(E233,'un-class'!$L$1:O448,4,FALSE)="x","SIDS","nan")))</f>
        <v>SIDS</v>
      </c>
      <c r="L233" s="14" t="str">
        <f t="shared" si="47"/>
        <v>VCT</v>
      </c>
      <c r="M233" s="15" t="s">
        <v>1049</v>
      </c>
      <c r="N233" s="13">
        <f>VLOOKUP($E233,'ssp2-up-g'!$C$1:$X$194,5,FALSE)</f>
        <v>3.8099666153936299E-3</v>
      </c>
      <c r="O233" s="13">
        <f>VLOOKUP($E233,'ssp2-up-g'!$C$1:$X$194,6,FALSE)</f>
        <v>3.4709245801791272E-3</v>
      </c>
      <c r="P233" s="13">
        <f>VLOOKUP($E233,'ssp2-up-g'!$C$1:$X$194,7,FALSE)</f>
        <v>3.0304764892716204E-3</v>
      </c>
      <c r="Q233" s="13">
        <f>VLOOKUP($E233,'ssp2-up-g'!$C$1:$X$194,8,FALSE)</f>
        <v>2.5475235085933856E-3</v>
      </c>
      <c r="R233" s="13">
        <f>VLOOKUP($E233,'ssp2-up-g'!$C$1:$X$194,9,FALSE)</f>
        <v>1.9943488991389369E-3</v>
      </c>
      <c r="S233" s="13">
        <f>VLOOKUP($E233,'ssp2-up-g'!$C$1:$X$194,10,FALSE)</f>
        <v>1.4051464240694145E-3</v>
      </c>
      <c r="T233" s="13">
        <f>VLOOKUP($E233,'ssp2-up-g'!$C$1:$X$194,11,FALSE)</f>
        <v>8.6775495200158703E-4</v>
      </c>
      <c r="U233" s="13">
        <f>VLOOKUP($E233,'ssp2-up-g'!$C$1:$X$194,12,FALSE)</f>
        <v>4.3261267455177443E-4</v>
      </c>
      <c r="V233" s="13">
        <f>VLOOKUP($E233,'ssp2-up-g'!$C$1:$X$194,13,FALSE)</f>
        <v>4.1528225951756315E-5</v>
      </c>
      <c r="W233" s="13">
        <f>VLOOKUP($E233,'ssp2-up-g'!$C$1:$X$194,14,FALSE)</f>
        <v>0</v>
      </c>
      <c r="X233" s="13">
        <f>VLOOKUP($E233,'ssp2-up-g'!$C$1:$X$194,15,FALSE)</f>
        <v>0</v>
      </c>
      <c r="Y233" s="13">
        <f>VLOOKUP($E233,'ssp2-up-g'!$C$1:$X$194,16,FALSE)</f>
        <v>0</v>
      </c>
      <c r="Z233" s="13">
        <f>VLOOKUP($E233,'ssp2-up-g'!$C$1:$X$194,17,FALSE)</f>
        <v>0</v>
      </c>
      <c r="AA233" s="13">
        <f>VLOOKUP($E233,'ssp2-up-g'!$C$1:$X$194,18,FALSE)</f>
        <v>0</v>
      </c>
      <c r="AB233" s="13">
        <f>VLOOKUP($E233,'ssp2-up-g'!$C$1:$X$194,19,FALSE)</f>
        <v>0</v>
      </c>
      <c r="AC233" s="13">
        <f>VLOOKUP($E233,'ssp2-up-g'!$C$1:$X$194,20,FALSE)</f>
        <v>0</v>
      </c>
      <c r="AD233" s="13">
        <f>VLOOKUP($E233,'ssp2-up-g'!$C$1:$X$194,21,FALSE)</f>
        <v>0</v>
      </c>
      <c r="AE233" s="13">
        <f>VLOOKUP($E233,'ssp2-up-g'!$C$1:$X$194,22,FALSE)</f>
        <v>0</v>
      </c>
    </row>
    <row r="234" spans="1:31" x14ac:dyDescent="0.3">
      <c r="A234" s="14">
        <v>232</v>
      </c>
      <c r="B234" s="8" t="s">
        <v>667</v>
      </c>
      <c r="C234" s="8">
        <v>29</v>
      </c>
      <c r="D234" s="8">
        <v>534</v>
      </c>
      <c r="E234" s="8" t="s">
        <v>668</v>
      </c>
      <c r="F234" s="8">
        <v>534</v>
      </c>
      <c r="G234" s="8" t="s">
        <v>261</v>
      </c>
      <c r="H234" s="8">
        <v>915</v>
      </c>
      <c r="J234" s="8" t="str">
        <f>VLOOKUP($E234,'un-class-eco'!$B$2:$D$219,3,FALSE)</f>
        <v>High income</v>
      </c>
      <c r="K234" s="8" t="str">
        <f>IF(VLOOKUP(E234,'un-class'!$L$1:$O$249,2,FALSE)="x","LDC",IF(VLOOKUP(E234,'un-class'!$L$1:$O$249,3,FALSE)="x","LLDC",IF(VLOOKUP(E234,'un-class'!$L$1:O449,4,FALSE)="x","SIDS","nan")))</f>
        <v>SIDS</v>
      </c>
      <c r="L234" s="14" t="str">
        <f t="shared" si="47"/>
        <v>SXM</v>
      </c>
      <c r="M234" s="15" t="s">
        <v>1049</v>
      </c>
      <c r="N234" s="8" t="s">
        <v>799</v>
      </c>
      <c r="O234" s="8" t="s">
        <v>799</v>
      </c>
      <c r="P234" s="8" t="s">
        <v>799</v>
      </c>
      <c r="Q234" s="8" t="s">
        <v>799</v>
      </c>
      <c r="R234" s="8" t="s">
        <v>799</v>
      </c>
      <c r="S234" s="8" t="s">
        <v>799</v>
      </c>
      <c r="T234" s="8" t="s">
        <v>799</v>
      </c>
      <c r="U234" s="8" t="s">
        <v>799</v>
      </c>
      <c r="V234" s="8" t="s">
        <v>799</v>
      </c>
      <c r="W234" s="8" t="s">
        <v>799</v>
      </c>
      <c r="X234" s="8" t="s">
        <v>799</v>
      </c>
      <c r="Y234" s="8" t="s">
        <v>799</v>
      </c>
      <c r="Z234" s="8" t="s">
        <v>799</v>
      </c>
      <c r="AA234" s="8" t="s">
        <v>799</v>
      </c>
      <c r="AB234" s="8" t="s">
        <v>799</v>
      </c>
      <c r="AC234" s="8" t="s">
        <v>799</v>
      </c>
      <c r="AD234" s="8" t="s">
        <v>799</v>
      </c>
      <c r="AE234" s="8" t="s">
        <v>799</v>
      </c>
    </row>
    <row r="235" spans="1:31" x14ac:dyDescent="0.3">
      <c r="A235" s="14">
        <v>233</v>
      </c>
      <c r="B235" s="8" t="s">
        <v>670</v>
      </c>
      <c r="C235" s="8" t="s">
        <v>214</v>
      </c>
      <c r="D235" s="8">
        <v>780</v>
      </c>
      <c r="E235" s="8" t="s">
        <v>183</v>
      </c>
      <c r="F235" s="8">
        <v>780</v>
      </c>
      <c r="G235" s="8" t="s">
        <v>261</v>
      </c>
      <c r="H235" s="8">
        <v>915</v>
      </c>
      <c r="J235" s="8" t="str">
        <f>VLOOKUP($E235,'un-class-eco'!$B$2:$D$219,3,FALSE)</f>
        <v>High income</v>
      </c>
      <c r="K235" s="8" t="str">
        <f>IF(VLOOKUP(E235,'un-class'!$L$1:$O$249,2,FALSE)="x","LDC",IF(VLOOKUP(E235,'un-class'!$L$1:$O$249,3,FALSE)="x","LLDC",IF(VLOOKUP(E235,'un-class'!$L$1:O450,4,FALSE)="x","SIDS","nan")))</f>
        <v>SIDS</v>
      </c>
      <c r="L235" s="14" t="str">
        <f t="shared" si="47"/>
        <v>TTO</v>
      </c>
      <c r="M235" s="15" t="s">
        <v>1049</v>
      </c>
      <c r="N235" s="13">
        <f>VLOOKUP($E235,'ssp2-up-g'!$C$1:$X$194,5,FALSE)</f>
        <v>2.9072454182211077E-2</v>
      </c>
      <c r="O235" s="13">
        <f>VLOOKUP($E235,'ssp2-up-g'!$C$1:$X$194,6,FALSE)</f>
        <v>3.0629107051272003E-2</v>
      </c>
      <c r="P235" s="13">
        <f>VLOOKUP($E235,'ssp2-up-g'!$C$1:$X$194,7,FALSE)</f>
        <v>3.0954786021127945E-2</v>
      </c>
      <c r="Q235" s="13">
        <f>VLOOKUP($E235,'ssp2-up-g'!$C$1:$X$194,8,FALSE)</f>
        <v>3.0623226003450132E-2</v>
      </c>
      <c r="R235" s="13">
        <f>VLOOKUP($E235,'ssp2-up-g'!$C$1:$X$194,9,FALSE)</f>
        <v>3.0119333044771046E-2</v>
      </c>
      <c r="S235" s="13">
        <f>VLOOKUP($E235,'ssp2-up-g'!$C$1:$X$194,10,FALSE)</f>
        <v>2.8547456621888512E-2</v>
      </c>
      <c r="T235" s="13">
        <f>VLOOKUP($E235,'ssp2-up-g'!$C$1:$X$194,11,FALSE)</f>
        <v>2.5761823649412596E-2</v>
      </c>
      <c r="U235" s="13">
        <f>VLOOKUP($E235,'ssp2-up-g'!$C$1:$X$194,12,FALSE)</f>
        <v>2.1931799273110286E-2</v>
      </c>
      <c r="V235" s="13">
        <f>VLOOKUP($E235,'ssp2-up-g'!$C$1:$X$194,13,FALSE)</f>
        <v>1.7816683827170388E-2</v>
      </c>
      <c r="W235" s="13">
        <f>VLOOKUP($E235,'ssp2-up-g'!$C$1:$X$194,14,FALSE)</f>
        <v>1.3788037265941466E-2</v>
      </c>
      <c r="X235" s="13">
        <f>VLOOKUP($E235,'ssp2-up-g'!$C$1:$X$194,15,FALSE)</f>
        <v>1.0218674352422741E-2</v>
      </c>
      <c r="Y235" s="13">
        <f>VLOOKUP($E235,'ssp2-up-g'!$C$1:$X$194,16,FALSE)</f>
        <v>6.6286837712606905E-3</v>
      </c>
      <c r="Z235" s="13">
        <f>VLOOKUP($E235,'ssp2-up-g'!$C$1:$X$194,17,FALSE)</f>
        <v>3.1511762701446067E-3</v>
      </c>
      <c r="AA235" s="13">
        <f>VLOOKUP($E235,'ssp2-up-g'!$C$1:$X$194,18,FALSE)</f>
        <v>3.1357790433578225E-4</v>
      </c>
      <c r="AB235" s="13">
        <f>VLOOKUP($E235,'ssp2-up-g'!$C$1:$X$194,19,FALSE)</f>
        <v>0</v>
      </c>
      <c r="AC235" s="13">
        <f>VLOOKUP($E235,'ssp2-up-g'!$C$1:$X$194,20,FALSE)</f>
        <v>0</v>
      </c>
      <c r="AD235" s="13">
        <f>VLOOKUP($E235,'ssp2-up-g'!$C$1:$X$194,21,FALSE)</f>
        <v>0</v>
      </c>
      <c r="AE235" s="13">
        <f>VLOOKUP($E235,'ssp2-up-g'!$C$1:$X$194,22,FALSE)</f>
        <v>0</v>
      </c>
    </row>
    <row r="236" spans="1:31" x14ac:dyDescent="0.3">
      <c r="A236" s="14">
        <v>234</v>
      </c>
      <c r="B236" s="8" t="s">
        <v>672</v>
      </c>
      <c r="C236" s="8">
        <v>19</v>
      </c>
      <c r="D236" s="8">
        <v>796</v>
      </c>
      <c r="E236" s="8" t="s">
        <v>673</v>
      </c>
      <c r="F236" s="8">
        <v>796</v>
      </c>
      <c r="G236" s="8" t="s">
        <v>261</v>
      </c>
      <c r="H236" s="8">
        <v>915</v>
      </c>
      <c r="J236" s="8" t="str">
        <f>VLOOKUP($E236,'un-class-eco'!$B$2:$D$219,3,FALSE)</f>
        <v>High income</v>
      </c>
      <c r="K236" s="8" t="str">
        <f>IF(VLOOKUP(E236,'un-class'!$L$1:$O$249,2,FALSE)="x","LDC",IF(VLOOKUP(E236,'un-class'!$L$1:$O$249,3,FALSE)="x","LLDC",IF(VLOOKUP(E236,'un-class'!$L$1:O451,4,FALSE)="x","SIDS","nan")))</f>
        <v>nan</v>
      </c>
      <c r="L236" s="14" t="str">
        <f t="shared" si="47"/>
        <v>TCA</v>
      </c>
      <c r="M236" s="15" t="s">
        <v>1049</v>
      </c>
      <c r="N236" s="8" t="s">
        <v>799</v>
      </c>
      <c r="O236" s="8" t="s">
        <v>799</v>
      </c>
      <c r="P236" s="8" t="s">
        <v>799</v>
      </c>
      <c r="Q236" s="8" t="s">
        <v>799</v>
      </c>
      <c r="R236" s="8" t="s">
        <v>799</v>
      </c>
      <c r="S236" s="8" t="s">
        <v>799</v>
      </c>
      <c r="T236" s="8" t="s">
        <v>799</v>
      </c>
      <c r="U236" s="8" t="s">
        <v>799</v>
      </c>
      <c r="V236" s="8" t="s">
        <v>799</v>
      </c>
      <c r="W236" s="8" t="s">
        <v>799</v>
      </c>
      <c r="X236" s="8" t="s">
        <v>799</v>
      </c>
      <c r="Y236" s="8" t="s">
        <v>799</v>
      </c>
      <c r="Z236" s="8" t="s">
        <v>799</v>
      </c>
      <c r="AA236" s="8" t="s">
        <v>799</v>
      </c>
      <c r="AB236" s="8" t="s">
        <v>799</v>
      </c>
      <c r="AC236" s="8" t="s">
        <v>799</v>
      </c>
      <c r="AD236" s="8" t="s">
        <v>799</v>
      </c>
      <c r="AE236" s="8" t="s">
        <v>799</v>
      </c>
    </row>
    <row r="237" spans="1:31" x14ac:dyDescent="0.3">
      <c r="A237" s="14">
        <v>235</v>
      </c>
      <c r="B237" s="8" t="s">
        <v>675</v>
      </c>
      <c r="C237" s="8">
        <v>30</v>
      </c>
      <c r="D237" s="8">
        <v>850</v>
      </c>
      <c r="E237" s="8" t="s">
        <v>194</v>
      </c>
      <c r="F237" s="8">
        <v>850</v>
      </c>
      <c r="G237" s="8" t="s">
        <v>261</v>
      </c>
      <c r="H237" s="8">
        <v>915</v>
      </c>
      <c r="J237" s="8" t="str">
        <f>VLOOKUP($E237,'un-class-eco'!$B$2:$D$219,3,FALSE)</f>
        <v>High income</v>
      </c>
      <c r="K237" s="8" t="str">
        <f>IF(VLOOKUP(E237,'un-class'!$L$1:$O$249,2,FALSE)="x","LDC",IF(VLOOKUP(E237,'un-class'!$L$1:$O$249,3,FALSE)="x","LLDC",IF(VLOOKUP(E237,'un-class'!$L$1:O452,4,FALSE)="x","SIDS","nan")))</f>
        <v>SIDS</v>
      </c>
      <c r="L237" s="14" t="str">
        <f t="shared" si="47"/>
        <v>VIR</v>
      </c>
      <c r="M237" s="15" t="s">
        <v>1049</v>
      </c>
      <c r="N237" s="13">
        <f>VLOOKUP($E237,'ssp2-up-g'!$C$1:$X$194,5,FALSE)</f>
        <v>3.877439772209279E-3</v>
      </c>
      <c r="O237" s="13">
        <f>VLOOKUP($E237,'ssp2-up-g'!$C$1:$X$194,6,FALSE)</f>
        <v>3.5458448409005638E-3</v>
      </c>
      <c r="P237" s="13">
        <f>VLOOKUP($E237,'ssp2-up-g'!$C$1:$X$194,7,FALSE)</f>
        <v>3.0493033142107995E-3</v>
      </c>
      <c r="Q237" s="13">
        <f>VLOOKUP($E237,'ssp2-up-g'!$C$1:$X$194,8,FALSE)</f>
        <v>2.1911317046290624E-3</v>
      </c>
      <c r="R237" s="13">
        <f>VLOOKUP($E237,'ssp2-up-g'!$C$1:$X$194,9,FALSE)</f>
        <v>1.1559354974250424E-3</v>
      </c>
      <c r="S237" s="13">
        <f>VLOOKUP($E237,'ssp2-up-g'!$C$1:$X$194,10,FALSE)</f>
        <v>2.8034005749745516E-4</v>
      </c>
      <c r="T237" s="13">
        <f>VLOOKUP($E237,'ssp2-up-g'!$C$1:$X$194,11,FALSE)</f>
        <v>0</v>
      </c>
      <c r="U237" s="13">
        <f>VLOOKUP($E237,'ssp2-up-g'!$C$1:$X$194,12,FALSE)</f>
        <v>0</v>
      </c>
      <c r="V237" s="13">
        <f>VLOOKUP($E237,'ssp2-up-g'!$C$1:$X$194,13,FALSE)</f>
        <v>0</v>
      </c>
      <c r="W237" s="13">
        <f>VLOOKUP($E237,'ssp2-up-g'!$C$1:$X$194,14,FALSE)</f>
        <v>0</v>
      </c>
      <c r="X237" s="13">
        <f>VLOOKUP($E237,'ssp2-up-g'!$C$1:$X$194,15,FALSE)</f>
        <v>0</v>
      </c>
      <c r="Y237" s="13">
        <f>VLOOKUP($E237,'ssp2-up-g'!$C$1:$X$194,16,FALSE)</f>
        <v>0</v>
      </c>
      <c r="Z237" s="13">
        <f>VLOOKUP($E237,'ssp2-up-g'!$C$1:$X$194,17,FALSE)</f>
        <v>0</v>
      </c>
      <c r="AA237" s="13">
        <f>VLOOKUP($E237,'ssp2-up-g'!$C$1:$X$194,18,FALSE)</f>
        <v>0</v>
      </c>
      <c r="AB237" s="13">
        <f>VLOOKUP($E237,'ssp2-up-g'!$C$1:$X$194,19,FALSE)</f>
        <v>0</v>
      </c>
      <c r="AC237" s="13">
        <f>VLOOKUP($E237,'ssp2-up-g'!$C$1:$X$194,20,FALSE)</f>
        <v>0</v>
      </c>
      <c r="AD237" s="13">
        <f>VLOOKUP($E237,'ssp2-up-g'!$C$1:$X$194,21,FALSE)</f>
        <v>0</v>
      </c>
      <c r="AE237" s="13">
        <f>VLOOKUP($E237,'ssp2-up-g'!$C$1:$X$194,22,FALSE)</f>
        <v>0</v>
      </c>
    </row>
    <row r="238" spans="1:31" x14ac:dyDescent="0.3">
      <c r="A238" s="14">
        <v>236</v>
      </c>
      <c r="B238" s="14" t="s">
        <v>677</v>
      </c>
      <c r="C238" s="14" t="s">
        <v>214</v>
      </c>
      <c r="D238" s="14">
        <v>916</v>
      </c>
      <c r="E238" s="14" t="s">
        <v>214</v>
      </c>
      <c r="F238" s="14">
        <v>13</v>
      </c>
      <c r="G238" s="14" t="s">
        <v>258</v>
      </c>
      <c r="H238" s="14">
        <v>904</v>
      </c>
      <c r="I238" s="14">
        <v>1830</v>
      </c>
      <c r="L238" s="14" t="str">
        <f>B238</f>
        <v>Central America</v>
      </c>
      <c r="M238" s="15" t="s">
        <v>1049</v>
      </c>
      <c r="N238" s="15">
        <f t="shared" ref="N238:AE238" si="48">SUMIF($H$2:$H$295,$D238,N$2:N$295)</f>
        <v>10.384939295896414</v>
      </c>
      <c r="O238" s="15">
        <f t="shared" si="48"/>
        <v>10.074824348859725</v>
      </c>
      <c r="P238" s="15">
        <f t="shared" si="48"/>
        <v>9.5053734324280637</v>
      </c>
      <c r="Q238" s="15">
        <f t="shared" si="48"/>
        <v>8.7710588604700348</v>
      </c>
      <c r="R238" s="15">
        <f t="shared" si="48"/>
        <v>7.8949725727870081</v>
      </c>
      <c r="S238" s="15">
        <f t="shared" si="48"/>
        <v>6.9544071994717207</v>
      </c>
      <c r="T238" s="15">
        <f t="shared" si="48"/>
        <v>5.9572579191751727</v>
      </c>
      <c r="U238" s="15">
        <f t="shared" si="48"/>
        <v>4.9357229936797973</v>
      </c>
      <c r="V238" s="15">
        <f t="shared" si="48"/>
        <v>3.9339705312346895</v>
      </c>
      <c r="W238" s="15">
        <f t="shared" si="48"/>
        <v>2.8754674790287305</v>
      </c>
      <c r="X238" s="15">
        <f t="shared" si="48"/>
        <v>2.2972626302306907</v>
      </c>
      <c r="Y238" s="15">
        <f t="shared" si="48"/>
        <v>1.849991443180288</v>
      </c>
      <c r="Z238" s="15">
        <f t="shared" si="48"/>
        <v>1.35288151060865</v>
      </c>
      <c r="AA238" s="15">
        <f t="shared" si="48"/>
        <v>0.8252474329757562</v>
      </c>
      <c r="AB238" s="15">
        <f t="shared" si="48"/>
        <v>0.52957533657634115</v>
      </c>
      <c r="AC238" s="15">
        <f t="shared" si="48"/>
        <v>0.41253094994110434</v>
      </c>
      <c r="AD238" s="15">
        <f t="shared" si="48"/>
        <v>0.29226127973468419</v>
      </c>
      <c r="AE238" s="15">
        <f t="shared" si="48"/>
        <v>0.19352212819483489</v>
      </c>
    </row>
    <row r="239" spans="1:31" x14ac:dyDescent="0.3">
      <c r="A239" s="14">
        <v>237</v>
      </c>
      <c r="B239" s="8" t="s">
        <v>678</v>
      </c>
      <c r="C239" s="8" t="s">
        <v>214</v>
      </c>
      <c r="D239" s="8">
        <v>84</v>
      </c>
      <c r="E239" s="8" t="s">
        <v>29</v>
      </c>
      <c r="F239" s="8">
        <v>84</v>
      </c>
      <c r="G239" s="8" t="s">
        <v>261</v>
      </c>
      <c r="H239" s="8">
        <v>916</v>
      </c>
      <c r="J239" s="8" t="str">
        <f>VLOOKUP($E239,'un-class-eco'!$B$2:$D$219,3,FALSE)</f>
        <v>Upper middle income</v>
      </c>
      <c r="K239" s="8" t="str">
        <f>IF(VLOOKUP(E239,'un-class'!$L$1:$O$249,2,FALSE)="x","LDC",IF(VLOOKUP(E239,'un-class'!$L$1:$O$249,3,FALSE)="x","LLDC",IF(VLOOKUP(E239,'un-class'!$L$1:O454,4,FALSE)="x","SIDS","nan")))</f>
        <v>SIDS</v>
      </c>
      <c r="L239" s="14" t="str">
        <f t="shared" si="47"/>
        <v>BLZ</v>
      </c>
      <c r="M239" s="15" t="s">
        <v>1049</v>
      </c>
      <c r="N239" s="13">
        <f>VLOOKUP($E239,'ssp2-up-g'!$C$1:$X$194,5,FALSE)</f>
        <v>2.5938666170590929E-2</v>
      </c>
      <c r="O239" s="13">
        <f>VLOOKUP($E239,'ssp2-up-g'!$C$1:$X$194,6,FALSE)</f>
        <v>2.4599590164430335E-2</v>
      </c>
      <c r="P239" s="13">
        <f>VLOOKUP($E239,'ssp2-up-g'!$C$1:$X$194,7,FALSE)</f>
        <v>2.2106135966520529E-2</v>
      </c>
      <c r="Q239" s="13">
        <f>VLOOKUP($E239,'ssp2-up-g'!$C$1:$X$194,8,FALSE)</f>
        <v>1.9961416535318383E-2</v>
      </c>
      <c r="R239" s="13">
        <f>VLOOKUP($E239,'ssp2-up-g'!$C$1:$X$194,9,FALSE)</f>
        <v>1.7831733438388009E-2</v>
      </c>
      <c r="S239" s="13">
        <f>VLOOKUP($E239,'ssp2-up-g'!$C$1:$X$194,10,FALSE)</f>
        <v>1.5721007759778083E-2</v>
      </c>
      <c r="T239" s="13">
        <f>VLOOKUP($E239,'ssp2-up-g'!$C$1:$X$194,11,FALSE)</f>
        <v>1.3467331631614621E-2</v>
      </c>
      <c r="U239" s="13">
        <f>VLOOKUP($E239,'ssp2-up-g'!$C$1:$X$194,12,FALSE)</f>
        <v>1.1184248217333825E-2</v>
      </c>
      <c r="V239" s="13">
        <f>VLOOKUP($E239,'ssp2-up-g'!$C$1:$X$194,13,FALSE)</f>
        <v>9.140353431804471E-3</v>
      </c>
      <c r="W239" s="13">
        <f>VLOOKUP($E239,'ssp2-up-g'!$C$1:$X$194,14,FALSE)</f>
        <v>7.2555637595762001E-3</v>
      </c>
      <c r="X239" s="13">
        <f>VLOOKUP($E239,'ssp2-up-g'!$C$1:$X$194,15,FALSE)</f>
        <v>5.6839727074438628E-3</v>
      </c>
      <c r="Y239" s="13">
        <f>VLOOKUP($E239,'ssp2-up-g'!$C$1:$X$194,16,FALSE)</f>
        <v>4.3009550144741948E-3</v>
      </c>
      <c r="Z239" s="13">
        <f>VLOOKUP($E239,'ssp2-up-g'!$C$1:$X$194,17,FALSE)</f>
        <v>3.3369224970968281E-3</v>
      </c>
      <c r="AA239" s="13">
        <f>VLOOKUP($E239,'ssp2-up-g'!$C$1:$X$194,18,FALSE)</f>
        <v>2.4062247422382277E-3</v>
      </c>
      <c r="AB239" s="13">
        <f>VLOOKUP($E239,'ssp2-up-g'!$C$1:$X$194,19,FALSE)</f>
        <v>1.6953322619402411E-3</v>
      </c>
      <c r="AC239" s="13">
        <f>VLOOKUP($E239,'ssp2-up-g'!$C$1:$X$194,20,FALSE)</f>
        <v>1.042482561767033E-3</v>
      </c>
      <c r="AD239" s="13">
        <f>VLOOKUP($E239,'ssp2-up-g'!$C$1:$X$194,21,FALSE)</f>
        <v>9.6795706269769966E-4</v>
      </c>
      <c r="AE239" s="13">
        <f>VLOOKUP($E239,'ssp2-up-g'!$C$1:$X$194,22,FALSE)</f>
        <v>1.063593569681609E-3</v>
      </c>
    </row>
    <row r="240" spans="1:31" x14ac:dyDescent="0.3">
      <c r="A240" s="14">
        <v>238</v>
      </c>
      <c r="B240" s="8" t="s">
        <v>680</v>
      </c>
      <c r="C240" s="8" t="s">
        <v>214</v>
      </c>
      <c r="D240" s="8">
        <v>188</v>
      </c>
      <c r="E240" s="8" t="s">
        <v>48</v>
      </c>
      <c r="F240" s="8">
        <v>188</v>
      </c>
      <c r="G240" s="8" t="s">
        <v>261</v>
      </c>
      <c r="H240" s="8">
        <v>916</v>
      </c>
      <c r="J240" s="8" t="str">
        <f>VLOOKUP($E240,'un-class-eco'!$B$2:$D$219,3,FALSE)</f>
        <v>Upper middle income</v>
      </c>
      <c r="K240" s="8" t="str">
        <f>IF(VLOOKUP(E240,'un-class'!$L$1:$O$249,2,FALSE)="x","LDC",IF(VLOOKUP(E240,'un-class'!$L$1:$O$249,3,FALSE)="x","LLDC",IF(VLOOKUP(E240,'un-class'!$L$1:O455,4,FALSE)="x","SIDS","nan")))</f>
        <v>nan</v>
      </c>
      <c r="L240" s="14" t="str">
        <f t="shared" si="47"/>
        <v>CRI</v>
      </c>
      <c r="M240" s="15" t="s">
        <v>1049</v>
      </c>
      <c r="N240" s="13">
        <f>VLOOKUP($E240,'ssp2-up-g'!$C$1:$X$194,5,FALSE)</f>
        <v>0.34437196991645624</v>
      </c>
      <c r="O240" s="13">
        <f>VLOOKUP($E240,'ssp2-up-g'!$C$1:$X$194,6,FALSE)</f>
        <v>0.33904067293941109</v>
      </c>
      <c r="P240" s="13">
        <f>VLOOKUP($E240,'ssp2-up-g'!$C$1:$X$194,7,FALSE)</f>
        <v>0.32866626004053145</v>
      </c>
      <c r="Q240" s="13">
        <f>VLOOKUP($E240,'ssp2-up-g'!$C$1:$X$194,8,FALSE)</f>
        <v>0.31386672639199009</v>
      </c>
      <c r="R240" s="13">
        <f>VLOOKUP($E240,'ssp2-up-g'!$C$1:$X$194,9,FALSE)</f>
        <v>0.29357976347382841</v>
      </c>
      <c r="S240" s="13">
        <f>VLOOKUP($E240,'ssp2-up-g'!$C$1:$X$194,10,FALSE)</f>
        <v>0.27254942919866121</v>
      </c>
      <c r="T240" s="13">
        <f>VLOOKUP($E240,'ssp2-up-g'!$C$1:$X$194,11,FALSE)</f>
        <v>0.24434808699415189</v>
      </c>
      <c r="U240" s="13">
        <f>VLOOKUP($E240,'ssp2-up-g'!$C$1:$X$194,12,FALSE)</f>
        <v>0.21752197976765242</v>
      </c>
      <c r="V240" s="13">
        <f>VLOOKUP($E240,'ssp2-up-g'!$C$1:$X$194,13,FALSE)</f>
        <v>0.18999681645595512</v>
      </c>
      <c r="W240" s="13">
        <f>VLOOKUP($E240,'ssp2-up-g'!$C$1:$X$194,14,FALSE)</f>
        <v>0.1628926261700947</v>
      </c>
      <c r="X240" s="13">
        <f>VLOOKUP($E240,'ssp2-up-g'!$C$1:$X$194,15,FALSE)</f>
        <v>0.12345964558001921</v>
      </c>
      <c r="Y240" s="13">
        <f>VLOOKUP($E240,'ssp2-up-g'!$C$1:$X$194,16,FALSE)</f>
        <v>8.2910555361305427E-2</v>
      </c>
      <c r="Z240" s="13">
        <f>VLOOKUP($E240,'ssp2-up-g'!$C$1:$X$194,17,FALSE)</f>
        <v>4.2351453781781068E-2</v>
      </c>
      <c r="AA240" s="13">
        <f>VLOOKUP($E240,'ssp2-up-g'!$C$1:$X$194,18,FALSE)</f>
        <v>7.5755437272162496E-3</v>
      </c>
      <c r="AB240" s="13">
        <f>VLOOKUP($E240,'ssp2-up-g'!$C$1:$X$194,19,FALSE)</f>
        <v>0</v>
      </c>
      <c r="AC240" s="13">
        <f>VLOOKUP($E240,'ssp2-up-g'!$C$1:$X$194,20,FALSE)</f>
        <v>0</v>
      </c>
      <c r="AD240" s="13">
        <f>VLOOKUP($E240,'ssp2-up-g'!$C$1:$X$194,21,FALSE)</f>
        <v>0</v>
      </c>
      <c r="AE240" s="13">
        <f>VLOOKUP($E240,'ssp2-up-g'!$C$1:$X$194,22,FALSE)</f>
        <v>0</v>
      </c>
    </row>
    <row r="241" spans="1:31" x14ac:dyDescent="0.3">
      <c r="A241" s="14">
        <v>239</v>
      </c>
      <c r="B241" s="8" t="s">
        <v>682</v>
      </c>
      <c r="C241" s="8" t="s">
        <v>214</v>
      </c>
      <c r="D241" s="8">
        <v>222</v>
      </c>
      <c r="E241" s="8" t="s">
        <v>166</v>
      </c>
      <c r="F241" s="8">
        <v>222</v>
      </c>
      <c r="G241" s="8" t="s">
        <v>261</v>
      </c>
      <c r="H241" s="8">
        <v>916</v>
      </c>
      <c r="J241" s="8" t="str">
        <f>VLOOKUP($E241,'un-class-eco'!$B$2:$D$219,3,FALSE)</f>
        <v>Upper middle income</v>
      </c>
      <c r="K241" s="8" t="str">
        <f>IF(VLOOKUP(E241,'un-class'!$L$1:$O$249,2,FALSE)="x","LDC",IF(VLOOKUP(E241,'un-class'!$L$1:$O$249,3,FALSE)="x","LLDC",IF(VLOOKUP(E241,'un-class'!$L$1:O456,4,FALSE)="x","SIDS","nan")))</f>
        <v>nan</v>
      </c>
      <c r="L241" s="14" t="str">
        <f t="shared" si="47"/>
        <v>SLV</v>
      </c>
      <c r="M241" s="15" t="s">
        <v>1049</v>
      </c>
      <c r="N241" s="13">
        <f>VLOOKUP($E241,'ssp2-up-g'!$C$1:$X$194,5,FALSE)</f>
        <v>0.22539865382478297</v>
      </c>
      <c r="O241" s="13">
        <f>VLOOKUP($E241,'ssp2-up-g'!$C$1:$X$194,6,FALSE)</f>
        <v>0.19720628762992654</v>
      </c>
      <c r="P241" s="13">
        <f>VLOOKUP($E241,'ssp2-up-g'!$C$1:$X$194,7,FALSE)</f>
        <v>0.15379916488138967</v>
      </c>
      <c r="Q241" s="13">
        <f>VLOOKUP($E241,'ssp2-up-g'!$C$1:$X$194,8,FALSE)</f>
        <v>0.1113414273036053</v>
      </c>
      <c r="R241" s="13">
        <f>VLOOKUP($E241,'ssp2-up-g'!$C$1:$X$194,9,FALSE)</f>
        <v>8.1585581886337799E-2</v>
      </c>
      <c r="S241" s="13">
        <f>VLOOKUP($E241,'ssp2-up-g'!$C$1:$X$194,10,FALSE)</f>
        <v>5.6240288981176612E-2</v>
      </c>
      <c r="T241" s="13">
        <f>VLOOKUP($E241,'ssp2-up-g'!$C$1:$X$194,11,FALSE)</f>
        <v>2.4311352679499798E-2</v>
      </c>
      <c r="U241" s="13">
        <f>VLOOKUP($E241,'ssp2-up-g'!$C$1:$X$194,12,FALSE)</f>
        <v>0</v>
      </c>
      <c r="V241" s="13">
        <f>VLOOKUP($E241,'ssp2-up-g'!$C$1:$X$194,13,FALSE)</f>
        <v>0</v>
      </c>
      <c r="W241" s="13">
        <f>VLOOKUP($E241,'ssp2-up-g'!$C$1:$X$194,14,FALSE)</f>
        <v>0</v>
      </c>
      <c r="X241" s="13">
        <f>VLOOKUP($E241,'ssp2-up-g'!$C$1:$X$194,15,FALSE)</f>
        <v>0</v>
      </c>
      <c r="Y241" s="13">
        <f>VLOOKUP($E241,'ssp2-up-g'!$C$1:$X$194,16,FALSE)</f>
        <v>0</v>
      </c>
      <c r="Z241" s="13">
        <f>VLOOKUP($E241,'ssp2-up-g'!$C$1:$X$194,17,FALSE)</f>
        <v>0</v>
      </c>
      <c r="AA241" s="13">
        <f>VLOOKUP($E241,'ssp2-up-g'!$C$1:$X$194,18,FALSE)</f>
        <v>0</v>
      </c>
      <c r="AB241" s="13">
        <f>VLOOKUP($E241,'ssp2-up-g'!$C$1:$X$194,19,FALSE)</f>
        <v>0</v>
      </c>
      <c r="AC241" s="13">
        <f>VLOOKUP($E241,'ssp2-up-g'!$C$1:$X$194,20,FALSE)</f>
        <v>0</v>
      </c>
      <c r="AD241" s="13">
        <f>VLOOKUP($E241,'ssp2-up-g'!$C$1:$X$194,21,FALSE)</f>
        <v>0</v>
      </c>
      <c r="AE241" s="13">
        <f>VLOOKUP($E241,'ssp2-up-g'!$C$1:$X$194,22,FALSE)</f>
        <v>0</v>
      </c>
    </row>
    <row r="242" spans="1:31" x14ac:dyDescent="0.3">
      <c r="A242" s="14">
        <v>240</v>
      </c>
      <c r="B242" s="8" t="s">
        <v>684</v>
      </c>
      <c r="C242" s="8" t="s">
        <v>214</v>
      </c>
      <c r="D242" s="8">
        <v>320</v>
      </c>
      <c r="E242" s="8" t="s">
        <v>78</v>
      </c>
      <c r="F242" s="8">
        <v>320</v>
      </c>
      <c r="G242" s="8" t="s">
        <v>261</v>
      </c>
      <c r="H242" s="8">
        <v>916</v>
      </c>
      <c r="J242" s="8" t="str">
        <f>VLOOKUP($E242,'un-class-eco'!$B$2:$D$219,3,FALSE)</f>
        <v>Upper middle income</v>
      </c>
      <c r="K242" s="8" t="str">
        <f>IF(VLOOKUP(E242,'un-class'!$L$1:$O$249,2,FALSE)="x","LDC",IF(VLOOKUP(E242,'un-class'!$L$1:$O$249,3,FALSE)="x","LLDC",IF(VLOOKUP(E242,'un-class'!$L$1:O457,4,FALSE)="x","SIDS","nan")))</f>
        <v>nan</v>
      </c>
      <c r="L242" s="14" t="str">
        <f t="shared" si="47"/>
        <v>GTM</v>
      </c>
      <c r="M242" s="15" t="s">
        <v>1049</v>
      </c>
      <c r="N242" s="13">
        <f>VLOOKUP($E242,'ssp2-up-g'!$C$1:$X$194,5,FALSE)</f>
        <v>1.3039672428524272</v>
      </c>
      <c r="O242" s="13">
        <f>VLOOKUP($E242,'ssp2-up-g'!$C$1:$X$194,6,FALSE)</f>
        <v>1.3166719732069971</v>
      </c>
      <c r="P242" s="13">
        <f>VLOOKUP($E242,'ssp2-up-g'!$C$1:$X$194,7,FALSE)</f>
        <v>1.3342352773384096</v>
      </c>
      <c r="Q242" s="13">
        <f>VLOOKUP($E242,'ssp2-up-g'!$C$1:$X$194,8,FALSE)</f>
        <v>1.3333926818827564</v>
      </c>
      <c r="R242" s="13">
        <f>VLOOKUP($E242,'ssp2-up-g'!$C$1:$X$194,9,FALSE)</f>
        <v>1.2927130968116103</v>
      </c>
      <c r="S242" s="13">
        <f>VLOOKUP($E242,'ssp2-up-g'!$C$1:$X$194,10,FALSE)</f>
        <v>1.2171991074925543</v>
      </c>
      <c r="T242" s="13">
        <f>VLOOKUP($E242,'ssp2-up-g'!$C$1:$X$194,11,FALSE)</f>
        <v>1.1543626123438813</v>
      </c>
      <c r="U242" s="13">
        <f>VLOOKUP($E242,'ssp2-up-g'!$C$1:$X$194,12,FALSE)</f>
        <v>1.069700634730637</v>
      </c>
      <c r="V242" s="13">
        <f>VLOOKUP($E242,'ssp2-up-g'!$C$1:$X$194,13,FALSE)</f>
        <v>0.97846054196301324</v>
      </c>
      <c r="W242" s="13">
        <f>VLOOKUP($E242,'ssp2-up-g'!$C$1:$X$194,14,FALSE)</f>
        <v>0.86428390496071472</v>
      </c>
      <c r="X242" s="13">
        <f>VLOOKUP($E242,'ssp2-up-g'!$C$1:$X$194,15,FALSE)</f>
        <v>0.80023819026925125</v>
      </c>
      <c r="Y242" s="13">
        <f>VLOOKUP($E242,'ssp2-up-g'!$C$1:$X$194,16,FALSE)</f>
        <v>0.7302575922093979</v>
      </c>
      <c r="Z242" s="13">
        <f>VLOOKUP($E242,'ssp2-up-g'!$C$1:$X$194,17,FALSE)</f>
        <v>0.63078895840105886</v>
      </c>
      <c r="AA242" s="13">
        <f>VLOOKUP($E242,'ssp2-up-g'!$C$1:$X$194,18,FALSE)</f>
        <v>0.54096417469109426</v>
      </c>
      <c r="AB242" s="13">
        <f>VLOOKUP($E242,'ssp2-up-g'!$C$1:$X$194,19,FALSE)</f>
        <v>0.43848294802321064</v>
      </c>
      <c r="AC242" s="13">
        <f>VLOOKUP($E242,'ssp2-up-g'!$C$1:$X$194,20,FALSE)</f>
        <v>0.3563177030843967</v>
      </c>
      <c r="AD242" s="13">
        <f>VLOOKUP($E242,'ssp2-up-g'!$C$1:$X$194,21,FALSE)</f>
        <v>0.2681151531093704</v>
      </c>
      <c r="AE242" s="13">
        <f>VLOOKUP($E242,'ssp2-up-g'!$C$1:$X$194,22,FALSE)</f>
        <v>0.18613902715107145</v>
      </c>
    </row>
    <row r="243" spans="1:31" x14ac:dyDescent="0.3">
      <c r="A243" s="14">
        <v>241</v>
      </c>
      <c r="B243" s="8" t="s">
        <v>686</v>
      </c>
      <c r="C243" s="8" t="s">
        <v>214</v>
      </c>
      <c r="D243" s="8">
        <v>340</v>
      </c>
      <c r="E243" s="8" t="s">
        <v>83</v>
      </c>
      <c r="F243" s="8">
        <v>340</v>
      </c>
      <c r="G243" s="8" t="s">
        <v>261</v>
      </c>
      <c r="H243" s="8">
        <v>916</v>
      </c>
      <c r="J243" s="8" t="str">
        <f>VLOOKUP($E243,'un-class-eco'!$B$2:$D$219,3,FALSE)</f>
        <v>Lower middle income</v>
      </c>
      <c r="K243" s="8" t="str">
        <f>IF(VLOOKUP(E243,'un-class'!$L$1:$O$249,2,FALSE)="x","LDC",IF(VLOOKUP(E243,'un-class'!$L$1:$O$249,3,FALSE)="x","LLDC",IF(VLOOKUP(E243,'un-class'!$L$1:O458,4,FALSE)="x","SIDS","nan")))</f>
        <v>nan</v>
      </c>
      <c r="L243" s="14" t="str">
        <f t="shared" si="47"/>
        <v>HND</v>
      </c>
      <c r="M243" s="15" t="s">
        <v>1049</v>
      </c>
      <c r="N243" s="13">
        <f>VLOOKUP($E243,'ssp2-up-g'!$C$1:$X$194,5,FALSE)</f>
        <v>0.61678617312809925</v>
      </c>
      <c r="O243" s="13">
        <f>VLOOKUP($E243,'ssp2-up-g'!$C$1:$X$194,6,FALSE)</f>
        <v>0.61510547521505732</v>
      </c>
      <c r="P243" s="13">
        <f>VLOOKUP($E243,'ssp2-up-g'!$C$1:$X$194,7,FALSE)</f>
        <v>0.6009140001185953</v>
      </c>
      <c r="Q243" s="13">
        <f>VLOOKUP($E243,'ssp2-up-g'!$C$1:$X$194,8,FALSE)</f>
        <v>0.5706592224116589</v>
      </c>
      <c r="R243" s="13">
        <f>VLOOKUP($E243,'ssp2-up-g'!$C$1:$X$194,9,FALSE)</f>
        <v>0.54046445730547976</v>
      </c>
      <c r="S243" s="13">
        <f>VLOOKUP($E243,'ssp2-up-g'!$C$1:$X$194,10,FALSE)</f>
        <v>0.50412175043384799</v>
      </c>
      <c r="T243" s="13">
        <f>VLOOKUP($E243,'ssp2-up-g'!$C$1:$X$194,11,FALSE)</f>
        <v>0.45332045968054313</v>
      </c>
      <c r="U243" s="13">
        <f>VLOOKUP($E243,'ssp2-up-g'!$C$1:$X$194,12,FALSE)</f>
        <v>0.40052567342278067</v>
      </c>
      <c r="V243" s="13">
        <f>VLOOKUP($E243,'ssp2-up-g'!$C$1:$X$194,13,FALSE)</f>
        <v>0.35273782803049514</v>
      </c>
      <c r="W243" s="13">
        <f>VLOOKUP($E243,'ssp2-up-g'!$C$1:$X$194,14,FALSE)</f>
        <v>0.30215149908848105</v>
      </c>
      <c r="X243" s="13">
        <f>VLOOKUP($E243,'ssp2-up-g'!$C$1:$X$194,15,FALSE)</f>
        <v>0.25607469715280118</v>
      </c>
      <c r="Y243" s="13">
        <f>VLOOKUP($E243,'ssp2-up-g'!$C$1:$X$194,16,FALSE)</f>
        <v>0.20989330891715241</v>
      </c>
      <c r="Z243" s="13">
        <f>VLOOKUP($E243,'ssp2-up-g'!$C$1:$X$194,17,FALSE)</f>
        <v>0.16433752516569733</v>
      </c>
      <c r="AA243" s="13">
        <f>VLOOKUP($E243,'ssp2-up-g'!$C$1:$X$194,18,FALSE)</f>
        <v>0.12770330796344176</v>
      </c>
      <c r="AB243" s="13">
        <f>VLOOKUP($E243,'ssp2-up-g'!$C$1:$X$194,19,FALSE)</f>
        <v>8.9397056291190324E-2</v>
      </c>
      <c r="AC243" s="13">
        <f>VLOOKUP($E243,'ssp2-up-g'!$C$1:$X$194,20,FALSE)</f>
        <v>5.5170764294940611E-2</v>
      </c>
      <c r="AD243" s="13">
        <f>VLOOKUP($E243,'ssp2-up-g'!$C$1:$X$194,21,FALSE)</f>
        <v>2.3178169562616091E-2</v>
      </c>
      <c r="AE243" s="13">
        <f>VLOOKUP($E243,'ssp2-up-g'!$C$1:$X$194,22,FALSE)</f>
        <v>6.3195074740818313E-3</v>
      </c>
    </row>
    <row r="244" spans="1:31" x14ac:dyDescent="0.3">
      <c r="A244" s="14">
        <v>242</v>
      </c>
      <c r="B244" s="8" t="s">
        <v>688</v>
      </c>
      <c r="C244" s="8" t="s">
        <v>214</v>
      </c>
      <c r="D244" s="8">
        <v>484</v>
      </c>
      <c r="E244" s="8" t="s">
        <v>119</v>
      </c>
      <c r="F244" s="8">
        <v>484</v>
      </c>
      <c r="G244" s="8" t="s">
        <v>261</v>
      </c>
      <c r="H244" s="8">
        <v>916</v>
      </c>
      <c r="J244" s="8" t="str">
        <f>VLOOKUP($E244,'un-class-eco'!$B$2:$D$219,3,FALSE)</f>
        <v>Upper middle income</v>
      </c>
      <c r="K244" s="8" t="str">
        <f>IF(VLOOKUP(E244,'un-class'!$L$1:$O$249,2,FALSE)="x","LDC",IF(VLOOKUP(E244,'un-class'!$L$1:$O$249,3,FALSE)="x","LLDC",IF(VLOOKUP(E244,'un-class'!$L$1:O459,4,FALSE)="x","SIDS","nan")))</f>
        <v>nan</v>
      </c>
      <c r="L244" s="14" t="str">
        <f t="shared" si="47"/>
        <v>MEX</v>
      </c>
      <c r="M244" s="15" t="s">
        <v>1049</v>
      </c>
      <c r="N244" s="13">
        <f>VLOOKUP($E244,'ssp2-up-g'!$C$1:$X$194,5,FALSE)</f>
        <v>7.2194600474595632</v>
      </c>
      <c r="O244" s="13">
        <f>VLOOKUP($E244,'ssp2-up-g'!$C$1:$X$194,6,FALSE)</f>
        <v>6.9834207392879364</v>
      </c>
      <c r="P244" s="13">
        <f>VLOOKUP($E244,'ssp2-up-g'!$C$1:$X$194,7,FALSE)</f>
        <v>6.519891480994886</v>
      </c>
      <c r="Q244" s="13">
        <f>VLOOKUP($E244,'ssp2-up-g'!$C$1:$X$194,8,FALSE)</f>
        <v>5.9299866723358718</v>
      </c>
      <c r="R244" s="13">
        <f>VLOOKUP($E244,'ssp2-up-g'!$C$1:$X$194,9,FALSE)</f>
        <v>5.2398526648606492</v>
      </c>
      <c r="S244" s="13">
        <f>VLOOKUP($E244,'ssp2-up-g'!$C$1:$X$194,10,FALSE)</f>
        <v>4.5249650598424722</v>
      </c>
      <c r="T244" s="13">
        <f>VLOOKUP($E244,'ssp2-up-g'!$C$1:$X$194,11,FALSE)</f>
        <v>3.7709562890752863</v>
      </c>
      <c r="U244" s="13">
        <f>VLOOKUP($E244,'ssp2-up-g'!$C$1:$X$194,12,FALSE)</f>
        <v>3.0068096701556613</v>
      </c>
      <c r="V244" s="13">
        <f>VLOOKUP($E244,'ssp2-up-g'!$C$1:$X$194,13,FALSE)</f>
        <v>2.2384251266772708</v>
      </c>
      <c r="W244" s="13">
        <f>VLOOKUP($E244,'ssp2-up-g'!$C$1:$X$194,14,FALSE)</f>
        <v>1.4353405578701484</v>
      </c>
      <c r="X244" s="13">
        <f>VLOOKUP($E244,'ssp2-up-g'!$C$1:$X$194,15,FALSE)</f>
        <v>1.0346997194256744</v>
      </c>
      <c r="Y244" s="13">
        <f>VLOOKUP($E244,'ssp2-up-g'!$C$1:$X$194,16,FALSE)</f>
        <v>0.76902286634890515</v>
      </c>
      <c r="Z244" s="13">
        <f>VLOOKUP($E244,'ssp2-up-g'!$C$1:$X$194,17,FALSE)</f>
        <v>0.48323129729166681</v>
      </c>
      <c r="AA244" s="13">
        <f>VLOOKUP($E244,'ssp2-up-g'!$C$1:$X$194,18,FALSE)</f>
        <v>0.13891668696643933</v>
      </c>
      <c r="AB244" s="13">
        <f>VLOOKUP($E244,'ssp2-up-g'!$C$1:$X$194,19,FALSE)</f>
        <v>0</v>
      </c>
      <c r="AC244" s="13">
        <f>VLOOKUP($E244,'ssp2-up-g'!$C$1:$X$194,20,FALSE)</f>
        <v>0</v>
      </c>
      <c r="AD244" s="13">
        <f>VLOOKUP($E244,'ssp2-up-g'!$C$1:$X$194,21,FALSE)</f>
        <v>0</v>
      </c>
      <c r="AE244" s="13">
        <f>VLOOKUP($E244,'ssp2-up-g'!$C$1:$X$194,22,FALSE)</f>
        <v>0</v>
      </c>
    </row>
    <row r="245" spans="1:31" x14ac:dyDescent="0.3">
      <c r="A245" s="14">
        <v>243</v>
      </c>
      <c r="B245" s="8" t="s">
        <v>690</v>
      </c>
      <c r="C245" s="8" t="s">
        <v>214</v>
      </c>
      <c r="D245" s="8">
        <v>558</v>
      </c>
      <c r="E245" s="8" t="s">
        <v>137</v>
      </c>
      <c r="F245" s="8">
        <v>558</v>
      </c>
      <c r="G245" s="8" t="s">
        <v>261</v>
      </c>
      <c r="H245" s="8">
        <v>916</v>
      </c>
      <c r="J245" s="8" t="str">
        <f>VLOOKUP($E245,'un-class-eco'!$B$2:$D$219,3,FALSE)</f>
        <v>Lower middle income</v>
      </c>
      <c r="K245" s="8" t="str">
        <f>IF(VLOOKUP(E245,'un-class'!$L$1:$O$249,2,FALSE)="x","LDC",IF(VLOOKUP(E245,'un-class'!$L$1:$O$249,3,FALSE)="x","LLDC",IF(VLOOKUP(E245,'un-class'!$L$1:O460,4,FALSE)="x","SIDS","nan")))</f>
        <v>nan</v>
      </c>
      <c r="L245" s="14" t="str">
        <f t="shared" si="47"/>
        <v>NIC</v>
      </c>
      <c r="M245" s="15" t="s">
        <v>1049</v>
      </c>
      <c r="N245" s="13">
        <f>VLOOKUP($E245,'ssp2-up-g'!$C$1:$X$194,5,FALSE)</f>
        <v>0.37260377618399643</v>
      </c>
      <c r="O245" s="13">
        <f>VLOOKUP($E245,'ssp2-up-g'!$C$1:$X$194,6,FALSE)</f>
        <v>0.3308809868100635</v>
      </c>
      <c r="P245" s="13">
        <f>VLOOKUP($E245,'ssp2-up-g'!$C$1:$X$194,7,FALSE)</f>
        <v>0.28665867453786209</v>
      </c>
      <c r="Q245" s="13">
        <f>VLOOKUP($E245,'ssp2-up-g'!$C$1:$X$194,8,FALSE)</f>
        <v>0.24575542027713659</v>
      </c>
      <c r="R245" s="13">
        <f>VLOOKUP($E245,'ssp2-up-g'!$C$1:$X$194,9,FALSE)</f>
        <v>0.2037776841351473</v>
      </c>
      <c r="S245" s="13">
        <f>VLOOKUP($E245,'ssp2-up-g'!$C$1:$X$194,10,FALSE)</f>
        <v>0.1590069636777347</v>
      </c>
      <c r="T245" s="13">
        <f>VLOOKUP($E245,'ssp2-up-g'!$C$1:$X$194,11,FALSE)</f>
        <v>0.11766022400137466</v>
      </c>
      <c r="U245" s="13">
        <f>VLOOKUP($E245,'ssp2-up-g'!$C$1:$X$194,12,FALSE)</f>
        <v>7.8133873034694545E-2</v>
      </c>
      <c r="V245" s="13">
        <f>VLOOKUP($E245,'ssp2-up-g'!$C$1:$X$194,13,FALSE)</f>
        <v>3.9251394324215205E-2</v>
      </c>
      <c r="W245" s="13">
        <f>VLOOKUP($E245,'ssp2-up-g'!$C$1:$X$194,14,FALSE)</f>
        <v>3.5048088470261973E-3</v>
      </c>
      <c r="X245" s="13">
        <f>VLOOKUP($E245,'ssp2-up-g'!$C$1:$X$194,15,FALSE)</f>
        <v>0</v>
      </c>
      <c r="Y245" s="13">
        <f>VLOOKUP($E245,'ssp2-up-g'!$C$1:$X$194,16,FALSE)</f>
        <v>0</v>
      </c>
      <c r="Z245" s="13">
        <f>VLOOKUP($E245,'ssp2-up-g'!$C$1:$X$194,17,FALSE)</f>
        <v>0</v>
      </c>
      <c r="AA245" s="13">
        <f>VLOOKUP($E245,'ssp2-up-g'!$C$1:$X$194,18,FALSE)</f>
        <v>0</v>
      </c>
      <c r="AB245" s="13">
        <f>VLOOKUP($E245,'ssp2-up-g'!$C$1:$X$194,19,FALSE)</f>
        <v>0</v>
      </c>
      <c r="AC245" s="13">
        <f>VLOOKUP($E245,'ssp2-up-g'!$C$1:$X$194,20,FALSE)</f>
        <v>0</v>
      </c>
      <c r="AD245" s="13">
        <f>VLOOKUP($E245,'ssp2-up-g'!$C$1:$X$194,21,FALSE)</f>
        <v>0</v>
      </c>
      <c r="AE245" s="13">
        <f>VLOOKUP($E245,'ssp2-up-g'!$C$1:$X$194,22,FALSE)</f>
        <v>0</v>
      </c>
    </row>
    <row r="246" spans="1:31" x14ac:dyDescent="0.3">
      <c r="A246" s="14">
        <v>244</v>
      </c>
      <c r="B246" s="8" t="s">
        <v>692</v>
      </c>
      <c r="C246" s="8" t="s">
        <v>214</v>
      </c>
      <c r="D246" s="8">
        <v>591</v>
      </c>
      <c r="E246" s="8" t="s">
        <v>144</v>
      </c>
      <c r="F246" s="8">
        <v>591</v>
      </c>
      <c r="G246" s="8" t="s">
        <v>261</v>
      </c>
      <c r="H246" s="8">
        <v>916</v>
      </c>
      <c r="J246" s="8" t="str">
        <f>VLOOKUP($E246,'un-class-eco'!$B$2:$D$219,3,FALSE)</f>
        <v>High income</v>
      </c>
      <c r="K246" s="8" t="str">
        <f>IF(VLOOKUP(E246,'un-class'!$L$1:$O$249,2,FALSE)="x","LDC",IF(VLOOKUP(E246,'un-class'!$L$1:$O$249,3,FALSE)="x","LLDC",IF(VLOOKUP(E246,'un-class'!$L$1:O461,4,FALSE)="x","SIDS","nan")))</f>
        <v>nan</v>
      </c>
      <c r="L246" s="14" t="str">
        <f t="shared" si="47"/>
        <v>PAN</v>
      </c>
      <c r="M246" s="15" t="s">
        <v>1049</v>
      </c>
      <c r="N246" s="13">
        <f>VLOOKUP($E246,'ssp2-up-g'!$C$1:$X$194,5,FALSE)</f>
        <v>0.27641276636049783</v>
      </c>
      <c r="O246" s="13">
        <f>VLOOKUP($E246,'ssp2-up-g'!$C$1:$X$194,6,FALSE)</f>
        <v>0.26789862360590089</v>
      </c>
      <c r="P246" s="13">
        <f>VLOOKUP($E246,'ssp2-up-g'!$C$1:$X$194,7,FALSE)</f>
        <v>0.25910243854986881</v>
      </c>
      <c r="Q246" s="13">
        <f>VLOOKUP($E246,'ssp2-up-g'!$C$1:$X$194,8,FALSE)</f>
        <v>0.24609529333169755</v>
      </c>
      <c r="R246" s="13">
        <f>VLOOKUP($E246,'ssp2-up-g'!$C$1:$X$194,9,FALSE)</f>
        <v>0.22516759087556837</v>
      </c>
      <c r="S246" s="13">
        <f>VLOOKUP($E246,'ssp2-up-g'!$C$1:$X$194,10,FALSE)</f>
        <v>0.20460359208549539</v>
      </c>
      <c r="T246" s="13">
        <f>VLOOKUP($E246,'ssp2-up-g'!$C$1:$X$194,11,FALSE)</f>
        <v>0.17883156276882151</v>
      </c>
      <c r="U246" s="13">
        <f>VLOOKUP($E246,'ssp2-up-g'!$C$1:$X$194,12,FALSE)</f>
        <v>0.15184691435103748</v>
      </c>
      <c r="V246" s="13">
        <f>VLOOKUP($E246,'ssp2-up-g'!$C$1:$X$194,13,FALSE)</f>
        <v>0.12595847035193586</v>
      </c>
      <c r="W246" s="13">
        <f>VLOOKUP($E246,'ssp2-up-g'!$C$1:$X$194,14,FALSE)</f>
        <v>0.10003851833268929</v>
      </c>
      <c r="X246" s="13">
        <f>VLOOKUP($E246,'ssp2-up-g'!$C$1:$X$194,15,FALSE)</f>
        <v>7.7106405095500818E-2</v>
      </c>
      <c r="Y246" s="13">
        <f>VLOOKUP($E246,'ssp2-up-g'!$C$1:$X$194,16,FALSE)</f>
        <v>5.3606165329052935E-2</v>
      </c>
      <c r="Z246" s="13">
        <f>VLOOKUP($E246,'ssp2-up-g'!$C$1:$X$194,17,FALSE)</f>
        <v>2.8835353471349023E-2</v>
      </c>
      <c r="AA246" s="13">
        <f>VLOOKUP($E246,'ssp2-up-g'!$C$1:$X$194,18,FALSE)</f>
        <v>7.6814948853263232E-3</v>
      </c>
      <c r="AB246" s="13">
        <f>VLOOKUP($E246,'ssp2-up-g'!$C$1:$X$194,19,FALSE)</f>
        <v>0</v>
      </c>
      <c r="AC246" s="13">
        <f>VLOOKUP($E246,'ssp2-up-g'!$C$1:$X$194,20,FALSE)</f>
        <v>0</v>
      </c>
      <c r="AD246" s="13">
        <f>VLOOKUP($E246,'ssp2-up-g'!$C$1:$X$194,21,FALSE)</f>
        <v>0</v>
      </c>
      <c r="AE246" s="13">
        <f>VLOOKUP($E246,'ssp2-up-g'!$C$1:$X$194,22,FALSE)</f>
        <v>0</v>
      </c>
    </row>
    <row r="247" spans="1:31" x14ac:dyDescent="0.3">
      <c r="A247" s="14">
        <v>245</v>
      </c>
      <c r="B247" s="14" t="s">
        <v>694</v>
      </c>
      <c r="C247" s="14" t="s">
        <v>214</v>
      </c>
      <c r="D247" s="14">
        <v>931</v>
      </c>
      <c r="E247" s="14" t="s">
        <v>214</v>
      </c>
      <c r="F247" s="14">
        <v>5</v>
      </c>
      <c r="G247" s="14" t="s">
        <v>258</v>
      </c>
      <c r="H247" s="14">
        <v>904</v>
      </c>
      <c r="I247" s="14">
        <v>1830</v>
      </c>
      <c r="L247" s="14" t="str">
        <f>B247</f>
        <v>South America</v>
      </c>
      <c r="M247" s="15" t="s">
        <v>1049</v>
      </c>
      <c r="N247" s="15">
        <f t="shared" ref="N247:AE247" si="49">SUMIF($H$2:$H$295,$D247,N$2:N$295)</f>
        <v>21.915610803308184</v>
      </c>
      <c r="O247" s="15">
        <f t="shared" si="49"/>
        <v>20.470552760483137</v>
      </c>
      <c r="P247" s="15">
        <f t="shared" si="49"/>
        <v>18.640899442487871</v>
      </c>
      <c r="Q247" s="15">
        <f t="shared" si="49"/>
        <v>16.336239925303122</v>
      </c>
      <c r="R247" s="15">
        <f t="shared" si="49"/>
        <v>13.852792146126134</v>
      </c>
      <c r="S247" s="15">
        <f t="shared" si="49"/>
        <v>11.450724010140892</v>
      </c>
      <c r="T247" s="15">
        <f t="shared" si="49"/>
        <v>8.9654902961147318</v>
      </c>
      <c r="U247" s="15">
        <f t="shared" si="49"/>
        <v>6.2928315223728308</v>
      </c>
      <c r="V247" s="15">
        <f t="shared" si="49"/>
        <v>3.791064580876649</v>
      </c>
      <c r="W247" s="15">
        <f t="shared" si="49"/>
        <v>2.7543746418705624</v>
      </c>
      <c r="X247" s="15">
        <f t="shared" si="49"/>
        <v>1.8984169752898994</v>
      </c>
      <c r="Y247" s="15">
        <f t="shared" si="49"/>
        <v>1.121315675918575</v>
      </c>
      <c r="Z247" s="15">
        <f t="shared" si="49"/>
        <v>0.64181952462096237</v>
      </c>
      <c r="AA247" s="15">
        <f t="shared" si="49"/>
        <v>0.28288712528323895</v>
      </c>
      <c r="AB247" s="15">
        <f t="shared" si="49"/>
        <v>0.13630962685098802</v>
      </c>
      <c r="AC247" s="15">
        <f t="shared" si="49"/>
        <v>5.397758226295124E-2</v>
      </c>
      <c r="AD247" s="15">
        <f t="shared" si="49"/>
        <v>3.2261875571829968E-2</v>
      </c>
      <c r="AE247" s="15">
        <f t="shared" si="49"/>
        <v>1.2991680611207812E-2</v>
      </c>
    </row>
    <row r="248" spans="1:31" x14ac:dyDescent="0.3">
      <c r="A248" s="14">
        <v>246</v>
      </c>
      <c r="B248" s="8" t="s">
        <v>695</v>
      </c>
      <c r="C248" s="8" t="s">
        <v>214</v>
      </c>
      <c r="D248" s="8">
        <v>32</v>
      </c>
      <c r="E248" s="8" t="s">
        <v>14</v>
      </c>
      <c r="F248" s="8">
        <v>32</v>
      </c>
      <c r="G248" s="8" t="s">
        <v>261</v>
      </c>
      <c r="H248" s="8">
        <v>931</v>
      </c>
      <c r="J248" s="8" t="str">
        <f>VLOOKUP($E248,'un-class-eco'!$B$2:$D$219,3,FALSE)</f>
        <v>Upper middle income</v>
      </c>
      <c r="K248" s="8" t="str">
        <f>IF(VLOOKUP(E248,'un-class'!$L$1:$O$249,2,FALSE)="x","LDC",IF(VLOOKUP(E248,'un-class'!$L$1:$O$249,3,FALSE)="x","LLDC",IF(VLOOKUP(E248,'un-class'!$L$1:O463,4,FALSE)="x","SIDS","nan")))</f>
        <v>nan</v>
      </c>
      <c r="L248" s="14" t="str">
        <f t="shared" si="47"/>
        <v>ARG</v>
      </c>
      <c r="M248" s="15" t="s">
        <v>1049</v>
      </c>
      <c r="N248" s="13">
        <f>VLOOKUP($E248,'ssp2-up-g'!$C$1:$X$194,5,FALSE)</f>
        <v>1.8847117931877193</v>
      </c>
      <c r="O248" s="13">
        <f>VLOOKUP($E248,'ssp2-up-g'!$C$1:$X$194,6,FALSE)</f>
        <v>1.7690336415292123</v>
      </c>
      <c r="P248" s="13">
        <f>VLOOKUP($E248,'ssp2-up-g'!$C$1:$X$194,7,FALSE)</f>
        <v>1.6060828717267555</v>
      </c>
      <c r="Q248" s="13">
        <f>VLOOKUP($E248,'ssp2-up-g'!$C$1:$X$194,8,FALSE)</f>
        <v>1.4423317731425769</v>
      </c>
      <c r="R248" s="13">
        <f>VLOOKUP($E248,'ssp2-up-g'!$C$1:$X$194,9,FALSE)</f>
        <v>1.2764286196245322</v>
      </c>
      <c r="S248" s="13">
        <f>VLOOKUP($E248,'ssp2-up-g'!$C$1:$X$194,10,FALSE)</f>
        <v>1.1215145062825087</v>
      </c>
      <c r="T248" s="13">
        <f>VLOOKUP($E248,'ssp2-up-g'!$C$1:$X$194,11,FALSE)</f>
        <v>0.89885706589610237</v>
      </c>
      <c r="U248" s="13">
        <f>VLOOKUP($E248,'ssp2-up-g'!$C$1:$X$194,12,FALSE)</f>
        <v>0.69441885483257693</v>
      </c>
      <c r="V248" s="13">
        <f>VLOOKUP($E248,'ssp2-up-g'!$C$1:$X$194,13,FALSE)</f>
        <v>0.48325283812157949</v>
      </c>
      <c r="W248" s="13">
        <f>VLOOKUP($E248,'ssp2-up-g'!$C$1:$X$194,14,FALSE)</f>
        <v>0.27545729367999883</v>
      </c>
      <c r="X248" s="13">
        <f>VLOOKUP($E248,'ssp2-up-g'!$C$1:$X$194,15,FALSE)</f>
        <v>0.12519775080549067</v>
      </c>
      <c r="Y248" s="13">
        <f>VLOOKUP($E248,'ssp2-up-g'!$C$1:$X$194,16,FALSE)</f>
        <v>0</v>
      </c>
      <c r="Z248" s="13">
        <f>VLOOKUP($E248,'ssp2-up-g'!$C$1:$X$194,17,FALSE)</f>
        <v>0</v>
      </c>
      <c r="AA248" s="13">
        <f>VLOOKUP($E248,'ssp2-up-g'!$C$1:$X$194,18,FALSE)</f>
        <v>0</v>
      </c>
      <c r="AB248" s="13">
        <f>VLOOKUP($E248,'ssp2-up-g'!$C$1:$X$194,19,FALSE)</f>
        <v>0</v>
      </c>
      <c r="AC248" s="13">
        <f>VLOOKUP($E248,'ssp2-up-g'!$C$1:$X$194,20,FALSE)</f>
        <v>0</v>
      </c>
      <c r="AD248" s="13">
        <f>VLOOKUP($E248,'ssp2-up-g'!$C$1:$X$194,21,FALSE)</f>
        <v>0</v>
      </c>
      <c r="AE248" s="13">
        <f>VLOOKUP($E248,'ssp2-up-g'!$C$1:$X$194,22,FALSE)</f>
        <v>0</v>
      </c>
    </row>
    <row r="249" spans="1:31" x14ac:dyDescent="0.3">
      <c r="A249" s="14">
        <v>247</v>
      </c>
      <c r="B249" s="8" t="s">
        <v>697</v>
      </c>
      <c r="C249" s="8" t="s">
        <v>214</v>
      </c>
      <c r="D249" s="8">
        <v>68</v>
      </c>
      <c r="E249" s="8" t="s">
        <v>30</v>
      </c>
      <c r="F249" s="8">
        <v>68</v>
      </c>
      <c r="G249" s="8" t="s">
        <v>261</v>
      </c>
      <c r="H249" s="8">
        <v>931</v>
      </c>
      <c r="J249" s="8" t="str">
        <f>VLOOKUP($E249,'un-class-eco'!$B$2:$D$219,3,FALSE)</f>
        <v>Lower middle income</v>
      </c>
      <c r="K249" s="8" t="str">
        <f>IF(VLOOKUP(E249,'un-class'!$L$1:$O$249,2,FALSE)="x","LDC",IF(VLOOKUP(E249,'un-class'!$L$1:$O$249,3,FALSE)="x","LLDC",IF(VLOOKUP(E249,'un-class'!$L$1:O464,4,FALSE)="x","SIDS","nan")))</f>
        <v>LLDC</v>
      </c>
      <c r="L249" s="14" t="str">
        <f t="shared" si="47"/>
        <v>BOL</v>
      </c>
      <c r="M249" s="15" t="s">
        <v>1049</v>
      </c>
      <c r="N249" s="13">
        <f>VLOOKUP($E249,'ssp2-up-g'!$C$1:$X$194,5,FALSE)</f>
        <v>0.68512372225838014</v>
      </c>
      <c r="O249" s="13">
        <f>VLOOKUP($E249,'ssp2-up-g'!$C$1:$X$194,6,FALSE)</f>
        <v>0.68459292294609764</v>
      </c>
      <c r="P249" s="13">
        <f>VLOOKUP($E249,'ssp2-up-g'!$C$1:$X$194,7,FALSE)</f>
        <v>0.67559200844975198</v>
      </c>
      <c r="Q249" s="13">
        <f>VLOOKUP($E249,'ssp2-up-g'!$C$1:$X$194,8,FALSE)</f>
        <v>0.64210570516968524</v>
      </c>
      <c r="R249" s="13">
        <f>VLOOKUP($E249,'ssp2-up-g'!$C$1:$X$194,9,FALSE)</f>
        <v>0.59354521446446817</v>
      </c>
      <c r="S249" s="13">
        <f>VLOOKUP($E249,'ssp2-up-g'!$C$1:$X$194,10,FALSE)</f>
        <v>0.54221217938455091</v>
      </c>
      <c r="T249" s="13">
        <f>VLOOKUP($E249,'ssp2-up-g'!$C$1:$X$194,11,FALSE)</f>
        <v>0.48348111884754452</v>
      </c>
      <c r="U249" s="13">
        <f>VLOOKUP($E249,'ssp2-up-g'!$C$1:$X$194,12,FALSE)</f>
        <v>0.42611447667259483</v>
      </c>
      <c r="V249" s="13">
        <f>VLOOKUP($E249,'ssp2-up-g'!$C$1:$X$194,13,FALSE)</f>
        <v>0.35550501141102053</v>
      </c>
      <c r="W249" s="13">
        <f>VLOOKUP($E249,'ssp2-up-g'!$C$1:$X$194,14,FALSE)</f>
        <v>0.28992066394583738</v>
      </c>
      <c r="X249" s="13">
        <f>VLOOKUP($E249,'ssp2-up-g'!$C$1:$X$194,15,FALSE)</f>
        <v>0.24079923619103916</v>
      </c>
      <c r="Y249" s="13">
        <f>VLOOKUP($E249,'ssp2-up-g'!$C$1:$X$194,16,FALSE)</f>
        <v>0.19842861120690714</v>
      </c>
      <c r="Z249" s="13">
        <f>VLOOKUP($E249,'ssp2-up-g'!$C$1:$X$194,17,FALSE)</f>
        <v>0.15419821425778757</v>
      </c>
      <c r="AA249" s="13">
        <f>VLOOKUP($E249,'ssp2-up-g'!$C$1:$X$194,18,FALSE)</f>
        <v>0.10744683439276947</v>
      </c>
      <c r="AB249" s="13">
        <f>VLOOKUP($E249,'ssp2-up-g'!$C$1:$X$194,19,FALSE)</f>
        <v>7.3118956140874047E-2</v>
      </c>
      <c r="AC249" s="13">
        <f>VLOOKUP($E249,'ssp2-up-g'!$C$1:$X$194,20,FALSE)</f>
        <v>4.926945402136873E-2</v>
      </c>
      <c r="AD249" s="13">
        <f>VLOOKUP($E249,'ssp2-up-g'!$C$1:$X$194,21,FALSE)</f>
        <v>3.2213294343522492E-2</v>
      </c>
      <c r="AE249" s="13">
        <f>VLOOKUP($E249,'ssp2-up-g'!$C$1:$X$194,22,FALSE)</f>
        <v>1.2991680611207812E-2</v>
      </c>
    </row>
    <row r="250" spans="1:31" x14ac:dyDescent="0.3">
      <c r="A250" s="14">
        <v>248</v>
      </c>
      <c r="B250" s="8" t="s">
        <v>699</v>
      </c>
      <c r="C250" s="8" t="s">
        <v>214</v>
      </c>
      <c r="D250" s="8">
        <v>76</v>
      </c>
      <c r="E250" s="8" t="s">
        <v>31</v>
      </c>
      <c r="F250" s="8">
        <v>76</v>
      </c>
      <c r="G250" s="8" t="s">
        <v>261</v>
      </c>
      <c r="H250" s="8">
        <v>931</v>
      </c>
      <c r="J250" s="8" t="str">
        <f>VLOOKUP($E250,'un-class-eco'!$B$2:$D$219,3,FALSE)</f>
        <v>Upper middle income</v>
      </c>
      <c r="K250" s="8" t="str">
        <f>IF(VLOOKUP(E250,'un-class'!$L$1:$O$249,2,FALSE)="x","LDC",IF(VLOOKUP(E250,'un-class'!$L$1:$O$249,3,FALSE)="x","LLDC",IF(VLOOKUP(E250,'un-class'!$L$1:O465,4,FALSE)="x","SIDS","nan")))</f>
        <v>nan</v>
      </c>
      <c r="L250" s="14" t="str">
        <f t="shared" si="47"/>
        <v>BRA</v>
      </c>
      <c r="M250" s="15" t="s">
        <v>1049</v>
      </c>
      <c r="N250" s="13">
        <f>VLOOKUP($E250,'ssp2-up-g'!$C$1:$X$194,5,FALSE)</f>
        <v>9.5316816359701875</v>
      </c>
      <c r="O250" s="13">
        <f>VLOOKUP($E250,'ssp2-up-g'!$C$1:$X$194,6,FALSE)</f>
        <v>8.7301978314620783</v>
      </c>
      <c r="P250" s="13">
        <f>VLOOKUP($E250,'ssp2-up-g'!$C$1:$X$194,7,FALSE)</f>
        <v>7.7028125536728851</v>
      </c>
      <c r="Q250" s="13">
        <f>VLOOKUP($E250,'ssp2-up-g'!$C$1:$X$194,8,FALSE)</f>
        <v>6.3738633946813081</v>
      </c>
      <c r="R250" s="13">
        <f>VLOOKUP($E250,'ssp2-up-g'!$C$1:$X$194,9,FALSE)</f>
        <v>5.0603370094556226</v>
      </c>
      <c r="S250" s="13">
        <f>VLOOKUP($E250,'ssp2-up-g'!$C$1:$X$194,10,FALSE)</f>
        <v>3.806813590503765</v>
      </c>
      <c r="T250" s="13">
        <f>VLOOKUP($E250,'ssp2-up-g'!$C$1:$X$194,11,FALSE)</f>
        <v>2.5749174999780564</v>
      </c>
      <c r="U250" s="13">
        <f>VLOOKUP($E250,'ssp2-up-g'!$C$1:$X$194,12,FALSE)</f>
        <v>1.216230661599468</v>
      </c>
      <c r="V250" s="13">
        <f>VLOOKUP($E250,'ssp2-up-g'!$C$1:$X$194,13,FALSE)</f>
        <v>0</v>
      </c>
      <c r="W250" s="13">
        <f>VLOOKUP($E250,'ssp2-up-g'!$C$1:$X$194,14,FALSE)</f>
        <v>0</v>
      </c>
      <c r="X250" s="13">
        <f>VLOOKUP($E250,'ssp2-up-g'!$C$1:$X$194,15,FALSE)</f>
        <v>0</v>
      </c>
      <c r="Y250" s="13">
        <f>VLOOKUP($E250,'ssp2-up-g'!$C$1:$X$194,16,FALSE)</f>
        <v>0</v>
      </c>
      <c r="Z250" s="13">
        <f>VLOOKUP($E250,'ssp2-up-g'!$C$1:$X$194,17,FALSE)</f>
        <v>0</v>
      </c>
      <c r="AA250" s="13">
        <f>VLOOKUP($E250,'ssp2-up-g'!$C$1:$X$194,18,FALSE)</f>
        <v>0</v>
      </c>
      <c r="AB250" s="13">
        <f>VLOOKUP($E250,'ssp2-up-g'!$C$1:$X$194,19,FALSE)</f>
        <v>0</v>
      </c>
      <c r="AC250" s="13">
        <f>VLOOKUP($E250,'ssp2-up-g'!$C$1:$X$194,20,FALSE)</f>
        <v>0</v>
      </c>
      <c r="AD250" s="13">
        <f>VLOOKUP($E250,'ssp2-up-g'!$C$1:$X$194,21,FALSE)</f>
        <v>0</v>
      </c>
      <c r="AE250" s="13">
        <f>VLOOKUP($E250,'ssp2-up-g'!$C$1:$X$194,22,FALSE)</f>
        <v>0</v>
      </c>
    </row>
    <row r="251" spans="1:31" x14ac:dyDescent="0.3">
      <c r="A251" s="14">
        <v>249</v>
      </c>
      <c r="B251" s="8" t="s">
        <v>701</v>
      </c>
      <c r="C251" s="8" t="s">
        <v>214</v>
      </c>
      <c r="D251" s="8">
        <v>152</v>
      </c>
      <c r="E251" s="8" t="s">
        <v>39</v>
      </c>
      <c r="F251" s="8">
        <v>152</v>
      </c>
      <c r="G251" s="8" t="s">
        <v>261</v>
      </c>
      <c r="H251" s="8">
        <v>931</v>
      </c>
      <c r="J251" s="8" t="str">
        <f>VLOOKUP($E251,'un-class-eco'!$B$2:$D$219,3,FALSE)</f>
        <v>High income</v>
      </c>
      <c r="K251" s="8" t="str">
        <f>IF(VLOOKUP(E251,'un-class'!$L$1:$O$249,2,FALSE)="x","LDC",IF(VLOOKUP(E251,'un-class'!$L$1:$O$249,3,FALSE)="x","LLDC",IF(VLOOKUP(E251,'un-class'!$L$1:O466,4,FALSE)="x","SIDS","nan")))</f>
        <v>nan</v>
      </c>
      <c r="L251" s="14" t="str">
        <f t="shared" si="47"/>
        <v>CHL</v>
      </c>
      <c r="M251" s="15" t="s">
        <v>1049</v>
      </c>
      <c r="N251" s="13">
        <f>VLOOKUP($E251,'ssp2-up-g'!$C$1:$X$194,5,FALSE)</f>
        <v>0.89394303380358586</v>
      </c>
      <c r="O251" s="13">
        <f>VLOOKUP($E251,'ssp2-up-g'!$C$1:$X$194,6,FALSE)</f>
        <v>0.83485851028119029</v>
      </c>
      <c r="P251" s="13">
        <f>VLOOKUP($E251,'ssp2-up-g'!$C$1:$X$194,7,FALSE)</f>
        <v>0.75206011148292262</v>
      </c>
      <c r="Q251" s="13">
        <f>VLOOKUP($E251,'ssp2-up-g'!$C$1:$X$194,8,FALSE)</f>
        <v>0.6405553371267132</v>
      </c>
      <c r="R251" s="13">
        <f>VLOOKUP($E251,'ssp2-up-g'!$C$1:$X$194,9,FALSE)</f>
        <v>0.51838968335732716</v>
      </c>
      <c r="S251" s="13">
        <f>VLOOKUP($E251,'ssp2-up-g'!$C$1:$X$194,10,FALSE)</f>
        <v>0.39381454544634309</v>
      </c>
      <c r="T251" s="13">
        <f>VLOOKUP($E251,'ssp2-up-g'!$C$1:$X$194,11,FALSE)</f>
        <v>0.27757248608059371</v>
      </c>
      <c r="U251" s="13">
        <f>VLOOKUP($E251,'ssp2-up-g'!$C$1:$X$194,12,FALSE)</f>
        <v>0.15118512354218439</v>
      </c>
      <c r="V251" s="13">
        <f>VLOOKUP($E251,'ssp2-up-g'!$C$1:$X$194,13,FALSE)</f>
        <v>5.7578777744563325E-2</v>
      </c>
      <c r="W251" s="13">
        <f>VLOOKUP($E251,'ssp2-up-g'!$C$1:$X$194,14,FALSE)</f>
        <v>0</v>
      </c>
      <c r="X251" s="13">
        <f>VLOOKUP($E251,'ssp2-up-g'!$C$1:$X$194,15,FALSE)</f>
        <v>0</v>
      </c>
      <c r="Y251" s="13">
        <f>VLOOKUP($E251,'ssp2-up-g'!$C$1:$X$194,16,FALSE)</f>
        <v>0</v>
      </c>
      <c r="Z251" s="13">
        <f>VLOOKUP($E251,'ssp2-up-g'!$C$1:$X$194,17,FALSE)</f>
        <v>0</v>
      </c>
      <c r="AA251" s="13">
        <f>VLOOKUP($E251,'ssp2-up-g'!$C$1:$X$194,18,FALSE)</f>
        <v>0</v>
      </c>
      <c r="AB251" s="13">
        <f>VLOOKUP($E251,'ssp2-up-g'!$C$1:$X$194,19,FALSE)</f>
        <v>0</v>
      </c>
      <c r="AC251" s="13">
        <f>VLOOKUP($E251,'ssp2-up-g'!$C$1:$X$194,20,FALSE)</f>
        <v>0</v>
      </c>
      <c r="AD251" s="13">
        <f>VLOOKUP($E251,'ssp2-up-g'!$C$1:$X$194,21,FALSE)</f>
        <v>0</v>
      </c>
      <c r="AE251" s="13">
        <f>VLOOKUP($E251,'ssp2-up-g'!$C$1:$X$194,22,FALSE)</f>
        <v>0</v>
      </c>
    </row>
    <row r="252" spans="1:31" x14ac:dyDescent="0.3">
      <c r="A252" s="14">
        <v>250</v>
      </c>
      <c r="B252" s="8" t="s">
        <v>703</v>
      </c>
      <c r="C252" s="8" t="s">
        <v>214</v>
      </c>
      <c r="D252" s="8">
        <v>170</v>
      </c>
      <c r="E252" s="8" t="s">
        <v>45</v>
      </c>
      <c r="F252" s="8">
        <v>170</v>
      </c>
      <c r="G252" s="8" t="s">
        <v>261</v>
      </c>
      <c r="H252" s="8">
        <v>931</v>
      </c>
      <c r="J252" s="8" t="str">
        <f>VLOOKUP($E252,'un-class-eco'!$B$2:$D$219,3,FALSE)</f>
        <v>Upper middle income</v>
      </c>
      <c r="K252" s="8" t="str">
        <f>IF(VLOOKUP(E252,'un-class'!$L$1:$O$249,2,FALSE)="x","LDC",IF(VLOOKUP(E252,'un-class'!$L$1:$O$249,3,FALSE)="x","LLDC",IF(VLOOKUP(E252,'un-class'!$L$1:O467,4,FALSE)="x","SIDS","nan")))</f>
        <v>nan</v>
      </c>
      <c r="L252" s="14" t="str">
        <f t="shared" si="47"/>
        <v>COL</v>
      </c>
      <c r="M252" s="15" t="s">
        <v>1049</v>
      </c>
      <c r="N252" s="13">
        <f>VLOOKUP($E252,'ssp2-up-g'!$C$1:$X$194,5,FALSE)</f>
        <v>3.3889407560146978</v>
      </c>
      <c r="O252" s="13">
        <f>VLOOKUP($E252,'ssp2-up-g'!$C$1:$X$194,6,FALSE)</f>
        <v>3.2713629058671643</v>
      </c>
      <c r="P252" s="13">
        <f>VLOOKUP($E252,'ssp2-up-g'!$C$1:$X$194,7,FALSE)</f>
        <v>3.0779649502509798</v>
      </c>
      <c r="Q252" s="13">
        <f>VLOOKUP($E252,'ssp2-up-g'!$C$1:$X$194,8,FALSE)</f>
        <v>2.832288740123623</v>
      </c>
      <c r="R252" s="13">
        <f>VLOOKUP($E252,'ssp2-up-g'!$C$1:$X$194,9,FALSE)</f>
        <v>2.5361572345377681</v>
      </c>
      <c r="S252" s="13">
        <f>VLOOKUP($E252,'ssp2-up-g'!$C$1:$X$194,10,FALSE)</f>
        <v>2.2534373645594812</v>
      </c>
      <c r="T252" s="13">
        <f>VLOOKUP($E252,'ssp2-up-g'!$C$1:$X$194,11,FALSE)</f>
        <v>1.9652971457847457</v>
      </c>
      <c r="U252" s="13">
        <f>VLOOKUP($E252,'ssp2-up-g'!$C$1:$X$194,12,FALSE)</f>
        <v>1.6262373049395507</v>
      </c>
      <c r="V252" s="13">
        <f>VLOOKUP($E252,'ssp2-up-g'!$C$1:$X$194,13,FALSE)</f>
        <v>1.2941526033712591</v>
      </c>
      <c r="W252" s="13">
        <f>VLOOKUP($E252,'ssp2-up-g'!$C$1:$X$194,14,FALSE)</f>
        <v>1.015364584750543</v>
      </c>
      <c r="X252" s="13">
        <f>VLOOKUP($E252,'ssp2-up-g'!$C$1:$X$194,15,FALSE)</f>
        <v>0.71092780412006817</v>
      </c>
      <c r="Y252" s="13">
        <f>VLOOKUP($E252,'ssp2-up-g'!$C$1:$X$194,16,FALSE)</f>
        <v>0.45165630276120083</v>
      </c>
      <c r="Z252" s="13">
        <f>VLOOKUP($E252,'ssp2-up-g'!$C$1:$X$194,17,FALSE)</f>
        <v>0.19850764065862592</v>
      </c>
      <c r="AA252" s="13">
        <f>VLOOKUP($E252,'ssp2-up-g'!$C$1:$X$194,18,FALSE)</f>
        <v>0</v>
      </c>
      <c r="AB252" s="13">
        <f>VLOOKUP($E252,'ssp2-up-g'!$C$1:$X$194,19,FALSE)</f>
        <v>0</v>
      </c>
      <c r="AC252" s="13">
        <f>VLOOKUP($E252,'ssp2-up-g'!$C$1:$X$194,20,FALSE)</f>
        <v>0</v>
      </c>
      <c r="AD252" s="13">
        <f>VLOOKUP($E252,'ssp2-up-g'!$C$1:$X$194,21,FALSE)</f>
        <v>0</v>
      </c>
      <c r="AE252" s="13">
        <f>VLOOKUP($E252,'ssp2-up-g'!$C$1:$X$194,22,FALSE)</f>
        <v>0</v>
      </c>
    </row>
    <row r="253" spans="1:31" x14ac:dyDescent="0.3">
      <c r="A253" s="14">
        <v>251</v>
      </c>
      <c r="B253" s="8" t="s">
        <v>705</v>
      </c>
      <c r="C253" s="8" t="s">
        <v>214</v>
      </c>
      <c r="D253" s="8">
        <v>218</v>
      </c>
      <c r="E253" s="8" t="s">
        <v>57</v>
      </c>
      <c r="F253" s="8">
        <v>218</v>
      </c>
      <c r="G253" s="8" t="s">
        <v>261</v>
      </c>
      <c r="H253" s="8">
        <v>931</v>
      </c>
      <c r="J253" s="8" t="str">
        <f>VLOOKUP($E253,'un-class-eco'!$B$2:$D$219,3,FALSE)</f>
        <v>Upper middle income</v>
      </c>
      <c r="K253" s="8" t="str">
        <f>IF(VLOOKUP(E253,'un-class'!$L$1:$O$249,2,FALSE)="x","LDC",IF(VLOOKUP(E253,'un-class'!$L$1:$O$249,3,FALSE)="x","LLDC",IF(VLOOKUP(E253,'un-class'!$L$1:O468,4,FALSE)="x","SIDS","nan")))</f>
        <v>nan</v>
      </c>
      <c r="L253" s="14" t="str">
        <f t="shared" si="47"/>
        <v>ECU</v>
      </c>
      <c r="M253" s="15" t="s">
        <v>1049</v>
      </c>
      <c r="N253" s="13">
        <f>VLOOKUP($E253,'ssp2-up-g'!$C$1:$X$194,5,FALSE)</f>
        <v>0.95294909860162136</v>
      </c>
      <c r="O253" s="13">
        <f>VLOOKUP($E253,'ssp2-up-g'!$C$1:$X$194,6,FALSE)</f>
        <v>0.9347796725427262</v>
      </c>
      <c r="P253" s="13">
        <f>VLOOKUP($E253,'ssp2-up-g'!$C$1:$X$194,7,FALSE)</f>
        <v>0.91320760889705888</v>
      </c>
      <c r="Q253" s="13">
        <f>VLOOKUP($E253,'ssp2-up-g'!$C$1:$X$194,8,FALSE)</f>
        <v>0.86373053218910378</v>
      </c>
      <c r="R253" s="13">
        <f>VLOOKUP($E253,'ssp2-up-g'!$C$1:$X$194,9,FALSE)</f>
        <v>0.80402930065203826</v>
      </c>
      <c r="S253" s="13">
        <f>VLOOKUP($E253,'ssp2-up-g'!$C$1:$X$194,10,FALSE)</f>
        <v>0.73821763320506228</v>
      </c>
      <c r="T253" s="13">
        <f>VLOOKUP($E253,'ssp2-up-g'!$C$1:$X$194,11,FALSE)</f>
        <v>0.65283305043271334</v>
      </c>
      <c r="U253" s="13">
        <f>VLOOKUP($E253,'ssp2-up-g'!$C$1:$X$194,12,FALSE)</f>
        <v>0.56605234779937241</v>
      </c>
      <c r="V253" s="13">
        <f>VLOOKUP($E253,'ssp2-up-g'!$C$1:$X$194,13,FALSE)</f>
        <v>0.4698684939129194</v>
      </c>
      <c r="W253" s="13">
        <f>VLOOKUP($E253,'ssp2-up-g'!$C$1:$X$194,14,FALSE)</f>
        <v>0.3746879375053922</v>
      </c>
      <c r="X253" s="13">
        <f>VLOOKUP($E253,'ssp2-up-g'!$C$1:$X$194,15,FALSE)</f>
        <v>0.30263879979298025</v>
      </c>
      <c r="Y253" s="13">
        <f>VLOOKUP($E253,'ssp2-up-g'!$C$1:$X$194,16,FALSE)</f>
        <v>0.23458350381502413</v>
      </c>
      <c r="Z253" s="13">
        <f>VLOOKUP($E253,'ssp2-up-g'!$C$1:$X$194,17,FALSE)</f>
        <v>0.16322863389108377</v>
      </c>
      <c r="AA253" s="13">
        <f>VLOOKUP($E253,'ssp2-up-g'!$C$1:$X$194,18,FALSE)</f>
        <v>9.2606128384524311E-2</v>
      </c>
      <c r="AB253" s="13">
        <f>VLOOKUP($E253,'ssp2-up-g'!$C$1:$X$194,19,FALSE)</f>
        <v>2.0486761781956631E-2</v>
      </c>
      <c r="AC253" s="13">
        <f>VLOOKUP($E253,'ssp2-up-g'!$C$1:$X$194,20,FALSE)</f>
        <v>0</v>
      </c>
      <c r="AD253" s="13">
        <f>VLOOKUP($E253,'ssp2-up-g'!$C$1:$X$194,21,FALSE)</f>
        <v>0</v>
      </c>
      <c r="AE253" s="13">
        <f>VLOOKUP($E253,'ssp2-up-g'!$C$1:$X$194,22,FALSE)</f>
        <v>0</v>
      </c>
    </row>
    <row r="254" spans="1:31" x14ac:dyDescent="0.3">
      <c r="A254" s="14">
        <v>252</v>
      </c>
      <c r="B254" s="8" t="s">
        <v>707</v>
      </c>
      <c r="C254" s="8">
        <v>31</v>
      </c>
      <c r="D254" s="8">
        <v>238</v>
      </c>
      <c r="E254" s="8" t="s">
        <v>708</v>
      </c>
      <c r="F254" s="8">
        <v>238</v>
      </c>
      <c r="G254" s="8" t="s">
        <v>261</v>
      </c>
      <c r="H254" s="8">
        <v>931</v>
      </c>
      <c r="J254" s="8" t="s">
        <v>799</v>
      </c>
      <c r="K254" s="8" t="str">
        <f>IF(VLOOKUP(E254,'un-class'!$L$1:$O$249,2,FALSE)="x","LDC",IF(VLOOKUP(E254,'un-class'!$L$1:$O$249,3,FALSE)="x","LLDC",IF(VLOOKUP(E254,'un-class'!$L$1:O469,4,FALSE)="x","SIDS","nan")))</f>
        <v>nan</v>
      </c>
      <c r="L254" s="14" t="str">
        <f t="shared" si="47"/>
        <v>FLK</v>
      </c>
      <c r="M254" s="15" t="s">
        <v>1049</v>
      </c>
      <c r="N254" s="8" t="s">
        <v>799</v>
      </c>
      <c r="O254" s="8" t="s">
        <v>799</v>
      </c>
      <c r="P254" s="8" t="s">
        <v>799</v>
      </c>
      <c r="Q254" s="8" t="s">
        <v>799</v>
      </c>
      <c r="R254" s="8" t="s">
        <v>799</v>
      </c>
      <c r="S254" s="8" t="s">
        <v>799</v>
      </c>
      <c r="T254" s="8" t="s">
        <v>799</v>
      </c>
      <c r="U254" s="8" t="s">
        <v>799</v>
      </c>
      <c r="V254" s="8" t="s">
        <v>799</v>
      </c>
      <c r="W254" s="8" t="s">
        <v>799</v>
      </c>
      <c r="X254" s="8" t="s">
        <v>799</v>
      </c>
      <c r="Y254" s="8" t="s">
        <v>799</v>
      </c>
      <c r="Z254" s="8" t="s">
        <v>799</v>
      </c>
      <c r="AA254" s="8" t="s">
        <v>799</v>
      </c>
      <c r="AB254" s="8" t="s">
        <v>799</v>
      </c>
      <c r="AC254" s="8" t="s">
        <v>799</v>
      </c>
      <c r="AD254" s="8" t="s">
        <v>799</v>
      </c>
      <c r="AE254" s="8" t="s">
        <v>799</v>
      </c>
    </row>
    <row r="255" spans="1:31" x14ac:dyDescent="0.3">
      <c r="A255" s="14">
        <v>253</v>
      </c>
      <c r="B255" s="8" t="s">
        <v>710</v>
      </c>
      <c r="C255" s="8">
        <v>2</v>
      </c>
      <c r="D255" s="8">
        <v>254</v>
      </c>
      <c r="E255" s="8" t="s">
        <v>79</v>
      </c>
      <c r="F255" s="8">
        <v>254</v>
      </c>
      <c r="G255" s="8" t="s">
        <v>261</v>
      </c>
      <c r="H255" s="8">
        <v>931</v>
      </c>
      <c r="J255" s="8" t="s">
        <v>799</v>
      </c>
      <c r="K255" s="8" t="str">
        <f>IF(VLOOKUP(E255,'un-class'!$L$1:$O$249,2,FALSE)="x","LDC",IF(VLOOKUP(E255,'un-class'!$L$1:$O$249,3,FALSE)="x","LLDC",IF(VLOOKUP(E255,'un-class'!$L$1:O470,4,FALSE)="x","SIDS","nan")))</f>
        <v>nan</v>
      </c>
      <c r="L255" s="14" t="str">
        <f t="shared" si="47"/>
        <v>GUF</v>
      </c>
      <c r="M255" s="15" t="s">
        <v>1049</v>
      </c>
      <c r="N255" s="13">
        <f>VLOOKUP($E255,'ssp2-up-g'!$C$1:$X$194,5,FALSE)</f>
        <v>2.539730266065518E-2</v>
      </c>
      <c r="O255" s="13">
        <f>VLOOKUP($E255,'ssp2-up-g'!$C$1:$X$194,6,FALSE)</f>
        <v>2.5611832133221213E-2</v>
      </c>
      <c r="P255" s="13">
        <f>VLOOKUP($E255,'ssp2-up-g'!$C$1:$X$194,7,FALSE)</f>
        <v>2.5322164959594551E-2</v>
      </c>
      <c r="Q255" s="13">
        <f>VLOOKUP($E255,'ssp2-up-g'!$C$1:$X$194,8,FALSE)</f>
        <v>2.4257832871255491E-2</v>
      </c>
      <c r="R255" s="13">
        <f>VLOOKUP($E255,'ssp2-up-g'!$C$1:$X$194,9,FALSE)</f>
        <v>2.3017628544383717E-2</v>
      </c>
      <c r="S255" s="13">
        <f>VLOOKUP($E255,'ssp2-up-g'!$C$1:$X$194,10,FALSE)</f>
        <v>2.1817433616852344E-2</v>
      </c>
      <c r="T255" s="13">
        <f>VLOOKUP($E255,'ssp2-up-g'!$C$1:$X$194,11,FALSE)</f>
        <v>1.987604693047007E-2</v>
      </c>
      <c r="U255" s="13">
        <f>VLOOKUP($E255,'ssp2-up-g'!$C$1:$X$194,12,FALSE)</f>
        <v>1.8023050991451628E-2</v>
      </c>
      <c r="V255" s="13">
        <f>VLOOKUP($E255,'ssp2-up-g'!$C$1:$X$194,13,FALSE)</f>
        <v>1.6330944837889272E-2</v>
      </c>
      <c r="W255" s="13">
        <f>VLOOKUP($E255,'ssp2-up-g'!$C$1:$X$194,14,FALSE)</f>
        <v>1.4593707718772719E-2</v>
      </c>
      <c r="X255" s="13">
        <f>VLOOKUP($E255,'ssp2-up-g'!$C$1:$X$194,15,FALSE)</f>
        <v>1.2491383709332726E-2</v>
      </c>
      <c r="Y255" s="13">
        <f>VLOOKUP($E255,'ssp2-up-g'!$C$1:$X$194,16,FALSE)</f>
        <v>1.0218216950126369E-2</v>
      </c>
      <c r="Z255" s="13">
        <f>VLOOKUP($E255,'ssp2-up-g'!$C$1:$X$194,17,FALSE)</f>
        <v>8.0866300903545962E-3</v>
      </c>
      <c r="AA255" s="13">
        <f>VLOOKUP($E255,'ssp2-up-g'!$C$1:$X$194,18,FALSE)</f>
        <v>6.0274151432317402E-3</v>
      </c>
      <c r="AB255" s="13">
        <f>VLOOKUP($E255,'ssp2-up-g'!$C$1:$X$194,19,FALSE)</f>
        <v>4.0146401513789787E-3</v>
      </c>
      <c r="AC255" s="13">
        <f>VLOOKUP($E255,'ssp2-up-g'!$C$1:$X$194,20,FALSE)</f>
        <v>2.0114862741181794E-3</v>
      </c>
      <c r="AD255" s="13">
        <f>VLOOKUP($E255,'ssp2-up-g'!$C$1:$X$194,21,FALSE)</f>
        <v>4.8581228307476021E-5</v>
      </c>
      <c r="AE255" s="13">
        <f>VLOOKUP($E255,'ssp2-up-g'!$C$1:$X$194,22,FALSE)</f>
        <v>0</v>
      </c>
    </row>
    <row r="256" spans="1:31" x14ac:dyDescent="0.3">
      <c r="A256" s="14">
        <v>254</v>
      </c>
      <c r="B256" s="8" t="s">
        <v>712</v>
      </c>
      <c r="C256" s="8" t="s">
        <v>214</v>
      </c>
      <c r="D256" s="8">
        <v>328</v>
      </c>
      <c r="E256" s="8" t="s">
        <v>81</v>
      </c>
      <c r="F256" s="8">
        <v>328</v>
      </c>
      <c r="G256" s="8" t="s">
        <v>261</v>
      </c>
      <c r="H256" s="8">
        <v>931</v>
      </c>
      <c r="J256" s="8" t="str">
        <f>VLOOKUP($E256,'un-class-eco'!$B$2:$D$219,3,FALSE)</f>
        <v>High income</v>
      </c>
      <c r="K256" s="8" t="str">
        <f>IF(VLOOKUP(E256,'un-class'!$L$1:$O$249,2,FALSE)="x","LDC",IF(VLOOKUP(E256,'un-class'!$L$1:$O$249,3,FALSE)="x","LLDC",IF(VLOOKUP(E256,'un-class'!$L$1:O471,4,FALSE)="x","SIDS","nan")))</f>
        <v>SIDS</v>
      </c>
      <c r="L256" s="14" t="str">
        <f t="shared" si="47"/>
        <v>GUY</v>
      </c>
      <c r="M256" s="15" t="s">
        <v>1049</v>
      </c>
      <c r="N256" s="13">
        <f>VLOOKUP($E256,'ssp2-up-g'!$C$1:$X$194,5,FALSE)</f>
        <v>2.7193573799893234E-2</v>
      </c>
      <c r="O256" s="13">
        <f>VLOOKUP($E256,'ssp2-up-g'!$C$1:$X$194,6,FALSE)</f>
        <v>2.8361028388328491E-2</v>
      </c>
      <c r="P256" s="13">
        <f>VLOOKUP($E256,'ssp2-up-g'!$C$1:$X$194,7,FALSE)</f>
        <v>2.6837487519869863E-2</v>
      </c>
      <c r="Q256" s="13">
        <f>VLOOKUP($E256,'ssp2-up-g'!$C$1:$X$194,8,FALSE)</f>
        <v>2.3487456805276641E-2</v>
      </c>
      <c r="R256" s="13">
        <f>VLOOKUP($E256,'ssp2-up-g'!$C$1:$X$194,9,FALSE)</f>
        <v>1.9647734941527384E-2</v>
      </c>
      <c r="S256" s="13">
        <f>VLOOKUP($E256,'ssp2-up-g'!$C$1:$X$194,10,FALSE)</f>
        <v>1.5314488620176037E-2</v>
      </c>
      <c r="T256" s="13">
        <f>VLOOKUP($E256,'ssp2-up-g'!$C$1:$X$194,11,FALSE)</f>
        <v>1.1128465586638381E-2</v>
      </c>
      <c r="U256" s="13">
        <f>VLOOKUP($E256,'ssp2-up-g'!$C$1:$X$194,12,FALSE)</f>
        <v>7.6990687751273268E-3</v>
      </c>
      <c r="V256" s="13">
        <f>VLOOKUP($E256,'ssp2-up-g'!$C$1:$X$194,13,FALSE)</f>
        <v>4.2143294510795237E-3</v>
      </c>
      <c r="W256" s="13">
        <f>VLOOKUP($E256,'ssp2-up-g'!$C$1:$X$194,14,FALSE)</f>
        <v>8.6357619285709619E-4</v>
      </c>
      <c r="X256" s="13">
        <f>VLOOKUP($E256,'ssp2-up-g'!$C$1:$X$194,15,FALSE)</f>
        <v>0</v>
      </c>
      <c r="Y256" s="13">
        <f>VLOOKUP($E256,'ssp2-up-g'!$C$1:$X$194,16,FALSE)</f>
        <v>0</v>
      </c>
      <c r="Z256" s="13">
        <f>VLOOKUP($E256,'ssp2-up-g'!$C$1:$X$194,17,FALSE)</f>
        <v>0</v>
      </c>
      <c r="AA256" s="13">
        <f>VLOOKUP($E256,'ssp2-up-g'!$C$1:$X$194,18,FALSE)</f>
        <v>0</v>
      </c>
      <c r="AB256" s="13">
        <f>VLOOKUP($E256,'ssp2-up-g'!$C$1:$X$194,19,FALSE)</f>
        <v>0</v>
      </c>
      <c r="AC256" s="13">
        <f>VLOOKUP($E256,'ssp2-up-g'!$C$1:$X$194,20,FALSE)</f>
        <v>0</v>
      </c>
      <c r="AD256" s="13">
        <f>VLOOKUP($E256,'ssp2-up-g'!$C$1:$X$194,21,FALSE)</f>
        <v>0</v>
      </c>
      <c r="AE256" s="13">
        <f>VLOOKUP($E256,'ssp2-up-g'!$C$1:$X$194,22,FALSE)</f>
        <v>0</v>
      </c>
    </row>
    <row r="257" spans="1:31" x14ac:dyDescent="0.3">
      <c r="A257" s="14">
        <v>255</v>
      </c>
      <c r="B257" s="8" t="s">
        <v>714</v>
      </c>
      <c r="C257" s="8" t="s">
        <v>214</v>
      </c>
      <c r="D257" s="8">
        <v>600</v>
      </c>
      <c r="E257" s="8" t="s">
        <v>152</v>
      </c>
      <c r="F257" s="8">
        <v>600</v>
      </c>
      <c r="G257" s="8" t="s">
        <v>261</v>
      </c>
      <c r="H257" s="8">
        <v>931</v>
      </c>
      <c r="J257" s="8" t="str">
        <f>VLOOKUP($E257,'un-class-eco'!$B$2:$D$219,3,FALSE)</f>
        <v>Upper middle income</v>
      </c>
      <c r="K257" s="8" t="str">
        <f>IF(VLOOKUP(E257,'un-class'!$L$1:$O$249,2,FALSE)="x","LDC",IF(VLOOKUP(E257,'un-class'!$L$1:$O$249,3,FALSE)="x","LLDC",IF(VLOOKUP(E257,'un-class'!$L$1:O472,4,FALSE)="x","SIDS","nan")))</f>
        <v>LLDC</v>
      </c>
      <c r="L257" s="14" t="str">
        <f t="shared" si="47"/>
        <v>PRY</v>
      </c>
      <c r="M257" s="15" t="s">
        <v>1049</v>
      </c>
      <c r="N257" s="13">
        <f>VLOOKUP($E257,'ssp2-up-g'!$C$1:$X$194,5,FALSE)</f>
        <v>0.52520440274750735</v>
      </c>
      <c r="O257" s="13">
        <f>VLOOKUP($E257,'ssp2-up-g'!$C$1:$X$194,6,FALSE)</f>
        <v>0.52387084922656335</v>
      </c>
      <c r="P257" s="13">
        <f>VLOOKUP($E257,'ssp2-up-g'!$C$1:$X$194,7,FALSE)</f>
        <v>0.50735837678799101</v>
      </c>
      <c r="Q257" s="13">
        <f>VLOOKUP($E257,'ssp2-up-g'!$C$1:$X$194,8,FALSE)</f>
        <v>0.48045627290950321</v>
      </c>
      <c r="R257" s="13">
        <f>VLOOKUP($E257,'ssp2-up-g'!$C$1:$X$194,9,FALSE)</f>
        <v>0.45250232583722738</v>
      </c>
      <c r="S257" s="13">
        <f>VLOOKUP($E257,'ssp2-up-g'!$C$1:$X$194,10,FALSE)</f>
        <v>0.41826189166565886</v>
      </c>
      <c r="T257" s="13">
        <f>VLOOKUP($E257,'ssp2-up-g'!$C$1:$X$194,11,FALSE)</f>
        <v>0.37690063584995492</v>
      </c>
      <c r="U257" s="13">
        <f>VLOOKUP($E257,'ssp2-up-g'!$C$1:$X$194,12,FALSE)</f>
        <v>0.33185010834077744</v>
      </c>
      <c r="V257" s="13">
        <f>VLOOKUP($E257,'ssp2-up-g'!$C$1:$X$194,13,FALSE)</f>
        <v>0.28883306814251064</v>
      </c>
      <c r="W257" s="13">
        <f>VLOOKUP($E257,'ssp2-up-g'!$C$1:$X$194,14,FALSE)</f>
        <v>0.23917310085466781</v>
      </c>
      <c r="X257" s="13">
        <f>VLOOKUP($E257,'ssp2-up-g'!$C$1:$X$194,15,FALSE)</f>
        <v>0.19547918815692356</v>
      </c>
      <c r="Y257" s="13">
        <f>VLOOKUP($E257,'ssp2-up-g'!$C$1:$X$194,16,FALSE)</f>
        <v>0.15442499144144151</v>
      </c>
      <c r="Z257" s="13">
        <f>VLOOKUP($E257,'ssp2-up-g'!$C$1:$X$194,17,FALSE)</f>
        <v>0.1156002295489067</v>
      </c>
      <c r="AA257" s="13">
        <f>VLOOKUP($E257,'ssp2-up-g'!$C$1:$X$194,18,FALSE)</f>
        <v>7.6046512107085462E-2</v>
      </c>
      <c r="AB257" s="13">
        <f>VLOOKUP($E257,'ssp2-up-g'!$C$1:$X$194,19,FALSE)</f>
        <v>3.8689268776778363E-2</v>
      </c>
      <c r="AC257" s="13">
        <f>VLOOKUP($E257,'ssp2-up-g'!$C$1:$X$194,20,FALSE)</f>
        <v>2.6966419674643305E-3</v>
      </c>
      <c r="AD257" s="13">
        <f>VLOOKUP($E257,'ssp2-up-g'!$C$1:$X$194,21,FALSE)</f>
        <v>0</v>
      </c>
      <c r="AE257" s="13">
        <f>VLOOKUP($E257,'ssp2-up-g'!$C$1:$X$194,22,FALSE)</f>
        <v>0</v>
      </c>
    </row>
    <row r="258" spans="1:31" x14ac:dyDescent="0.3">
      <c r="A258" s="14">
        <v>256</v>
      </c>
      <c r="B258" s="8" t="s">
        <v>716</v>
      </c>
      <c r="C258" s="8" t="s">
        <v>214</v>
      </c>
      <c r="D258" s="8">
        <v>604</v>
      </c>
      <c r="E258" s="8" t="s">
        <v>145</v>
      </c>
      <c r="F258" s="8">
        <v>604</v>
      </c>
      <c r="G258" s="8" t="s">
        <v>261</v>
      </c>
      <c r="H258" s="8">
        <v>931</v>
      </c>
      <c r="J258" s="8" t="str">
        <f>VLOOKUP($E258,'un-class-eco'!$B$2:$D$219,3,FALSE)</f>
        <v>Upper middle income</v>
      </c>
      <c r="K258" s="8" t="str">
        <f>IF(VLOOKUP(E258,'un-class'!$L$1:$O$249,2,FALSE)="x","LDC",IF(VLOOKUP(E258,'un-class'!$L$1:$O$249,3,FALSE)="x","LLDC",IF(VLOOKUP(E258,'un-class'!$L$1:O473,4,FALSE)="x","SIDS","nan")))</f>
        <v>nan</v>
      </c>
      <c r="L258" s="14" t="str">
        <f t="shared" si="47"/>
        <v>PER</v>
      </c>
      <c r="M258" s="15" t="s">
        <v>1049</v>
      </c>
      <c r="N258" s="13">
        <f>VLOOKUP($E258,'ssp2-up-g'!$C$1:$X$194,5,FALSE)</f>
        <v>1.513245728028771</v>
      </c>
      <c r="O258" s="13">
        <f>VLOOKUP($E258,'ssp2-up-g'!$C$1:$X$194,6,FALSE)</f>
        <v>1.3444432265585711</v>
      </c>
      <c r="P258" s="13">
        <f>VLOOKUP($E258,'ssp2-up-g'!$C$1:$X$194,7,FALSE)</f>
        <v>1.1884548131869863</v>
      </c>
      <c r="Q258" s="13">
        <f>VLOOKUP($E258,'ssp2-up-g'!$C$1:$X$194,8,FALSE)</f>
        <v>1.0296563716326439</v>
      </c>
      <c r="R258" s="13">
        <f>VLOOKUP($E258,'ssp2-up-g'!$C$1:$X$194,9,FALSE)</f>
        <v>0.83432904800236685</v>
      </c>
      <c r="S258" s="13">
        <f>VLOOKUP($E258,'ssp2-up-g'!$C$1:$X$194,10,FALSE)</f>
        <v>0.650197482502751</v>
      </c>
      <c r="T258" s="13">
        <f>VLOOKUP($E258,'ssp2-up-g'!$C$1:$X$194,11,FALSE)</f>
        <v>0.45368863793710545</v>
      </c>
      <c r="U258" s="13">
        <f>VLOOKUP($E258,'ssp2-up-g'!$C$1:$X$194,12,FALSE)</f>
        <v>0.2512556272535349</v>
      </c>
      <c r="V258" s="13">
        <f>VLOOKUP($E258,'ssp2-up-g'!$C$1:$X$194,13,FALSE)</f>
        <v>5.1252018247076592E-2</v>
      </c>
      <c r="W258" s="13">
        <f>VLOOKUP($E258,'ssp2-up-g'!$C$1:$X$194,14,FALSE)</f>
        <v>0</v>
      </c>
      <c r="X258" s="13">
        <f>VLOOKUP($E258,'ssp2-up-g'!$C$1:$X$194,15,FALSE)</f>
        <v>0</v>
      </c>
      <c r="Y258" s="13">
        <f>VLOOKUP($E258,'ssp2-up-g'!$C$1:$X$194,16,FALSE)</f>
        <v>0</v>
      </c>
      <c r="Z258" s="13">
        <f>VLOOKUP($E258,'ssp2-up-g'!$C$1:$X$194,17,FALSE)</f>
        <v>0</v>
      </c>
      <c r="AA258" s="13">
        <f>VLOOKUP($E258,'ssp2-up-g'!$C$1:$X$194,18,FALSE)</f>
        <v>0</v>
      </c>
      <c r="AB258" s="13">
        <f>VLOOKUP($E258,'ssp2-up-g'!$C$1:$X$194,19,FALSE)</f>
        <v>0</v>
      </c>
      <c r="AC258" s="13">
        <f>VLOOKUP($E258,'ssp2-up-g'!$C$1:$X$194,20,FALSE)</f>
        <v>0</v>
      </c>
      <c r="AD258" s="13">
        <f>VLOOKUP($E258,'ssp2-up-g'!$C$1:$X$194,21,FALSE)</f>
        <v>0</v>
      </c>
      <c r="AE258" s="13">
        <f>VLOOKUP($E258,'ssp2-up-g'!$C$1:$X$194,22,FALSE)</f>
        <v>0</v>
      </c>
    </row>
    <row r="259" spans="1:31" x14ac:dyDescent="0.3">
      <c r="A259" s="14">
        <v>257</v>
      </c>
      <c r="B259" s="8" t="s">
        <v>718</v>
      </c>
      <c r="C259" s="8" t="s">
        <v>214</v>
      </c>
      <c r="D259" s="8">
        <v>740</v>
      </c>
      <c r="E259" s="8" t="s">
        <v>170</v>
      </c>
      <c r="F259" s="8">
        <v>740</v>
      </c>
      <c r="G259" s="8" t="s">
        <v>261</v>
      </c>
      <c r="H259" s="8">
        <v>931</v>
      </c>
      <c r="J259" s="8" t="str">
        <f>VLOOKUP($E259,'un-class-eco'!$B$2:$D$219,3,FALSE)</f>
        <v>Upper middle income</v>
      </c>
      <c r="K259" s="8" t="str">
        <f>IF(VLOOKUP(E259,'un-class'!$L$1:$O$249,2,FALSE)="x","LDC",IF(VLOOKUP(E259,'un-class'!$L$1:$O$249,3,FALSE)="x","LLDC",IF(VLOOKUP(E259,'un-class'!$L$1:O474,4,FALSE)="x","SIDS","nan")))</f>
        <v>SIDS</v>
      </c>
      <c r="L259" s="14" t="str">
        <f t="shared" si="47"/>
        <v>SUR</v>
      </c>
      <c r="M259" s="15" t="s">
        <v>1049</v>
      </c>
      <c r="N259" s="13">
        <f>VLOOKUP($E259,'ssp2-up-g'!$C$1:$X$194,5,FALSE)</f>
        <v>2.7819946735105905E-2</v>
      </c>
      <c r="O259" s="13">
        <f>VLOOKUP($E259,'ssp2-up-g'!$C$1:$X$194,6,FALSE)</f>
        <v>2.7400488626691977E-2</v>
      </c>
      <c r="P259" s="13">
        <f>VLOOKUP($E259,'ssp2-up-g'!$C$1:$X$194,7,FALSE)</f>
        <v>2.6005700158395761E-2</v>
      </c>
      <c r="Q259" s="13">
        <f>VLOOKUP($E259,'ssp2-up-g'!$C$1:$X$194,8,FALSE)</f>
        <v>2.4076347192940828E-2</v>
      </c>
      <c r="R259" s="13">
        <f>VLOOKUP($E259,'ssp2-up-g'!$C$1:$X$194,9,FALSE)</f>
        <v>2.154052570396614E-2</v>
      </c>
      <c r="S259" s="13">
        <f>VLOOKUP($E259,'ssp2-up-g'!$C$1:$X$194,10,FALSE)</f>
        <v>1.8623503115819284E-2</v>
      </c>
      <c r="T259" s="13">
        <f>VLOOKUP($E259,'ssp2-up-g'!$C$1:$X$194,11,FALSE)</f>
        <v>1.5984053927466824E-2</v>
      </c>
      <c r="U259" s="13">
        <f>VLOOKUP($E259,'ssp2-up-g'!$C$1:$X$194,12,FALSE)</f>
        <v>1.3613317729652019E-2</v>
      </c>
      <c r="V259" s="13">
        <f>VLOOKUP($E259,'ssp2-up-g'!$C$1:$X$194,13,FALSE)</f>
        <v>1.1160497330351848E-2</v>
      </c>
      <c r="W259" s="13">
        <f>VLOOKUP($E259,'ssp2-up-g'!$C$1:$X$194,14,FALSE)</f>
        <v>8.7897889330594836E-3</v>
      </c>
      <c r="X259" s="13">
        <f>VLOOKUP($E259,'ssp2-up-g'!$C$1:$X$194,15,FALSE)</f>
        <v>6.4796322135252105E-3</v>
      </c>
      <c r="Y259" s="13">
        <f>VLOOKUP($E259,'ssp2-up-g'!$C$1:$X$194,16,FALSE)</f>
        <v>4.0693290183645425E-3</v>
      </c>
      <c r="Z259" s="13">
        <f>VLOOKUP($E259,'ssp2-up-g'!$C$1:$X$194,17,FALSE)</f>
        <v>2.1981761742038142E-3</v>
      </c>
      <c r="AA259" s="13">
        <f>VLOOKUP($E259,'ssp2-up-g'!$C$1:$X$194,18,FALSE)</f>
        <v>7.6023525562796124E-4</v>
      </c>
      <c r="AB259" s="13">
        <f>VLOOKUP($E259,'ssp2-up-g'!$C$1:$X$194,19,FALSE)</f>
        <v>0</v>
      </c>
      <c r="AC259" s="13">
        <f>VLOOKUP($E259,'ssp2-up-g'!$C$1:$X$194,20,FALSE)</f>
        <v>0</v>
      </c>
      <c r="AD259" s="13">
        <f>VLOOKUP($E259,'ssp2-up-g'!$C$1:$X$194,21,FALSE)</f>
        <v>0</v>
      </c>
      <c r="AE259" s="13">
        <f>VLOOKUP($E259,'ssp2-up-g'!$C$1:$X$194,22,FALSE)</f>
        <v>0</v>
      </c>
    </row>
    <row r="260" spans="1:31" x14ac:dyDescent="0.3">
      <c r="A260" s="14">
        <v>258</v>
      </c>
      <c r="B260" s="8" t="s">
        <v>720</v>
      </c>
      <c r="C260" s="8" t="s">
        <v>214</v>
      </c>
      <c r="D260" s="8">
        <v>858</v>
      </c>
      <c r="E260" s="8" t="s">
        <v>189</v>
      </c>
      <c r="F260" s="8">
        <v>858</v>
      </c>
      <c r="G260" s="8" t="s">
        <v>261</v>
      </c>
      <c r="H260" s="8">
        <v>931</v>
      </c>
      <c r="J260" s="8" t="str">
        <f>VLOOKUP($E260,'un-class-eco'!$B$2:$D$219,3,FALSE)</f>
        <v>High income</v>
      </c>
      <c r="K260" s="8" t="str">
        <f>IF(VLOOKUP(E260,'un-class'!$L$1:$O$249,2,FALSE)="x","LDC",IF(VLOOKUP(E260,'un-class'!$L$1:$O$249,3,FALSE)="x","LLDC",IF(VLOOKUP(E260,'un-class'!$L$1:O475,4,FALSE)="x","SIDS","nan")))</f>
        <v>nan</v>
      </c>
      <c r="L260" s="14" t="str">
        <f t="shared" si="47"/>
        <v>URY</v>
      </c>
      <c r="M260" s="15" t="s">
        <v>1049</v>
      </c>
      <c r="N260" s="13">
        <f>VLOOKUP($E260,'ssp2-up-g'!$C$1:$X$194,5,FALSE)</f>
        <v>4.8187442946284076E-2</v>
      </c>
      <c r="O260" s="13">
        <f>VLOOKUP($E260,'ssp2-up-g'!$C$1:$X$194,6,FALSE)</f>
        <v>3.9099053058857081E-2</v>
      </c>
      <c r="P260" s="13">
        <f>VLOOKUP($E260,'ssp2-up-g'!$C$1:$X$194,7,FALSE)</f>
        <v>3.1548638242360649E-2</v>
      </c>
      <c r="Q260" s="13">
        <f>VLOOKUP($E260,'ssp2-up-g'!$C$1:$X$194,8,FALSE)</f>
        <v>2.0497114528702287E-2</v>
      </c>
      <c r="R260" s="13">
        <f>VLOOKUP($E260,'ssp2-up-g'!$C$1:$X$194,9,FALSE)</f>
        <v>5.6680452297035444E-3</v>
      </c>
      <c r="S260" s="13">
        <f>VLOOKUP($E260,'ssp2-up-g'!$C$1:$X$194,10,FALSE)</f>
        <v>0</v>
      </c>
      <c r="T260" s="13">
        <f>VLOOKUP($E260,'ssp2-up-g'!$C$1:$X$194,11,FALSE)</f>
        <v>0</v>
      </c>
      <c r="U260" s="13">
        <f>VLOOKUP($E260,'ssp2-up-g'!$C$1:$X$194,12,FALSE)</f>
        <v>0</v>
      </c>
      <c r="V260" s="13">
        <f>VLOOKUP($E260,'ssp2-up-g'!$C$1:$X$194,13,FALSE)</f>
        <v>0</v>
      </c>
      <c r="W260" s="13">
        <f>VLOOKUP($E260,'ssp2-up-g'!$C$1:$X$194,14,FALSE)</f>
        <v>0</v>
      </c>
      <c r="X260" s="13">
        <f>VLOOKUP($E260,'ssp2-up-g'!$C$1:$X$194,15,FALSE)</f>
        <v>0</v>
      </c>
      <c r="Y260" s="13">
        <f>VLOOKUP($E260,'ssp2-up-g'!$C$1:$X$194,16,FALSE)</f>
        <v>0</v>
      </c>
      <c r="Z260" s="13">
        <f>VLOOKUP($E260,'ssp2-up-g'!$C$1:$X$194,17,FALSE)</f>
        <v>0</v>
      </c>
      <c r="AA260" s="13">
        <f>VLOOKUP($E260,'ssp2-up-g'!$C$1:$X$194,18,FALSE)</f>
        <v>0</v>
      </c>
      <c r="AB260" s="13">
        <f>VLOOKUP($E260,'ssp2-up-g'!$C$1:$X$194,19,FALSE)</f>
        <v>0</v>
      </c>
      <c r="AC260" s="13">
        <f>VLOOKUP($E260,'ssp2-up-g'!$C$1:$X$194,20,FALSE)</f>
        <v>0</v>
      </c>
      <c r="AD260" s="13">
        <f>VLOOKUP($E260,'ssp2-up-g'!$C$1:$X$194,21,FALSE)</f>
        <v>0</v>
      </c>
      <c r="AE260" s="13">
        <f>VLOOKUP($E260,'ssp2-up-g'!$C$1:$X$194,22,FALSE)</f>
        <v>0</v>
      </c>
    </row>
    <row r="261" spans="1:31" x14ac:dyDescent="0.3">
      <c r="A261" s="14">
        <v>259</v>
      </c>
      <c r="B261" s="8" t="s">
        <v>722</v>
      </c>
      <c r="C261" s="8" t="s">
        <v>214</v>
      </c>
      <c r="D261" s="8">
        <v>862</v>
      </c>
      <c r="E261" s="8" t="s">
        <v>193</v>
      </c>
      <c r="F261" s="8">
        <v>862</v>
      </c>
      <c r="G261" s="8" t="s">
        <v>261</v>
      </c>
      <c r="H261" s="8">
        <v>931</v>
      </c>
      <c r="J261" s="8" t="s">
        <v>799</v>
      </c>
      <c r="K261" s="8" t="str">
        <f>IF(VLOOKUP(E261,'un-class'!$L$1:$O$249,2,FALSE)="x","LDC",IF(VLOOKUP(E261,'un-class'!$L$1:$O$249,3,FALSE)="x","LLDC",IF(VLOOKUP(E261,'un-class'!$L$1:O476,4,FALSE)="x","SIDS","nan")))</f>
        <v>nan</v>
      </c>
      <c r="L261" s="14" t="str">
        <f t="shared" si="47"/>
        <v>VEN</v>
      </c>
      <c r="M261" s="15" t="s">
        <v>1049</v>
      </c>
      <c r="N261" s="13">
        <f>VLOOKUP($E261,'ssp2-up-g'!$C$1:$X$194,5,FALSE)</f>
        <v>2.4112123665537766</v>
      </c>
      <c r="O261" s="13">
        <f>VLOOKUP($E261,'ssp2-up-g'!$C$1:$X$194,6,FALSE)</f>
        <v>2.2569407978624341</v>
      </c>
      <c r="P261" s="13">
        <f>VLOOKUP($E261,'ssp2-up-g'!$C$1:$X$194,7,FALSE)</f>
        <v>2.1076521571523195</v>
      </c>
      <c r="Q261" s="13">
        <f>VLOOKUP($E261,'ssp2-up-g'!$C$1:$X$194,8,FALSE)</f>
        <v>1.9389330469297903</v>
      </c>
      <c r="R261" s="13">
        <f>VLOOKUP($E261,'ssp2-up-g'!$C$1:$X$194,9,FALSE)</f>
        <v>1.7071997757752015</v>
      </c>
      <c r="S261" s="13">
        <f>VLOOKUP($E261,'ssp2-up-g'!$C$1:$X$194,10,FALSE)</f>
        <v>1.4704993912379223</v>
      </c>
      <c r="T261" s="13">
        <f>VLOOKUP($E261,'ssp2-up-g'!$C$1:$X$194,11,FALSE)</f>
        <v>1.2349540888633399</v>
      </c>
      <c r="U261" s="13">
        <f>VLOOKUP($E261,'ssp2-up-g'!$C$1:$X$194,12,FALSE)</f>
        <v>0.99015157989654057</v>
      </c>
      <c r="V261" s="13">
        <f>VLOOKUP($E261,'ssp2-up-g'!$C$1:$X$194,13,FALSE)</f>
        <v>0.75891599830639933</v>
      </c>
      <c r="W261" s="13">
        <f>VLOOKUP($E261,'ssp2-up-g'!$C$1:$X$194,14,FALSE)</f>
        <v>0.53552398828943382</v>
      </c>
      <c r="X261" s="13">
        <f>VLOOKUP($E261,'ssp2-up-g'!$C$1:$X$194,15,FALSE)</f>
        <v>0.30440318030053959</v>
      </c>
      <c r="Y261" s="13">
        <f>VLOOKUP($E261,'ssp2-up-g'!$C$1:$X$194,16,FALSE)</f>
        <v>6.7934720725510545E-2</v>
      </c>
      <c r="Z261" s="13">
        <f>VLOOKUP($E261,'ssp2-up-g'!$C$1:$X$194,17,FALSE)</f>
        <v>0</v>
      </c>
      <c r="AA261" s="13">
        <f>VLOOKUP($E261,'ssp2-up-g'!$C$1:$X$194,18,FALSE)</f>
        <v>0</v>
      </c>
      <c r="AB261" s="13">
        <f>VLOOKUP($E261,'ssp2-up-g'!$C$1:$X$194,19,FALSE)</f>
        <v>0</v>
      </c>
      <c r="AC261" s="13">
        <f>VLOOKUP($E261,'ssp2-up-g'!$C$1:$X$194,20,FALSE)</f>
        <v>0</v>
      </c>
      <c r="AD261" s="13">
        <f>VLOOKUP($E261,'ssp2-up-g'!$C$1:$X$194,21,FALSE)</f>
        <v>0</v>
      </c>
      <c r="AE261" s="13">
        <f>VLOOKUP($E261,'ssp2-up-g'!$C$1:$X$194,22,FALSE)</f>
        <v>0</v>
      </c>
    </row>
    <row r="262" spans="1:31" x14ac:dyDescent="0.3">
      <c r="A262" s="14">
        <v>260</v>
      </c>
      <c r="B262" s="14" t="s">
        <v>724</v>
      </c>
      <c r="C262" s="14" t="s">
        <v>214</v>
      </c>
      <c r="D262" s="14">
        <v>905</v>
      </c>
      <c r="E262" s="14" t="s">
        <v>214</v>
      </c>
      <c r="F262" s="14">
        <v>21</v>
      </c>
      <c r="G262" s="14" t="s">
        <v>2</v>
      </c>
      <c r="H262" s="14">
        <v>1840</v>
      </c>
      <c r="I262" s="14">
        <v>1829</v>
      </c>
      <c r="L262" s="14" t="str">
        <f>B262</f>
        <v>Northern America</v>
      </c>
      <c r="M262" s="15" t="s">
        <v>1049</v>
      </c>
      <c r="N262" s="15">
        <f t="shared" ref="N262:AE262" si="50">SUMIF($H$2:$H$295,$D262,N$2:N$295)</f>
        <v>16.969137711412728</v>
      </c>
      <c r="O262" s="15">
        <f t="shared" si="50"/>
        <v>17.474894114805245</v>
      </c>
      <c r="P262" s="15">
        <f t="shared" si="50"/>
        <v>17.508228387520457</v>
      </c>
      <c r="Q262" s="15">
        <f t="shared" si="50"/>
        <v>16.879908116756731</v>
      </c>
      <c r="R262" s="15">
        <f t="shared" si="50"/>
        <v>16.009177255974421</v>
      </c>
      <c r="S262" s="15">
        <f t="shared" si="50"/>
        <v>15.13085901080273</v>
      </c>
      <c r="T262" s="15">
        <f t="shared" si="50"/>
        <v>14.211612123564834</v>
      </c>
      <c r="U262" s="15">
        <f t="shared" si="50"/>
        <v>13.608763041433747</v>
      </c>
      <c r="V262" s="15">
        <f t="shared" si="50"/>
        <v>13.409646740543245</v>
      </c>
      <c r="W262" s="15">
        <f t="shared" si="50"/>
        <v>13.321118434941695</v>
      </c>
      <c r="X262" s="15">
        <f t="shared" si="50"/>
        <v>12.514101964648262</v>
      </c>
      <c r="Y262" s="15">
        <f t="shared" si="50"/>
        <v>11.316979730050903</v>
      </c>
      <c r="Z262" s="15">
        <f t="shared" si="50"/>
        <v>9.836021004477324</v>
      </c>
      <c r="AA262" s="15">
        <f t="shared" si="50"/>
        <v>8.1439279360727426</v>
      </c>
      <c r="AB262" s="15">
        <f t="shared" si="50"/>
        <v>6.4612177575281606</v>
      </c>
      <c r="AC262" s="15">
        <f t="shared" si="50"/>
        <v>4.9516552050777207</v>
      </c>
      <c r="AD262" s="15">
        <f t="shared" si="50"/>
        <v>3.4990955584832903</v>
      </c>
      <c r="AE262" s="15">
        <f t="shared" si="50"/>
        <v>2.1738185373268948</v>
      </c>
    </row>
    <row r="263" spans="1:31" x14ac:dyDescent="0.3">
      <c r="A263" s="14">
        <v>261</v>
      </c>
      <c r="B263" s="8" t="s">
        <v>725</v>
      </c>
      <c r="C263" s="8">
        <v>19</v>
      </c>
      <c r="D263" s="8">
        <v>60</v>
      </c>
      <c r="E263" s="8" t="s">
        <v>726</v>
      </c>
      <c r="F263" s="8">
        <v>60</v>
      </c>
      <c r="G263" s="8" t="s">
        <v>261</v>
      </c>
      <c r="H263" s="8">
        <v>905</v>
      </c>
      <c r="J263" s="8" t="str">
        <f>VLOOKUP($E263,'un-class-eco'!$B$2:$D$219,3,FALSE)</f>
        <v>High income</v>
      </c>
      <c r="K263" s="8" t="str">
        <f>IF(VLOOKUP(E263,'un-class'!$L$1:$O$249,2,FALSE)="x","LDC",IF(VLOOKUP(E263,'un-class'!$L$1:$O$249,3,FALSE)="x","LLDC",IF(VLOOKUP(E263,'un-class'!$L$1:O478,4,FALSE)="x","SIDS","nan")))</f>
        <v>nan</v>
      </c>
      <c r="L263" s="14" t="str">
        <f t="shared" si="47"/>
        <v>BMU</v>
      </c>
      <c r="M263" s="15" t="s">
        <v>1049</v>
      </c>
      <c r="N263" s="8" t="s">
        <v>799</v>
      </c>
      <c r="O263" s="8" t="s">
        <v>799</v>
      </c>
      <c r="P263" s="8" t="s">
        <v>799</v>
      </c>
      <c r="Q263" s="8" t="s">
        <v>799</v>
      </c>
      <c r="R263" s="8" t="s">
        <v>799</v>
      </c>
      <c r="S263" s="8" t="s">
        <v>799</v>
      </c>
      <c r="T263" s="8" t="s">
        <v>799</v>
      </c>
      <c r="U263" s="8" t="s">
        <v>799</v>
      </c>
      <c r="V263" s="8" t="s">
        <v>799</v>
      </c>
      <c r="W263" s="8" t="s">
        <v>799</v>
      </c>
      <c r="X263" s="8" t="s">
        <v>799</v>
      </c>
      <c r="Y263" s="8" t="s">
        <v>799</v>
      </c>
      <c r="Z263" s="8" t="s">
        <v>799</v>
      </c>
      <c r="AA263" s="8" t="s">
        <v>799</v>
      </c>
      <c r="AB263" s="8" t="s">
        <v>799</v>
      </c>
      <c r="AC263" s="8" t="s">
        <v>799</v>
      </c>
      <c r="AD263" s="8" t="s">
        <v>799</v>
      </c>
      <c r="AE263" s="8" t="s">
        <v>799</v>
      </c>
    </row>
    <row r="264" spans="1:31" x14ac:dyDescent="0.3">
      <c r="A264" s="14">
        <v>262</v>
      </c>
      <c r="B264" s="8" t="s">
        <v>728</v>
      </c>
      <c r="C264" s="8" t="s">
        <v>214</v>
      </c>
      <c r="D264" s="8">
        <v>124</v>
      </c>
      <c r="E264" s="8" t="s">
        <v>37</v>
      </c>
      <c r="F264" s="8">
        <v>124</v>
      </c>
      <c r="G264" s="8" t="s">
        <v>261</v>
      </c>
      <c r="H264" s="8">
        <v>905</v>
      </c>
      <c r="J264" s="8" t="str">
        <f>VLOOKUP($E264,'un-class-eco'!$B$2:$D$219,3,FALSE)</f>
        <v>High income</v>
      </c>
      <c r="K264" s="8" t="str">
        <f>IF(VLOOKUP(E264,'un-class'!$L$1:$O$249,2,FALSE)="x","LDC",IF(VLOOKUP(E264,'un-class'!$L$1:$O$249,3,FALSE)="x","LLDC",IF(VLOOKUP(E264,'un-class'!$L$1:O479,4,FALSE)="x","SIDS","nan")))</f>
        <v>nan</v>
      </c>
      <c r="L264" s="14" t="str">
        <f t="shared" si="47"/>
        <v>CAN</v>
      </c>
      <c r="M264" s="15" t="s">
        <v>1049</v>
      </c>
      <c r="N264" s="13">
        <f>VLOOKUP($E264,'ssp2-up-g'!$C$1:$X$194,5,FALSE)</f>
        <v>2.0964388091845905</v>
      </c>
      <c r="O264" s="13">
        <f>VLOOKUP($E264,'ssp2-up-g'!$C$1:$X$194,6,FALSE)</f>
        <v>2.1587306579409145</v>
      </c>
      <c r="P264" s="13">
        <f>VLOOKUP($E264,'ssp2-up-g'!$C$1:$X$194,7,FALSE)</f>
        <v>2.1403837311965184</v>
      </c>
      <c r="Q264" s="13">
        <f>VLOOKUP($E264,'ssp2-up-g'!$C$1:$X$194,8,FALSE)</f>
        <v>2.0260381567959556</v>
      </c>
      <c r="R264" s="13">
        <f>VLOOKUP($E264,'ssp2-up-g'!$C$1:$X$194,9,FALSE)</f>
        <v>1.9045392450974674</v>
      </c>
      <c r="S264" s="13">
        <f>VLOOKUP($E264,'ssp2-up-g'!$C$1:$X$194,10,FALSE)</f>
        <v>1.843095801263523</v>
      </c>
      <c r="T264" s="13">
        <f>VLOOKUP($E264,'ssp2-up-g'!$C$1:$X$194,11,FALSE)</f>
        <v>1.8139880252039404</v>
      </c>
      <c r="U264" s="13">
        <f>VLOOKUP($E264,'ssp2-up-g'!$C$1:$X$194,12,FALSE)</f>
        <v>1.7923395031614291</v>
      </c>
      <c r="V264" s="13">
        <f>VLOOKUP($E264,'ssp2-up-g'!$C$1:$X$194,13,FALSE)</f>
        <v>1.7355652972696802</v>
      </c>
      <c r="W264" s="13">
        <f>VLOOKUP($E264,'ssp2-up-g'!$C$1:$X$194,14,FALSE)</f>
        <v>1.6715168605601889</v>
      </c>
      <c r="X264" s="13">
        <f>VLOOKUP($E264,'ssp2-up-g'!$C$1:$X$194,15,FALSE)</f>
        <v>1.4931438156685317</v>
      </c>
      <c r="Y264" s="13">
        <f>VLOOKUP($E264,'ssp2-up-g'!$C$1:$X$194,16,FALSE)</f>
        <v>1.3155291063831243</v>
      </c>
      <c r="Z264" s="13">
        <f>VLOOKUP($E264,'ssp2-up-g'!$C$1:$X$194,17,FALSE)</f>
        <v>1.1324465520465097</v>
      </c>
      <c r="AA264" s="13">
        <f>VLOOKUP($E264,'ssp2-up-g'!$C$1:$X$194,18,FALSE)</f>
        <v>0.91609443634527565</v>
      </c>
      <c r="AB264" s="13">
        <f>VLOOKUP($E264,'ssp2-up-g'!$C$1:$X$194,19,FALSE)</f>
        <v>0.6691087679887886</v>
      </c>
      <c r="AC264" s="13">
        <f>VLOOKUP($E264,'ssp2-up-g'!$C$1:$X$194,20,FALSE)</f>
        <v>0.41442860624096767</v>
      </c>
      <c r="AD264" s="13">
        <f>VLOOKUP($E264,'ssp2-up-g'!$C$1:$X$194,21,FALSE)</f>
        <v>0.10391740864064047</v>
      </c>
      <c r="AE264" s="13">
        <f>VLOOKUP($E264,'ssp2-up-g'!$C$1:$X$194,22,FALSE)</f>
        <v>0</v>
      </c>
    </row>
    <row r="265" spans="1:31" x14ac:dyDescent="0.3">
      <c r="A265" s="14">
        <v>263</v>
      </c>
      <c r="B265" s="8" t="s">
        <v>730</v>
      </c>
      <c r="C265" s="8">
        <v>17</v>
      </c>
      <c r="D265" s="8">
        <v>304</v>
      </c>
      <c r="E265" s="8" t="s">
        <v>731</v>
      </c>
      <c r="F265" s="8">
        <v>304</v>
      </c>
      <c r="G265" s="8" t="s">
        <v>261</v>
      </c>
      <c r="H265" s="8">
        <v>905</v>
      </c>
      <c r="J265" s="8" t="str">
        <f>VLOOKUP($E265,'un-class-eco'!$B$2:$D$219,3,FALSE)</f>
        <v>High income</v>
      </c>
      <c r="K265" s="8" t="str">
        <f>IF(VLOOKUP(E265,'un-class'!$L$1:$O$249,2,FALSE)="x","LDC",IF(VLOOKUP(E265,'un-class'!$L$1:$O$249,3,FALSE)="x","LLDC",IF(VLOOKUP(E265,'un-class'!$L$1:O480,4,FALSE)="x","SIDS","nan")))</f>
        <v>nan</v>
      </c>
      <c r="L265" s="14" t="str">
        <f t="shared" si="47"/>
        <v>GRL</v>
      </c>
      <c r="M265" s="15" t="s">
        <v>1049</v>
      </c>
      <c r="N265" s="8" t="s">
        <v>799</v>
      </c>
      <c r="O265" s="8" t="s">
        <v>799</v>
      </c>
      <c r="P265" s="8" t="s">
        <v>799</v>
      </c>
      <c r="Q265" s="8" t="s">
        <v>799</v>
      </c>
      <c r="R265" s="8" t="s">
        <v>799</v>
      </c>
      <c r="S265" s="8" t="s">
        <v>799</v>
      </c>
      <c r="T265" s="8" t="s">
        <v>799</v>
      </c>
      <c r="U265" s="8" t="s">
        <v>799</v>
      </c>
      <c r="V265" s="8" t="s">
        <v>799</v>
      </c>
      <c r="W265" s="8" t="s">
        <v>799</v>
      </c>
      <c r="X265" s="8" t="s">
        <v>799</v>
      </c>
      <c r="Y265" s="8" t="s">
        <v>799</v>
      </c>
      <c r="Z265" s="8" t="s">
        <v>799</v>
      </c>
      <c r="AA265" s="8" t="s">
        <v>799</v>
      </c>
      <c r="AB265" s="8" t="s">
        <v>799</v>
      </c>
      <c r="AC265" s="8" t="s">
        <v>799</v>
      </c>
      <c r="AD265" s="8" t="s">
        <v>799</v>
      </c>
      <c r="AE265" s="8" t="s">
        <v>799</v>
      </c>
    </row>
    <row r="266" spans="1:31" x14ac:dyDescent="0.3">
      <c r="A266" s="14">
        <v>264</v>
      </c>
      <c r="B266" s="8" t="s">
        <v>733</v>
      </c>
      <c r="C266" s="8">
        <v>2</v>
      </c>
      <c r="D266" s="8">
        <v>666</v>
      </c>
      <c r="E266" s="8" t="s">
        <v>734</v>
      </c>
      <c r="F266" s="8">
        <v>666</v>
      </c>
      <c r="G266" s="8" t="s">
        <v>261</v>
      </c>
      <c r="H266" s="8">
        <v>905</v>
      </c>
      <c r="J266" s="8" t="s">
        <v>799</v>
      </c>
      <c r="K266" s="8" t="str">
        <f>IF(VLOOKUP(E266,'un-class'!$L$1:$O$249,2,FALSE)="x","LDC",IF(VLOOKUP(E266,'un-class'!$L$1:$O$249,3,FALSE)="x","LLDC",IF(VLOOKUP(E266,'un-class'!$L$1:O481,4,FALSE)="x","SIDS","nan")))</f>
        <v>nan</v>
      </c>
      <c r="L266" s="14" t="str">
        <f t="shared" si="47"/>
        <v>SPM</v>
      </c>
      <c r="M266" s="15" t="s">
        <v>1049</v>
      </c>
      <c r="N266" s="8" t="s">
        <v>799</v>
      </c>
      <c r="O266" s="8" t="s">
        <v>799</v>
      </c>
      <c r="P266" s="8" t="s">
        <v>799</v>
      </c>
      <c r="Q266" s="8" t="s">
        <v>799</v>
      </c>
      <c r="R266" s="8" t="s">
        <v>799</v>
      </c>
      <c r="S266" s="8" t="s">
        <v>799</v>
      </c>
      <c r="T266" s="8" t="s">
        <v>799</v>
      </c>
      <c r="U266" s="8" t="s">
        <v>799</v>
      </c>
      <c r="V266" s="8" t="s">
        <v>799</v>
      </c>
      <c r="W266" s="8" t="s">
        <v>799</v>
      </c>
      <c r="X266" s="8" t="s">
        <v>799</v>
      </c>
      <c r="Y266" s="8" t="s">
        <v>799</v>
      </c>
      <c r="Z266" s="8" t="s">
        <v>799</v>
      </c>
      <c r="AA266" s="8" t="s">
        <v>799</v>
      </c>
      <c r="AB266" s="8" t="s">
        <v>799</v>
      </c>
      <c r="AC266" s="8" t="s">
        <v>799</v>
      </c>
      <c r="AD266" s="8" t="s">
        <v>799</v>
      </c>
      <c r="AE266" s="8" t="s">
        <v>799</v>
      </c>
    </row>
    <row r="267" spans="1:31" x14ac:dyDescent="0.3">
      <c r="A267" s="14">
        <v>265</v>
      </c>
      <c r="B267" s="8" t="s">
        <v>736</v>
      </c>
      <c r="C267" s="8">
        <v>32</v>
      </c>
      <c r="D267" s="8">
        <v>840</v>
      </c>
      <c r="E267" s="8" t="s">
        <v>190</v>
      </c>
      <c r="F267" s="8">
        <v>840</v>
      </c>
      <c r="G267" s="8" t="s">
        <v>261</v>
      </c>
      <c r="H267" s="8">
        <v>905</v>
      </c>
      <c r="J267" s="8" t="str">
        <f>VLOOKUP($E267,'un-class-eco'!$B$2:$D$219,3,FALSE)</f>
        <v>High income</v>
      </c>
      <c r="K267" s="8" t="str">
        <f>IF(VLOOKUP(E267,'un-class'!$L$1:$O$249,2,FALSE)="x","LDC",IF(VLOOKUP(E267,'un-class'!$L$1:$O$249,3,FALSE)="x","LLDC",IF(VLOOKUP(E267,'un-class'!$L$1:O482,4,FALSE)="x","SIDS","nan")))</f>
        <v>nan</v>
      </c>
      <c r="L267" s="14" t="str">
        <f t="shared" si="47"/>
        <v>USA</v>
      </c>
      <c r="M267" s="15" t="s">
        <v>1049</v>
      </c>
      <c r="N267" s="13">
        <f>VLOOKUP($E267,'ssp2-up-g'!$C$1:$X$194,5,FALSE)</f>
        <v>14.872698902228137</v>
      </c>
      <c r="O267" s="13">
        <f>VLOOKUP($E267,'ssp2-up-g'!$C$1:$X$194,6,FALSE)</f>
        <v>15.316163456864331</v>
      </c>
      <c r="P267" s="13">
        <f>VLOOKUP($E267,'ssp2-up-g'!$C$1:$X$194,7,FALSE)</f>
        <v>15.367844656323939</v>
      </c>
      <c r="Q267" s="13">
        <f>VLOOKUP($E267,'ssp2-up-g'!$C$1:$X$194,8,FALSE)</f>
        <v>14.853869959960775</v>
      </c>
      <c r="R267" s="13">
        <f>VLOOKUP($E267,'ssp2-up-g'!$C$1:$X$194,9,FALSE)</f>
        <v>14.104638010876954</v>
      </c>
      <c r="S267" s="13">
        <f>VLOOKUP($E267,'ssp2-up-g'!$C$1:$X$194,10,FALSE)</f>
        <v>13.287763209539207</v>
      </c>
      <c r="T267" s="13">
        <f>VLOOKUP($E267,'ssp2-up-g'!$C$1:$X$194,11,FALSE)</f>
        <v>12.397624098360893</v>
      </c>
      <c r="U267" s="13">
        <f>VLOOKUP($E267,'ssp2-up-g'!$C$1:$X$194,12,FALSE)</f>
        <v>11.816423538272318</v>
      </c>
      <c r="V267" s="13">
        <f>VLOOKUP($E267,'ssp2-up-g'!$C$1:$X$194,13,FALSE)</f>
        <v>11.674081443273565</v>
      </c>
      <c r="W267" s="13">
        <f>VLOOKUP($E267,'ssp2-up-g'!$C$1:$X$194,14,FALSE)</f>
        <v>11.649601574381506</v>
      </c>
      <c r="X267" s="13">
        <f>VLOOKUP($E267,'ssp2-up-g'!$C$1:$X$194,15,FALSE)</f>
        <v>11.02095814897973</v>
      </c>
      <c r="Y267" s="13">
        <f>VLOOKUP($E267,'ssp2-up-g'!$C$1:$X$194,16,FALSE)</f>
        <v>10.001450623667779</v>
      </c>
      <c r="Z267" s="13">
        <f>VLOOKUP($E267,'ssp2-up-g'!$C$1:$X$194,17,FALSE)</f>
        <v>8.7035744524308143</v>
      </c>
      <c r="AA267" s="13">
        <f>VLOOKUP($E267,'ssp2-up-g'!$C$1:$X$194,18,FALSE)</f>
        <v>7.2278334997274669</v>
      </c>
      <c r="AB267" s="13">
        <f>VLOOKUP($E267,'ssp2-up-g'!$C$1:$X$194,19,FALSE)</f>
        <v>5.792108989539372</v>
      </c>
      <c r="AC267" s="13">
        <f>VLOOKUP($E267,'ssp2-up-g'!$C$1:$X$194,20,FALSE)</f>
        <v>4.5372265988367531</v>
      </c>
      <c r="AD267" s="13">
        <f>VLOOKUP($E267,'ssp2-up-g'!$C$1:$X$194,21,FALSE)</f>
        <v>3.3951781498426499</v>
      </c>
      <c r="AE267" s="13">
        <f>VLOOKUP($E267,'ssp2-up-g'!$C$1:$X$194,22,FALSE)</f>
        <v>2.1738185373268948</v>
      </c>
    </row>
    <row r="268" spans="1:31" x14ac:dyDescent="0.3">
      <c r="A268" s="14">
        <v>266</v>
      </c>
      <c r="B268" s="14" t="s">
        <v>738</v>
      </c>
      <c r="C268" s="14" t="s">
        <v>214</v>
      </c>
      <c r="D268" s="14">
        <v>909</v>
      </c>
      <c r="E268" s="14" t="s">
        <v>214</v>
      </c>
      <c r="F268" s="14">
        <v>9</v>
      </c>
      <c r="G268" s="14" t="s">
        <v>2</v>
      </c>
      <c r="H268" s="14">
        <v>1840</v>
      </c>
      <c r="I268" s="14"/>
      <c r="L268" s="14" t="str">
        <f>B268</f>
        <v>Oceania</v>
      </c>
      <c r="M268" s="15" t="s">
        <v>1049</v>
      </c>
      <c r="N268" s="15">
        <f t="shared" ref="N268:W269" si="51">SUMIF($H$2:$H$295,$D268,N$2:N$295)</f>
        <v>2.5202302004696144</v>
      </c>
      <c r="O268" s="15">
        <f t="shared" si="51"/>
        <v>2.5392997187846054</v>
      </c>
      <c r="P268" s="15">
        <f t="shared" si="51"/>
        <v>2.5597840162489307</v>
      </c>
      <c r="Q268" s="15">
        <f t="shared" si="51"/>
        <v>2.4963015961038524</v>
      </c>
      <c r="R268" s="15">
        <f t="shared" si="51"/>
        <v>2.4381646954073632</v>
      </c>
      <c r="S268" s="15">
        <f t="shared" si="51"/>
        <v>2.4118259338498773</v>
      </c>
      <c r="T268" s="15">
        <f t="shared" si="51"/>
        <v>2.388115976617859</v>
      </c>
      <c r="U268" s="15">
        <f t="shared" si="51"/>
        <v>2.3326537052454803</v>
      </c>
      <c r="V268" s="15">
        <f t="shared" si="51"/>
        <v>2.2404983767519848</v>
      </c>
      <c r="W268" s="15">
        <f t="shared" si="51"/>
        <v>2.1113593399911128</v>
      </c>
      <c r="X268" s="15">
        <f t="shared" ref="X268:AE269" si="52">SUMIF($H$2:$H$295,$D268,X$2:X$295)</f>
        <v>1.8715564494040138</v>
      </c>
      <c r="Y268" s="15">
        <f t="shared" si="52"/>
        <v>1.6272130689231752</v>
      </c>
      <c r="Z268" s="15">
        <f t="shared" si="52"/>
        <v>1.3810323525082853</v>
      </c>
      <c r="AA268" s="15">
        <f t="shared" si="52"/>
        <v>1.1160320723478785</v>
      </c>
      <c r="AB268" s="15">
        <f t="shared" si="52"/>
        <v>0.83022853202182478</v>
      </c>
      <c r="AC268" s="15">
        <f t="shared" si="52"/>
        <v>0.5144794381350587</v>
      </c>
      <c r="AD268" s="15">
        <f t="shared" si="52"/>
        <v>0.19954532979067782</v>
      </c>
      <c r="AE268" s="15">
        <f t="shared" si="52"/>
        <v>0.14862258551632457</v>
      </c>
    </row>
    <row r="269" spans="1:31" x14ac:dyDescent="0.3">
      <c r="A269" s="14">
        <v>267</v>
      </c>
      <c r="B269" s="14" t="s">
        <v>223</v>
      </c>
      <c r="C269" s="14" t="s">
        <v>214</v>
      </c>
      <c r="D269" s="14">
        <v>927</v>
      </c>
      <c r="E269" s="14" t="s">
        <v>214</v>
      </c>
      <c r="F269" s="14">
        <v>53</v>
      </c>
      <c r="G269" s="14" t="s">
        <v>258</v>
      </c>
      <c r="H269" s="14">
        <v>909</v>
      </c>
      <c r="I269" s="14">
        <v>1836</v>
      </c>
      <c r="L269" s="14" t="str">
        <f>B269</f>
        <v>Australia/New Zealand</v>
      </c>
      <c r="M269" s="15" t="s">
        <v>1049</v>
      </c>
      <c r="N269" s="15">
        <f t="shared" si="51"/>
        <v>2.1367695222124121</v>
      </c>
      <c r="O269" s="15">
        <f t="shared" si="51"/>
        <v>2.1257285241521116</v>
      </c>
      <c r="P269" s="15">
        <f t="shared" si="51"/>
        <v>2.1116737003144337</v>
      </c>
      <c r="Q269" s="15">
        <f t="shared" si="51"/>
        <v>2.0139782179496457</v>
      </c>
      <c r="R269" s="15">
        <f t="shared" si="51"/>
        <v>1.9308184957840799</v>
      </c>
      <c r="S269" s="15">
        <f t="shared" si="51"/>
        <v>1.8928946892797684</v>
      </c>
      <c r="T269" s="15">
        <f t="shared" si="51"/>
        <v>1.8640907245383955</v>
      </c>
      <c r="U269" s="15">
        <f t="shared" si="51"/>
        <v>1.81234745603762</v>
      </c>
      <c r="V269" s="15">
        <f t="shared" si="51"/>
        <v>1.7301596206775329</v>
      </c>
      <c r="W269" s="15">
        <f t="shared" si="51"/>
        <v>1.6232506130311455</v>
      </c>
      <c r="X269" s="15">
        <f t="shared" si="52"/>
        <v>1.409099138454752</v>
      </c>
      <c r="Y269" s="15">
        <f t="shared" si="52"/>
        <v>1.2027500125801787</v>
      </c>
      <c r="Z269" s="15">
        <f t="shared" si="52"/>
        <v>0.99883030190587707</v>
      </c>
      <c r="AA269" s="15">
        <f t="shared" si="52"/>
        <v>0.77645775219442825</v>
      </c>
      <c r="AB269" s="15">
        <f t="shared" si="52"/>
        <v>0.53832622526666096</v>
      </c>
      <c r="AC269" s="15">
        <f t="shared" si="52"/>
        <v>0.27190476233219485</v>
      </c>
      <c r="AD269" s="15">
        <f t="shared" si="52"/>
        <v>7.5708758871551041E-3</v>
      </c>
      <c r="AE269" s="15">
        <f t="shared" si="52"/>
        <v>0</v>
      </c>
    </row>
    <row r="270" spans="1:31" x14ac:dyDescent="0.3">
      <c r="A270" s="14">
        <v>268</v>
      </c>
      <c r="B270" s="8" t="s">
        <v>739</v>
      </c>
      <c r="C270" s="8">
        <v>33</v>
      </c>
      <c r="D270" s="8">
        <v>36</v>
      </c>
      <c r="E270" s="8" t="s">
        <v>16</v>
      </c>
      <c r="F270" s="8">
        <v>36</v>
      </c>
      <c r="G270" s="8" t="s">
        <v>261</v>
      </c>
      <c r="H270" s="8">
        <v>927</v>
      </c>
      <c r="J270" s="8" t="str">
        <f>VLOOKUP($E270,'un-class-eco'!$B$2:$D$219,3,FALSE)</f>
        <v>High income</v>
      </c>
      <c r="K270" s="8" t="str">
        <f>IF(VLOOKUP(E270,'un-class'!$L$1:$O$249,2,FALSE)="x","LDC",IF(VLOOKUP(E270,'un-class'!$L$1:$O$249,3,FALSE)="x","LLDC",IF(VLOOKUP(E270,'un-class'!$L$1:O485,4,FALSE)="x","SIDS","nan")))</f>
        <v>nan</v>
      </c>
      <c r="L270" s="14" t="str">
        <f t="shared" si="47"/>
        <v>AUS</v>
      </c>
      <c r="M270" s="15" t="s">
        <v>1049</v>
      </c>
      <c r="N270" s="13">
        <f>VLOOKUP($E270,'ssp2-up-g'!$C$1:$X$194,5,FALSE)</f>
        <v>1.8733515646157635</v>
      </c>
      <c r="O270" s="13">
        <f>VLOOKUP($E270,'ssp2-up-g'!$C$1:$X$194,6,FALSE)</f>
        <v>1.8678791790169491</v>
      </c>
      <c r="P270" s="13">
        <f>VLOOKUP($E270,'ssp2-up-g'!$C$1:$X$194,7,FALSE)</f>
        <v>1.8683906550316394</v>
      </c>
      <c r="Q270" s="13">
        <f>VLOOKUP($E270,'ssp2-up-g'!$C$1:$X$194,8,FALSE)</f>
        <v>1.7949994728399865</v>
      </c>
      <c r="R270" s="13">
        <f>VLOOKUP($E270,'ssp2-up-g'!$C$1:$X$194,9,FALSE)</f>
        <v>1.7315864237261955</v>
      </c>
      <c r="S270" s="13">
        <f>VLOOKUP($E270,'ssp2-up-g'!$C$1:$X$194,10,FALSE)</f>
        <v>1.7057256265685581</v>
      </c>
      <c r="T270" s="13">
        <f>VLOOKUP($E270,'ssp2-up-g'!$C$1:$X$194,11,FALSE)</f>
        <v>1.6882481762788224</v>
      </c>
      <c r="U270" s="13">
        <f>VLOOKUP($E270,'ssp2-up-g'!$C$1:$X$194,12,FALSE)</f>
        <v>1.6513559498556063</v>
      </c>
      <c r="V270" s="13">
        <f>VLOOKUP($E270,'ssp2-up-g'!$C$1:$X$194,13,FALSE)</f>
        <v>1.5852498183939758</v>
      </c>
      <c r="W270" s="13">
        <f>VLOOKUP($E270,'ssp2-up-g'!$C$1:$X$194,14,FALSE)</f>
        <v>1.4932395175149438</v>
      </c>
      <c r="X270" s="13">
        <f>VLOOKUP($E270,'ssp2-up-g'!$C$1:$X$194,15,FALSE)</f>
        <v>1.296658866534834</v>
      </c>
      <c r="Y270" s="13">
        <f>VLOOKUP($E270,'ssp2-up-g'!$C$1:$X$194,16,FALSE)</f>
        <v>1.1040950435526184</v>
      </c>
      <c r="Z270" s="13">
        <f>VLOOKUP($E270,'ssp2-up-g'!$C$1:$X$194,17,FALSE)</f>
        <v>0.91333644256891944</v>
      </c>
      <c r="AA270" s="13">
        <f>VLOOKUP($E270,'ssp2-up-g'!$C$1:$X$194,18,FALSE)</f>
        <v>0.70791244881522886</v>
      </c>
      <c r="AB270" s="13">
        <f>VLOOKUP($E270,'ssp2-up-g'!$C$1:$X$194,19,FALSE)</f>
        <v>0.49067923296983196</v>
      </c>
      <c r="AC270" s="13">
        <f>VLOOKUP($E270,'ssp2-up-g'!$C$1:$X$194,20,FALSE)</f>
        <v>0.24592910054459338</v>
      </c>
      <c r="AD270" s="13">
        <f>VLOOKUP($E270,'ssp2-up-g'!$C$1:$X$194,21,FALSE)</f>
        <v>0</v>
      </c>
      <c r="AE270" s="13">
        <f>VLOOKUP($E270,'ssp2-up-g'!$C$1:$X$194,22,FALSE)</f>
        <v>0</v>
      </c>
    </row>
    <row r="271" spans="1:31" x14ac:dyDescent="0.3">
      <c r="A271" s="14">
        <v>269</v>
      </c>
      <c r="B271" s="8" t="s">
        <v>741</v>
      </c>
      <c r="C271" s="8">
        <v>34</v>
      </c>
      <c r="D271" s="8">
        <v>554</v>
      </c>
      <c r="E271" s="8" t="s">
        <v>141</v>
      </c>
      <c r="F271" s="8">
        <v>554</v>
      </c>
      <c r="G271" s="8" t="s">
        <v>261</v>
      </c>
      <c r="H271" s="8">
        <v>927</v>
      </c>
      <c r="J271" s="8" t="str">
        <f>VLOOKUP($E271,'un-class-eco'!$B$2:$D$219,3,FALSE)</f>
        <v>High income</v>
      </c>
      <c r="K271" s="8" t="str">
        <f>IF(VLOOKUP(E271,'un-class'!$L$1:$O$249,2,FALSE)="x","LDC",IF(VLOOKUP(E271,'un-class'!$L$1:$O$249,3,FALSE)="x","LLDC",IF(VLOOKUP(E271,'un-class'!$L$1:O486,4,FALSE)="x","SIDS","nan")))</f>
        <v>nan</v>
      </c>
      <c r="L271" s="14" t="str">
        <f t="shared" si="47"/>
        <v>NZL</v>
      </c>
      <c r="M271" s="15" t="s">
        <v>1049</v>
      </c>
      <c r="N271" s="13">
        <f>VLOOKUP($E271,'ssp2-up-g'!$C$1:$X$194,5,FALSE)</f>
        <v>0.26341795759664866</v>
      </c>
      <c r="O271" s="13">
        <f>VLOOKUP($E271,'ssp2-up-g'!$C$1:$X$194,6,FALSE)</f>
        <v>0.25784934513516244</v>
      </c>
      <c r="P271" s="13">
        <f>VLOOKUP($E271,'ssp2-up-g'!$C$1:$X$194,7,FALSE)</f>
        <v>0.24328304528279432</v>
      </c>
      <c r="Q271" s="13">
        <f>VLOOKUP($E271,'ssp2-up-g'!$C$1:$X$194,8,FALSE)</f>
        <v>0.2189787451096592</v>
      </c>
      <c r="R271" s="13">
        <f>VLOOKUP($E271,'ssp2-up-g'!$C$1:$X$194,9,FALSE)</f>
        <v>0.1992320720578844</v>
      </c>
      <c r="S271" s="13">
        <f>VLOOKUP($E271,'ssp2-up-g'!$C$1:$X$194,10,FALSE)</f>
        <v>0.18716906271121037</v>
      </c>
      <c r="T271" s="13">
        <f>VLOOKUP($E271,'ssp2-up-g'!$C$1:$X$194,11,FALSE)</f>
        <v>0.17584254825957313</v>
      </c>
      <c r="U271" s="13">
        <f>VLOOKUP($E271,'ssp2-up-g'!$C$1:$X$194,12,FALSE)</f>
        <v>0.16099150618201374</v>
      </c>
      <c r="V271" s="13">
        <f>VLOOKUP($E271,'ssp2-up-g'!$C$1:$X$194,13,FALSE)</f>
        <v>0.1449098022835571</v>
      </c>
      <c r="W271" s="13">
        <f>VLOOKUP($E271,'ssp2-up-g'!$C$1:$X$194,14,FALSE)</f>
        <v>0.13001109551620171</v>
      </c>
      <c r="X271" s="13">
        <f>VLOOKUP($E271,'ssp2-up-g'!$C$1:$X$194,15,FALSE)</f>
        <v>0.11244027191991801</v>
      </c>
      <c r="Y271" s="13">
        <f>VLOOKUP($E271,'ssp2-up-g'!$C$1:$X$194,16,FALSE)</f>
        <v>9.8654969027560213E-2</v>
      </c>
      <c r="Z271" s="13">
        <f>VLOOKUP($E271,'ssp2-up-g'!$C$1:$X$194,17,FALSE)</f>
        <v>8.5493859336957634E-2</v>
      </c>
      <c r="AA271" s="13">
        <f>VLOOKUP($E271,'ssp2-up-g'!$C$1:$X$194,18,FALSE)</f>
        <v>6.8545303379199396E-2</v>
      </c>
      <c r="AB271" s="13">
        <f>VLOOKUP($E271,'ssp2-up-g'!$C$1:$X$194,19,FALSE)</f>
        <v>4.7646992296829005E-2</v>
      </c>
      <c r="AC271" s="13">
        <f>VLOOKUP($E271,'ssp2-up-g'!$C$1:$X$194,20,FALSE)</f>
        <v>2.5975661787601467E-2</v>
      </c>
      <c r="AD271" s="13">
        <f>VLOOKUP($E271,'ssp2-up-g'!$C$1:$X$194,21,FALSE)</f>
        <v>7.5708758871551041E-3</v>
      </c>
      <c r="AE271" s="13">
        <f>VLOOKUP($E271,'ssp2-up-g'!$C$1:$X$194,22,FALSE)</f>
        <v>0</v>
      </c>
    </row>
    <row r="272" spans="1:31" x14ac:dyDescent="0.3">
      <c r="A272" s="14">
        <v>270</v>
      </c>
      <c r="B272" s="14" t="s">
        <v>743</v>
      </c>
      <c r="C272" s="14" t="s">
        <v>214</v>
      </c>
      <c r="D272" s="14">
        <v>928</v>
      </c>
      <c r="E272" s="14" t="s">
        <v>214</v>
      </c>
      <c r="F272" s="14">
        <v>54</v>
      </c>
      <c r="G272" s="14" t="s">
        <v>258</v>
      </c>
      <c r="H272" s="14">
        <v>909</v>
      </c>
      <c r="I272" s="14">
        <v>1835</v>
      </c>
      <c r="L272" s="14" t="str">
        <f>B272</f>
        <v>Melanesia</v>
      </c>
      <c r="M272" s="15" t="s">
        <v>1049</v>
      </c>
      <c r="N272" s="15">
        <f t="shared" ref="N272:AE272" si="53">SUMIF($H$2:$H$295,$D272,N$2:N$295)</f>
        <v>0.3410717508846296</v>
      </c>
      <c r="O272" s="15">
        <f t="shared" si="53"/>
        <v>0.37338219796448813</v>
      </c>
      <c r="P272" s="15">
        <f t="shared" si="53"/>
        <v>0.4101461804926978</v>
      </c>
      <c r="Q272" s="15">
        <f t="shared" si="53"/>
        <v>0.44752824938044661</v>
      </c>
      <c r="R272" s="15">
        <f t="shared" si="53"/>
        <v>0.47651195188948237</v>
      </c>
      <c r="S272" s="15">
        <f t="shared" si="53"/>
        <v>0.49207388391735285</v>
      </c>
      <c r="T272" s="15">
        <f t="shared" si="53"/>
        <v>0.50108864392063135</v>
      </c>
      <c r="U272" s="15">
        <f t="shared" si="53"/>
        <v>0.50114540005104424</v>
      </c>
      <c r="V272" s="15">
        <f t="shared" si="53"/>
        <v>0.49489058560909205</v>
      </c>
      <c r="W272" s="15">
        <f t="shared" si="53"/>
        <v>0.47597951281304873</v>
      </c>
      <c r="X272" s="15">
        <f t="shared" si="53"/>
        <v>0.45217316687400311</v>
      </c>
      <c r="Y272" s="15">
        <f t="shared" si="53"/>
        <v>0.4158784139791607</v>
      </c>
      <c r="Z272" s="15">
        <f t="shared" si="53"/>
        <v>0.37465729599159053</v>
      </c>
      <c r="AA272" s="15">
        <f t="shared" si="53"/>
        <v>0.33286259480624381</v>
      </c>
      <c r="AB272" s="15">
        <f t="shared" si="53"/>
        <v>0.28583064883860315</v>
      </c>
      <c r="AC272" s="15">
        <f t="shared" si="53"/>
        <v>0.23691507051842597</v>
      </c>
      <c r="AD272" s="15">
        <f t="shared" si="53"/>
        <v>0.18644396658691925</v>
      </c>
      <c r="AE272" s="15">
        <f t="shared" si="53"/>
        <v>0.1429124471487378</v>
      </c>
    </row>
    <row r="273" spans="1:32" x14ac:dyDescent="0.3">
      <c r="A273" s="14">
        <v>271</v>
      </c>
      <c r="B273" s="8" t="s">
        <v>744</v>
      </c>
      <c r="C273" s="8" t="s">
        <v>214</v>
      </c>
      <c r="D273" s="8">
        <v>242</v>
      </c>
      <c r="E273" s="8" t="s">
        <v>64</v>
      </c>
      <c r="F273" s="8">
        <v>242</v>
      </c>
      <c r="G273" s="8" t="s">
        <v>261</v>
      </c>
      <c r="H273" s="8">
        <v>928</v>
      </c>
      <c r="J273" s="8" t="str">
        <f>VLOOKUP($E273,'un-class-eco'!$B$2:$D$219,3,FALSE)</f>
        <v>Upper middle income</v>
      </c>
      <c r="K273" s="8" t="str">
        <f>IF(VLOOKUP(E273,'un-class'!$L$1:$O$249,2,FALSE)="x","LDC",IF(VLOOKUP(E273,'un-class'!$L$1:$O$249,3,FALSE)="x","LLDC",IF(VLOOKUP(E273,'un-class'!$L$1:O488,4,FALSE)="x","SIDS","nan")))</f>
        <v>SIDS</v>
      </c>
      <c r="L273" s="14" t="str">
        <f t="shared" si="47"/>
        <v>FJI</v>
      </c>
      <c r="M273" s="15" t="s">
        <v>1049</v>
      </c>
      <c r="N273" s="13">
        <f>VLOOKUP($E273,'ssp2-up-g'!$C$1:$X$194,5,FALSE)</f>
        <v>5.1374807840843251E-2</v>
      </c>
      <c r="O273" s="13">
        <f>VLOOKUP($E273,'ssp2-up-g'!$C$1:$X$194,6,FALSE)</f>
        <v>4.4895140198516759E-2</v>
      </c>
      <c r="P273" s="13">
        <f>VLOOKUP($E273,'ssp2-up-g'!$C$1:$X$194,7,FALSE)</f>
        <v>3.7815393822327348E-2</v>
      </c>
      <c r="Q273" s="13">
        <f>VLOOKUP($E273,'ssp2-up-g'!$C$1:$X$194,8,FALSE)</f>
        <v>3.2152326196653869E-2</v>
      </c>
      <c r="R273" s="13">
        <f>VLOOKUP($E273,'ssp2-up-g'!$C$1:$X$194,9,FALSE)</f>
        <v>2.6593703804278168E-2</v>
      </c>
      <c r="S273" s="13">
        <f>VLOOKUP($E273,'ssp2-up-g'!$C$1:$X$194,10,FALSE)</f>
        <v>2.046405917057037E-2</v>
      </c>
      <c r="T273" s="13">
        <f>VLOOKUP($E273,'ssp2-up-g'!$C$1:$X$194,11,FALSE)</f>
        <v>1.4641042585916031E-2</v>
      </c>
      <c r="U273" s="13">
        <f>VLOOKUP($E273,'ssp2-up-g'!$C$1:$X$194,12,FALSE)</f>
        <v>9.7361555351521689E-3</v>
      </c>
      <c r="V273" s="13">
        <f>VLOOKUP($E273,'ssp2-up-g'!$C$1:$X$194,13,FALSE)</f>
        <v>4.9232615902402577E-3</v>
      </c>
      <c r="W273" s="13">
        <f>VLOOKUP($E273,'ssp2-up-g'!$C$1:$X$194,14,FALSE)</f>
        <v>6.522024225747991E-4</v>
      </c>
      <c r="X273" s="13">
        <f>VLOOKUP($E273,'ssp2-up-g'!$C$1:$X$194,15,FALSE)</f>
        <v>0</v>
      </c>
      <c r="Y273" s="13">
        <f>VLOOKUP($E273,'ssp2-up-g'!$C$1:$X$194,16,FALSE)</f>
        <v>0</v>
      </c>
      <c r="Z273" s="13">
        <f>VLOOKUP($E273,'ssp2-up-g'!$C$1:$X$194,17,FALSE)</f>
        <v>0</v>
      </c>
      <c r="AA273" s="13">
        <f>VLOOKUP($E273,'ssp2-up-g'!$C$1:$X$194,18,FALSE)</f>
        <v>0</v>
      </c>
      <c r="AB273" s="13">
        <f>VLOOKUP($E273,'ssp2-up-g'!$C$1:$X$194,19,FALSE)</f>
        <v>0</v>
      </c>
      <c r="AC273" s="13">
        <f>VLOOKUP($E273,'ssp2-up-g'!$C$1:$X$194,20,FALSE)</f>
        <v>0</v>
      </c>
      <c r="AD273" s="13">
        <f>VLOOKUP($E273,'ssp2-up-g'!$C$1:$X$194,21,FALSE)</f>
        <v>0</v>
      </c>
      <c r="AE273" s="13">
        <f>VLOOKUP($E273,'ssp2-up-g'!$C$1:$X$194,22,FALSE)</f>
        <v>0</v>
      </c>
    </row>
    <row r="274" spans="1:32" x14ac:dyDescent="0.3">
      <c r="A274" s="14">
        <v>272</v>
      </c>
      <c r="B274" s="8" t="s">
        <v>746</v>
      </c>
      <c r="C274" s="8">
        <v>2</v>
      </c>
      <c r="D274" s="8">
        <v>540</v>
      </c>
      <c r="E274" s="8" t="s">
        <v>134</v>
      </c>
      <c r="F274" s="8">
        <v>540</v>
      </c>
      <c r="G274" s="8" t="s">
        <v>261</v>
      </c>
      <c r="H274" s="8">
        <v>928</v>
      </c>
      <c r="J274" s="8" t="str">
        <f>VLOOKUP($E274,'un-class-eco'!$B$2:$D$219,3,FALSE)</f>
        <v>High income</v>
      </c>
      <c r="K274" s="8" t="str">
        <f>IF(VLOOKUP(E274,'un-class'!$L$1:$O$249,2,FALSE)="x","LDC",IF(VLOOKUP(E274,'un-class'!$L$1:$O$249,3,FALSE)="x","LLDC",IF(VLOOKUP(E274,'un-class'!$L$1:O489,4,FALSE)="x","SIDS","nan")))</f>
        <v>SIDS</v>
      </c>
      <c r="L274" s="14" t="str">
        <f t="shared" si="47"/>
        <v>NCL</v>
      </c>
      <c r="M274" s="15" t="s">
        <v>1049</v>
      </c>
      <c r="N274" s="13">
        <f>VLOOKUP($E274,'ssp2-up-g'!$C$1:$X$194,5,FALSE)</f>
        <v>1.9299907285202894E-2</v>
      </c>
      <c r="O274" s="13">
        <f>VLOOKUP($E274,'ssp2-up-g'!$C$1:$X$194,6,FALSE)</f>
        <v>1.9269784553237024E-2</v>
      </c>
      <c r="P274" s="13">
        <f>VLOOKUP($E274,'ssp2-up-g'!$C$1:$X$194,7,FALSE)</f>
        <v>1.8810958594334376E-2</v>
      </c>
      <c r="Q274" s="13">
        <f>VLOOKUP($E274,'ssp2-up-g'!$C$1:$X$194,8,FALSE)</f>
        <v>1.78927626282539E-2</v>
      </c>
      <c r="R274" s="13">
        <f>VLOOKUP($E274,'ssp2-up-g'!$C$1:$X$194,9,FALSE)</f>
        <v>1.6993604657672495E-2</v>
      </c>
      <c r="S274" s="13">
        <f>VLOOKUP($E274,'ssp2-up-g'!$C$1:$X$194,10,FALSE)</f>
        <v>1.622957204254255E-2</v>
      </c>
      <c r="T274" s="13">
        <f>VLOOKUP($E274,'ssp2-up-g'!$C$1:$X$194,11,FALSE)</f>
        <v>1.5355674283910548E-2</v>
      </c>
      <c r="U274" s="13">
        <f>VLOOKUP($E274,'ssp2-up-g'!$C$1:$X$194,12,FALSE)</f>
        <v>1.432421328458866E-2</v>
      </c>
      <c r="V274" s="13">
        <f>VLOOKUP($E274,'ssp2-up-g'!$C$1:$X$194,13,FALSE)</f>
        <v>1.3154622411904959E-2</v>
      </c>
      <c r="W274" s="13">
        <f>VLOOKUP($E274,'ssp2-up-g'!$C$1:$X$194,14,FALSE)</f>
        <v>1.1910385777635146E-2</v>
      </c>
      <c r="X274" s="13">
        <f>VLOOKUP($E274,'ssp2-up-g'!$C$1:$X$194,15,FALSE)</f>
        <v>9.9588628416747982E-3</v>
      </c>
      <c r="Y274" s="13">
        <f>VLOOKUP($E274,'ssp2-up-g'!$C$1:$X$194,16,FALSE)</f>
        <v>8.0309426503367143E-3</v>
      </c>
      <c r="Z274" s="13">
        <f>VLOOKUP($E274,'ssp2-up-g'!$C$1:$X$194,17,FALSE)</f>
        <v>6.2173168820109925E-3</v>
      </c>
      <c r="AA274" s="13">
        <f>VLOOKUP($E274,'ssp2-up-g'!$C$1:$X$194,18,FALSE)</f>
        <v>4.5040632028805483E-3</v>
      </c>
      <c r="AB274" s="13">
        <f>VLOOKUP($E274,'ssp2-up-g'!$C$1:$X$194,19,FALSE)</f>
        <v>2.8592904527693919E-3</v>
      </c>
      <c r="AC274" s="13">
        <f>VLOOKUP($E274,'ssp2-up-g'!$C$1:$X$194,20,FALSE)</f>
        <v>1.3289607872467579E-3</v>
      </c>
      <c r="AD274" s="13">
        <f>VLOOKUP($E274,'ssp2-up-g'!$C$1:$X$194,21,FALSE)</f>
        <v>0</v>
      </c>
      <c r="AE274" s="13">
        <f>VLOOKUP($E274,'ssp2-up-g'!$C$1:$X$194,22,FALSE)</f>
        <v>0</v>
      </c>
    </row>
    <row r="275" spans="1:32" x14ac:dyDescent="0.3">
      <c r="A275" s="14">
        <v>273</v>
      </c>
      <c r="B275" s="8" t="s">
        <v>748</v>
      </c>
      <c r="C275" s="8" t="s">
        <v>214</v>
      </c>
      <c r="D275" s="8">
        <v>598</v>
      </c>
      <c r="E275" s="8" t="s">
        <v>147</v>
      </c>
      <c r="F275" s="8">
        <v>598</v>
      </c>
      <c r="G275" s="8" t="s">
        <v>261</v>
      </c>
      <c r="H275" s="8">
        <v>928</v>
      </c>
      <c r="J275" s="8" t="str">
        <f>VLOOKUP($E275,'un-class-eco'!$B$2:$D$219,3,FALSE)</f>
        <v>Lower middle income</v>
      </c>
      <c r="K275" s="8" t="str">
        <f>IF(VLOOKUP(E275,'un-class'!$L$1:$O$249,2,FALSE)="x","LDC",IF(VLOOKUP(E275,'un-class'!$L$1:$O$249,3,FALSE)="x","LLDC",IF(VLOOKUP(E275,'un-class'!$L$1:O490,4,FALSE)="x","SIDS","nan")))</f>
        <v>SIDS</v>
      </c>
      <c r="L275" s="14" t="str">
        <f t="shared" si="47"/>
        <v>PNG</v>
      </c>
      <c r="M275" s="15" t="s">
        <v>1049</v>
      </c>
      <c r="N275" s="13">
        <f>VLOOKUP($E275,'ssp2-up-g'!$C$1:$X$194,5,FALSE)</f>
        <v>0.2311803042774675</v>
      </c>
      <c r="O275" s="13">
        <f>VLOOKUP($E275,'ssp2-up-g'!$C$1:$X$194,6,FALSE)</f>
        <v>0.26584812653519374</v>
      </c>
      <c r="P275" s="13">
        <f>VLOOKUP($E275,'ssp2-up-g'!$C$1:$X$194,7,FALSE)</f>
        <v>0.30561863532319333</v>
      </c>
      <c r="Q275" s="13">
        <f>VLOOKUP($E275,'ssp2-up-g'!$C$1:$X$194,8,FALSE)</f>
        <v>0.34508458521101537</v>
      </c>
      <c r="R275" s="13">
        <f>VLOOKUP($E275,'ssp2-up-g'!$C$1:$X$194,9,FALSE)</f>
        <v>0.37669660119916681</v>
      </c>
      <c r="S275" s="13">
        <f>VLOOKUP($E275,'ssp2-up-g'!$C$1:$X$194,10,FALSE)</f>
        <v>0.39693839507475959</v>
      </c>
      <c r="T275" s="13">
        <f>VLOOKUP($E275,'ssp2-up-g'!$C$1:$X$194,11,FALSE)</f>
        <v>0.4118496729850194</v>
      </c>
      <c r="U275" s="13">
        <f>VLOOKUP($E275,'ssp2-up-g'!$C$1:$X$194,12,FALSE)</f>
        <v>0.41758948227190062</v>
      </c>
      <c r="V275" s="13">
        <f>VLOOKUP($E275,'ssp2-up-g'!$C$1:$X$194,13,FALSE)</f>
        <v>0.41777861652472215</v>
      </c>
      <c r="W275" s="13">
        <f>VLOOKUP($E275,'ssp2-up-g'!$C$1:$X$194,14,FALSE)</f>
        <v>0.40591993706497664</v>
      </c>
      <c r="X275" s="13">
        <f>VLOOKUP($E275,'ssp2-up-g'!$C$1:$X$194,15,FALSE)</f>
        <v>0.38707011558115401</v>
      </c>
      <c r="Y275" s="13">
        <f>VLOOKUP($E275,'ssp2-up-g'!$C$1:$X$194,16,FALSE)</f>
        <v>0.3561133503055931</v>
      </c>
      <c r="Z275" s="13">
        <f>VLOOKUP($E275,'ssp2-up-g'!$C$1:$X$194,17,FALSE)</f>
        <v>0.32137266636546613</v>
      </c>
      <c r="AA275" s="13">
        <f>VLOOKUP($E275,'ssp2-up-g'!$C$1:$X$194,18,FALSE)</f>
        <v>0.28629544434633125</v>
      </c>
      <c r="AB275" s="13">
        <f>VLOOKUP($E275,'ssp2-up-g'!$C$1:$X$194,19,FALSE)</f>
        <v>0.24636741845615084</v>
      </c>
      <c r="AC275" s="13">
        <f>VLOOKUP($E275,'ssp2-up-g'!$C$1:$X$194,20,FALSE)</f>
        <v>0.20433964915435254</v>
      </c>
      <c r="AD275" s="13">
        <f>VLOOKUP($E275,'ssp2-up-g'!$C$1:$X$194,21,FALSE)</f>
        <v>0.16043089150222656</v>
      </c>
      <c r="AE275" s="13">
        <f>VLOOKUP($E275,'ssp2-up-g'!$C$1:$X$194,22,FALSE)</f>
        <v>0.12197780330991748</v>
      </c>
    </row>
    <row r="276" spans="1:32" x14ac:dyDescent="0.3">
      <c r="A276" s="14">
        <v>274</v>
      </c>
      <c r="B276" s="8" t="s">
        <v>750</v>
      </c>
      <c r="C276" s="8" t="s">
        <v>214</v>
      </c>
      <c r="D276" s="8">
        <v>90</v>
      </c>
      <c r="E276" s="8" t="s">
        <v>164</v>
      </c>
      <c r="F276" s="8">
        <v>90</v>
      </c>
      <c r="G276" s="8" t="s">
        <v>261</v>
      </c>
      <c r="H276" s="8">
        <v>928</v>
      </c>
      <c r="J276" s="8" t="str">
        <f>VLOOKUP($E276,'un-class-eco'!$B$2:$D$219,3,FALSE)</f>
        <v>Lower middle income</v>
      </c>
      <c r="K276" s="8" t="str">
        <f>IF(VLOOKUP(E276,'un-class'!$L$1:$O$249,2,FALSE)="x","LDC",IF(VLOOKUP(E276,'un-class'!$L$1:$O$249,3,FALSE)="x","LLDC",IF(VLOOKUP(E276,'un-class'!$L$1:O491,4,FALSE)="x","SIDS","nan")))</f>
        <v>LDC</v>
      </c>
      <c r="L276" s="14" t="str">
        <f t="shared" si="47"/>
        <v>SLB</v>
      </c>
      <c r="M276" s="15" t="s">
        <v>1049</v>
      </c>
      <c r="N276" s="13">
        <f>VLOOKUP($E276,'ssp2-up-g'!$C$1:$X$194,5,FALSE)</f>
        <v>2.4069921368109121E-2</v>
      </c>
      <c r="O276" s="13">
        <f>VLOOKUP($E276,'ssp2-up-g'!$C$1:$X$194,6,FALSE)</f>
        <v>2.6740217719701642E-2</v>
      </c>
      <c r="P276" s="13">
        <f>VLOOKUP($E276,'ssp2-up-g'!$C$1:$X$194,7,FALSE)</f>
        <v>2.9729370852952852E-2</v>
      </c>
      <c r="Q276" s="13">
        <f>VLOOKUP($E276,'ssp2-up-g'!$C$1:$X$194,8,FALSE)</f>
        <v>3.2848787426770443E-2</v>
      </c>
      <c r="R276" s="13">
        <f>VLOOKUP($E276,'ssp2-up-g'!$C$1:$X$194,9,FALSE)</f>
        <v>3.5847402223520453E-2</v>
      </c>
      <c r="S276" s="13">
        <f>VLOOKUP($E276,'ssp2-up-g'!$C$1:$X$194,10,FALSE)</f>
        <v>3.7873604836184932E-2</v>
      </c>
      <c r="T276" s="13">
        <f>VLOOKUP($E276,'ssp2-up-g'!$C$1:$X$194,11,FALSE)</f>
        <v>3.8835860297577629E-2</v>
      </c>
      <c r="U276" s="13">
        <f>VLOOKUP($E276,'ssp2-up-g'!$C$1:$X$194,12,FALSE)</f>
        <v>3.9605176283888155E-2</v>
      </c>
      <c r="V276" s="13">
        <f>VLOOKUP($E276,'ssp2-up-g'!$C$1:$X$194,13,FALSE)</f>
        <v>3.9976534526086627E-2</v>
      </c>
      <c r="W276" s="13">
        <f>VLOOKUP($E276,'ssp2-up-g'!$C$1:$X$194,14,FALSE)</f>
        <v>3.9515067656983538E-2</v>
      </c>
      <c r="X276" s="13">
        <f>VLOOKUP($E276,'ssp2-up-g'!$C$1:$X$194,15,FALSE)</f>
        <v>3.8739542172193941E-2</v>
      </c>
      <c r="Y276" s="13">
        <f>VLOOKUP($E276,'ssp2-up-g'!$C$1:$X$194,16,FALSE)</f>
        <v>3.7063355736988879E-2</v>
      </c>
      <c r="Z276" s="13">
        <f>VLOOKUP($E276,'ssp2-up-g'!$C$1:$X$194,17,FALSE)</f>
        <v>3.4514173371675172E-2</v>
      </c>
      <c r="AA276" s="13">
        <f>VLOOKUP($E276,'ssp2-up-g'!$C$1:$X$194,18,FALSE)</f>
        <v>3.1534519231149472E-2</v>
      </c>
      <c r="AB276" s="13">
        <f>VLOOKUP($E276,'ssp2-up-g'!$C$1:$X$194,19,FALSE)</f>
        <v>2.8162097097557237E-2</v>
      </c>
      <c r="AC276" s="13">
        <f>VLOOKUP($E276,'ssp2-up-g'!$C$1:$X$194,20,FALSE)</f>
        <v>2.4927718890517814E-2</v>
      </c>
      <c r="AD276" s="13">
        <f>VLOOKUP($E276,'ssp2-up-g'!$C$1:$X$194,21,FALSE)</f>
        <v>2.172296060440515E-2</v>
      </c>
      <c r="AE276" s="13">
        <f>VLOOKUP($E276,'ssp2-up-g'!$C$1:$X$194,22,FALSE)</f>
        <v>1.8240423769219749E-2</v>
      </c>
    </row>
    <row r="277" spans="1:32" x14ac:dyDescent="0.3">
      <c r="A277" s="14">
        <v>275</v>
      </c>
      <c r="B277" s="8" t="s">
        <v>752</v>
      </c>
      <c r="C277" s="8" t="s">
        <v>214</v>
      </c>
      <c r="D277" s="8">
        <v>548</v>
      </c>
      <c r="E277" s="8" t="s">
        <v>196</v>
      </c>
      <c r="F277" s="8">
        <v>548</v>
      </c>
      <c r="G277" s="8" t="s">
        <v>261</v>
      </c>
      <c r="H277" s="8">
        <v>928</v>
      </c>
      <c r="J277" s="8" t="str">
        <f>VLOOKUP($E277,'un-class-eco'!$B$2:$D$219,3,FALSE)</f>
        <v>Lower middle income</v>
      </c>
      <c r="K277" s="8" t="str">
        <f>IF(VLOOKUP(E277,'un-class'!$L$1:$O$249,2,FALSE)="x","LDC",IF(VLOOKUP(E277,'un-class'!$L$1:$O$249,3,FALSE)="x","LLDC",IF(VLOOKUP(E277,'un-class'!$L$1:O492,4,FALSE)="x","SIDS","nan")))</f>
        <v>SIDS</v>
      </c>
      <c r="L277" s="14" t="str">
        <f t="shared" si="47"/>
        <v>VUT</v>
      </c>
      <c r="M277" s="15" t="s">
        <v>1049</v>
      </c>
      <c r="N277" s="13">
        <f>VLOOKUP($E277,'ssp2-up-g'!$C$1:$X$194,5,FALSE)</f>
        <v>1.5146810113006774E-2</v>
      </c>
      <c r="O277" s="13">
        <f>VLOOKUP($E277,'ssp2-up-g'!$C$1:$X$194,6,FALSE)</f>
        <v>1.6628928957838976E-2</v>
      </c>
      <c r="P277" s="13">
        <f>VLOOKUP($E277,'ssp2-up-g'!$C$1:$X$194,7,FALSE)</f>
        <v>1.8171821899889931E-2</v>
      </c>
      <c r="Q277" s="13">
        <f>VLOOKUP($E277,'ssp2-up-g'!$C$1:$X$194,8,FALSE)</f>
        <v>1.9549787917753039E-2</v>
      </c>
      <c r="R277" s="13">
        <f>VLOOKUP($E277,'ssp2-up-g'!$C$1:$X$194,9,FALSE)</f>
        <v>2.0380640004844436E-2</v>
      </c>
      <c r="S277" s="13">
        <f>VLOOKUP($E277,'ssp2-up-g'!$C$1:$X$194,10,FALSE)</f>
        <v>2.0568252793295411E-2</v>
      </c>
      <c r="T277" s="13">
        <f>VLOOKUP($E277,'ssp2-up-g'!$C$1:$X$194,11,FALSE)</f>
        <v>2.040639376820777E-2</v>
      </c>
      <c r="U277" s="13">
        <f>VLOOKUP($E277,'ssp2-up-g'!$C$1:$X$194,12,FALSE)</f>
        <v>1.9890372675514634E-2</v>
      </c>
      <c r="V277" s="13">
        <f>VLOOKUP($E277,'ssp2-up-g'!$C$1:$X$194,13,FALSE)</f>
        <v>1.9057550556138086E-2</v>
      </c>
      <c r="W277" s="13">
        <f>VLOOKUP($E277,'ssp2-up-g'!$C$1:$X$194,14,FALSE)</f>
        <v>1.7981919890878634E-2</v>
      </c>
      <c r="X277" s="13">
        <f>VLOOKUP($E277,'ssp2-up-g'!$C$1:$X$194,15,FALSE)</f>
        <v>1.6404646278980389E-2</v>
      </c>
      <c r="Y277" s="13">
        <f>VLOOKUP($E277,'ssp2-up-g'!$C$1:$X$194,16,FALSE)</f>
        <v>1.4670765286242005E-2</v>
      </c>
      <c r="Z277" s="13">
        <f>VLOOKUP($E277,'ssp2-up-g'!$C$1:$X$194,17,FALSE)</f>
        <v>1.2553139372438238E-2</v>
      </c>
      <c r="AA277" s="13">
        <f>VLOOKUP($E277,'ssp2-up-g'!$C$1:$X$194,18,FALSE)</f>
        <v>1.0528568025882534E-2</v>
      </c>
      <c r="AB277" s="13">
        <f>VLOOKUP($E277,'ssp2-up-g'!$C$1:$X$194,19,FALSE)</f>
        <v>8.4418428321256789E-3</v>
      </c>
      <c r="AC277" s="13">
        <f>VLOOKUP($E277,'ssp2-up-g'!$C$1:$X$194,20,FALSE)</f>
        <v>6.3187416863088597E-3</v>
      </c>
      <c r="AD277" s="13">
        <f>VLOOKUP($E277,'ssp2-up-g'!$C$1:$X$194,21,FALSE)</f>
        <v>4.2901144802875435E-3</v>
      </c>
      <c r="AE277" s="13">
        <f>VLOOKUP($E277,'ssp2-up-g'!$C$1:$X$194,22,FALSE)</f>
        <v>2.6942200696005725E-3</v>
      </c>
    </row>
    <row r="278" spans="1:32" x14ac:dyDescent="0.3">
      <c r="A278" s="14">
        <v>276</v>
      </c>
      <c r="B278" s="14" t="s">
        <v>754</v>
      </c>
      <c r="C278" s="14" t="s">
        <v>214</v>
      </c>
      <c r="D278" s="14">
        <v>954</v>
      </c>
      <c r="E278" s="14" t="s">
        <v>214</v>
      </c>
      <c r="F278" s="14">
        <v>57</v>
      </c>
      <c r="G278" s="14" t="s">
        <v>258</v>
      </c>
      <c r="H278" s="14">
        <v>909</v>
      </c>
      <c r="I278" s="14">
        <v>1835</v>
      </c>
      <c r="L278" s="14" t="str">
        <f>B278</f>
        <v>Micronesia</v>
      </c>
      <c r="M278" s="15" t="s">
        <v>1049</v>
      </c>
      <c r="N278" s="15">
        <f t="shared" ref="N278:AE278" si="54">SUMIF($H$2:$H$295,$D278,N$2:N$295)</f>
        <v>1.7296094000791094E-2</v>
      </c>
      <c r="O278" s="15">
        <f t="shared" si="54"/>
        <v>1.5067214624321427E-2</v>
      </c>
      <c r="P278" s="15">
        <f t="shared" si="54"/>
        <v>1.3864120293397834E-2</v>
      </c>
      <c r="Q278" s="15">
        <f t="shared" si="54"/>
        <v>1.2306924155210563E-2</v>
      </c>
      <c r="R278" s="15">
        <f t="shared" si="54"/>
        <v>1.039026656145476E-2</v>
      </c>
      <c r="S278" s="15">
        <f t="shared" si="54"/>
        <v>8.5824696209866394E-3</v>
      </c>
      <c r="T278" s="15">
        <f t="shared" si="54"/>
        <v>6.8628451873624305E-3</v>
      </c>
      <c r="U278" s="15">
        <f t="shared" si="54"/>
        <v>5.4591434763028301E-3</v>
      </c>
      <c r="V278" s="15">
        <f t="shared" si="54"/>
        <v>4.1023352731747037E-3</v>
      </c>
      <c r="W278" s="15">
        <f t="shared" si="54"/>
        <v>2.9085711583126603E-3</v>
      </c>
      <c r="X278" s="15">
        <f t="shared" si="54"/>
        <v>1.9775596675349269E-3</v>
      </c>
      <c r="Y278" s="15">
        <f t="shared" si="54"/>
        <v>1.0456541695300497E-3</v>
      </c>
      <c r="Z278" s="15">
        <f t="shared" si="54"/>
        <v>7.0518469702741948E-4</v>
      </c>
      <c r="AA278" s="15">
        <f t="shared" si="54"/>
        <v>6.6660732712334192E-4</v>
      </c>
      <c r="AB278" s="15">
        <f t="shared" si="54"/>
        <v>6.8453349686549425E-4</v>
      </c>
      <c r="AC278" s="15">
        <f t="shared" si="54"/>
        <v>7.3360734118498028E-4</v>
      </c>
      <c r="AD278" s="15">
        <f t="shared" si="54"/>
        <v>8.2645383264763617E-4</v>
      </c>
      <c r="AE278" s="15">
        <f t="shared" si="54"/>
        <v>1.0104231286230114E-3</v>
      </c>
    </row>
    <row r="279" spans="1:32" x14ac:dyDescent="0.3">
      <c r="A279" s="14">
        <v>277</v>
      </c>
      <c r="B279" s="8" t="s">
        <v>755</v>
      </c>
      <c r="C279" s="8">
        <v>30</v>
      </c>
      <c r="D279" s="8">
        <v>316</v>
      </c>
      <c r="E279" s="8" t="s">
        <v>80</v>
      </c>
      <c r="F279" s="8">
        <v>316</v>
      </c>
      <c r="G279" s="8" t="s">
        <v>261</v>
      </c>
      <c r="H279" s="8">
        <v>954</v>
      </c>
      <c r="J279" s="8" t="str">
        <f>VLOOKUP($E279,'un-class-eco'!$B$2:$D$219,3,FALSE)</f>
        <v>High income</v>
      </c>
      <c r="K279" s="8" t="str">
        <f>IF(VLOOKUP(E279,'un-class'!$L$1:$O$249,2,FALSE)="x","LDC",IF(VLOOKUP(E279,'un-class'!$L$1:$O$249,3,FALSE)="x","LLDC",IF(VLOOKUP(E279,'un-class'!$L$1:O494,4,FALSE)="x","SIDS","nan")))</f>
        <v>SIDS</v>
      </c>
      <c r="L279" s="14" t="str">
        <f t="shared" si="47"/>
        <v>GUM</v>
      </c>
      <c r="M279" s="15" t="s">
        <v>1049</v>
      </c>
      <c r="N279" s="13">
        <f>VLOOKUP($E279,'ssp2-up-g'!$C$1:$X$194,5,FALSE)</f>
        <v>1.4283370580083027E-2</v>
      </c>
      <c r="O279" s="13">
        <f>VLOOKUP($E279,'ssp2-up-g'!$C$1:$X$194,6,FALSE)</f>
        <v>1.1782481948174467E-2</v>
      </c>
      <c r="P279" s="13">
        <f>VLOOKUP($E279,'ssp2-up-g'!$C$1:$X$194,7,FALSE)</f>
        <v>1.0663519126230175E-2</v>
      </c>
      <c r="Q279" s="13">
        <f>VLOOKUP($E279,'ssp2-up-g'!$C$1:$X$194,8,FALSE)</f>
        <v>9.3280241027854371E-3</v>
      </c>
      <c r="R279" s="13">
        <f>VLOOKUP($E279,'ssp2-up-g'!$C$1:$X$194,9,FALSE)</f>
        <v>7.7572351087308034E-3</v>
      </c>
      <c r="S279" s="13">
        <f>VLOOKUP($E279,'ssp2-up-g'!$C$1:$X$194,10,FALSE)</f>
        <v>6.2910884254453736E-3</v>
      </c>
      <c r="T279" s="13">
        <f>VLOOKUP($E279,'ssp2-up-g'!$C$1:$X$194,11,FALSE)</f>
        <v>4.8982354582388643E-3</v>
      </c>
      <c r="U279" s="13">
        <f>VLOOKUP($E279,'ssp2-up-g'!$C$1:$X$194,12,FALSE)</f>
        <v>3.8262641193882729E-3</v>
      </c>
      <c r="V279" s="13">
        <f>VLOOKUP($E279,'ssp2-up-g'!$C$1:$X$194,13,FALSE)</f>
        <v>2.7429712838271669E-3</v>
      </c>
      <c r="W279" s="13">
        <f>VLOOKUP($E279,'ssp2-up-g'!$C$1:$X$194,14,FALSE)</f>
        <v>1.9247404421652847E-3</v>
      </c>
      <c r="X279" s="13">
        <f>VLOOKUP($E279,'ssp2-up-g'!$C$1:$X$194,15,FALSE)</f>
        <v>1.0753581740360618E-3</v>
      </c>
      <c r="Y279" s="13">
        <f>VLOOKUP($E279,'ssp2-up-g'!$C$1:$X$194,16,FALSE)</f>
        <v>2.2903002420809893E-4</v>
      </c>
      <c r="Z279" s="13">
        <f>VLOOKUP($E279,'ssp2-up-g'!$C$1:$X$194,17,FALSE)</f>
        <v>0</v>
      </c>
      <c r="AA279" s="13">
        <f>VLOOKUP($E279,'ssp2-up-g'!$C$1:$X$194,18,FALSE)</f>
        <v>0</v>
      </c>
      <c r="AB279" s="13">
        <f>VLOOKUP($E279,'ssp2-up-g'!$C$1:$X$194,19,FALSE)</f>
        <v>0</v>
      </c>
      <c r="AC279" s="13">
        <f>VLOOKUP($E279,'ssp2-up-g'!$C$1:$X$194,20,FALSE)</f>
        <v>0</v>
      </c>
      <c r="AD279" s="13">
        <f>VLOOKUP($E279,'ssp2-up-g'!$C$1:$X$194,21,FALSE)</f>
        <v>0</v>
      </c>
      <c r="AE279" s="13">
        <f>VLOOKUP($E279,'ssp2-up-g'!$C$1:$X$194,22,FALSE)</f>
        <v>0</v>
      </c>
    </row>
    <row r="280" spans="1:32" x14ac:dyDescent="0.3">
      <c r="A280" s="14">
        <v>278</v>
      </c>
      <c r="B280" s="8" t="s">
        <v>757</v>
      </c>
      <c r="C280" s="8" t="s">
        <v>214</v>
      </c>
      <c r="D280" s="8">
        <v>296</v>
      </c>
      <c r="E280" s="8" t="s">
        <v>758</v>
      </c>
      <c r="F280" s="8">
        <v>296</v>
      </c>
      <c r="G280" s="8" t="s">
        <v>261</v>
      </c>
      <c r="H280" s="8">
        <v>954</v>
      </c>
      <c r="J280" s="8" t="str">
        <f>VLOOKUP($E280,'un-class-eco'!$B$2:$D$219,3,FALSE)</f>
        <v>Lower middle income</v>
      </c>
      <c r="K280" s="8" t="str">
        <f>IF(VLOOKUP(E280,'un-class'!$L$1:$O$249,2,FALSE)="x","LDC",IF(VLOOKUP(E280,'un-class'!$L$1:$O$249,3,FALSE)="x","LLDC",IF(VLOOKUP(E280,'un-class'!$L$1:O495,4,FALSE)="x","SIDS","nan")))</f>
        <v>LDC</v>
      </c>
      <c r="L280" s="14" t="str">
        <f t="shared" si="47"/>
        <v>KIR</v>
      </c>
      <c r="M280" s="15" t="s">
        <v>1049</v>
      </c>
      <c r="N280" s="8" t="s">
        <v>799</v>
      </c>
      <c r="O280" s="8" t="s">
        <v>799</v>
      </c>
      <c r="P280" s="8" t="s">
        <v>799</v>
      </c>
      <c r="Q280" s="8" t="s">
        <v>799</v>
      </c>
      <c r="R280" s="8" t="s">
        <v>799</v>
      </c>
      <c r="S280" s="8" t="s">
        <v>799</v>
      </c>
      <c r="T280" s="8" t="s">
        <v>799</v>
      </c>
      <c r="U280" s="8" t="s">
        <v>799</v>
      </c>
      <c r="V280" s="8" t="s">
        <v>799</v>
      </c>
      <c r="W280" s="8" t="s">
        <v>799</v>
      </c>
      <c r="X280" s="8" t="s">
        <v>799</v>
      </c>
      <c r="Y280" s="8" t="s">
        <v>799</v>
      </c>
      <c r="Z280" s="8" t="s">
        <v>799</v>
      </c>
      <c r="AA280" s="8" t="s">
        <v>799</v>
      </c>
      <c r="AB280" s="8" t="s">
        <v>799</v>
      </c>
      <c r="AC280" s="8" t="s">
        <v>799</v>
      </c>
      <c r="AD280" s="8" t="s">
        <v>799</v>
      </c>
      <c r="AE280" s="8" t="s">
        <v>799</v>
      </c>
    </row>
    <row r="281" spans="1:32" x14ac:dyDescent="0.3">
      <c r="A281" s="14">
        <v>279</v>
      </c>
      <c r="B281" s="8" t="s">
        <v>760</v>
      </c>
      <c r="C281" s="8" t="s">
        <v>214</v>
      </c>
      <c r="D281" s="8">
        <v>584</v>
      </c>
      <c r="E281" s="8" t="s">
        <v>761</v>
      </c>
      <c r="F281" s="8">
        <v>584</v>
      </c>
      <c r="G281" s="8" t="s">
        <v>261</v>
      </c>
      <c r="H281" s="8">
        <v>954</v>
      </c>
      <c r="J281" s="8" t="str">
        <f>VLOOKUP($E281,'un-class-eco'!$B$2:$D$219,3,FALSE)</f>
        <v>Upper middle income</v>
      </c>
      <c r="K281" s="8" t="str">
        <f>IF(VLOOKUP(E281,'un-class'!$L$1:$O$249,2,FALSE)="x","LDC",IF(VLOOKUP(E281,'un-class'!$L$1:$O$249,3,FALSE)="x","LLDC",IF(VLOOKUP(E281,'un-class'!$L$1:O496,4,FALSE)="x","SIDS","nan")))</f>
        <v>SIDS</v>
      </c>
      <c r="L281" s="14" t="str">
        <f t="shared" si="47"/>
        <v>MHL</v>
      </c>
      <c r="M281" s="15" t="s">
        <v>1049</v>
      </c>
      <c r="N281" s="8" t="s">
        <v>799</v>
      </c>
      <c r="O281" s="8" t="s">
        <v>799</v>
      </c>
      <c r="P281" s="8" t="s">
        <v>799</v>
      </c>
      <c r="Q281" s="8" t="s">
        <v>799</v>
      </c>
      <c r="R281" s="8" t="s">
        <v>799</v>
      </c>
      <c r="S281" s="8" t="s">
        <v>799</v>
      </c>
      <c r="T281" s="8" t="s">
        <v>799</v>
      </c>
      <c r="U281" s="8" t="s">
        <v>799</v>
      </c>
      <c r="V281" s="8" t="s">
        <v>799</v>
      </c>
      <c r="W281" s="8" t="s">
        <v>799</v>
      </c>
      <c r="X281" s="8" t="s">
        <v>799</v>
      </c>
      <c r="Y281" s="8" t="s">
        <v>799</v>
      </c>
      <c r="Z281" s="8" t="s">
        <v>799</v>
      </c>
      <c r="AA281" s="8" t="s">
        <v>799</v>
      </c>
      <c r="AB281" s="8" t="s">
        <v>799</v>
      </c>
      <c r="AC281" s="8" t="s">
        <v>799</v>
      </c>
      <c r="AD281" s="8" t="s">
        <v>799</v>
      </c>
      <c r="AE281" s="8" t="s">
        <v>799</v>
      </c>
    </row>
    <row r="282" spans="1:32" x14ac:dyDescent="0.3">
      <c r="A282" s="14">
        <v>280</v>
      </c>
      <c r="B282" s="8" t="s">
        <v>763</v>
      </c>
      <c r="C282" s="8" t="s">
        <v>214</v>
      </c>
      <c r="D282" s="8">
        <v>583</v>
      </c>
      <c r="E282" s="8" t="s">
        <v>66</v>
      </c>
      <c r="F282" s="8">
        <v>583</v>
      </c>
      <c r="G282" s="8" t="s">
        <v>261</v>
      </c>
      <c r="H282" s="8">
        <v>954</v>
      </c>
      <c r="J282" s="8" t="str">
        <f>VLOOKUP($E282,'un-class-eco'!$B$2:$D$219,3,FALSE)</f>
        <v>Lower middle income</v>
      </c>
      <c r="K282" s="8" t="str">
        <f>IF(VLOOKUP(E282,'un-class'!$L$1:$O$249,2,FALSE)="x","LDC",IF(VLOOKUP(E282,'un-class'!$L$1:$O$249,3,FALSE)="x","LLDC",IF(VLOOKUP(E282,'un-class'!$L$1:O497,4,FALSE)="x","SIDS","nan")))</f>
        <v>SIDS</v>
      </c>
      <c r="L282" s="14" t="str">
        <f t="shared" si="47"/>
        <v>FSM</v>
      </c>
      <c r="M282" s="15" t="s">
        <v>1049</v>
      </c>
      <c r="N282" s="13">
        <f>VLOOKUP($E282,'ssp2-up-g'!$C$1:$X$194,5,FALSE)</f>
        <v>3.0127234207080675E-3</v>
      </c>
      <c r="O282" s="13">
        <f>VLOOKUP($E282,'ssp2-up-g'!$C$1:$X$194,6,FALSE)</f>
        <v>3.2847326761469599E-3</v>
      </c>
      <c r="P282" s="13">
        <f>VLOOKUP($E282,'ssp2-up-g'!$C$1:$X$194,7,FALSE)</f>
        <v>3.200601167167659E-3</v>
      </c>
      <c r="Q282" s="13">
        <f>VLOOKUP($E282,'ssp2-up-g'!$C$1:$X$194,8,FALSE)</f>
        <v>2.9789000524251263E-3</v>
      </c>
      <c r="R282" s="13">
        <f>VLOOKUP($E282,'ssp2-up-g'!$C$1:$X$194,9,FALSE)</f>
        <v>2.6330314527239565E-3</v>
      </c>
      <c r="S282" s="13">
        <f>VLOOKUP($E282,'ssp2-up-g'!$C$1:$X$194,10,FALSE)</f>
        <v>2.2913811955412658E-3</v>
      </c>
      <c r="T282" s="13">
        <f>VLOOKUP($E282,'ssp2-up-g'!$C$1:$X$194,11,FALSE)</f>
        <v>1.9646097291235662E-3</v>
      </c>
      <c r="U282" s="13">
        <f>VLOOKUP($E282,'ssp2-up-g'!$C$1:$X$194,12,FALSE)</f>
        <v>1.6328793569145572E-3</v>
      </c>
      <c r="V282" s="13">
        <f>VLOOKUP($E282,'ssp2-up-g'!$C$1:$X$194,13,FALSE)</f>
        <v>1.3593639893475368E-3</v>
      </c>
      <c r="W282" s="13">
        <f>VLOOKUP($E282,'ssp2-up-g'!$C$1:$X$194,14,FALSE)</f>
        <v>9.8383071614737555E-4</v>
      </c>
      <c r="X282" s="13">
        <f>VLOOKUP($E282,'ssp2-up-g'!$C$1:$X$194,15,FALSE)</f>
        <v>9.0220149349886508E-4</v>
      </c>
      <c r="Y282" s="13">
        <f>VLOOKUP($E282,'ssp2-up-g'!$C$1:$X$194,16,FALSE)</f>
        <v>8.1662414532195082E-4</v>
      </c>
      <c r="Z282" s="13">
        <f>VLOOKUP($E282,'ssp2-up-g'!$C$1:$X$194,17,FALSE)</f>
        <v>7.0518469702741948E-4</v>
      </c>
      <c r="AA282" s="13">
        <f>VLOOKUP($E282,'ssp2-up-g'!$C$1:$X$194,18,FALSE)</f>
        <v>6.6660732712334192E-4</v>
      </c>
      <c r="AB282" s="13">
        <f>VLOOKUP($E282,'ssp2-up-g'!$C$1:$X$194,19,FALSE)</f>
        <v>6.8453349686549425E-4</v>
      </c>
      <c r="AC282" s="13">
        <f>VLOOKUP($E282,'ssp2-up-g'!$C$1:$X$194,20,FALSE)</f>
        <v>7.3360734118498028E-4</v>
      </c>
      <c r="AD282" s="13">
        <f>VLOOKUP($E282,'ssp2-up-g'!$C$1:$X$194,21,FALSE)</f>
        <v>8.2645383264763617E-4</v>
      </c>
      <c r="AE282" s="13">
        <f>VLOOKUP($E282,'ssp2-up-g'!$C$1:$X$194,22,FALSE)</f>
        <v>1.0104231286230114E-3</v>
      </c>
    </row>
    <row r="283" spans="1:32" x14ac:dyDescent="0.3">
      <c r="A283" s="14">
        <v>281</v>
      </c>
      <c r="B283" s="8" t="s">
        <v>765</v>
      </c>
      <c r="C283" s="8" t="s">
        <v>214</v>
      </c>
      <c r="D283" s="8">
        <v>520</v>
      </c>
      <c r="E283" s="8" t="s">
        <v>766</v>
      </c>
      <c r="F283" s="8">
        <v>520</v>
      </c>
      <c r="G283" s="8" t="s">
        <v>261</v>
      </c>
      <c r="H283" s="8">
        <v>954</v>
      </c>
      <c r="J283" s="8" t="str">
        <f>VLOOKUP($E283,'un-class-eco'!$B$2:$D$219,3,FALSE)</f>
        <v>High income</v>
      </c>
      <c r="K283" s="8" t="str">
        <f>IF(VLOOKUP(E283,'un-class'!$L$1:$O$249,2,FALSE)="x","LDC",IF(VLOOKUP(E283,'un-class'!$L$1:$O$249,3,FALSE)="x","LLDC",IF(VLOOKUP(E283,'un-class'!$L$1:O498,4,FALSE)="x","SIDS","nan")))</f>
        <v>SIDS</v>
      </c>
      <c r="L283" s="14" t="str">
        <f t="shared" si="47"/>
        <v>NRU</v>
      </c>
      <c r="M283" s="15" t="s">
        <v>1049</v>
      </c>
      <c r="N283" s="8" t="s">
        <v>799</v>
      </c>
      <c r="O283" s="8" t="s">
        <v>799</v>
      </c>
      <c r="P283" s="8" t="s">
        <v>799</v>
      </c>
      <c r="Q283" s="8" t="s">
        <v>799</v>
      </c>
      <c r="R283" s="8" t="s">
        <v>799</v>
      </c>
      <c r="S283" s="8" t="s">
        <v>799</v>
      </c>
      <c r="T283" s="8" t="s">
        <v>799</v>
      </c>
      <c r="U283" s="8" t="s">
        <v>799</v>
      </c>
      <c r="V283" s="8" t="s">
        <v>799</v>
      </c>
      <c r="W283" s="8" t="s">
        <v>799</v>
      </c>
      <c r="X283" s="8" t="s">
        <v>799</v>
      </c>
      <c r="Y283" s="8" t="s">
        <v>799</v>
      </c>
      <c r="Z283" s="8" t="s">
        <v>799</v>
      </c>
      <c r="AA283" s="8" t="s">
        <v>799</v>
      </c>
      <c r="AB283" s="8" t="s">
        <v>799</v>
      </c>
      <c r="AC283" s="8" t="s">
        <v>799</v>
      </c>
      <c r="AD283" s="8" t="s">
        <v>799</v>
      </c>
      <c r="AE283" s="8" t="s">
        <v>799</v>
      </c>
    </row>
    <row r="284" spans="1:32" x14ac:dyDescent="0.3">
      <c r="A284" s="14">
        <v>282</v>
      </c>
      <c r="B284" s="8" t="s">
        <v>768</v>
      </c>
      <c r="C284" s="8">
        <v>30</v>
      </c>
      <c r="D284" s="8">
        <v>580</v>
      </c>
      <c r="E284" s="8" t="s">
        <v>769</v>
      </c>
      <c r="F284" s="8">
        <v>580</v>
      </c>
      <c r="G284" s="8" t="s">
        <v>261</v>
      </c>
      <c r="H284" s="8">
        <v>954</v>
      </c>
      <c r="J284" s="8" t="str">
        <f>VLOOKUP($E284,'un-class-eco'!$B$2:$D$219,3,FALSE)</f>
        <v>High income</v>
      </c>
      <c r="K284" s="8" t="str">
        <f>IF(VLOOKUP(E284,'un-class'!$L$1:$O$249,2,FALSE)="x","LDC",IF(VLOOKUP(E284,'un-class'!$L$1:$O$249,3,FALSE)="x","LLDC",IF(VLOOKUP(E284,'un-class'!$L$1:O499,4,FALSE)="x","SIDS","nan")))</f>
        <v>SIDS</v>
      </c>
      <c r="L284" s="14" t="str">
        <f t="shared" si="47"/>
        <v>MNP</v>
      </c>
      <c r="M284" s="15" t="s">
        <v>1049</v>
      </c>
      <c r="N284" s="8" t="s">
        <v>799</v>
      </c>
      <c r="O284" s="8" t="s">
        <v>799</v>
      </c>
      <c r="P284" s="8" t="s">
        <v>799</v>
      </c>
      <c r="Q284" s="8" t="s">
        <v>799</v>
      </c>
      <c r="R284" s="8" t="s">
        <v>799</v>
      </c>
      <c r="S284" s="8" t="s">
        <v>799</v>
      </c>
      <c r="T284" s="8" t="s">
        <v>799</v>
      </c>
      <c r="U284" s="8" t="s">
        <v>799</v>
      </c>
      <c r="V284" s="8" t="s">
        <v>799</v>
      </c>
      <c r="W284" s="8" t="s">
        <v>799</v>
      </c>
      <c r="X284" s="8" t="s">
        <v>799</v>
      </c>
      <c r="Y284" s="8" t="s">
        <v>799</v>
      </c>
      <c r="Z284" s="8" t="s">
        <v>799</v>
      </c>
      <c r="AA284" s="8" t="s">
        <v>799</v>
      </c>
      <c r="AB284" s="8" t="s">
        <v>799</v>
      </c>
      <c r="AC284" s="8" t="s">
        <v>799</v>
      </c>
      <c r="AD284" s="8" t="s">
        <v>799</v>
      </c>
      <c r="AE284" s="8" t="s">
        <v>799</v>
      </c>
    </row>
    <row r="285" spans="1:32" x14ac:dyDescent="0.3">
      <c r="A285" s="14">
        <v>283</v>
      </c>
      <c r="B285" s="8" t="s">
        <v>771</v>
      </c>
      <c r="C285" s="8" t="s">
        <v>214</v>
      </c>
      <c r="D285" s="8">
        <v>585</v>
      </c>
      <c r="E285" s="8" t="s">
        <v>772</v>
      </c>
      <c r="F285" s="8">
        <v>585</v>
      </c>
      <c r="G285" s="8" t="s">
        <v>261</v>
      </c>
      <c r="H285" s="8">
        <v>954</v>
      </c>
      <c r="J285" s="8" t="str">
        <f>VLOOKUP($E285,'un-class-eco'!$B$2:$D$219,3,FALSE)</f>
        <v>High income</v>
      </c>
      <c r="K285" s="8" t="str">
        <f>IF(VLOOKUP(E285,'un-class'!$L$1:$O$249,2,FALSE)="x","LDC",IF(VLOOKUP(E285,'un-class'!$L$1:$O$249,3,FALSE)="x","LLDC",IF(VLOOKUP(E285,'un-class'!$L$1:O500,4,FALSE)="x","SIDS","nan")))</f>
        <v>SIDS</v>
      </c>
      <c r="L285" s="14" t="str">
        <f t="shared" si="47"/>
        <v>PLW</v>
      </c>
      <c r="M285" s="15" t="s">
        <v>1049</v>
      </c>
      <c r="N285" s="8" t="s">
        <v>799</v>
      </c>
      <c r="O285" s="8" t="s">
        <v>799</v>
      </c>
      <c r="P285" s="8" t="s">
        <v>799</v>
      </c>
      <c r="Q285" s="8" t="s">
        <v>799</v>
      </c>
      <c r="R285" s="8" t="s">
        <v>799</v>
      </c>
      <c r="S285" s="8" t="s">
        <v>799</v>
      </c>
      <c r="T285" s="8" t="s">
        <v>799</v>
      </c>
      <c r="U285" s="8" t="s">
        <v>799</v>
      </c>
      <c r="V285" s="8" t="s">
        <v>799</v>
      </c>
      <c r="W285" s="8" t="s">
        <v>799</v>
      </c>
      <c r="X285" s="8" t="s">
        <v>799</v>
      </c>
      <c r="Y285" s="8" t="s">
        <v>799</v>
      </c>
      <c r="Z285" s="8" t="s">
        <v>799</v>
      </c>
      <c r="AA285" s="8" t="s">
        <v>799</v>
      </c>
      <c r="AB285" s="8" t="s">
        <v>799</v>
      </c>
      <c r="AC285" s="8" t="s">
        <v>799</v>
      </c>
      <c r="AD285" s="8" t="s">
        <v>799</v>
      </c>
      <c r="AE285" s="8" t="s">
        <v>799</v>
      </c>
    </row>
    <row r="286" spans="1:32" x14ac:dyDescent="0.3">
      <c r="A286" s="14">
        <v>284</v>
      </c>
      <c r="B286" s="14" t="s">
        <v>774</v>
      </c>
      <c r="C286" s="14">
        <v>35</v>
      </c>
      <c r="D286" s="14">
        <v>957</v>
      </c>
      <c r="E286" s="14" t="s">
        <v>214</v>
      </c>
      <c r="F286" s="14">
        <v>61</v>
      </c>
      <c r="G286" s="14" t="s">
        <v>258</v>
      </c>
      <c r="H286" s="14">
        <v>909</v>
      </c>
      <c r="I286" s="14">
        <v>1835</v>
      </c>
      <c r="L286" s="14" t="str">
        <f>B286</f>
        <v>Polynesia</v>
      </c>
      <c r="M286" s="15" t="s">
        <v>1049</v>
      </c>
      <c r="N286" s="15">
        <f t="shared" ref="N286:AE286" si="55">SUMIF($H$2:$H$295,$D286,N$2:N$295)</f>
        <v>2.5092833371781913E-2</v>
      </c>
      <c r="O286" s="15">
        <f t="shared" si="55"/>
        <v>2.512178204368419E-2</v>
      </c>
      <c r="P286" s="15">
        <f t="shared" si="55"/>
        <v>2.4100015148401481E-2</v>
      </c>
      <c r="Q286" s="15">
        <f t="shared" si="55"/>
        <v>2.2488204618549314E-2</v>
      </c>
      <c r="R286" s="15">
        <f t="shared" si="55"/>
        <v>2.0443981172346387E-2</v>
      </c>
      <c r="S286" s="15">
        <f t="shared" si="55"/>
        <v>1.8274891031769346E-2</v>
      </c>
      <c r="T286" s="15">
        <f t="shared" si="55"/>
        <v>1.6073762971470167E-2</v>
      </c>
      <c r="U286" s="15">
        <f t="shared" si="55"/>
        <v>1.3701705680513376E-2</v>
      </c>
      <c r="V286" s="15">
        <f t="shared" si="55"/>
        <v>1.1345835192185315E-2</v>
      </c>
      <c r="W286" s="15">
        <f t="shared" si="55"/>
        <v>9.2206429886058511E-3</v>
      </c>
      <c r="X286" s="15">
        <f t="shared" si="55"/>
        <v>8.3065844077237008E-3</v>
      </c>
      <c r="Y286" s="15">
        <f t="shared" si="55"/>
        <v>7.538988194305804E-3</v>
      </c>
      <c r="Z286" s="15">
        <f t="shared" si="55"/>
        <v>6.8395699137902208E-3</v>
      </c>
      <c r="AA286" s="15">
        <f t="shared" si="55"/>
        <v>6.045118020083208E-3</v>
      </c>
      <c r="AB286" s="15">
        <f t="shared" si="55"/>
        <v>5.3871244196952231E-3</v>
      </c>
      <c r="AC286" s="15">
        <f t="shared" si="55"/>
        <v>4.9259979432528314E-3</v>
      </c>
      <c r="AD286" s="15">
        <f t="shared" si="55"/>
        <v>4.704033483955844E-3</v>
      </c>
      <c r="AE286" s="15">
        <f t="shared" si="55"/>
        <v>4.6997152389637448E-3</v>
      </c>
      <c r="AF286" s="13"/>
    </row>
    <row r="287" spans="1:32" x14ac:dyDescent="0.3">
      <c r="A287" s="14">
        <v>285</v>
      </c>
      <c r="B287" s="8" t="s">
        <v>775</v>
      </c>
      <c r="C287" s="8">
        <v>30</v>
      </c>
      <c r="D287" s="8">
        <v>16</v>
      </c>
      <c r="E287" s="8" t="s">
        <v>776</v>
      </c>
      <c r="F287" s="8">
        <v>16</v>
      </c>
      <c r="G287" s="8" t="s">
        <v>261</v>
      </c>
      <c r="H287" s="8">
        <v>957</v>
      </c>
      <c r="J287" s="8" t="str">
        <f>VLOOKUP($E287,'un-class-eco'!$B$2:$D$219,3,FALSE)</f>
        <v>High income</v>
      </c>
      <c r="K287" s="8" t="str">
        <f>IF(VLOOKUP(E287,'un-class'!$L$1:$O$249,2,FALSE)="x","LDC",IF(VLOOKUP(E287,'un-class'!$L$1:$O$249,3,FALSE)="x","LLDC",IF(VLOOKUP(E287,'un-class'!$L$1:O502,4,FALSE)="x","SIDS","nan")))</f>
        <v>SIDS</v>
      </c>
      <c r="L287" s="14" t="str">
        <f t="shared" si="47"/>
        <v>ASM</v>
      </c>
      <c r="M287" s="15" t="s">
        <v>1049</v>
      </c>
      <c r="N287" s="8" t="s">
        <v>799</v>
      </c>
      <c r="O287" s="8" t="s">
        <v>799</v>
      </c>
      <c r="P287" s="8" t="s">
        <v>799</v>
      </c>
      <c r="Q287" s="8" t="s">
        <v>799</v>
      </c>
      <c r="R287" s="8" t="s">
        <v>799</v>
      </c>
      <c r="S287" s="8" t="s">
        <v>799</v>
      </c>
      <c r="T287" s="8" t="s">
        <v>799</v>
      </c>
      <c r="U287" s="8" t="s">
        <v>799</v>
      </c>
      <c r="V287" s="8" t="s">
        <v>799</v>
      </c>
      <c r="W287" s="8" t="s">
        <v>799</v>
      </c>
      <c r="X287" s="8" t="s">
        <v>799</v>
      </c>
      <c r="Y287" s="8" t="s">
        <v>799</v>
      </c>
      <c r="Z287" s="8" t="s">
        <v>799</v>
      </c>
      <c r="AA287" s="8" t="s">
        <v>799</v>
      </c>
      <c r="AB287" s="8" t="s">
        <v>799</v>
      </c>
      <c r="AC287" s="8" t="s">
        <v>799</v>
      </c>
      <c r="AD287" s="8" t="s">
        <v>799</v>
      </c>
      <c r="AE287" s="8" t="s">
        <v>799</v>
      </c>
    </row>
    <row r="288" spans="1:32" x14ac:dyDescent="0.3">
      <c r="A288" s="14">
        <v>286</v>
      </c>
      <c r="B288" s="8" t="s">
        <v>778</v>
      </c>
      <c r="C288" s="8">
        <v>36</v>
      </c>
      <c r="D288" s="8">
        <v>184</v>
      </c>
      <c r="E288" s="8" t="s">
        <v>779</v>
      </c>
      <c r="F288" s="8">
        <v>184</v>
      </c>
      <c r="G288" s="8" t="s">
        <v>261</v>
      </c>
      <c r="H288" s="8">
        <v>957</v>
      </c>
      <c r="J288" s="8" t="s">
        <v>799</v>
      </c>
      <c r="K288" s="8" t="str">
        <f>IF(VLOOKUP(E288,'un-class'!$L$1:$O$249,2,FALSE)="x","LDC",IF(VLOOKUP(E288,'un-class'!$L$1:$O$249,3,FALSE)="x","LLDC",IF(VLOOKUP(E288,'un-class'!$L$1:O503,4,FALSE)="x","SIDS","nan")))</f>
        <v>SIDS</v>
      </c>
      <c r="L288" s="14" t="str">
        <f t="shared" si="47"/>
        <v>COK</v>
      </c>
      <c r="M288" s="15" t="s">
        <v>1049</v>
      </c>
      <c r="N288" s="8" t="s">
        <v>799</v>
      </c>
      <c r="O288" s="8" t="s">
        <v>799</v>
      </c>
      <c r="P288" s="8" t="s">
        <v>799</v>
      </c>
      <c r="Q288" s="8" t="s">
        <v>799</v>
      </c>
      <c r="R288" s="8" t="s">
        <v>799</v>
      </c>
      <c r="S288" s="8" t="s">
        <v>799</v>
      </c>
      <c r="T288" s="8" t="s">
        <v>799</v>
      </c>
      <c r="U288" s="8" t="s">
        <v>799</v>
      </c>
      <c r="V288" s="8" t="s">
        <v>799</v>
      </c>
      <c r="W288" s="8" t="s">
        <v>799</v>
      </c>
      <c r="X288" s="8" t="s">
        <v>799</v>
      </c>
      <c r="Y288" s="8" t="s">
        <v>799</v>
      </c>
      <c r="Z288" s="8" t="s">
        <v>799</v>
      </c>
      <c r="AA288" s="8" t="s">
        <v>799</v>
      </c>
      <c r="AB288" s="8" t="s">
        <v>799</v>
      </c>
      <c r="AC288" s="8" t="s">
        <v>799</v>
      </c>
      <c r="AD288" s="8" t="s">
        <v>799</v>
      </c>
      <c r="AE288" s="8" t="s">
        <v>799</v>
      </c>
    </row>
    <row r="289" spans="1:31" x14ac:dyDescent="0.3">
      <c r="A289" s="14">
        <v>287</v>
      </c>
      <c r="B289" s="8" t="s">
        <v>781</v>
      </c>
      <c r="C289" s="8">
        <v>2</v>
      </c>
      <c r="D289" s="8">
        <v>258</v>
      </c>
      <c r="E289" s="8" t="s">
        <v>154</v>
      </c>
      <c r="F289" s="8">
        <v>258</v>
      </c>
      <c r="G289" s="8" t="s">
        <v>261</v>
      </c>
      <c r="H289" s="8">
        <v>957</v>
      </c>
      <c r="J289" s="8" t="str">
        <f>VLOOKUP($E289,'un-class-eco'!$B$2:$D$219,3,FALSE)</f>
        <v>High income</v>
      </c>
      <c r="K289" s="8" t="str">
        <f>IF(VLOOKUP(E289,'un-class'!$L$1:$O$249,2,FALSE)="x","LDC",IF(VLOOKUP(E289,'un-class'!$L$1:$O$249,3,FALSE)="x","LLDC",IF(VLOOKUP(E289,'un-class'!$L$1:O504,4,FALSE)="x","SIDS","nan")))</f>
        <v>SIDS</v>
      </c>
      <c r="L289" s="14" t="str">
        <f t="shared" si="47"/>
        <v>PYF</v>
      </c>
      <c r="M289" s="15" t="s">
        <v>1049</v>
      </c>
      <c r="N289" s="13">
        <f>VLOOKUP($E289,'ssp2-up-g'!$C$1:$X$194,5,FALSE)</f>
        <v>1.7527223869466174E-2</v>
      </c>
      <c r="O289" s="13">
        <f>VLOOKUP($E289,'ssp2-up-g'!$C$1:$X$194,6,FALSE)</f>
        <v>1.7262884044701693E-2</v>
      </c>
      <c r="P289" s="13">
        <f>VLOOKUP($E289,'ssp2-up-g'!$C$1:$X$194,7,FALSE)</f>
        <v>1.6367952313032924E-2</v>
      </c>
      <c r="Q289" s="13">
        <f>VLOOKUP($E289,'ssp2-up-g'!$C$1:$X$194,8,FALSE)</f>
        <v>1.4934906118725999E-2</v>
      </c>
      <c r="R289" s="13">
        <f>VLOOKUP($E289,'ssp2-up-g'!$C$1:$X$194,9,FALSE)</f>
        <v>1.3387813902994372E-2</v>
      </c>
      <c r="S289" s="13">
        <f>VLOOKUP($E289,'ssp2-up-g'!$C$1:$X$194,10,FALSE)</f>
        <v>1.2041540819321017E-2</v>
      </c>
      <c r="T289" s="13">
        <f>VLOOKUP($E289,'ssp2-up-g'!$C$1:$X$194,11,FALSE)</f>
        <v>1.0742588390086155E-2</v>
      </c>
      <c r="U289" s="13">
        <f>VLOOKUP($E289,'ssp2-up-g'!$C$1:$X$194,12,FALSE)</f>
        <v>9.3447881196028482E-3</v>
      </c>
      <c r="V289" s="13">
        <f>VLOOKUP($E289,'ssp2-up-g'!$C$1:$X$194,13,FALSE)</f>
        <v>8.0007386814539005E-3</v>
      </c>
      <c r="W289" s="13">
        <f>VLOOKUP($E289,'ssp2-up-g'!$C$1:$X$194,14,FALSE)</f>
        <v>6.6897003142247224E-3</v>
      </c>
      <c r="X289" s="13">
        <f>VLOOKUP($E289,'ssp2-up-g'!$C$1:$X$194,15,FALSE)</f>
        <v>5.6229461363433986E-3</v>
      </c>
      <c r="Y289" s="13">
        <f>VLOOKUP($E289,'ssp2-up-g'!$C$1:$X$194,16,FALSE)</f>
        <v>4.7209881569297285E-3</v>
      </c>
      <c r="Z289" s="13">
        <f>VLOOKUP($E289,'ssp2-up-g'!$C$1:$X$194,17,FALSE)</f>
        <v>3.8953661363932413E-3</v>
      </c>
      <c r="AA289" s="13">
        <f>VLOOKUP($E289,'ssp2-up-g'!$C$1:$X$194,18,FALSE)</f>
        <v>3.0805758786324744E-3</v>
      </c>
      <c r="AB289" s="13">
        <f>VLOOKUP($E289,'ssp2-up-g'!$C$1:$X$194,19,FALSE)</f>
        <v>2.3591591736590867E-3</v>
      </c>
      <c r="AC289" s="13">
        <f>VLOOKUP($E289,'ssp2-up-g'!$C$1:$X$194,20,FALSE)</f>
        <v>1.8435738784346456E-3</v>
      </c>
      <c r="AD289" s="13">
        <f>VLOOKUP($E289,'ssp2-up-g'!$C$1:$X$194,21,FALSE)</f>
        <v>1.5026834012328849E-3</v>
      </c>
      <c r="AE289" s="13">
        <f>VLOOKUP($E289,'ssp2-up-g'!$C$1:$X$194,22,FALSE)</f>
        <v>1.2743763971446165E-3</v>
      </c>
    </row>
    <row r="290" spans="1:31" x14ac:dyDescent="0.3">
      <c r="A290" s="14">
        <v>288</v>
      </c>
      <c r="B290" s="8" t="s">
        <v>783</v>
      </c>
      <c r="C290" s="8">
        <v>36</v>
      </c>
      <c r="D290" s="8">
        <v>570</v>
      </c>
      <c r="E290" s="8" t="s">
        <v>784</v>
      </c>
      <c r="F290" s="8">
        <v>570</v>
      </c>
      <c r="G290" s="8" t="s">
        <v>261</v>
      </c>
      <c r="H290" s="8">
        <v>957</v>
      </c>
      <c r="J290" s="8" t="s">
        <v>799</v>
      </c>
      <c r="K290" s="8" t="str">
        <f>IF(VLOOKUP(E290,'un-class'!$L$1:$O$249,2,FALSE)="x","LDC",IF(VLOOKUP(E290,'un-class'!$L$1:$O$249,3,FALSE)="x","LLDC",IF(VLOOKUP(E290,'un-class'!$L$1:O505,4,FALSE)="x","SIDS","nan")))</f>
        <v>SIDS</v>
      </c>
      <c r="L290" s="14" t="str">
        <f t="shared" ref="L290:L295" si="56">E290</f>
        <v>NIU</v>
      </c>
      <c r="M290" s="15" t="s">
        <v>1049</v>
      </c>
      <c r="N290" s="8" t="s">
        <v>799</v>
      </c>
      <c r="O290" s="8" t="s">
        <v>799</v>
      </c>
      <c r="P290" s="8" t="s">
        <v>799</v>
      </c>
      <c r="Q290" s="8" t="s">
        <v>799</v>
      </c>
      <c r="R290" s="8" t="s">
        <v>799</v>
      </c>
      <c r="S290" s="8" t="s">
        <v>799</v>
      </c>
      <c r="T290" s="8" t="s">
        <v>799</v>
      </c>
      <c r="U290" s="8" t="s">
        <v>799</v>
      </c>
      <c r="V290" s="8" t="s">
        <v>799</v>
      </c>
      <c r="W290" s="8" t="s">
        <v>799</v>
      </c>
      <c r="X290" s="8" t="s">
        <v>799</v>
      </c>
      <c r="Y290" s="8" t="s">
        <v>799</v>
      </c>
      <c r="Z290" s="8" t="s">
        <v>799</v>
      </c>
      <c r="AA290" s="8" t="s">
        <v>799</v>
      </c>
      <c r="AB290" s="8" t="s">
        <v>799</v>
      </c>
      <c r="AC290" s="8" t="s">
        <v>799</v>
      </c>
      <c r="AD290" s="8" t="s">
        <v>799</v>
      </c>
      <c r="AE290" s="8" t="s">
        <v>799</v>
      </c>
    </row>
    <row r="291" spans="1:31" x14ac:dyDescent="0.3">
      <c r="A291" s="14">
        <v>289</v>
      </c>
      <c r="B291" s="8" t="s">
        <v>786</v>
      </c>
      <c r="C291" s="8" t="s">
        <v>214</v>
      </c>
      <c r="D291" s="8">
        <v>882</v>
      </c>
      <c r="E291" s="8" t="s">
        <v>197</v>
      </c>
      <c r="F291" s="8">
        <v>882</v>
      </c>
      <c r="G291" s="8" t="s">
        <v>261</v>
      </c>
      <c r="H291" s="8">
        <v>957</v>
      </c>
      <c r="J291" s="8" t="str">
        <f>VLOOKUP($E291,'un-class-eco'!$B$2:$D$219,3,FALSE)</f>
        <v>Lower middle income</v>
      </c>
      <c r="K291" s="8" t="str">
        <f>IF(VLOOKUP(E291,'un-class'!$L$1:$O$249,2,FALSE)="x","LDC",IF(VLOOKUP(E291,'un-class'!$L$1:$O$249,3,FALSE)="x","LLDC",IF(VLOOKUP(E291,'un-class'!$L$1:O506,4,FALSE)="x","SIDS","nan")))</f>
        <v>SIDS</v>
      </c>
      <c r="L291" s="14" t="str">
        <f t="shared" si="56"/>
        <v>WSM</v>
      </c>
      <c r="M291" s="15" t="s">
        <v>1049</v>
      </c>
      <c r="N291" s="13">
        <f>VLOOKUP($E291,'ssp2-up-g'!$C$1:$X$194,5,FALSE)</f>
        <v>4.1287989409831069E-3</v>
      </c>
      <c r="O291" s="13">
        <f>VLOOKUP($E291,'ssp2-up-g'!$C$1:$X$194,6,FALSE)</f>
        <v>4.356169403183334E-3</v>
      </c>
      <c r="P291" s="13">
        <f>VLOOKUP($E291,'ssp2-up-g'!$C$1:$X$194,7,FALSE)</f>
        <v>4.3122273534488692E-3</v>
      </c>
      <c r="Q291" s="13">
        <f>VLOOKUP($E291,'ssp2-up-g'!$C$1:$X$194,8,FALSE)</f>
        <v>4.214764286264619E-3</v>
      </c>
      <c r="R291" s="13">
        <f>VLOOKUP($E291,'ssp2-up-g'!$C$1:$X$194,9,FALSE)</f>
        <v>3.9317574043492981E-3</v>
      </c>
      <c r="S291" s="13">
        <f>VLOOKUP($E291,'ssp2-up-g'!$C$1:$X$194,10,FALSE)</f>
        <v>3.4738709068307602E-3</v>
      </c>
      <c r="T291" s="13">
        <f>VLOOKUP($E291,'ssp2-up-g'!$C$1:$X$194,11,FALSE)</f>
        <v>3.0044390272981961E-3</v>
      </c>
      <c r="U291" s="13">
        <f>VLOOKUP($E291,'ssp2-up-g'!$C$1:$X$194,12,FALSE)</f>
        <v>2.5255787125872536E-3</v>
      </c>
      <c r="V291" s="13">
        <f>VLOOKUP($E291,'ssp2-up-g'!$C$1:$X$194,13,FALSE)</f>
        <v>2.0114293584872073E-3</v>
      </c>
      <c r="W291" s="13">
        <f>VLOOKUP($E291,'ssp2-up-g'!$C$1:$X$194,14,FALSE)</f>
        <v>1.5653263980897891E-3</v>
      </c>
      <c r="X291" s="13">
        <f>VLOOKUP($E291,'ssp2-up-g'!$C$1:$X$194,15,FALSE)</f>
        <v>1.7145555795929218E-3</v>
      </c>
      <c r="Y291" s="13">
        <f>VLOOKUP($E291,'ssp2-up-g'!$C$1:$X$194,16,FALSE)</f>
        <v>1.8501177966764454E-3</v>
      </c>
      <c r="Z291" s="13">
        <f>VLOOKUP($E291,'ssp2-up-g'!$C$1:$X$194,17,FALSE)</f>
        <v>1.9752955517323978E-3</v>
      </c>
      <c r="AA291" s="13">
        <f>VLOOKUP($E291,'ssp2-up-g'!$C$1:$X$194,18,FALSE)</f>
        <v>2.039386191835954E-3</v>
      </c>
      <c r="AB291" s="13">
        <f>VLOOKUP($E291,'ssp2-up-g'!$C$1:$X$194,19,FALSE)</f>
        <v>2.1144375861644471E-3</v>
      </c>
      <c r="AC291" s="13">
        <f>VLOOKUP($E291,'ssp2-up-g'!$C$1:$X$194,20,FALSE)</f>
        <v>2.1820764938391135E-3</v>
      </c>
      <c r="AD291" s="13">
        <f>VLOOKUP($E291,'ssp2-up-g'!$C$1:$X$194,21,FALSE)</f>
        <v>2.2648391121233014E-3</v>
      </c>
      <c r="AE291" s="13">
        <f>VLOOKUP($E291,'ssp2-up-g'!$C$1:$X$194,22,FALSE)</f>
        <v>2.414081601003315E-3</v>
      </c>
    </row>
    <row r="292" spans="1:31" x14ac:dyDescent="0.3">
      <c r="A292" s="14">
        <v>290</v>
      </c>
      <c r="B292" s="8" t="s">
        <v>788</v>
      </c>
      <c r="C292" s="8">
        <v>36</v>
      </c>
      <c r="D292" s="8">
        <v>772</v>
      </c>
      <c r="E292" s="8" t="s">
        <v>789</v>
      </c>
      <c r="F292" s="8">
        <v>772</v>
      </c>
      <c r="G292" s="8" t="s">
        <v>261</v>
      </c>
      <c r="H292" s="8">
        <v>957</v>
      </c>
      <c r="J292" s="8" t="s">
        <v>799</v>
      </c>
      <c r="K292" s="8" t="str">
        <f>IF(VLOOKUP(E292,'un-class'!$L$1:$O$249,2,FALSE)="x","LDC",IF(VLOOKUP(E292,'un-class'!$L$1:$O$249,3,FALSE)="x","LLDC",IF(VLOOKUP(E292,'un-class'!$L$1:O507,4,FALSE)="x","SIDS","nan")))</f>
        <v>nan</v>
      </c>
      <c r="L292" s="14" t="str">
        <f t="shared" si="56"/>
        <v>TKL</v>
      </c>
      <c r="M292" s="15" t="s">
        <v>1049</v>
      </c>
      <c r="N292" s="8" t="s">
        <v>799</v>
      </c>
      <c r="O292" s="8" t="s">
        <v>799</v>
      </c>
      <c r="P292" s="8" t="s">
        <v>799</v>
      </c>
      <c r="Q292" s="8" t="s">
        <v>799</v>
      </c>
      <c r="R292" s="8" t="s">
        <v>799</v>
      </c>
      <c r="S292" s="8" t="s">
        <v>799</v>
      </c>
      <c r="T292" s="8" t="s">
        <v>799</v>
      </c>
      <c r="U292" s="8" t="s">
        <v>799</v>
      </c>
      <c r="V292" s="8" t="s">
        <v>799</v>
      </c>
      <c r="W292" s="8" t="s">
        <v>799</v>
      </c>
      <c r="X292" s="8" t="s">
        <v>799</v>
      </c>
      <c r="Y292" s="8" t="s">
        <v>799</v>
      </c>
      <c r="Z292" s="8" t="s">
        <v>799</v>
      </c>
      <c r="AA292" s="8" t="s">
        <v>799</v>
      </c>
      <c r="AB292" s="8" t="s">
        <v>799</v>
      </c>
      <c r="AC292" s="8" t="s">
        <v>799</v>
      </c>
      <c r="AD292" s="8" t="s">
        <v>799</v>
      </c>
      <c r="AE292" s="8" t="s">
        <v>799</v>
      </c>
    </row>
    <row r="293" spans="1:31" x14ac:dyDescent="0.3">
      <c r="A293" s="14">
        <v>291</v>
      </c>
      <c r="B293" s="8" t="s">
        <v>791</v>
      </c>
      <c r="C293" s="8" t="s">
        <v>214</v>
      </c>
      <c r="D293" s="8">
        <v>776</v>
      </c>
      <c r="E293" s="8" t="s">
        <v>182</v>
      </c>
      <c r="F293" s="8">
        <v>776</v>
      </c>
      <c r="G293" s="8" t="s">
        <v>261</v>
      </c>
      <c r="H293" s="8">
        <v>957</v>
      </c>
      <c r="J293" s="8" t="str">
        <f>VLOOKUP($E293,'un-class-eco'!$B$2:$D$219,3,FALSE)</f>
        <v>Upper middle income</v>
      </c>
      <c r="K293" s="8" t="str">
        <f>IF(VLOOKUP(E293,'un-class'!$L$1:$O$249,2,FALSE)="x","LDC",IF(VLOOKUP(E293,'un-class'!$L$1:$O$249,3,FALSE)="x","LLDC",IF(VLOOKUP(E293,'un-class'!$L$1:O508,4,FALSE)="x","SIDS","nan")))</f>
        <v>SIDS</v>
      </c>
      <c r="L293" s="14" t="str">
        <f t="shared" si="56"/>
        <v>TON</v>
      </c>
      <c r="M293" s="15" t="s">
        <v>1049</v>
      </c>
      <c r="N293" s="13">
        <f>VLOOKUP($E293,'ssp2-up-g'!$C$1:$X$194,5,FALSE)</f>
        <v>3.4368105613326316E-3</v>
      </c>
      <c r="O293" s="13">
        <f>VLOOKUP($E293,'ssp2-up-g'!$C$1:$X$194,6,FALSE)</f>
        <v>3.5027285957991636E-3</v>
      </c>
      <c r="P293" s="13">
        <f>VLOOKUP($E293,'ssp2-up-g'!$C$1:$X$194,7,FALSE)</f>
        <v>3.4198354819196877E-3</v>
      </c>
      <c r="Q293" s="13">
        <f>VLOOKUP($E293,'ssp2-up-g'!$C$1:$X$194,8,FALSE)</f>
        <v>3.3385342135586957E-3</v>
      </c>
      <c r="R293" s="13">
        <f>VLOOKUP($E293,'ssp2-up-g'!$C$1:$X$194,9,FALSE)</f>
        <v>3.1244098650027169E-3</v>
      </c>
      <c r="S293" s="13">
        <f>VLOOKUP($E293,'ssp2-up-g'!$C$1:$X$194,10,FALSE)</f>
        <v>2.7594793056175682E-3</v>
      </c>
      <c r="T293" s="13">
        <f>VLOOKUP($E293,'ssp2-up-g'!$C$1:$X$194,11,FALSE)</f>
        <v>2.3267355540858153E-3</v>
      </c>
      <c r="U293" s="13">
        <f>VLOOKUP($E293,'ssp2-up-g'!$C$1:$X$194,12,FALSE)</f>
        <v>1.8313388483232745E-3</v>
      </c>
      <c r="V293" s="13">
        <f>VLOOKUP($E293,'ssp2-up-g'!$C$1:$X$194,13,FALSE)</f>
        <v>1.333667152244207E-3</v>
      </c>
      <c r="W293" s="13">
        <f>VLOOKUP($E293,'ssp2-up-g'!$C$1:$X$194,14,FALSE)</f>
        <v>9.656162762913395E-4</v>
      </c>
      <c r="X293" s="13">
        <f>VLOOKUP($E293,'ssp2-up-g'!$C$1:$X$194,15,FALSE)</f>
        <v>9.6908269178738043E-4</v>
      </c>
      <c r="Y293" s="13">
        <f>VLOOKUP($E293,'ssp2-up-g'!$C$1:$X$194,16,FALSE)</f>
        <v>9.6788224069963014E-4</v>
      </c>
      <c r="Z293" s="13">
        <f>VLOOKUP($E293,'ssp2-up-g'!$C$1:$X$194,17,FALSE)</f>
        <v>9.6890822566458173E-4</v>
      </c>
      <c r="AA293" s="13">
        <f>VLOOKUP($E293,'ssp2-up-g'!$C$1:$X$194,18,FALSE)</f>
        <v>9.2515594961477959E-4</v>
      </c>
      <c r="AB293" s="13">
        <f>VLOOKUP($E293,'ssp2-up-g'!$C$1:$X$194,19,FALSE)</f>
        <v>9.1352765987168932E-4</v>
      </c>
      <c r="AC293" s="13">
        <f>VLOOKUP($E293,'ssp2-up-g'!$C$1:$X$194,20,FALSE)</f>
        <v>9.0034757097907231E-4</v>
      </c>
      <c r="AD293" s="13">
        <f>VLOOKUP($E293,'ssp2-up-g'!$C$1:$X$194,21,FALSE)</f>
        <v>9.3651097059965771E-4</v>
      </c>
      <c r="AE293" s="13">
        <f>VLOOKUP($E293,'ssp2-up-g'!$C$1:$X$194,22,FALSE)</f>
        <v>1.0112572408158133E-3</v>
      </c>
    </row>
    <row r="294" spans="1:31" x14ac:dyDescent="0.3">
      <c r="A294" s="14">
        <v>292</v>
      </c>
      <c r="B294" s="8" t="s">
        <v>793</v>
      </c>
      <c r="C294" s="8" t="s">
        <v>214</v>
      </c>
      <c r="D294" s="8">
        <v>798</v>
      </c>
      <c r="E294" s="8" t="s">
        <v>794</v>
      </c>
      <c r="F294" s="8">
        <v>798</v>
      </c>
      <c r="G294" s="8" t="s">
        <v>261</v>
      </c>
      <c r="H294" s="8">
        <v>957</v>
      </c>
      <c r="J294" s="8" t="str">
        <f>VLOOKUP($E294,'un-class-eco'!$B$2:$D$219,3,FALSE)</f>
        <v>Upper middle income</v>
      </c>
      <c r="K294" s="8" t="str">
        <f>IF(VLOOKUP(E294,'un-class'!$L$1:$O$249,2,FALSE)="x","LDC",IF(VLOOKUP(E294,'un-class'!$L$1:$O$249,3,FALSE)="x","LLDC",IF(VLOOKUP(E294,'un-class'!$L$1:O509,4,FALSE)="x","SIDS","nan")))</f>
        <v>LDC</v>
      </c>
      <c r="L294" s="14" t="str">
        <f t="shared" si="56"/>
        <v>TUV</v>
      </c>
      <c r="M294" s="15" t="s">
        <v>1049</v>
      </c>
      <c r="N294" s="8" t="s">
        <v>799</v>
      </c>
      <c r="O294" s="8" t="s">
        <v>799</v>
      </c>
      <c r="P294" s="8" t="s">
        <v>799</v>
      </c>
      <c r="Q294" s="8" t="s">
        <v>799</v>
      </c>
      <c r="R294" s="8" t="s">
        <v>799</v>
      </c>
      <c r="S294" s="8" t="s">
        <v>799</v>
      </c>
      <c r="T294" s="8" t="s">
        <v>799</v>
      </c>
      <c r="U294" s="8" t="s">
        <v>799</v>
      </c>
      <c r="V294" s="8" t="s">
        <v>799</v>
      </c>
      <c r="W294" s="8" t="s">
        <v>799</v>
      </c>
      <c r="X294" s="8" t="s">
        <v>799</v>
      </c>
      <c r="Y294" s="8" t="s">
        <v>799</v>
      </c>
      <c r="Z294" s="8" t="s">
        <v>799</v>
      </c>
      <c r="AA294" s="8" t="s">
        <v>799</v>
      </c>
      <c r="AB294" s="8" t="s">
        <v>799</v>
      </c>
      <c r="AC294" s="8" t="s">
        <v>799</v>
      </c>
      <c r="AD294" s="8" t="s">
        <v>799</v>
      </c>
      <c r="AE294" s="8" t="s">
        <v>799</v>
      </c>
    </row>
    <row r="295" spans="1:31" x14ac:dyDescent="0.3">
      <c r="A295" s="14">
        <v>293</v>
      </c>
      <c r="B295" s="8" t="s">
        <v>796</v>
      </c>
      <c r="C295" s="8">
        <v>2</v>
      </c>
      <c r="D295" s="8">
        <v>876</v>
      </c>
      <c r="E295" s="8" t="s">
        <v>797</v>
      </c>
      <c r="F295" s="8">
        <v>876</v>
      </c>
      <c r="G295" s="8" t="s">
        <v>261</v>
      </c>
      <c r="H295" s="8">
        <v>957</v>
      </c>
      <c r="J295" s="8" t="s">
        <v>799</v>
      </c>
      <c r="K295" s="8" t="str">
        <f>IF(VLOOKUP(E295,'un-class'!$L$1:$O$249,2,FALSE)="x","LDC",IF(VLOOKUP(E295,'un-class'!$L$1:$O$249,3,FALSE)="x","LLDC",IF(VLOOKUP(E295,'un-class'!$L$1:O510,4,FALSE)="x","SIDS","nan")))</f>
        <v>nan</v>
      </c>
      <c r="L295" s="14" t="str">
        <f t="shared" si="56"/>
        <v>WLF</v>
      </c>
      <c r="M295" s="15" t="s">
        <v>1049</v>
      </c>
      <c r="N295" s="8" t="s">
        <v>799</v>
      </c>
      <c r="O295" s="8" t="s">
        <v>799</v>
      </c>
      <c r="P295" s="8" t="s">
        <v>799</v>
      </c>
      <c r="Q295" s="8" t="s">
        <v>799</v>
      </c>
      <c r="R295" s="8" t="s">
        <v>799</v>
      </c>
      <c r="S295" s="8" t="s">
        <v>799</v>
      </c>
      <c r="T295" s="8" t="s">
        <v>799</v>
      </c>
      <c r="U295" s="8" t="s">
        <v>799</v>
      </c>
      <c r="V295" s="8" t="s">
        <v>799</v>
      </c>
      <c r="W295" s="8" t="s">
        <v>799</v>
      </c>
      <c r="X295" s="8" t="s">
        <v>799</v>
      </c>
      <c r="Y295" s="8" t="s">
        <v>799</v>
      </c>
      <c r="Z295" s="8" t="s">
        <v>799</v>
      </c>
      <c r="AA295" s="8" t="s">
        <v>799</v>
      </c>
      <c r="AB295" s="8" t="s">
        <v>799</v>
      </c>
      <c r="AC295" s="8" t="s">
        <v>799</v>
      </c>
      <c r="AD295" s="8" t="s">
        <v>799</v>
      </c>
      <c r="AE295" s="8" t="s">
        <v>799</v>
      </c>
    </row>
  </sheetData>
  <autoFilter ref="A1:AE295" xr:uid="{8ABF20EA-2B8B-4ACC-AFFD-8E0DF3AADF1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9D1DA-FAC6-4A6C-8594-5CEED6709D54}">
  <dimension ref="A1:AF295"/>
  <sheetViews>
    <sheetView workbookViewId="0"/>
  </sheetViews>
  <sheetFormatPr defaultRowHeight="14.4" x14ac:dyDescent="0.3"/>
  <cols>
    <col min="1" max="1" width="5.21875" style="8" bestFit="1" customWidth="1"/>
    <col min="2" max="2" width="49.5546875" style="8" bestFit="1" customWidth="1"/>
    <col min="3" max="3" width="5.77734375" style="8" bestFit="1" customWidth="1"/>
    <col min="4" max="4" width="12.21875" style="8" bestFit="1" customWidth="1"/>
    <col min="5" max="5" width="14.44140625" style="8" bestFit="1" customWidth="1"/>
    <col min="6" max="6" width="12" style="8" bestFit="1" customWidth="1"/>
    <col min="7" max="7" width="17" style="8" bestFit="1" customWidth="1"/>
    <col min="8" max="8" width="10.6640625" style="8" bestFit="1" customWidth="1"/>
    <col min="9" max="9" width="16.5546875" style="8" bestFit="1" customWidth="1"/>
    <col min="10" max="11" width="16.5546875" style="8" customWidth="1"/>
    <col min="12" max="12" width="14.44140625" style="8" bestFit="1" customWidth="1"/>
    <col min="13" max="14" width="8.88671875" style="13"/>
    <col min="15" max="16384" width="8.88671875" style="8"/>
  </cols>
  <sheetData>
    <row r="1" spans="1:31" x14ac:dyDescent="0.3">
      <c r="A1" s="12" t="s">
        <v>207</v>
      </c>
      <c r="B1" s="12" t="s">
        <v>2</v>
      </c>
      <c r="C1" s="12" t="s">
        <v>5</v>
      </c>
      <c r="D1" s="12" t="s">
        <v>208</v>
      </c>
      <c r="E1" s="12" t="s">
        <v>209</v>
      </c>
      <c r="F1" s="12" t="s">
        <v>210</v>
      </c>
      <c r="G1" s="12" t="s">
        <v>211</v>
      </c>
      <c r="H1" s="12" t="s">
        <v>212</v>
      </c>
      <c r="I1" s="23" t="s">
        <v>915</v>
      </c>
      <c r="J1" s="23" t="s">
        <v>918</v>
      </c>
      <c r="K1" s="23" t="s">
        <v>1048</v>
      </c>
      <c r="L1" s="23" t="s">
        <v>1050</v>
      </c>
      <c r="M1" s="12" t="s">
        <v>4</v>
      </c>
      <c r="N1" s="12">
        <v>2015</v>
      </c>
      <c r="O1" s="12">
        <v>2020</v>
      </c>
      <c r="P1" s="12">
        <v>2025</v>
      </c>
      <c r="Q1" s="12">
        <v>2030</v>
      </c>
      <c r="R1" s="12">
        <v>2035</v>
      </c>
      <c r="S1" s="12">
        <v>2040</v>
      </c>
      <c r="T1" s="12">
        <v>2045</v>
      </c>
      <c r="U1" s="12">
        <v>2050</v>
      </c>
      <c r="V1" s="12">
        <v>2055</v>
      </c>
      <c r="W1" s="12">
        <v>2060</v>
      </c>
      <c r="X1" s="12">
        <v>2065</v>
      </c>
      <c r="Y1" s="12">
        <v>2070</v>
      </c>
      <c r="Z1" s="12">
        <v>2075</v>
      </c>
      <c r="AA1" s="12">
        <v>2080</v>
      </c>
      <c r="AB1" s="12">
        <v>2085</v>
      </c>
      <c r="AC1" s="12">
        <v>2090</v>
      </c>
      <c r="AD1" s="12">
        <v>2095</v>
      </c>
      <c r="AE1" s="12">
        <v>2100</v>
      </c>
    </row>
    <row r="2" spans="1:31" x14ac:dyDescent="0.3">
      <c r="A2" s="14">
        <v>0</v>
      </c>
      <c r="B2" s="14" t="s">
        <v>213</v>
      </c>
      <c r="C2" s="14" t="s">
        <v>214</v>
      </c>
      <c r="D2" s="14">
        <v>900</v>
      </c>
      <c r="E2" s="14" t="s">
        <v>214</v>
      </c>
      <c r="F2" s="14">
        <v>1</v>
      </c>
      <c r="G2" s="14" t="s">
        <v>213</v>
      </c>
      <c r="H2" s="14">
        <v>0</v>
      </c>
      <c r="I2" s="14"/>
      <c r="J2" s="14"/>
      <c r="K2" s="14"/>
      <c r="L2" s="14" t="str">
        <f t="shared" ref="L2:L30" si="0">B2</f>
        <v>World</v>
      </c>
      <c r="M2" s="15" t="s">
        <v>1049</v>
      </c>
      <c r="N2" s="15">
        <f t="shared" ref="N2:AE2" si="1">SUMIF($H$2:$H$295,"1840",N$2:N$295)</f>
        <v>263.18238029104111</v>
      </c>
      <c r="O2" s="15">
        <f t="shared" si="1"/>
        <v>267.01016809582654</v>
      </c>
      <c r="P2" s="15">
        <f t="shared" si="1"/>
        <v>264.29303341135233</v>
      </c>
      <c r="Q2" s="15">
        <f t="shared" si="1"/>
        <v>259.91010105563851</v>
      </c>
      <c r="R2" s="15">
        <f t="shared" si="1"/>
        <v>248.79380998544491</v>
      </c>
      <c r="S2" s="15">
        <f t="shared" si="1"/>
        <v>241.74771683060985</v>
      </c>
      <c r="T2" s="15">
        <f t="shared" si="1"/>
        <v>241.03703824110221</v>
      </c>
      <c r="U2" s="15">
        <f t="shared" si="1"/>
        <v>243.05164472377825</v>
      </c>
      <c r="V2" s="15">
        <f t="shared" si="1"/>
        <v>239.44717428194897</v>
      </c>
      <c r="W2" s="15">
        <f t="shared" si="1"/>
        <v>233.86251858068954</v>
      </c>
      <c r="X2" s="15">
        <f t="shared" si="1"/>
        <v>229.37948208274125</v>
      </c>
      <c r="Y2" s="15">
        <f t="shared" si="1"/>
        <v>227.3047834954092</v>
      </c>
      <c r="Z2" s="15">
        <f t="shared" si="1"/>
        <v>227.75001888741369</v>
      </c>
      <c r="AA2" s="15">
        <f t="shared" si="1"/>
        <v>227.98465206668197</v>
      </c>
      <c r="AB2" s="15">
        <f t="shared" si="1"/>
        <v>228.09246446429964</v>
      </c>
      <c r="AC2" s="15">
        <f t="shared" si="1"/>
        <v>226.57215114109761</v>
      </c>
      <c r="AD2" s="15">
        <f t="shared" si="1"/>
        <v>225.87354460677881</v>
      </c>
      <c r="AE2" s="15">
        <f t="shared" si="1"/>
        <v>223.89926897253969</v>
      </c>
    </row>
    <row r="3" spans="1:31" x14ac:dyDescent="0.3">
      <c r="A3" s="14">
        <v>1</v>
      </c>
      <c r="B3" s="14" t="s">
        <v>215</v>
      </c>
      <c r="C3" s="14" t="s">
        <v>216</v>
      </c>
      <c r="D3" s="14">
        <v>1834</v>
      </c>
      <c r="E3" s="14" t="s">
        <v>214</v>
      </c>
      <c r="F3" s="14">
        <v>202</v>
      </c>
      <c r="G3" s="14" t="s">
        <v>217</v>
      </c>
      <c r="H3" s="14">
        <v>1828</v>
      </c>
      <c r="I3" s="14"/>
      <c r="J3" s="14"/>
      <c r="K3" s="14"/>
      <c r="L3" s="14" t="str">
        <f t="shared" si="0"/>
        <v>Sub-Saharan Africa</v>
      </c>
      <c r="M3" s="15" t="s">
        <v>1049</v>
      </c>
      <c r="N3" s="15">
        <f t="shared" ref="N3:W10" si="2">SUMIF($I$2:$I$295,$D3,N$2:N$295)</f>
        <v>48.910906034282924</v>
      </c>
      <c r="O3" s="15">
        <f t="shared" si="2"/>
        <v>55.735446230514356</v>
      </c>
      <c r="P3" s="15">
        <f t="shared" si="2"/>
        <v>62.2528777930128</v>
      </c>
      <c r="Q3" s="15">
        <f t="shared" si="2"/>
        <v>69.351271556394863</v>
      </c>
      <c r="R3" s="15">
        <f t="shared" si="2"/>
        <v>73.960702814147893</v>
      </c>
      <c r="S3" s="15">
        <f t="shared" si="2"/>
        <v>78.741108080414918</v>
      </c>
      <c r="T3" s="15">
        <f t="shared" si="2"/>
        <v>83.22589102230782</v>
      </c>
      <c r="U3" s="15">
        <f t="shared" si="2"/>
        <v>87.247223658076052</v>
      </c>
      <c r="V3" s="15">
        <f t="shared" si="2"/>
        <v>88.432510407579116</v>
      </c>
      <c r="W3" s="15">
        <f t="shared" si="2"/>
        <v>88.544437178474084</v>
      </c>
      <c r="X3" s="15">
        <f t="shared" ref="X3:AE10" si="3">SUMIF($I$2:$I$295,$D3,X$2:X$295)</f>
        <v>88.482821377168577</v>
      </c>
      <c r="Y3" s="15">
        <f t="shared" si="3"/>
        <v>87.926203395016074</v>
      </c>
      <c r="Z3" s="15">
        <f t="shared" si="3"/>
        <v>87.735159830422205</v>
      </c>
      <c r="AA3" s="15">
        <f t="shared" si="3"/>
        <v>86.516532603966667</v>
      </c>
      <c r="AB3" s="15">
        <f t="shared" si="3"/>
        <v>85.476508002863909</v>
      </c>
      <c r="AC3" s="15">
        <f t="shared" si="3"/>
        <v>82.83818286647363</v>
      </c>
      <c r="AD3" s="15">
        <f t="shared" si="3"/>
        <v>81.229934618178845</v>
      </c>
      <c r="AE3" s="15">
        <f t="shared" si="3"/>
        <v>78.848455475183698</v>
      </c>
    </row>
    <row r="4" spans="1:31" x14ac:dyDescent="0.3">
      <c r="A4" s="14">
        <v>2</v>
      </c>
      <c r="B4" s="14" t="s">
        <v>218</v>
      </c>
      <c r="C4" s="14" t="s">
        <v>214</v>
      </c>
      <c r="D4" s="14">
        <v>1833</v>
      </c>
      <c r="E4" s="14" t="s">
        <v>214</v>
      </c>
      <c r="F4" s="14">
        <v>747</v>
      </c>
      <c r="G4" s="14" t="s">
        <v>217</v>
      </c>
      <c r="H4" s="14">
        <v>1828</v>
      </c>
      <c r="I4" s="14"/>
      <c r="J4" s="14"/>
      <c r="K4" s="14"/>
      <c r="L4" s="14" t="str">
        <f t="shared" si="0"/>
        <v>Northern Africa and Western Asia</v>
      </c>
      <c r="M4" s="15" t="s">
        <v>1049</v>
      </c>
      <c r="N4" s="15">
        <f t="shared" si="2"/>
        <v>30.327858728677121</v>
      </c>
      <c r="O4" s="15">
        <f t="shared" si="2"/>
        <v>31.048264562614271</v>
      </c>
      <c r="P4" s="15">
        <f t="shared" si="2"/>
        <v>31.668113207318832</v>
      </c>
      <c r="Q4" s="15">
        <f t="shared" si="2"/>
        <v>32.037542502892322</v>
      </c>
      <c r="R4" s="15">
        <f t="shared" si="2"/>
        <v>31.532770233291643</v>
      </c>
      <c r="S4" s="15">
        <f t="shared" si="2"/>
        <v>31.451276804600251</v>
      </c>
      <c r="T4" s="15">
        <f t="shared" si="2"/>
        <v>31.753606446583078</v>
      </c>
      <c r="U4" s="15">
        <f t="shared" si="2"/>
        <v>32.006780827000071</v>
      </c>
      <c r="V4" s="15">
        <f t="shared" si="2"/>
        <v>31.469505187883165</v>
      </c>
      <c r="W4" s="15">
        <f t="shared" si="2"/>
        <v>30.682869222016869</v>
      </c>
      <c r="X4" s="15">
        <f t="shared" si="3"/>
        <v>29.835285527434628</v>
      </c>
      <c r="Y4" s="15">
        <f t="shared" si="3"/>
        <v>29.504029891050024</v>
      </c>
      <c r="Z4" s="15">
        <f t="shared" si="3"/>
        <v>29.733100378777024</v>
      </c>
      <c r="AA4" s="15">
        <f t="shared" si="3"/>
        <v>30.210435113368188</v>
      </c>
      <c r="AB4" s="15">
        <f t="shared" si="3"/>
        <v>30.431930814484559</v>
      </c>
      <c r="AC4" s="15">
        <f t="shared" si="3"/>
        <v>30.361083365979944</v>
      </c>
      <c r="AD4" s="15">
        <f t="shared" si="3"/>
        <v>29.943110084031716</v>
      </c>
      <c r="AE4" s="15">
        <f t="shared" si="3"/>
        <v>29.501624112791941</v>
      </c>
    </row>
    <row r="5" spans="1:31" x14ac:dyDescent="0.3">
      <c r="A5" s="14">
        <v>3</v>
      </c>
      <c r="B5" s="14" t="s">
        <v>219</v>
      </c>
      <c r="C5" s="14" t="s">
        <v>214</v>
      </c>
      <c r="D5" s="14">
        <v>1831</v>
      </c>
      <c r="E5" s="14" t="s">
        <v>214</v>
      </c>
      <c r="F5" s="14">
        <v>62</v>
      </c>
      <c r="G5" s="14" t="s">
        <v>217</v>
      </c>
      <c r="H5" s="14">
        <v>1828</v>
      </c>
      <c r="I5" s="14"/>
      <c r="J5" s="14"/>
      <c r="K5" s="14"/>
      <c r="L5" s="14" t="str">
        <f t="shared" si="0"/>
        <v>Central and Southern Asia</v>
      </c>
      <c r="M5" s="15" t="s">
        <v>1049</v>
      </c>
      <c r="N5" s="15">
        <f t="shared" si="2"/>
        <v>59.713225704914777</v>
      </c>
      <c r="O5" s="15">
        <f t="shared" si="2"/>
        <v>65.631701508081136</v>
      </c>
      <c r="P5" s="15">
        <f t="shared" si="2"/>
        <v>68.589693385277357</v>
      </c>
      <c r="Q5" s="15">
        <f t="shared" si="2"/>
        <v>70.595378129641816</v>
      </c>
      <c r="R5" s="15">
        <f t="shared" si="2"/>
        <v>71.176835293514856</v>
      </c>
      <c r="S5" s="15">
        <f t="shared" si="2"/>
        <v>73.410481155989061</v>
      </c>
      <c r="T5" s="15">
        <f t="shared" si="2"/>
        <v>76.258628564364003</v>
      </c>
      <c r="U5" s="15">
        <f t="shared" si="2"/>
        <v>77.88436997176359</v>
      </c>
      <c r="V5" s="15">
        <f t="shared" si="2"/>
        <v>76.726899412956982</v>
      </c>
      <c r="W5" s="15">
        <f t="shared" si="2"/>
        <v>74.549676007086077</v>
      </c>
      <c r="X5" s="15">
        <f t="shared" si="3"/>
        <v>72.987666373959499</v>
      </c>
      <c r="Y5" s="15">
        <f t="shared" si="3"/>
        <v>72.674639120481558</v>
      </c>
      <c r="Z5" s="15">
        <f t="shared" si="3"/>
        <v>73.376136955067324</v>
      </c>
      <c r="AA5" s="15">
        <f t="shared" si="3"/>
        <v>74.181562532147623</v>
      </c>
      <c r="AB5" s="15">
        <f t="shared" si="3"/>
        <v>74.70698079976556</v>
      </c>
      <c r="AC5" s="15">
        <f t="shared" si="3"/>
        <v>75.331188021775702</v>
      </c>
      <c r="AD5" s="15">
        <f t="shared" si="3"/>
        <v>75.992741338410127</v>
      </c>
      <c r="AE5" s="15">
        <f t="shared" si="3"/>
        <v>76.293937680928138</v>
      </c>
    </row>
    <row r="6" spans="1:31" x14ac:dyDescent="0.3">
      <c r="A6" s="14">
        <v>4</v>
      </c>
      <c r="B6" s="14" t="s">
        <v>220</v>
      </c>
      <c r="C6" s="14" t="s">
        <v>214</v>
      </c>
      <c r="D6" s="14">
        <v>1832</v>
      </c>
      <c r="E6" s="14" t="s">
        <v>214</v>
      </c>
      <c r="F6" s="14">
        <v>753</v>
      </c>
      <c r="G6" s="14" t="s">
        <v>217</v>
      </c>
      <c r="H6" s="14">
        <v>1828</v>
      </c>
      <c r="I6" s="14"/>
      <c r="J6" s="14"/>
      <c r="K6" s="14"/>
      <c r="L6" s="14" t="str">
        <f t="shared" si="0"/>
        <v>Eastern and South-Eastern Asia</v>
      </c>
      <c r="M6" s="15" t="s">
        <v>1049</v>
      </c>
      <c r="N6" s="15">
        <f t="shared" si="2"/>
        <v>64.157708633406912</v>
      </c>
      <c r="O6" s="15">
        <f t="shared" si="2"/>
        <v>59.013472262129497</v>
      </c>
      <c r="P6" s="15">
        <f t="shared" si="2"/>
        <v>51.35994982777558</v>
      </c>
      <c r="Q6" s="15">
        <f t="shared" si="2"/>
        <v>42.324137799056643</v>
      </c>
      <c r="R6" s="15">
        <f t="shared" si="2"/>
        <v>31.479884286582028</v>
      </c>
      <c r="S6" s="15">
        <f t="shared" si="2"/>
        <v>21.648004266004079</v>
      </c>
      <c r="T6" s="15">
        <f t="shared" si="2"/>
        <v>16.915611948907806</v>
      </c>
      <c r="U6" s="15">
        <f t="shared" si="2"/>
        <v>16.121310016818796</v>
      </c>
      <c r="V6" s="15">
        <f t="shared" si="2"/>
        <v>15.025717179059029</v>
      </c>
      <c r="W6" s="15">
        <f t="shared" si="2"/>
        <v>13.979973560281561</v>
      </c>
      <c r="X6" s="15">
        <f t="shared" si="3"/>
        <v>12.953175605354948</v>
      </c>
      <c r="Y6" s="15">
        <f t="shared" si="3"/>
        <v>12.33394277910182</v>
      </c>
      <c r="Z6" s="15">
        <f t="shared" si="3"/>
        <v>11.959900196251917</v>
      </c>
      <c r="AA6" s="15">
        <f t="shared" si="3"/>
        <v>11.868158134825038</v>
      </c>
      <c r="AB6" s="15">
        <f t="shared" si="3"/>
        <v>11.945800216886534</v>
      </c>
      <c r="AC6" s="15">
        <f t="shared" si="3"/>
        <v>12.021905638114781</v>
      </c>
      <c r="AD6" s="15">
        <f t="shared" si="3"/>
        <v>12.079659600393816</v>
      </c>
      <c r="AE6" s="15">
        <f t="shared" si="3"/>
        <v>12.092415663269362</v>
      </c>
    </row>
    <row r="7" spans="1:31" x14ac:dyDescent="0.3">
      <c r="A7" s="14">
        <v>5</v>
      </c>
      <c r="B7" s="14" t="s">
        <v>221</v>
      </c>
      <c r="C7" s="14" t="s">
        <v>214</v>
      </c>
      <c r="D7" s="14">
        <v>1830</v>
      </c>
      <c r="E7" s="14" t="s">
        <v>214</v>
      </c>
      <c r="F7" s="14">
        <v>419</v>
      </c>
      <c r="G7" s="14" t="s">
        <v>217</v>
      </c>
      <c r="H7" s="14">
        <v>1828</v>
      </c>
      <c r="I7" s="14"/>
      <c r="J7" s="14"/>
      <c r="K7" s="14"/>
      <c r="L7" s="14" t="str">
        <f t="shared" si="0"/>
        <v>Latin America and the Caribbean</v>
      </c>
      <c r="M7" s="15" t="s">
        <v>1049</v>
      </c>
      <c r="N7" s="15">
        <f t="shared" si="2"/>
        <v>32.672902579878567</v>
      </c>
      <c r="O7" s="15">
        <f t="shared" si="2"/>
        <v>34.307128866636425</v>
      </c>
      <c r="P7" s="15">
        <f t="shared" si="2"/>
        <v>34.818325118132009</v>
      </c>
      <c r="Q7" s="15">
        <f t="shared" si="2"/>
        <v>34.101116234874993</v>
      </c>
      <c r="R7" s="15">
        <f t="shared" si="2"/>
        <v>31.973626337077238</v>
      </c>
      <c r="S7" s="15">
        <f t="shared" si="2"/>
        <v>30.4220096068061</v>
      </c>
      <c r="T7" s="15">
        <f t="shared" si="2"/>
        <v>29.343965202096761</v>
      </c>
      <c r="U7" s="15">
        <f t="shared" si="2"/>
        <v>28.25084111284411</v>
      </c>
      <c r="V7" s="15">
        <f t="shared" si="2"/>
        <v>26.511104967642584</v>
      </c>
      <c r="W7" s="15">
        <f t="shared" si="2"/>
        <v>24.799130979924062</v>
      </c>
      <c r="X7" s="15">
        <f t="shared" si="3"/>
        <v>23.697994798973596</v>
      </c>
      <c r="Y7" s="15">
        <f t="shared" si="3"/>
        <v>23.028131995704761</v>
      </c>
      <c r="Z7" s="15">
        <f t="shared" si="3"/>
        <v>22.598196989788001</v>
      </c>
      <c r="AA7" s="15">
        <f t="shared" si="3"/>
        <v>22.457770939011567</v>
      </c>
      <c r="AB7" s="15">
        <f t="shared" si="3"/>
        <v>22.546503259114676</v>
      </c>
      <c r="AC7" s="15">
        <f t="shared" si="3"/>
        <v>22.891552893855035</v>
      </c>
      <c r="AD7" s="15">
        <f t="shared" si="3"/>
        <v>23.480513376911471</v>
      </c>
      <c r="AE7" s="15">
        <f t="shared" si="3"/>
        <v>24.091970808686071</v>
      </c>
    </row>
    <row r="8" spans="1:31" x14ac:dyDescent="0.3">
      <c r="A8" s="14">
        <v>6</v>
      </c>
      <c r="B8" s="14" t="s">
        <v>222</v>
      </c>
      <c r="C8" s="14" t="s">
        <v>214</v>
      </c>
      <c r="D8" s="14">
        <v>1835</v>
      </c>
      <c r="E8" s="14" t="s">
        <v>214</v>
      </c>
      <c r="F8" s="14">
        <v>543</v>
      </c>
      <c r="G8" s="14" t="s">
        <v>217</v>
      </c>
      <c r="H8" s="14">
        <v>1828</v>
      </c>
      <c r="I8" s="14"/>
      <c r="J8" s="14"/>
      <c r="K8" s="14"/>
      <c r="L8" s="14" t="str">
        <f t="shared" si="0"/>
        <v>Oceania (excluding Australia and New Zealand)</v>
      </c>
      <c r="M8" s="15" t="s">
        <v>1049</v>
      </c>
      <c r="N8" s="15">
        <f t="shared" si="2"/>
        <v>0.3194890348647606</v>
      </c>
      <c r="O8" s="15">
        <f t="shared" si="2"/>
        <v>0.34571303000202069</v>
      </c>
      <c r="P8" s="15">
        <f t="shared" si="2"/>
        <v>0.36444073177731923</v>
      </c>
      <c r="Q8" s="15">
        <f t="shared" si="2"/>
        <v>0.37163243812087116</v>
      </c>
      <c r="R8" s="15">
        <f t="shared" si="2"/>
        <v>0.35815873188875574</v>
      </c>
      <c r="S8" s="15">
        <f t="shared" si="2"/>
        <v>0.33926893478527548</v>
      </c>
      <c r="T8" s="15">
        <f t="shared" si="2"/>
        <v>0.32132930747811222</v>
      </c>
      <c r="U8" s="15">
        <f t="shared" si="2"/>
        <v>0.30758831474835213</v>
      </c>
      <c r="V8" s="15">
        <f t="shared" si="2"/>
        <v>0.2883950108719332</v>
      </c>
      <c r="W8" s="15">
        <f t="shared" si="2"/>
        <v>0.27111121982412784</v>
      </c>
      <c r="X8" s="15">
        <f t="shared" si="3"/>
        <v>0.2536805131892782</v>
      </c>
      <c r="Y8" s="15">
        <f t="shared" si="3"/>
        <v>0.23436989240928291</v>
      </c>
      <c r="Z8" s="15">
        <f t="shared" si="3"/>
        <v>0.22117000251414798</v>
      </c>
      <c r="AA8" s="15">
        <f t="shared" si="3"/>
        <v>0.20823484429855982</v>
      </c>
      <c r="AB8" s="15">
        <f t="shared" si="3"/>
        <v>0.19829485173736561</v>
      </c>
      <c r="AC8" s="15">
        <f t="shared" si="3"/>
        <v>0.18968391805668397</v>
      </c>
      <c r="AD8" s="15">
        <f t="shared" si="3"/>
        <v>0.18373989148118963</v>
      </c>
      <c r="AE8" s="15">
        <f t="shared" si="3"/>
        <v>0.17797022522841954</v>
      </c>
    </row>
    <row r="9" spans="1:31" x14ac:dyDescent="0.3">
      <c r="A9" s="14">
        <v>7</v>
      </c>
      <c r="B9" s="14" t="s">
        <v>223</v>
      </c>
      <c r="C9" s="14" t="s">
        <v>214</v>
      </c>
      <c r="D9" s="14">
        <v>1836</v>
      </c>
      <c r="E9" s="14" t="s">
        <v>214</v>
      </c>
      <c r="F9" s="14">
        <v>53</v>
      </c>
      <c r="G9" s="14" t="s">
        <v>217</v>
      </c>
      <c r="H9" s="14">
        <v>1828</v>
      </c>
      <c r="I9" s="14"/>
      <c r="J9" s="14"/>
      <c r="K9" s="14"/>
      <c r="L9" s="14" t="str">
        <f t="shared" si="0"/>
        <v>Australia/New Zealand</v>
      </c>
      <c r="M9" s="15" t="s">
        <v>1049</v>
      </c>
      <c r="N9" s="15">
        <f t="shared" si="2"/>
        <v>1.8513775318289203</v>
      </c>
      <c r="O9" s="15">
        <f t="shared" si="2"/>
        <v>1.5527469730283108</v>
      </c>
      <c r="P9" s="15">
        <f t="shared" si="2"/>
        <v>1.2168713134338542</v>
      </c>
      <c r="Q9" s="15">
        <f t="shared" si="2"/>
        <v>0.96503788764048881</v>
      </c>
      <c r="R9" s="15">
        <f t="shared" si="2"/>
        <v>0.79444180216930871</v>
      </c>
      <c r="S9" s="15">
        <f t="shared" si="2"/>
        <v>0.65557874383647707</v>
      </c>
      <c r="T9" s="15">
        <f t="shared" si="2"/>
        <v>0.51138298376945723</v>
      </c>
      <c r="U9" s="15">
        <f t="shared" si="2"/>
        <v>0.33969286112481978</v>
      </c>
      <c r="V9" s="15">
        <f t="shared" si="2"/>
        <v>0.18842451235254387</v>
      </c>
      <c r="W9" s="15">
        <f t="shared" si="2"/>
        <v>3.8672727520616235E-2</v>
      </c>
      <c r="X9" s="15">
        <f t="shared" si="3"/>
        <v>0</v>
      </c>
      <c r="Y9" s="15">
        <f t="shared" si="3"/>
        <v>0</v>
      </c>
      <c r="Z9" s="15">
        <f t="shared" si="3"/>
        <v>0</v>
      </c>
      <c r="AA9" s="15">
        <f t="shared" si="3"/>
        <v>0</v>
      </c>
      <c r="AB9" s="15">
        <f t="shared" si="3"/>
        <v>0</v>
      </c>
      <c r="AC9" s="15">
        <f t="shared" si="3"/>
        <v>0</v>
      </c>
      <c r="AD9" s="15">
        <f t="shared" si="3"/>
        <v>0</v>
      </c>
      <c r="AE9" s="15">
        <f t="shared" si="3"/>
        <v>0</v>
      </c>
    </row>
    <row r="10" spans="1:31" x14ac:dyDescent="0.3">
      <c r="A10" s="14">
        <v>8</v>
      </c>
      <c r="B10" s="14" t="s">
        <v>224</v>
      </c>
      <c r="C10" s="14" t="s">
        <v>214</v>
      </c>
      <c r="D10" s="14">
        <v>1829</v>
      </c>
      <c r="E10" s="14" t="s">
        <v>214</v>
      </c>
      <c r="F10" s="14">
        <v>513</v>
      </c>
      <c r="G10" s="14" t="s">
        <v>217</v>
      </c>
      <c r="H10" s="14">
        <v>1828</v>
      </c>
      <c r="I10" s="14"/>
      <c r="J10" s="14"/>
      <c r="K10" s="14"/>
      <c r="L10" s="14" t="str">
        <f t="shared" si="0"/>
        <v>Europe and Northern America</v>
      </c>
      <c r="M10" s="15" t="s">
        <v>1049</v>
      </c>
      <c r="N10" s="15">
        <f t="shared" si="2"/>
        <v>25.228912043187151</v>
      </c>
      <c r="O10" s="15">
        <f t="shared" si="2"/>
        <v>19.375694662820514</v>
      </c>
      <c r="P10" s="15">
        <f t="shared" si="2"/>
        <v>14.022762034624566</v>
      </c>
      <c r="Q10" s="15">
        <f t="shared" si="2"/>
        <v>10.163984507016513</v>
      </c>
      <c r="R10" s="15">
        <f t="shared" si="2"/>
        <v>7.5173904867732206</v>
      </c>
      <c r="S10" s="15">
        <f t="shared" si="2"/>
        <v>5.0799892381736935</v>
      </c>
      <c r="T10" s="15">
        <f t="shared" si="2"/>
        <v>2.7066227655952173</v>
      </c>
      <c r="U10" s="15">
        <f t="shared" si="2"/>
        <v>0.89383796140247362</v>
      </c>
      <c r="V10" s="15">
        <f t="shared" si="2"/>
        <v>0.80461760360363888</v>
      </c>
      <c r="W10" s="15">
        <f t="shared" si="2"/>
        <v>0.99664768556213335</v>
      </c>
      <c r="X10" s="15">
        <f t="shared" si="3"/>
        <v>1.1688578866607515</v>
      </c>
      <c r="Y10" s="15">
        <f t="shared" si="3"/>
        <v>1.6034664216456722</v>
      </c>
      <c r="Z10" s="15">
        <f t="shared" si="3"/>
        <v>2.1263545345930837</v>
      </c>
      <c r="AA10" s="15">
        <f t="shared" si="3"/>
        <v>2.5419578990643394</v>
      </c>
      <c r="AB10" s="15">
        <f t="shared" si="3"/>
        <v>2.7864465194470518</v>
      </c>
      <c r="AC10" s="15">
        <f t="shared" si="3"/>
        <v>2.9385544368418275</v>
      </c>
      <c r="AD10" s="15">
        <f t="shared" si="3"/>
        <v>2.9638456973716636</v>
      </c>
      <c r="AE10" s="15">
        <f t="shared" si="3"/>
        <v>2.892895006452044</v>
      </c>
    </row>
    <row r="11" spans="1:31" x14ac:dyDescent="0.3">
      <c r="A11" s="14">
        <v>9</v>
      </c>
      <c r="B11" s="14" t="s">
        <v>225</v>
      </c>
      <c r="C11" s="14" t="s">
        <v>214</v>
      </c>
      <c r="D11" s="14">
        <v>5502</v>
      </c>
      <c r="E11" s="14" t="s">
        <v>214</v>
      </c>
      <c r="F11" s="14" t="s">
        <v>214</v>
      </c>
      <c r="G11" s="14" t="s">
        <v>217</v>
      </c>
      <c r="H11" s="14">
        <v>1828</v>
      </c>
      <c r="I11" s="14"/>
      <c r="J11" s="14"/>
      <c r="K11" s="14"/>
      <c r="L11" s="14" t="str">
        <f t="shared" si="0"/>
        <v>Europe, Northern America, Australia, and New Zealand</v>
      </c>
      <c r="M11" s="15" t="s">
        <v>1049</v>
      </c>
      <c r="N11" s="15">
        <f t="shared" ref="N11:AE11" si="4">SUMIF($D$2:$D$295,1829,N$2:N$295)+SUMIF($D$2:$D$295,1836,N$2:N$295)</f>
        <v>27.080289575016071</v>
      </c>
      <c r="O11" s="15">
        <f t="shared" si="4"/>
        <v>20.928441635848824</v>
      </c>
      <c r="P11" s="15">
        <f t="shared" si="4"/>
        <v>15.239633348058421</v>
      </c>
      <c r="Q11" s="15">
        <f t="shared" si="4"/>
        <v>11.129022394657003</v>
      </c>
      <c r="R11" s="15">
        <f t="shared" si="4"/>
        <v>8.3118322889425293</v>
      </c>
      <c r="S11" s="15">
        <f t="shared" si="4"/>
        <v>5.7355679820101706</v>
      </c>
      <c r="T11" s="15">
        <f t="shared" si="4"/>
        <v>3.2180057493646745</v>
      </c>
      <c r="U11" s="15">
        <f t="shared" si="4"/>
        <v>1.2335308225272934</v>
      </c>
      <c r="V11" s="15">
        <f t="shared" si="4"/>
        <v>0.99304211595618275</v>
      </c>
      <c r="W11" s="15">
        <f t="shared" si="4"/>
        <v>1.0353204130827496</v>
      </c>
      <c r="X11" s="15">
        <f t="shared" si="4"/>
        <v>1.1688578866607515</v>
      </c>
      <c r="Y11" s="15">
        <f t="shared" si="4"/>
        <v>1.6034664216456722</v>
      </c>
      <c r="Z11" s="15">
        <f t="shared" si="4"/>
        <v>2.1263545345930837</v>
      </c>
      <c r="AA11" s="15">
        <f t="shared" si="4"/>
        <v>2.5419578990643394</v>
      </c>
      <c r="AB11" s="15">
        <f t="shared" si="4"/>
        <v>2.7864465194470518</v>
      </c>
      <c r="AC11" s="15">
        <f t="shared" si="4"/>
        <v>2.9385544368418275</v>
      </c>
      <c r="AD11" s="15">
        <f t="shared" si="4"/>
        <v>2.9638456973716636</v>
      </c>
      <c r="AE11" s="15">
        <f t="shared" si="4"/>
        <v>2.892895006452044</v>
      </c>
    </row>
    <row r="12" spans="1:31" x14ac:dyDescent="0.3">
      <c r="A12" s="14">
        <v>10</v>
      </c>
      <c r="B12" s="14" t="s">
        <v>226</v>
      </c>
      <c r="C12" s="14" t="s">
        <v>227</v>
      </c>
      <c r="D12" s="14">
        <v>901</v>
      </c>
      <c r="E12" s="14" t="s">
        <v>214</v>
      </c>
      <c r="F12" s="14">
        <v>514</v>
      </c>
      <c r="G12" s="14" t="s">
        <v>228</v>
      </c>
      <c r="H12" s="14">
        <v>1803</v>
      </c>
      <c r="I12" s="14"/>
      <c r="J12" s="14"/>
      <c r="K12" s="14"/>
      <c r="L12" s="14" t="str">
        <f t="shared" si="0"/>
        <v>More developed regions</v>
      </c>
      <c r="M12" s="15" t="s">
        <v>1049</v>
      </c>
      <c r="N12" s="15">
        <f t="shared" ref="N12:AE12" si="5">SUMIF($D$2:$D$295,5502,N$2:N$295)+SUMIF($D$2:$D$295,392,N$2:N$295)</f>
        <v>27.517054676671126</v>
      </c>
      <c r="O12" s="15">
        <f t="shared" si="5"/>
        <v>20.928441635848824</v>
      </c>
      <c r="P12" s="15">
        <f t="shared" si="5"/>
        <v>15.239633348058421</v>
      </c>
      <c r="Q12" s="15">
        <f t="shared" si="5"/>
        <v>11.129022394657003</v>
      </c>
      <c r="R12" s="15">
        <f t="shared" si="5"/>
        <v>8.3118322889425293</v>
      </c>
      <c r="S12" s="15">
        <f t="shared" si="5"/>
        <v>5.7355679820101706</v>
      </c>
      <c r="T12" s="15">
        <f t="shared" si="5"/>
        <v>3.2180057493646745</v>
      </c>
      <c r="U12" s="15">
        <f t="shared" si="5"/>
        <v>1.2335308225272934</v>
      </c>
      <c r="V12" s="15">
        <f t="shared" si="5"/>
        <v>0.99304211595618275</v>
      </c>
      <c r="W12" s="15">
        <f t="shared" si="5"/>
        <v>1.0353204130827496</v>
      </c>
      <c r="X12" s="15">
        <f t="shared" si="5"/>
        <v>1.1688578866607515</v>
      </c>
      <c r="Y12" s="15">
        <f t="shared" si="5"/>
        <v>1.6034664216456722</v>
      </c>
      <c r="Z12" s="15">
        <f t="shared" si="5"/>
        <v>2.1263545345930837</v>
      </c>
      <c r="AA12" s="15">
        <f t="shared" si="5"/>
        <v>2.5419578990643394</v>
      </c>
      <c r="AB12" s="15">
        <f t="shared" si="5"/>
        <v>2.7864465194470518</v>
      </c>
      <c r="AC12" s="15">
        <f t="shared" si="5"/>
        <v>2.9385544368418275</v>
      </c>
      <c r="AD12" s="15">
        <f t="shared" si="5"/>
        <v>2.9638456973716636</v>
      </c>
      <c r="AE12" s="15">
        <f t="shared" si="5"/>
        <v>2.892895006452044</v>
      </c>
    </row>
    <row r="13" spans="1:31" x14ac:dyDescent="0.3">
      <c r="A13" s="14">
        <v>11</v>
      </c>
      <c r="B13" s="14" t="s">
        <v>229</v>
      </c>
      <c r="C13" s="14" t="s">
        <v>230</v>
      </c>
      <c r="D13" s="14">
        <v>902</v>
      </c>
      <c r="E13" s="14" t="s">
        <v>214</v>
      </c>
      <c r="F13" s="14">
        <v>515</v>
      </c>
      <c r="G13" s="14" t="s">
        <v>228</v>
      </c>
      <c r="H13" s="14">
        <v>1803</v>
      </c>
      <c r="I13" s="14"/>
      <c r="J13" s="14"/>
      <c r="K13" s="14"/>
      <c r="L13" s="14" t="str">
        <f t="shared" si="0"/>
        <v>Less developed regions</v>
      </c>
      <c r="M13" s="15" t="s">
        <v>1049</v>
      </c>
      <c r="N13" s="15">
        <f>N2-N12</f>
        <v>235.66532561436998</v>
      </c>
      <c r="O13" s="15">
        <f t="shared" ref="O13:AE13" si="6">O2-O12</f>
        <v>246.08172645997772</v>
      </c>
      <c r="P13" s="15">
        <f t="shared" si="6"/>
        <v>249.05340006329391</v>
      </c>
      <c r="Q13" s="15">
        <f t="shared" si="6"/>
        <v>248.78107866098151</v>
      </c>
      <c r="R13" s="15">
        <f t="shared" si="6"/>
        <v>240.48197769650238</v>
      </c>
      <c r="S13" s="15">
        <f t="shared" si="6"/>
        <v>236.01214884859968</v>
      </c>
      <c r="T13" s="15">
        <f t="shared" si="6"/>
        <v>237.81903249173754</v>
      </c>
      <c r="U13" s="15">
        <f t="shared" si="6"/>
        <v>241.81811390125097</v>
      </c>
      <c r="V13" s="15">
        <f t="shared" si="6"/>
        <v>238.4541321659928</v>
      </c>
      <c r="W13" s="15">
        <f t="shared" si="6"/>
        <v>232.82719816760678</v>
      </c>
      <c r="X13" s="15">
        <f t="shared" si="6"/>
        <v>228.21062419608049</v>
      </c>
      <c r="Y13" s="15">
        <f t="shared" si="6"/>
        <v>225.70131707376353</v>
      </c>
      <c r="Z13" s="15">
        <f t="shared" si="6"/>
        <v>225.62366435282061</v>
      </c>
      <c r="AA13" s="15">
        <f t="shared" si="6"/>
        <v>225.44269416761765</v>
      </c>
      <c r="AB13" s="15">
        <f t="shared" si="6"/>
        <v>225.30601794485258</v>
      </c>
      <c r="AC13" s="15">
        <f t="shared" si="6"/>
        <v>223.63359670425578</v>
      </c>
      <c r="AD13" s="15">
        <f t="shared" si="6"/>
        <v>222.90969890940715</v>
      </c>
      <c r="AE13" s="15">
        <f t="shared" si="6"/>
        <v>221.00637396608764</v>
      </c>
    </row>
    <row r="14" spans="1:31" x14ac:dyDescent="0.3">
      <c r="A14" s="14">
        <v>12</v>
      </c>
      <c r="B14" s="14" t="s">
        <v>231</v>
      </c>
      <c r="C14" s="14" t="s">
        <v>232</v>
      </c>
      <c r="D14" s="14">
        <v>941</v>
      </c>
      <c r="E14" s="14" t="s">
        <v>214</v>
      </c>
      <c r="F14" s="14">
        <v>199</v>
      </c>
      <c r="G14" s="14" t="s">
        <v>228</v>
      </c>
      <c r="H14" s="14">
        <v>902</v>
      </c>
      <c r="I14" s="14"/>
      <c r="J14" s="14"/>
      <c r="K14" s="14"/>
      <c r="L14" s="14" t="str">
        <f t="shared" si="0"/>
        <v>Least developed countries</v>
      </c>
      <c r="M14" s="15" t="s">
        <v>1049</v>
      </c>
      <c r="N14" s="15">
        <f t="shared" ref="N14:AE14" si="7">SUMIF($K$2:$K$295,"LDC",N$2:N$295)</f>
        <v>38.813627578503208</v>
      </c>
      <c r="O14" s="15">
        <f t="shared" si="7"/>
        <v>44.748500843756872</v>
      </c>
      <c r="P14" s="15">
        <f t="shared" si="7"/>
        <v>49.827683615715621</v>
      </c>
      <c r="Q14" s="15">
        <f t="shared" si="7"/>
        <v>54.339182126283355</v>
      </c>
      <c r="R14" s="15">
        <f t="shared" si="7"/>
        <v>56.637855525555416</v>
      </c>
      <c r="S14" s="15">
        <f t="shared" si="7"/>
        <v>59.226017579640029</v>
      </c>
      <c r="T14" s="15">
        <f t="shared" si="7"/>
        <v>61.930261646850326</v>
      </c>
      <c r="U14" s="15">
        <f t="shared" si="7"/>
        <v>64.372131620196214</v>
      </c>
      <c r="V14" s="15">
        <f t="shared" si="7"/>
        <v>65.046450994719734</v>
      </c>
      <c r="W14" s="15">
        <f t="shared" si="7"/>
        <v>64.955852368516005</v>
      </c>
      <c r="X14" s="15">
        <f t="shared" si="7"/>
        <v>64.649749847357327</v>
      </c>
      <c r="Y14" s="15">
        <f t="shared" si="7"/>
        <v>64.769622082701218</v>
      </c>
      <c r="Z14" s="15">
        <f t="shared" si="7"/>
        <v>64.79374317225205</v>
      </c>
      <c r="AA14" s="15">
        <f t="shared" si="7"/>
        <v>64.874322520373752</v>
      </c>
      <c r="AB14" s="15">
        <f t="shared" si="7"/>
        <v>64.5217463803409</v>
      </c>
      <c r="AC14" s="15">
        <f t="shared" si="7"/>
        <v>63.694080340313832</v>
      </c>
      <c r="AD14" s="15">
        <f t="shared" si="7"/>
        <v>63.076022125669546</v>
      </c>
      <c r="AE14" s="15">
        <f t="shared" si="7"/>
        <v>62.050093735048577</v>
      </c>
    </row>
    <row r="15" spans="1:31" x14ac:dyDescent="0.3">
      <c r="A15" s="14">
        <v>13</v>
      </c>
      <c r="B15" s="14" t="s">
        <v>233</v>
      </c>
      <c r="C15" s="14" t="s">
        <v>234</v>
      </c>
      <c r="D15" s="14">
        <v>934</v>
      </c>
      <c r="E15" s="14" t="s">
        <v>214</v>
      </c>
      <c r="F15" s="14" t="s">
        <v>214</v>
      </c>
      <c r="G15" s="14" t="s">
        <v>228</v>
      </c>
      <c r="H15" s="14">
        <v>902</v>
      </c>
      <c r="I15" s="14"/>
      <c r="J15" s="14"/>
      <c r="K15" s="14"/>
      <c r="L15" s="14" t="str">
        <f t="shared" si="0"/>
        <v>Less developed regions, excluding least developed countries</v>
      </c>
      <c r="M15" s="15" t="s">
        <v>1049</v>
      </c>
      <c r="N15" s="15">
        <f>N13-N14</f>
        <v>196.85169803586678</v>
      </c>
      <c r="O15" s="15">
        <f t="shared" ref="O15:AE15" si="8">O13-O14</f>
        <v>201.33322561622083</v>
      </c>
      <c r="P15" s="15">
        <f t="shared" si="8"/>
        <v>199.22571644757829</v>
      </c>
      <c r="Q15" s="15">
        <f t="shared" si="8"/>
        <v>194.44189653469815</v>
      </c>
      <c r="R15" s="15">
        <f t="shared" si="8"/>
        <v>183.84412217094697</v>
      </c>
      <c r="S15" s="15">
        <f t="shared" si="8"/>
        <v>176.78613126895965</v>
      </c>
      <c r="T15" s="15">
        <f t="shared" si="8"/>
        <v>175.88877084488723</v>
      </c>
      <c r="U15" s="15">
        <f t="shared" si="8"/>
        <v>177.44598228105474</v>
      </c>
      <c r="V15" s="15">
        <f t="shared" si="8"/>
        <v>173.40768117127305</v>
      </c>
      <c r="W15" s="15">
        <f t="shared" si="8"/>
        <v>167.87134579909076</v>
      </c>
      <c r="X15" s="15">
        <f t="shared" si="8"/>
        <v>163.56087434872316</v>
      </c>
      <c r="Y15" s="15">
        <f t="shared" si="8"/>
        <v>160.93169499106233</v>
      </c>
      <c r="Z15" s="15">
        <f t="shared" si="8"/>
        <v>160.82992118056856</v>
      </c>
      <c r="AA15" s="15">
        <f t="shared" si="8"/>
        <v>160.56837164724391</v>
      </c>
      <c r="AB15" s="15">
        <f t="shared" si="8"/>
        <v>160.7842715645117</v>
      </c>
      <c r="AC15" s="15">
        <f t="shared" si="8"/>
        <v>159.93951636394195</v>
      </c>
      <c r="AD15" s="15">
        <f t="shared" si="8"/>
        <v>159.83367678373762</v>
      </c>
      <c r="AE15" s="15">
        <f t="shared" si="8"/>
        <v>158.95628023103905</v>
      </c>
    </row>
    <row r="16" spans="1:31" x14ac:dyDescent="0.3">
      <c r="A16" s="14">
        <v>14</v>
      </c>
      <c r="B16" s="14" t="s">
        <v>235</v>
      </c>
      <c r="C16" s="14" t="s">
        <v>214</v>
      </c>
      <c r="D16" s="14">
        <v>948</v>
      </c>
      <c r="E16" s="14" t="s">
        <v>214</v>
      </c>
      <c r="F16" s="14" t="s">
        <v>214</v>
      </c>
      <c r="G16" s="14" t="s">
        <v>228</v>
      </c>
      <c r="H16" s="14">
        <v>1803</v>
      </c>
      <c r="I16" s="14"/>
      <c r="J16" s="14"/>
      <c r="K16" s="14"/>
      <c r="L16" s="14" t="str">
        <f t="shared" si="0"/>
        <v>Less developed regions, excluding China</v>
      </c>
      <c r="M16" s="15" t="s">
        <v>1049</v>
      </c>
      <c r="N16" s="15">
        <f t="shared" ref="N16:AE16" si="9">N15-SUMIF($D$2:$D$295,156,N$2:N$295)</f>
        <v>155.39413640600856</v>
      </c>
      <c r="O16" s="15">
        <f t="shared" si="9"/>
        <v>164.88766281664596</v>
      </c>
      <c r="P16" s="15">
        <f t="shared" si="9"/>
        <v>170.0547726771581</v>
      </c>
      <c r="Q16" s="15">
        <f t="shared" si="9"/>
        <v>173.36009247956454</v>
      </c>
      <c r="R16" s="15">
        <f t="shared" si="9"/>
        <v>171.89344235746429</v>
      </c>
      <c r="S16" s="15">
        <f t="shared" si="9"/>
        <v>173.18856890771173</v>
      </c>
      <c r="T16" s="15">
        <f t="shared" si="9"/>
        <v>175.88877084488723</v>
      </c>
      <c r="U16" s="15">
        <f t="shared" si="9"/>
        <v>177.44598228105474</v>
      </c>
      <c r="V16" s="15">
        <f t="shared" si="9"/>
        <v>173.40768117127305</v>
      </c>
      <c r="W16" s="15">
        <f t="shared" si="9"/>
        <v>167.87134579909076</v>
      </c>
      <c r="X16" s="15">
        <f t="shared" si="9"/>
        <v>163.56087434872316</v>
      </c>
      <c r="Y16" s="15">
        <f t="shared" si="9"/>
        <v>160.93169499106233</v>
      </c>
      <c r="Z16" s="15">
        <f t="shared" si="9"/>
        <v>160.82992118056856</v>
      </c>
      <c r="AA16" s="15">
        <f t="shared" si="9"/>
        <v>160.56837164724391</v>
      </c>
      <c r="AB16" s="15">
        <f t="shared" si="9"/>
        <v>160.7842715645117</v>
      </c>
      <c r="AC16" s="15">
        <f t="shared" si="9"/>
        <v>159.93951636394195</v>
      </c>
      <c r="AD16" s="15">
        <f t="shared" si="9"/>
        <v>159.83367678373762</v>
      </c>
      <c r="AE16" s="15">
        <f t="shared" si="9"/>
        <v>158.95628023103905</v>
      </c>
    </row>
    <row r="17" spans="1:31" x14ac:dyDescent="0.3">
      <c r="A17" s="14">
        <v>15</v>
      </c>
      <c r="B17" s="14" t="s">
        <v>236</v>
      </c>
      <c r="C17" s="14" t="s">
        <v>237</v>
      </c>
      <c r="D17" s="14">
        <v>1636</v>
      </c>
      <c r="E17" s="14" t="s">
        <v>214</v>
      </c>
      <c r="F17" s="14">
        <v>432</v>
      </c>
      <c r="G17" s="14" t="s">
        <v>238</v>
      </c>
      <c r="H17" s="14">
        <v>1803</v>
      </c>
      <c r="I17" s="14"/>
      <c r="J17" s="14"/>
      <c r="K17" s="14"/>
      <c r="L17" s="14" t="str">
        <f t="shared" si="0"/>
        <v>Land-locked Developing Countries (LLDC)</v>
      </c>
      <c r="M17" s="15" t="s">
        <v>1049</v>
      </c>
      <c r="N17" s="15">
        <f t="shared" ref="N17:AE17" si="10">SUMIF($K$2:$K$295,"LLDC",N$2:N$295)</f>
        <v>4.2644918020275648</v>
      </c>
      <c r="O17" s="15">
        <f t="shared" si="10"/>
        <v>4.555344494174264</v>
      </c>
      <c r="P17" s="15">
        <f t="shared" si="10"/>
        <v>4.5460064055867724</v>
      </c>
      <c r="Q17" s="15">
        <f t="shared" si="10"/>
        <v>4.3458547000272763</v>
      </c>
      <c r="R17" s="15">
        <f t="shared" si="10"/>
        <v>4.0854236294127819</v>
      </c>
      <c r="S17" s="15">
        <f t="shared" si="10"/>
        <v>3.991903694918733</v>
      </c>
      <c r="T17" s="15">
        <f t="shared" si="10"/>
        <v>3.9396661577114265</v>
      </c>
      <c r="U17" s="15">
        <f t="shared" si="10"/>
        <v>3.8609221319049509</v>
      </c>
      <c r="V17" s="15">
        <f t="shared" si="10"/>
        <v>3.6300090485510905</v>
      </c>
      <c r="W17" s="15">
        <f t="shared" si="10"/>
        <v>3.3735716353182212</v>
      </c>
      <c r="X17" s="15">
        <f t="shared" si="10"/>
        <v>3.2348281003113786</v>
      </c>
      <c r="Y17" s="15">
        <f t="shared" si="10"/>
        <v>3.1510880691400116</v>
      </c>
      <c r="Z17" s="15">
        <f t="shared" si="10"/>
        <v>3.1300091147288986</v>
      </c>
      <c r="AA17" s="15">
        <f t="shared" si="10"/>
        <v>3.1310243072663457</v>
      </c>
      <c r="AB17" s="15">
        <f t="shared" si="10"/>
        <v>3.1438254775435315</v>
      </c>
      <c r="AC17" s="15">
        <f t="shared" si="10"/>
        <v>3.1696860610517139</v>
      </c>
      <c r="AD17" s="15">
        <f t="shared" si="10"/>
        <v>3.1847501738914348</v>
      </c>
      <c r="AE17" s="15">
        <f t="shared" si="10"/>
        <v>3.2038491868070356</v>
      </c>
    </row>
    <row r="18" spans="1:31" x14ac:dyDescent="0.3">
      <c r="A18" s="14">
        <v>16</v>
      </c>
      <c r="B18" s="14" t="s">
        <v>239</v>
      </c>
      <c r="C18" s="14" t="s">
        <v>214</v>
      </c>
      <c r="D18" s="14">
        <v>2087</v>
      </c>
      <c r="E18" s="14" t="s">
        <v>214</v>
      </c>
      <c r="F18" s="14" t="s">
        <v>214</v>
      </c>
      <c r="G18" s="14" t="s">
        <v>238</v>
      </c>
      <c r="H18" s="14">
        <v>1636</v>
      </c>
      <c r="I18" s="14"/>
      <c r="J18" s="14"/>
      <c r="K18" s="14"/>
      <c r="L18" s="14" t="str">
        <f t="shared" si="0"/>
        <v>LLDC: Africa</v>
      </c>
      <c r="M18" s="15" t="s">
        <v>1049</v>
      </c>
      <c r="N18" s="15">
        <f>N53+N73+N74</f>
        <v>0.34000212322875545</v>
      </c>
      <c r="O18" s="15">
        <f t="shared" ref="O18:AE18" si="11">O53+O73+O74</f>
        <v>0.43050367533191669</v>
      </c>
      <c r="P18" s="15">
        <f t="shared" si="11"/>
        <v>0.44860243792747534</v>
      </c>
      <c r="Q18" s="15">
        <f t="shared" si="11"/>
        <v>0.42011750991183461</v>
      </c>
      <c r="R18" s="15">
        <f t="shared" si="11"/>
        <v>0.37633170249993075</v>
      </c>
      <c r="S18" s="15">
        <f t="shared" si="11"/>
        <v>0.35927942459570961</v>
      </c>
      <c r="T18" s="15">
        <f t="shared" si="11"/>
        <v>0.36409049794873705</v>
      </c>
      <c r="U18" s="15">
        <f t="shared" si="11"/>
        <v>0.37357586656193137</v>
      </c>
      <c r="V18" s="15">
        <f t="shared" si="11"/>
        <v>0.35728094645359926</v>
      </c>
      <c r="W18" s="15">
        <f t="shared" si="11"/>
        <v>0.32831742778830353</v>
      </c>
      <c r="X18" s="15">
        <f t="shared" si="11"/>
        <v>0.32525986242694804</v>
      </c>
      <c r="Y18" s="15">
        <f t="shared" si="11"/>
        <v>0.32112138114562694</v>
      </c>
      <c r="Z18" s="15">
        <f t="shared" si="11"/>
        <v>0.33688543769394586</v>
      </c>
      <c r="AA18" s="15">
        <f t="shared" si="11"/>
        <v>0.34601527870949034</v>
      </c>
      <c r="AB18" s="15">
        <f t="shared" si="11"/>
        <v>0.36389779864473315</v>
      </c>
      <c r="AC18" s="15">
        <f t="shared" si="11"/>
        <v>0.36803316802135921</v>
      </c>
      <c r="AD18" s="15">
        <f t="shared" si="11"/>
        <v>0.38124051404710091</v>
      </c>
      <c r="AE18" s="15">
        <f t="shared" si="11"/>
        <v>0.38927052541559237</v>
      </c>
    </row>
    <row r="19" spans="1:31" x14ac:dyDescent="0.3">
      <c r="A19" s="14">
        <v>17</v>
      </c>
      <c r="B19" s="14" t="s">
        <v>240</v>
      </c>
      <c r="C19" s="14" t="s">
        <v>214</v>
      </c>
      <c r="D19" s="14">
        <v>2088</v>
      </c>
      <c r="E19" s="14" t="s">
        <v>214</v>
      </c>
      <c r="F19" s="14" t="s">
        <v>214</v>
      </c>
      <c r="G19" s="14" t="s">
        <v>238</v>
      </c>
      <c r="H19" s="14">
        <v>1636</v>
      </c>
      <c r="I19" s="14"/>
      <c r="J19" s="14"/>
      <c r="K19" s="14"/>
      <c r="L19" s="14" t="str">
        <f t="shared" si="0"/>
        <v>LLDC: Asia</v>
      </c>
      <c r="M19" s="15" t="s">
        <v>1049</v>
      </c>
      <c r="N19" s="15">
        <f>N98+N99+N100+N101+N102+N110+N115+N135+N136</f>
        <v>2.7481346843830514</v>
      </c>
      <c r="O19" s="15">
        <f t="shared" ref="O19:AE19" si="12">O98+O99+O100+O101+O102+O110+O115+O135+O136</f>
        <v>2.8409422611849249</v>
      </c>
      <c r="P19" s="15">
        <f t="shared" si="12"/>
        <v>2.7517306912395783</v>
      </c>
      <c r="Q19" s="15">
        <f t="shared" si="12"/>
        <v>2.5700374895741045</v>
      </c>
      <c r="R19" s="15">
        <f t="shared" si="12"/>
        <v>2.399722392281189</v>
      </c>
      <c r="S19" s="15">
        <f t="shared" si="12"/>
        <v>2.3497266845559293</v>
      </c>
      <c r="T19" s="15">
        <f t="shared" si="12"/>
        <v>2.3085844196255545</v>
      </c>
      <c r="U19" s="15">
        <f t="shared" si="12"/>
        <v>2.2217748448339036</v>
      </c>
      <c r="V19" s="15">
        <f t="shared" si="12"/>
        <v>2.0498110495316566</v>
      </c>
      <c r="W19" s="15">
        <f t="shared" si="12"/>
        <v>1.8890482247798568</v>
      </c>
      <c r="X19" s="15">
        <f t="shared" si="12"/>
        <v>1.7918130802407493</v>
      </c>
      <c r="Y19" s="15">
        <f t="shared" si="12"/>
        <v>1.7470385945339943</v>
      </c>
      <c r="Z19" s="15">
        <f t="shared" si="12"/>
        <v>1.7392495225098199</v>
      </c>
      <c r="AA19" s="15">
        <f t="shared" si="12"/>
        <v>1.7362374881731255</v>
      </c>
      <c r="AB19" s="15">
        <f t="shared" si="12"/>
        <v>1.7418846545467752</v>
      </c>
      <c r="AC19" s="15">
        <f t="shared" si="12"/>
        <v>1.754216164194903</v>
      </c>
      <c r="AD19" s="15">
        <f t="shared" si="12"/>
        <v>1.7623193464764433</v>
      </c>
      <c r="AE19" s="15">
        <f t="shared" si="12"/>
        <v>1.7720295317235739</v>
      </c>
    </row>
    <row r="20" spans="1:31" x14ac:dyDescent="0.3">
      <c r="A20" s="14">
        <v>18</v>
      </c>
      <c r="B20" s="14" t="s">
        <v>241</v>
      </c>
      <c r="C20" s="14" t="s">
        <v>214</v>
      </c>
      <c r="D20" s="14">
        <v>2089</v>
      </c>
      <c r="E20" s="14" t="s">
        <v>214</v>
      </c>
      <c r="F20" s="14" t="s">
        <v>214</v>
      </c>
      <c r="G20" s="14" t="s">
        <v>238</v>
      </c>
      <c r="H20" s="14">
        <v>1636</v>
      </c>
      <c r="I20" s="14"/>
      <c r="J20" s="14"/>
      <c r="K20" s="14"/>
      <c r="L20" s="14" t="str">
        <f t="shared" si="0"/>
        <v>LLDC: Europe</v>
      </c>
      <c r="M20" s="15" t="s">
        <v>1049</v>
      </c>
      <c r="N20" s="15">
        <f>N160+N192</f>
        <v>5.0938533749079973E-2</v>
      </c>
      <c r="O20" s="15">
        <f t="shared" ref="O20:AE20" si="13">O160+O192</f>
        <v>4.8391728588625504E-2</v>
      </c>
      <c r="P20" s="15">
        <f t="shared" si="13"/>
        <v>4.3496285133559631E-2</v>
      </c>
      <c r="Q20" s="15">
        <f t="shared" si="13"/>
        <v>3.9306403682865643E-2</v>
      </c>
      <c r="R20" s="15">
        <f t="shared" si="13"/>
        <v>3.3269236048290907E-2</v>
      </c>
      <c r="S20" s="15">
        <f t="shared" si="13"/>
        <v>2.9738017330996458E-2</v>
      </c>
      <c r="T20" s="15">
        <f t="shared" si="13"/>
        <v>2.9404648531281552E-2</v>
      </c>
      <c r="U20" s="15">
        <f t="shared" si="13"/>
        <v>2.9874975364820422E-2</v>
      </c>
      <c r="V20" s="15">
        <f t="shared" si="13"/>
        <v>2.8673812934190135E-2</v>
      </c>
      <c r="W20" s="15">
        <f t="shared" si="13"/>
        <v>2.6783624851155707E-2</v>
      </c>
      <c r="X20" s="15">
        <f t="shared" si="13"/>
        <v>2.0726798942189983E-2</v>
      </c>
      <c r="Y20" s="15">
        <f t="shared" si="13"/>
        <v>1.7094873125751198E-2</v>
      </c>
      <c r="Z20" s="15">
        <f t="shared" si="13"/>
        <v>1.6444526350686051E-2</v>
      </c>
      <c r="AA20" s="15">
        <f t="shared" si="13"/>
        <v>1.717253925440354E-2</v>
      </c>
      <c r="AB20" s="15">
        <f t="shared" si="13"/>
        <v>1.7436640239246959E-2</v>
      </c>
      <c r="AC20" s="15">
        <f t="shared" si="13"/>
        <v>1.9429243858715139E-2</v>
      </c>
      <c r="AD20" s="15">
        <f t="shared" si="13"/>
        <v>2.2501095692123219E-2</v>
      </c>
      <c r="AE20" s="15">
        <f t="shared" si="13"/>
        <v>2.3847978680278992E-2</v>
      </c>
    </row>
    <row r="21" spans="1:31" x14ac:dyDescent="0.3">
      <c r="A21" s="14">
        <v>19</v>
      </c>
      <c r="B21" s="14" t="s">
        <v>242</v>
      </c>
      <c r="C21" s="14" t="s">
        <v>214</v>
      </c>
      <c r="D21" s="14">
        <v>2090</v>
      </c>
      <c r="E21" s="14" t="s">
        <v>214</v>
      </c>
      <c r="F21" s="14" t="s">
        <v>214</v>
      </c>
      <c r="G21" s="14" t="s">
        <v>238</v>
      </c>
      <c r="H21" s="14">
        <v>1636</v>
      </c>
      <c r="I21" s="14"/>
      <c r="J21" s="14"/>
      <c r="K21" s="14"/>
      <c r="L21" s="14" t="str">
        <f t="shared" si="0"/>
        <v>LLDC: Latin America</v>
      </c>
      <c r="M21" s="15" t="s">
        <v>1049</v>
      </c>
      <c r="N21" s="15">
        <f>N249+N257</f>
        <v>1.1254164606666781</v>
      </c>
      <c r="O21" s="15">
        <f t="shared" ref="O21:AE21" si="14">O249+O257</f>
        <v>1.2355068290687967</v>
      </c>
      <c r="P21" s="15">
        <f t="shared" si="14"/>
        <v>1.3021769912861592</v>
      </c>
      <c r="Q21" s="15">
        <f t="shared" si="14"/>
        <v>1.3163932968584717</v>
      </c>
      <c r="R21" s="15">
        <f t="shared" si="14"/>
        <v>1.2761002985833718</v>
      </c>
      <c r="S21" s="15">
        <f t="shared" si="14"/>
        <v>1.2531595684360974</v>
      </c>
      <c r="T21" s="15">
        <f t="shared" si="14"/>
        <v>1.2375865916058535</v>
      </c>
      <c r="U21" s="15">
        <f t="shared" si="14"/>
        <v>1.2356964451442956</v>
      </c>
      <c r="V21" s="15">
        <f t="shared" si="14"/>
        <v>1.1942432396316445</v>
      </c>
      <c r="W21" s="15">
        <f t="shared" si="14"/>
        <v>1.1294223578989051</v>
      </c>
      <c r="X21" s="15">
        <f t="shared" si="14"/>
        <v>1.0970283587014915</v>
      </c>
      <c r="Y21" s="15">
        <f t="shared" si="14"/>
        <v>1.065833220334639</v>
      </c>
      <c r="Z21" s="15">
        <f t="shared" si="14"/>
        <v>1.0374296281744471</v>
      </c>
      <c r="AA21" s="15">
        <f t="shared" si="14"/>
        <v>1.0315990011293259</v>
      </c>
      <c r="AB21" s="15">
        <f t="shared" si="14"/>
        <v>1.0206063841127762</v>
      </c>
      <c r="AC21" s="15">
        <f t="shared" si="14"/>
        <v>1.0280074849767367</v>
      </c>
      <c r="AD21" s="15">
        <f t="shared" si="14"/>
        <v>1.0186892176757674</v>
      </c>
      <c r="AE21" s="15">
        <f t="shared" si="14"/>
        <v>1.0187011509875905</v>
      </c>
    </row>
    <row r="22" spans="1:31" x14ac:dyDescent="0.3">
      <c r="A22" s="14">
        <v>20</v>
      </c>
      <c r="B22" s="14" t="s">
        <v>243</v>
      </c>
      <c r="C22" s="14" t="s">
        <v>244</v>
      </c>
      <c r="D22" s="14">
        <v>1637</v>
      </c>
      <c r="E22" s="14" t="s">
        <v>214</v>
      </c>
      <c r="F22" s="14">
        <v>722</v>
      </c>
      <c r="G22" s="14" t="s">
        <v>238</v>
      </c>
      <c r="H22" s="14">
        <v>1803</v>
      </c>
      <c r="I22" s="14"/>
      <c r="J22" s="14"/>
      <c r="K22" s="14"/>
      <c r="L22" s="14" t="str">
        <f t="shared" si="0"/>
        <v>Small Island Developing States (SIDS)</v>
      </c>
      <c r="M22" s="15" t="s">
        <v>1049</v>
      </c>
      <c r="N22" s="15">
        <f t="shared" ref="N22:AE22" si="15">SUMIF($K$2:$K$295,"SIDS",N$2:N$295)</f>
        <v>1.5198297212019678</v>
      </c>
      <c r="O22" s="15">
        <f t="shared" si="15"/>
        <v>1.4006931337727559</v>
      </c>
      <c r="P22" s="15">
        <f t="shared" si="15"/>
        <v>1.4236915866582041</v>
      </c>
      <c r="Q22" s="15">
        <f t="shared" si="15"/>
        <v>1.359429176559138</v>
      </c>
      <c r="R22" s="15">
        <f t="shared" si="15"/>
        <v>1.2364777079040157</v>
      </c>
      <c r="S22" s="15">
        <f t="shared" si="15"/>
        <v>1.1338585092699538</v>
      </c>
      <c r="T22" s="15">
        <f t="shared" si="15"/>
        <v>1.0598277925549595</v>
      </c>
      <c r="U22" s="15">
        <f t="shared" si="15"/>
        <v>1.0305941928812816</v>
      </c>
      <c r="V22" s="15">
        <f t="shared" si="15"/>
        <v>0.97547756932940055</v>
      </c>
      <c r="W22" s="15">
        <f t="shared" si="15"/>
        <v>0.91474942267877257</v>
      </c>
      <c r="X22" s="15">
        <f t="shared" si="15"/>
        <v>0.87111116609963346</v>
      </c>
      <c r="Y22" s="15">
        <f t="shared" si="15"/>
        <v>0.83502994552934773</v>
      </c>
      <c r="Z22" s="15">
        <f t="shared" si="15"/>
        <v>0.80895621409146623</v>
      </c>
      <c r="AA22" s="15">
        <f t="shared" si="15"/>
        <v>0.78487016443675539</v>
      </c>
      <c r="AB22" s="15">
        <f t="shared" si="15"/>
        <v>0.77165968443416055</v>
      </c>
      <c r="AC22" s="15">
        <f t="shared" si="15"/>
        <v>0.77012868483025654</v>
      </c>
      <c r="AD22" s="15">
        <f t="shared" si="15"/>
        <v>0.78891128372585739</v>
      </c>
      <c r="AE22" s="15">
        <f t="shared" si="15"/>
        <v>0.81120571491753468</v>
      </c>
    </row>
    <row r="23" spans="1:31" x14ac:dyDescent="0.3">
      <c r="A23" s="14">
        <v>21</v>
      </c>
      <c r="B23" s="14" t="s">
        <v>245</v>
      </c>
      <c r="C23" s="14" t="s">
        <v>214</v>
      </c>
      <c r="D23" s="14">
        <v>5503</v>
      </c>
      <c r="E23" s="14" t="s">
        <v>214</v>
      </c>
      <c r="F23" s="14" t="s">
        <v>214</v>
      </c>
      <c r="G23" s="14" t="s">
        <v>246</v>
      </c>
      <c r="H23" s="14">
        <v>1802</v>
      </c>
      <c r="I23" s="14"/>
      <c r="J23" s="14"/>
      <c r="K23" s="14"/>
      <c r="L23" s="14" t="str">
        <f t="shared" si="0"/>
        <v>High-and-upper-middle-income countries</v>
      </c>
      <c r="M23" s="15" t="s">
        <v>1049</v>
      </c>
      <c r="N23" s="15">
        <f>N25+N28</f>
        <v>134.57778586511347</v>
      </c>
      <c r="O23" s="15">
        <f t="shared" ref="O23:AE23" si="16">O25+O28</f>
        <v>286.64757141860036</v>
      </c>
      <c r="P23" s="15">
        <f t="shared" si="16"/>
        <v>267.28044532991595</v>
      </c>
      <c r="Q23" s="15">
        <f t="shared" si="16"/>
        <v>245.51197181733681</v>
      </c>
      <c r="R23" s="15">
        <f t="shared" si="16"/>
        <v>217.47114868705054</v>
      </c>
      <c r="S23" s="15">
        <f t="shared" si="16"/>
        <v>194.58031692329226</v>
      </c>
      <c r="T23" s="15">
        <f t="shared" si="16"/>
        <v>183.67098140124637</v>
      </c>
      <c r="U23" s="15">
        <f t="shared" si="16"/>
        <v>180.33659460144602</v>
      </c>
      <c r="V23" s="15">
        <f t="shared" si="16"/>
        <v>173.87847286919862</v>
      </c>
      <c r="W23" s="15">
        <f t="shared" si="16"/>
        <v>166.88258001693288</v>
      </c>
      <c r="X23" s="15">
        <f t="shared" si="16"/>
        <v>161.4852845336201</v>
      </c>
      <c r="Y23" s="15">
        <f t="shared" si="16"/>
        <v>159.30839348941194</v>
      </c>
      <c r="Z23" s="15">
        <f t="shared" si="16"/>
        <v>159.61467419365852</v>
      </c>
      <c r="AA23" s="15">
        <f t="shared" si="16"/>
        <v>160.99840928628149</v>
      </c>
      <c r="AB23" s="15">
        <f t="shared" si="16"/>
        <v>162.15735047675841</v>
      </c>
      <c r="AC23" s="15">
        <f t="shared" si="16"/>
        <v>163.450263167771</v>
      </c>
      <c r="AD23" s="15">
        <f t="shared" si="16"/>
        <v>164.48505537177235</v>
      </c>
      <c r="AE23" s="15">
        <f t="shared" si="16"/>
        <v>164.93019944432976</v>
      </c>
    </row>
    <row r="24" spans="1:31" x14ac:dyDescent="0.3">
      <c r="A24" s="14">
        <v>22</v>
      </c>
      <c r="B24" s="14" t="s">
        <v>247</v>
      </c>
      <c r="C24" s="14" t="s">
        <v>214</v>
      </c>
      <c r="D24" s="14">
        <v>5504</v>
      </c>
      <c r="E24" s="14" t="s">
        <v>214</v>
      </c>
      <c r="F24" s="14" t="s">
        <v>214</v>
      </c>
      <c r="G24" s="14" t="s">
        <v>246</v>
      </c>
      <c r="H24" s="14">
        <v>1802</v>
      </c>
      <c r="I24" s="14"/>
      <c r="J24" s="14"/>
      <c r="K24" s="14"/>
      <c r="L24" s="14" t="str">
        <f t="shared" si="0"/>
        <v>Low-and-Lower-middle-income countries</v>
      </c>
      <c r="M24" s="15" t="s">
        <v>1049</v>
      </c>
      <c r="N24" s="15">
        <f>N30+N29</f>
        <v>125.85179766238252</v>
      </c>
      <c r="O24" s="15">
        <f t="shared" ref="O24:AE24" si="17">O30+O29</f>
        <v>201.42733004860554</v>
      </c>
      <c r="P24" s="15">
        <f t="shared" si="17"/>
        <v>216.41160136046861</v>
      </c>
      <c r="Q24" s="15">
        <f t="shared" si="17"/>
        <v>229.7781221492487</v>
      </c>
      <c r="R24" s="15">
        <f t="shared" si="17"/>
        <v>235.87824830121423</v>
      </c>
      <c r="S24" s="15">
        <f t="shared" si="17"/>
        <v>244.553209761609</v>
      </c>
      <c r="T24" s="15">
        <f t="shared" si="17"/>
        <v>254.14989370273636</v>
      </c>
      <c r="U24" s="15">
        <f t="shared" si="17"/>
        <v>261.69871050656224</v>
      </c>
      <c r="V24" s="15">
        <f t="shared" si="17"/>
        <v>261.03352010557131</v>
      </c>
      <c r="W24" s="15">
        <f t="shared" si="17"/>
        <v>257.38095223696303</v>
      </c>
      <c r="X24" s="15">
        <f t="shared" si="17"/>
        <v>254.27117879448929</v>
      </c>
      <c r="Y24" s="15">
        <f t="shared" si="17"/>
        <v>253.16858408301206</v>
      </c>
      <c r="Z24" s="15">
        <f t="shared" si="17"/>
        <v>253.7866272392601</v>
      </c>
      <c r="AA24" s="15">
        <f t="shared" si="17"/>
        <v>253.81723400703203</v>
      </c>
      <c r="AB24" s="15">
        <f t="shared" si="17"/>
        <v>253.01301552454794</v>
      </c>
      <c r="AC24" s="15">
        <f t="shared" si="17"/>
        <v>250.07502112977659</v>
      </c>
      <c r="AD24" s="15">
        <f t="shared" si="17"/>
        <v>248.28915940127996</v>
      </c>
      <c r="AE24" s="15">
        <f t="shared" si="17"/>
        <v>244.88057315907045</v>
      </c>
    </row>
    <row r="25" spans="1:31" x14ac:dyDescent="0.3">
      <c r="A25" s="14">
        <v>23</v>
      </c>
      <c r="B25" s="14" t="s">
        <v>248</v>
      </c>
      <c r="C25" s="14" t="s">
        <v>249</v>
      </c>
      <c r="D25" s="14">
        <v>1503</v>
      </c>
      <c r="E25" s="14" t="s">
        <v>214</v>
      </c>
      <c r="F25" s="14">
        <v>910</v>
      </c>
      <c r="G25" s="14" t="s">
        <v>246</v>
      </c>
      <c r="H25" s="14">
        <v>1802</v>
      </c>
      <c r="I25" s="14"/>
      <c r="J25" s="14"/>
      <c r="K25" s="14"/>
      <c r="L25" s="14" t="str">
        <f t="shared" si="0"/>
        <v>High-income countries</v>
      </c>
      <c r="M25" s="15" t="s">
        <v>1049</v>
      </c>
      <c r="N25" s="15">
        <f>SUMIF($J$2:$J$295,"High income",N$2:N$295)</f>
        <v>37.944854967293288</v>
      </c>
      <c r="O25" s="15">
        <f t="shared" ref="O25:AE25" si="18">SUMIF($J$3:$J$296,"High income",O$2:O$295)</f>
        <v>111.93722751954286</v>
      </c>
      <c r="P25" s="15">
        <f t="shared" si="18"/>
        <v>98.51305927659898</v>
      </c>
      <c r="Q25" s="15">
        <f t="shared" si="18"/>
        <v>84.320066261204673</v>
      </c>
      <c r="R25" s="15">
        <f t="shared" si="18"/>
        <v>68.470333685498957</v>
      </c>
      <c r="S25" s="15">
        <f t="shared" si="18"/>
        <v>54.43155440924599</v>
      </c>
      <c r="T25" s="15">
        <f t="shared" si="18"/>
        <v>45.990136744548138</v>
      </c>
      <c r="U25" s="15">
        <f t="shared" si="18"/>
        <v>42.273034269948802</v>
      </c>
      <c r="V25" s="15">
        <f t="shared" si="18"/>
        <v>39.497227465833355</v>
      </c>
      <c r="W25" s="15">
        <f t="shared" si="18"/>
        <v>37.13247109128649</v>
      </c>
      <c r="X25" s="15">
        <f t="shared" si="18"/>
        <v>35.197752608613122</v>
      </c>
      <c r="Y25" s="15">
        <f t="shared" si="18"/>
        <v>34.40531541225053</v>
      </c>
      <c r="Z25" s="15">
        <f t="shared" si="18"/>
        <v>34.228807976343646</v>
      </c>
      <c r="AA25" s="15">
        <f t="shared" si="18"/>
        <v>34.509165848084187</v>
      </c>
      <c r="AB25" s="15">
        <f t="shared" si="18"/>
        <v>34.881358400472358</v>
      </c>
      <c r="AC25" s="15">
        <f t="shared" si="18"/>
        <v>35.209114253279779</v>
      </c>
      <c r="AD25" s="15">
        <f t="shared" si="18"/>
        <v>35.450238602457205</v>
      </c>
      <c r="AE25" s="15">
        <f t="shared" si="18"/>
        <v>35.491312203679229</v>
      </c>
    </row>
    <row r="26" spans="1:31" x14ac:dyDescent="0.3">
      <c r="A26" s="14">
        <v>24</v>
      </c>
      <c r="B26" s="14" t="s">
        <v>250</v>
      </c>
      <c r="C26" s="14" t="s">
        <v>214</v>
      </c>
      <c r="D26" s="14">
        <v>1859</v>
      </c>
      <c r="E26" s="14" t="s">
        <v>214</v>
      </c>
      <c r="F26" s="14">
        <v>913</v>
      </c>
      <c r="G26" s="14" t="s">
        <v>246</v>
      </c>
      <c r="H26" s="14">
        <v>1802</v>
      </c>
      <c r="I26" s="14"/>
      <c r="J26" s="14"/>
      <c r="K26" s="14"/>
      <c r="L26" s="14" t="str">
        <f t="shared" si="0"/>
        <v>Low-and-middle-income countries</v>
      </c>
      <c r="M26" s="15" t="s">
        <v>1049</v>
      </c>
      <c r="N26" s="15">
        <f>N27+N30</f>
        <v>222.48472856020271</v>
      </c>
      <c r="O26" s="15">
        <f t="shared" ref="O26:AE26" si="19">O27+O30</f>
        <v>376.13767394766307</v>
      </c>
      <c r="P26" s="15">
        <f t="shared" si="19"/>
        <v>385.17898741378559</v>
      </c>
      <c r="Q26" s="15">
        <f t="shared" si="19"/>
        <v>390.97002770538086</v>
      </c>
      <c r="R26" s="15">
        <f t="shared" si="19"/>
        <v>384.87906330276587</v>
      </c>
      <c r="S26" s="15">
        <f t="shared" si="19"/>
        <v>384.70197227565524</v>
      </c>
      <c r="T26" s="15">
        <f t="shared" si="19"/>
        <v>391.83073835943463</v>
      </c>
      <c r="U26" s="15">
        <f t="shared" si="19"/>
        <v>399.76227083805952</v>
      </c>
      <c r="V26" s="15">
        <f t="shared" si="19"/>
        <v>395.41476550893657</v>
      </c>
      <c r="W26" s="15">
        <f t="shared" si="19"/>
        <v>387.13106116260934</v>
      </c>
      <c r="X26" s="15">
        <f t="shared" si="19"/>
        <v>380.55871071949622</v>
      </c>
      <c r="Y26" s="15">
        <f t="shared" si="19"/>
        <v>378.0716621601735</v>
      </c>
      <c r="Z26" s="15">
        <f t="shared" si="19"/>
        <v>379.17249345657495</v>
      </c>
      <c r="AA26" s="15">
        <f t="shared" si="19"/>
        <v>380.30647744522935</v>
      </c>
      <c r="AB26" s="15">
        <f t="shared" si="19"/>
        <v>380.289007600834</v>
      </c>
      <c r="AC26" s="15">
        <f t="shared" si="19"/>
        <v>378.31617004426778</v>
      </c>
      <c r="AD26" s="15">
        <f t="shared" si="19"/>
        <v>377.32397617059507</v>
      </c>
      <c r="AE26" s="15">
        <f t="shared" si="19"/>
        <v>374.31946039972098</v>
      </c>
    </row>
    <row r="27" spans="1:31" x14ac:dyDescent="0.3">
      <c r="A27" s="14">
        <v>25</v>
      </c>
      <c r="B27" s="14" t="s">
        <v>251</v>
      </c>
      <c r="C27" s="14" t="s">
        <v>249</v>
      </c>
      <c r="D27" s="14">
        <v>1517</v>
      </c>
      <c r="E27" s="14" t="s">
        <v>214</v>
      </c>
      <c r="F27" s="14" t="s">
        <v>214</v>
      </c>
      <c r="G27" s="14" t="s">
        <v>246</v>
      </c>
      <c r="H27" s="14">
        <v>1802</v>
      </c>
      <c r="I27" s="14"/>
      <c r="J27" s="14"/>
      <c r="K27" s="14"/>
      <c r="L27" s="14" t="str">
        <f t="shared" si="0"/>
        <v>Middle-income countries</v>
      </c>
      <c r="M27" s="15" t="s">
        <v>1049</v>
      </c>
      <c r="N27" s="15">
        <f>N28+N29</f>
        <v>196.89733320200276</v>
      </c>
      <c r="O27" s="15">
        <f t="shared" ref="O27:AE27" si="20">O28+O29</f>
        <v>281.26117823038356</v>
      </c>
      <c r="P27" s="15">
        <f t="shared" si="20"/>
        <v>284.22340741910102</v>
      </c>
      <c r="Q27" s="15">
        <f t="shared" si="20"/>
        <v>284.79488578166814</v>
      </c>
      <c r="R27" s="15">
        <f t="shared" si="20"/>
        <v>276.27456018483849</v>
      </c>
      <c r="S27" s="15">
        <f t="shared" si="20"/>
        <v>271.95063170804679</v>
      </c>
      <c r="T27" s="15">
        <f t="shared" si="20"/>
        <v>274.38176125082396</v>
      </c>
      <c r="U27" s="15">
        <f t="shared" si="20"/>
        <v>278.89381435141433</v>
      </c>
      <c r="V27" s="15">
        <f t="shared" si="20"/>
        <v>275.07757364166241</v>
      </c>
      <c r="W27" s="15">
        <f t="shared" si="20"/>
        <v>268.61075621334146</v>
      </c>
      <c r="X27" s="15">
        <f t="shared" si="20"/>
        <v>263.51417780899158</v>
      </c>
      <c r="Y27" s="15">
        <f t="shared" si="20"/>
        <v>260.85710193798172</v>
      </c>
      <c r="Z27" s="15">
        <f t="shared" si="20"/>
        <v>261.0436543196019</v>
      </c>
      <c r="AA27" s="15">
        <f t="shared" si="20"/>
        <v>261.07976192626199</v>
      </c>
      <c r="AB27" s="15">
        <f t="shared" si="20"/>
        <v>260.66556214817138</v>
      </c>
      <c r="AC27" s="15">
        <f t="shared" si="20"/>
        <v>258.44375525332742</v>
      </c>
      <c r="AD27" s="15">
        <f t="shared" si="20"/>
        <v>257.07549617034419</v>
      </c>
      <c r="AE27" s="15">
        <f t="shared" si="20"/>
        <v>254.28720631685115</v>
      </c>
    </row>
    <row r="28" spans="1:31" x14ac:dyDescent="0.3">
      <c r="A28" s="14">
        <v>26</v>
      </c>
      <c r="B28" s="14" t="s">
        <v>252</v>
      </c>
      <c r="C28" s="14" t="s">
        <v>249</v>
      </c>
      <c r="D28" s="14">
        <v>1502</v>
      </c>
      <c r="E28" s="14" t="s">
        <v>214</v>
      </c>
      <c r="F28" s="14">
        <v>914</v>
      </c>
      <c r="G28" s="14" t="s">
        <v>246</v>
      </c>
      <c r="H28" s="14">
        <v>1517</v>
      </c>
      <c r="I28" s="14"/>
      <c r="J28" s="14"/>
      <c r="K28" s="14"/>
      <c r="L28" s="14" t="str">
        <f t="shared" si="0"/>
        <v>Upper-middle-income countries</v>
      </c>
      <c r="M28" s="15" t="s">
        <v>1049</v>
      </c>
      <c r="N28" s="15">
        <f>SUMIF($J$2:$J$295,"Upper middle income",N$2:N$295)</f>
        <v>96.632930897820174</v>
      </c>
      <c r="O28" s="15">
        <f t="shared" ref="O28:AE28" si="21">SUMIF($J$3:$J$296,"Upper middle income",O$2:O$295)</f>
        <v>174.71034389905753</v>
      </c>
      <c r="P28" s="15">
        <f t="shared" si="21"/>
        <v>168.76738605331698</v>
      </c>
      <c r="Q28" s="15">
        <f t="shared" si="21"/>
        <v>161.19190555613213</v>
      </c>
      <c r="R28" s="15">
        <f t="shared" si="21"/>
        <v>149.00081500155159</v>
      </c>
      <c r="S28" s="15">
        <f t="shared" si="21"/>
        <v>140.14876251404627</v>
      </c>
      <c r="T28" s="15">
        <f t="shared" si="21"/>
        <v>137.68084465669824</v>
      </c>
      <c r="U28" s="15">
        <f t="shared" si="21"/>
        <v>138.06356033149723</v>
      </c>
      <c r="V28" s="15">
        <f t="shared" si="21"/>
        <v>134.38124540336526</v>
      </c>
      <c r="W28" s="15">
        <f t="shared" si="21"/>
        <v>129.75010892564637</v>
      </c>
      <c r="X28" s="15">
        <f t="shared" si="21"/>
        <v>126.28753192500697</v>
      </c>
      <c r="Y28" s="15">
        <f t="shared" si="21"/>
        <v>124.90307807716141</v>
      </c>
      <c r="Z28" s="15">
        <f t="shared" si="21"/>
        <v>125.38586621731486</v>
      </c>
      <c r="AA28" s="15">
        <f t="shared" si="21"/>
        <v>126.48924343819731</v>
      </c>
      <c r="AB28" s="15">
        <f t="shared" si="21"/>
        <v>127.27599207628606</v>
      </c>
      <c r="AC28" s="15">
        <f t="shared" si="21"/>
        <v>128.24114891449122</v>
      </c>
      <c r="AD28" s="15">
        <f t="shared" si="21"/>
        <v>129.03481676931514</v>
      </c>
      <c r="AE28" s="15">
        <f t="shared" si="21"/>
        <v>129.43888724065053</v>
      </c>
    </row>
    <row r="29" spans="1:31" x14ac:dyDescent="0.3">
      <c r="A29" s="14">
        <v>27</v>
      </c>
      <c r="B29" s="14" t="s">
        <v>253</v>
      </c>
      <c r="C29" s="14" t="s">
        <v>249</v>
      </c>
      <c r="D29" s="14">
        <v>1501</v>
      </c>
      <c r="E29" s="14" t="s">
        <v>214</v>
      </c>
      <c r="F29" s="14">
        <v>912</v>
      </c>
      <c r="G29" s="14" t="s">
        <v>246</v>
      </c>
      <c r="H29" s="14">
        <v>1517</v>
      </c>
      <c r="I29" s="14"/>
      <c r="J29" s="14"/>
      <c r="K29" s="14"/>
      <c r="L29" s="14" t="str">
        <f t="shared" si="0"/>
        <v>Lower-middle-income countries</v>
      </c>
      <c r="M29" s="15" t="s">
        <v>1049</v>
      </c>
      <c r="N29" s="15">
        <f>SUMIF($J$2:$J$295,"Lower middle income",N$2:N$295)</f>
        <v>100.26440230418258</v>
      </c>
      <c r="O29" s="15">
        <f t="shared" ref="O29:AE29" si="22">SUMIF($J$3:$J$296,"Lower middle income",O$2:O$295)</f>
        <v>106.55083433132604</v>
      </c>
      <c r="P29" s="15">
        <f t="shared" si="22"/>
        <v>115.45602136578404</v>
      </c>
      <c r="Q29" s="15">
        <f t="shared" si="22"/>
        <v>123.602980225536</v>
      </c>
      <c r="R29" s="15">
        <f t="shared" si="22"/>
        <v>127.27374518328688</v>
      </c>
      <c r="S29" s="15">
        <f t="shared" si="22"/>
        <v>131.80186919400055</v>
      </c>
      <c r="T29" s="15">
        <f t="shared" si="22"/>
        <v>136.70091659412569</v>
      </c>
      <c r="U29" s="15">
        <f t="shared" si="22"/>
        <v>140.83025401991708</v>
      </c>
      <c r="V29" s="15">
        <f t="shared" si="22"/>
        <v>140.69632823829716</v>
      </c>
      <c r="W29" s="15">
        <f t="shared" si="22"/>
        <v>138.86064728769512</v>
      </c>
      <c r="X29" s="15">
        <f t="shared" si="22"/>
        <v>137.22664588398462</v>
      </c>
      <c r="Y29" s="15">
        <f t="shared" si="22"/>
        <v>135.95402386082029</v>
      </c>
      <c r="Z29" s="15">
        <f t="shared" si="22"/>
        <v>135.65778810228704</v>
      </c>
      <c r="AA29" s="15">
        <f t="shared" si="22"/>
        <v>134.59051848806467</v>
      </c>
      <c r="AB29" s="15">
        <f t="shared" si="22"/>
        <v>133.38957007188532</v>
      </c>
      <c r="AC29" s="15">
        <f t="shared" si="22"/>
        <v>130.2026063388362</v>
      </c>
      <c r="AD29" s="15">
        <f t="shared" si="22"/>
        <v>128.04067940102905</v>
      </c>
      <c r="AE29" s="15">
        <f t="shared" si="22"/>
        <v>124.84831907620064</v>
      </c>
    </row>
    <row r="30" spans="1:31" x14ac:dyDescent="0.3">
      <c r="A30" s="14">
        <v>28</v>
      </c>
      <c r="B30" s="14" t="s">
        <v>254</v>
      </c>
      <c r="C30" s="14" t="s">
        <v>249</v>
      </c>
      <c r="D30" s="14">
        <v>1500</v>
      </c>
      <c r="E30" s="14" t="s">
        <v>214</v>
      </c>
      <c r="F30" s="14">
        <v>911</v>
      </c>
      <c r="G30" s="14" t="s">
        <v>246</v>
      </c>
      <c r="H30" s="14">
        <v>1802</v>
      </c>
      <c r="I30" s="14"/>
      <c r="J30" s="14"/>
      <c r="K30" s="14"/>
      <c r="L30" s="14" t="str">
        <f t="shared" si="0"/>
        <v>Low-income countries</v>
      </c>
      <c r="M30" s="15" t="s">
        <v>1049</v>
      </c>
      <c r="N30" s="15">
        <f>SUMIF($J$2:$J$295,"Low income",N$2:N$295)</f>
        <v>25.587395358199942</v>
      </c>
      <c r="O30" s="15">
        <f t="shared" ref="O30:AE30" si="23">SUMIF($J$3:$J$296,"Low income",O$2:O$295)</f>
        <v>94.876495717279511</v>
      </c>
      <c r="P30" s="15">
        <f t="shared" si="23"/>
        <v>100.95557999468457</v>
      </c>
      <c r="Q30" s="15">
        <f t="shared" si="23"/>
        <v>106.17514192371269</v>
      </c>
      <c r="R30" s="15">
        <f t="shared" si="23"/>
        <v>108.60450311792735</v>
      </c>
      <c r="S30" s="15">
        <f t="shared" si="23"/>
        <v>112.75134056760845</v>
      </c>
      <c r="T30" s="15">
        <f t="shared" si="23"/>
        <v>117.44897710861068</v>
      </c>
      <c r="U30" s="15">
        <f t="shared" si="23"/>
        <v>120.86845648664517</v>
      </c>
      <c r="V30" s="15">
        <f t="shared" si="23"/>
        <v>120.33719186727416</v>
      </c>
      <c r="W30" s="15">
        <f t="shared" si="23"/>
        <v>118.5203049492679</v>
      </c>
      <c r="X30" s="15">
        <f t="shared" si="23"/>
        <v>117.04453291050466</v>
      </c>
      <c r="Y30" s="15">
        <f t="shared" si="23"/>
        <v>117.21456022219178</v>
      </c>
      <c r="Z30" s="15">
        <f t="shared" si="23"/>
        <v>118.12883913697304</v>
      </c>
      <c r="AA30" s="15">
        <f t="shared" si="23"/>
        <v>119.22671551896737</v>
      </c>
      <c r="AB30" s="15">
        <f t="shared" si="23"/>
        <v>119.62344545266262</v>
      </c>
      <c r="AC30" s="15">
        <f t="shared" si="23"/>
        <v>119.87241479094038</v>
      </c>
      <c r="AD30" s="15">
        <f t="shared" si="23"/>
        <v>120.24848000025091</v>
      </c>
      <c r="AE30" s="15">
        <f t="shared" si="23"/>
        <v>120.03225408286981</v>
      </c>
    </row>
    <row r="31" spans="1:31" x14ac:dyDescent="0.3">
      <c r="A31" s="14">
        <v>29</v>
      </c>
      <c r="B31" s="14" t="s">
        <v>255</v>
      </c>
      <c r="C31" s="14" t="s">
        <v>214</v>
      </c>
      <c r="D31" s="14">
        <v>1518</v>
      </c>
      <c r="E31" s="14" t="s">
        <v>214</v>
      </c>
      <c r="F31" s="14" t="s">
        <v>214</v>
      </c>
      <c r="G31" s="14" t="s">
        <v>246</v>
      </c>
      <c r="H31" s="14">
        <v>1802</v>
      </c>
      <c r="I31" s="14"/>
      <c r="J31" s="14"/>
      <c r="K31" s="14"/>
      <c r="L31" s="14" t="str">
        <f>B31</f>
        <v>No income group available</v>
      </c>
      <c r="M31" s="15" t="s">
        <v>1049</v>
      </c>
      <c r="N31" s="15">
        <f t="shared" ref="N31:AE31" si="24">SUMIF($J$2:$J$295,"nan",N$2:N$295)</f>
        <v>2.7527967635451627</v>
      </c>
      <c r="O31" s="15">
        <f t="shared" si="24"/>
        <v>2.8147269995004525</v>
      </c>
      <c r="P31" s="15">
        <f t="shared" si="24"/>
        <v>2.7716698440113055</v>
      </c>
      <c r="Q31" s="15">
        <f t="shared" si="24"/>
        <v>2.70830622453119</v>
      </c>
      <c r="R31" s="15">
        <f t="shared" si="24"/>
        <v>2.5382557417523648</v>
      </c>
      <c r="S31" s="15">
        <f t="shared" si="24"/>
        <v>2.4045847229104886</v>
      </c>
      <c r="T31" s="15">
        <f t="shared" si="24"/>
        <v>2.3028308489391236</v>
      </c>
      <c r="U31" s="15">
        <f t="shared" si="24"/>
        <v>2.2055120614504933</v>
      </c>
      <c r="V31" s="15">
        <f t="shared" si="24"/>
        <v>2.062455278898927</v>
      </c>
      <c r="W31" s="15">
        <f t="shared" si="24"/>
        <v>1.9194608145189571</v>
      </c>
      <c r="X31" s="15">
        <f t="shared" si="24"/>
        <v>1.7792399251858626</v>
      </c>
      <c r="Y31" s="15">
        <f t="shared" si="24"/>
        <v>1.6604288280625865</v>
      </c>
      <c r="Z31" s="15">
        <f t="shared" si="24"/>
        <v>1.5667051310320179</v>
      </c>
      <c r="AA31" s="15">
        <f t="shared" si="24"/>
        <v>1.5090745469538358</v>
      </c>
      <c r="AB31" s="15">
        <f t="shared" si="24"/>
        <v>1.4801813986819705</v>
      </c>
      <c r="AC31" s="15">
        <f t="shared" si="24"/>
        <v>1.4653362239280434</v>
      </c>
      <c r="AD31" s="15">
        <f t="shared" si="24"/>
        <v>1.4556519263530081</v>
      </c>
      <c r="AE31" s="15">
        <f t="shared" si="24"/>
        <v>1.4429572722105521</v>
      </c>
    </row>
    <row r="32" spans="1:31" x14ac:dyDescent="0.3">
      <c r="A32" s="14">
        <v>30</v>
      </c>
      <c r="B32" s="14" t="s">
        <v>256</v>
      </c>
      <c r="C32" s="14" t="s">
        <v>214</v>
      </c>
      <c r="D32" s="14">
        <v>903</v>
      </c>
      <c r="E32" s="14" t="s">
        <v>214</v>
      </c>
      <c r="F32" s="14">
        <v>2</v>
      </c>
      <c r="G32" s="14" t="s">
        <v>2</v>
      </c>
      <c r="H32" s="14">
        <v>1840</v>
      </c>
      <c r="I32" s="14"/>
      <c r="J32" s="14"/>
      <c r="K32" s="14"/>
      <c r="L32" s="14" t="str">
        <f>B32</f>
        <v>Africa</v>
      </c>
      <c r="M32" s="15" t="s">
        <v>1049</v>
      </c>
      <c r="N32" s="15">
        <f t="shared" ref="N32:W33" si="25">SUMIF($H$2:$H$295,$D32,N$2:N$295)</f>
        <v>59.698461157376251</v>
      </c>
      <c r="O32" s="15">
        <f t="shared" si="25"/>
        <v>67.109043132503572</v>
      </c>
      <c r="P32" s="15">
        <f t="shared" si="25"/>
        <v>73.804717921960673</v>
      </c>
      <c r="Q32" s="15">
        <f t="shared" si="25"/>
        <v>80.723768552030975</v>
      </c>
      <c r="R32" s="15">
        <f t="shared" si="25"/>
        <v>84.862556215639387</v>
      </c>
      <c r="S32" s="15">
        <f t="shared" si="25"/>
        <v>89.421190374372998</v>
      </c>
      <c r="T32" s="15">
        <f t="shared" si="25"/>
        <v>93.882438927036475</v>
      </c>
      <c r="U32" s="15">
        <f t="shared" si="25"/>
        <v>97.84550870133441</v>
      </c>
      <c r="V32" s="15">
        <f t="shared" si="25"/>
        <v>98.609827774781806</v>
      </c>
      <c r="W32" s="15">
        <f t="shared" si="25"/>
        <v>98.157493654723794</v>
      </c>
      <c r="X32" s="15">
        <f t="shared" ref="X32:AE33" si="26">SUMIF($H$2:$H$295,$D32,X$2:X$295)</f>
        <v>97.58579164210775</v>
      </c>
      <c r="Y32" s="15">
        <f t="shared" si="26"/>
        <v>96.717461753830207</v>
      </c>
      <c r="Z32" s="15">
        <f t="shared" si="26"/>
        <v>96.542979565838806</v>
      </c>
      <c r="AA32" s="15">
        <f t="shared" si="26"/>
        <v>95.565451887417737</v>
      </c>
      <c r="AB32" s="15">
        <f t="shared" si="26"/>
        <v>94.687726360541561</v>
      </c>
      <c r="AC32" s="15">
        <f t="shared" si="26"/>
        <v>92.161508982324122</v>
      </c>
      <c r="AD32" s="15">
        <f t="shared" si="26"/>
        <v>90.491482994662121</v>
      </c>
      <c r="AE32" s="15">
        <f t="shared" si="26"/>
        <v>88.048250653231889</v>
      </c>
    </row>
    <row r="33" spans="1:31" x14ac:dyDescent="0.3">
      <c r="A33" s="14">
        <v>31</v>
      </c>
      <c r="B33" s="14" t="s">
        <v>257</v>
      </c>
      <c r="C33" s="14" t="s">
        <v>214</v>
      </c>
      <c r="D33" s="14">
        <v>910</v>
      </c>
      <c r="E33" s="14" t="s">
        <v>214</v>
      </c>
      <c r="F33" s="14">
        <v>14</v>
      </c>
      <c r="G33" s="14" t="s">
        <v>258</v>
      </c>
      <c r="H33" s="14">
        <v>903</v>
      </c>
      <c r="I33" s="14">
        <v>1834</v>
      </c>
      <c r="J33" s="14"/>
      <c r="K33" s="14"/>
      <c r="L33" s="14" t="str">
        <f>B33</f>
        <v>Eastern Africa</v>
      </c>
      <c r="M33" s="15" t="s">
        <v>1049</v>
      </c>
      <c r="N33" s="15">
        <f t="shared" si="25"/>
        <v>14.34501692960581</v>
      </c>
      <c r="O33" s="15">
        <f t="shared" si="25"/>
        <v>16.84945799074346</v>
      </c>
      <c r="P33" s="15">
        <f t="shared" si="25"/>
        <v>19.075115221062411</v>
      </c>
      <c r="Q33" s="15">
        <f t="shared" si="25"/>
        <v>21.339896528318288</v>
      </c>
      <c r="R33" s="15">
        <f t="shared" si="25"/>
        <v>22.846610115450972</v>
      </c>
      <c r="S33" s="15">
        <f t="shared" si="25"/>
        <v>24.470295612291107</v>
      </c>
      <c r="T33" s="15">
        <f t="shared" si="25"/>
        <v>26.004336444536317</v>
      </c>
      <c r="U33" s="15">
        <f t="shared" si="25"/>
        <v>27.459700306139055</v>
      </c>
      <c r="V33" s="15">
        <f t="shared" si="25"/>
        <v>28.095343870439933</v>
      </c>
      <c r="W33" s="15">
        <f t="shared" si="25"/>
        <v>28.514973569778086</v>
      </c>
      <c r="X33" s="15">
        <f t="shared" si="26"/>
        <v>28.730574687137427</v>
      </c>
      <c r="Y33" s="15">
        <f t="shared" si="26"/>
        <v>29.183851012011914</v>
      </c>
      <c r="Z33" s="15">
        <f t="shared" si="26"/>
        <v>29.440401424327746</v>
      </c>
      <c r="AA33" s="15">
        <f t="shared" si="26"/>
        <v>29.647376471941307</v>
      </c>
      <c r="AB33" s="15">
        <f t="shared" si="26"/>
        <v>29.579893653035739</v>
      </c>
      <c r="AC33" s="15">
        <f t="shared" si="26"/>
        <v>29.320873619049099</v>
      </c>
      <c r="AD33" s="15">
        <f t="shared" si="26"/>
        <v>29.192779219066793</v>
      </c>
      <c r="AE33" s="15">
        <f t="shared" si="26"/>
        <v>28.929569329511338</v>
      </c>
    </row>
    <row r="34" spans="1:31" x14ac:dyDescent="0.3">
      <c r="A34" s="14">
        <v>32</v>
      </c>
      <c r="B34" s="8" t="s">
        <v>259</v>
      </c>
      <c r="C34" s="8" t="s">
        <v>214</v>
      </c>
      <c r="D34" s="8">
        <v>108</v>
      </c>
      <c r="E34" s="8" t="s">
        <v>19</v>
      </c>
      <c r="F34" s="8">
        <v>108</v>
      </c>
      <c r="G34" s="8" t="s">
        <v>261</v>
      </c>
      <c r="H34" s="8">
        <v>910</v>
      </c>
      <c r="J34" s="8" t="str">
        <f>VLOOKUP($E34,'un-class-eco'!$B$2:$D$219,3,FALSE)</f>
        <v>Low income</v>
      </c>
      <c r="K34" s="8" t="str">
        <f>IF(VLOOKUP(E34,'un-class'!$L$1:$O$249,2,FALSE)="x","LDC",IF(VLOOKUP(E34,'un-class'!$L$1:$O$249,3,FALSE)="x","LLDC",IF(VLOOKUP(E34,'un-class'!$L$1:O249,4,FALSE)="x","SIDS","nan")))</f>
        <v>LDC</v>
      </c>
      <c r="L34" s="14" t="str">
        <f t="shared" ref="L34:L95" si="27">E34</f>
        <v>BDI</v>
      </c>
      <c r="M34" s="15" t="s">
        <v>1049</v>
      </c>
      <c r="N34" s="13">
        <f>VLOOKUP($E34,'ssp3-up-g'!$C$1:$X$194,5,FALSE)</f>
        <v>0.27909106619553747</v>
      </c>
      <c r="O34" s="13">
        <f>VLOOKUP($E34,'ssp3-up-g'!$C$1:$X$194,6,FALSE)</f>
        <v>0.30856136784265331</v>
      </c>
      <c r="P34" s="13">
        <f>VLOOKUP($E34,'ssp3-up-g'!$C$1:$X$194,7,FALSE)</f>
        <v>0.32100753295645279</v>
      </c>
      <c r="Q34" s="13">
        <f>VLOOKUP($E34,'ssp3-up-g'!$C$1:$X$194,8,FALSE)</f>
        <v>0.32888571300450309</v>
      </c>
      <c r="R34" s="13">
        <f>VLOOKUP($E34,'ssp3-up-g'!$C$1:$X$194,9,FALSE)</f>
        <v>0.33105841625577481</v>
      </c>
      <c r="S34" s="13">
        <f>VLOOKUP($E34,'ssp3-up-g'!$C$1:$X$194,10,FALSE)</f>
        <v>0.33795242000430248</v>
      </c>
      <c r="T34" s="13">
        <f>VLOOKUP($E34,'ssp3-up-g'!$C$1:$X$194,11,FALSE)</f>
        <v>0.34146270295247083</v>
      </c>
      <c r="U34" s="13">
        <f>VLOOKUP($E34,'ssp3-up-g'!$C$1:$X$194,12,FALSE)</f>
        <v>0.33023764120152022</v>
      </c>
      <c r="V34" s="13">
        <f>VLOOKUP($E34,'ssp3-up-g'!$C$1:$X$194,13,FALSE)</f>
        <v>0.30388408162129021</v>
      </c>
      <c r="W34" s="13">
        <f>VLOOKUP($E34,'ssp3-up-g'!$C$1:$X$194,14,FALSE)</f>
        <v>0.27389577036124635</v>
      </c>
      <c r="X34" s="13">
        <f>VLOOKUP($E34,'ssp3-up-g'!$C$1:$X$194,15,FALSE)</f>
        <v>0.24346969471058522</v>
      </c>
      <c r="Y34" s="13">
        <f>VLOOKUP($E34,'ssp3-up-g'!$C$1:$X$194,16,FALSE)</f>
        <v>0.21651847151406045</v>
      </c>
      <c r="Z34" s="13">
        <f>VLOOKUP($E34,'ssp3-up-g'!$C$1:$X$194,17,FALSE)</f>
        <v>0.20160863364210257</v>
      </c>
      <c r="AA34" s="13">
        <f>VLOOKUP($E34,'ssp3-up-g'!$C$1:$X$194,18,FALSE)</f>
        <v>0.17478858529634511</v>
      </c>
      <c r="AB34" s="13">
        <f>VLOOKUP($E34,'ssp3-up-g'!$C$1:$X$194,19,FALSE)</f>
        <v>0.14303875492588425</v>
      </c>
      <c r="AC34" s="13">
        <f>VLOOKUP($E34,'ssp3-up-g'!$C$1:$X$194,20,FALSE)</f>
        <v>0.11260371236847799</v>
      </c>
      <c r="AD34" s="13">
        <f>VLOOKUP($E34,'ssp3-up-g'!$C$1:$X$194,21,FALSE)</f>
        <v>8.3991606639982841E-2</v>
      </c>
      <c r="AE34" s="13">
        <f>VLOOKUP($E34,'ssp3-up-g'!$C$1:$X$194,22,FALSE)</f>
        <v>6.0931475318880324E-2</v>
      </c>
    </row>
    <row r="35" spans="1:31" x14ac:dyDescent="0.3">
      <c r="A35" s="14">
        <v>33</v>
      </c>
      <c r="B35" s="8" t="s">
        <v>262</v>
      </c>
      <c r="C35" s="8" t="s">
        <v>214</v>
      </c>
      <c r="D35" s="8">
        <v>174</v>
      </c>
      <c r="E35" s="8" t="s">
        <v>46</v>
      </c>
      <c r="F35" s="8">
        <v>174</v>
      </c>
      <c r="G35" s="8" t="s">
        <v>261</v>
      </c>
      <c r="H35" s="8">
        <v>910</v>
      </c>
      <c r="J35" s="8" t="str">
        <f>VLOOKUP($E35,'un-class-eco'!$B$2:$D$219,3,FALSE)</f>
        <v>Lower middle income</v>
      </c>
      <c r="K35" s="8" t="str">
        <f>IF(VLOOKUP(E35,'un-class'!$L$1:$O$249,2,FALSE)="x","LDC",IF(VLOOKUP(E35,'un-class'!$L$1:$O$249,3,FALSE)="x","LLDC",IF(VLOOKUP(E35,'un-class'!$L$1:O250,4,FALSE)="x","SIDS","nan")))</f>
        <v>LDC</v>
      </c>
      <c r="L35" s="14" t="str">
        <f t="shared" si="27"/>
        <v>COM</v>
      </c>
      <c r="M35" s="15" t="s">
        <v>1049</v>
      </c>
      <c r="N35" s="13">
        <f>VLOOKUP($E35,'ssp3-up-g'!$C$1:$X$194,5,FALSE)</f>
        <v>4.1094243252644658E-2</v>
      </c>
      <c r="O35" s="13">
        <f>VLOOKUP($E35,'ssp3-up-g'!$C$1:$X$194,6,FALSE)</f>
        <v>4.5928714915992763E-2</v>
      </c>
      <c r="P35" s="13">
        <f>VLOOKUP($E35,'ssp3-up-g'!$C$1:$X$194,7,FALSE)</f>
        <v>5.052167206010294E-2</v>
      </c>
      <c r="Q35" s="13">
        <f>VLOOKUP($E35,'ssp3-up-g'!$C$1:$X$194,8,FALSE)</f>
        <v>5.5616203502856787E-2</v>
      </c>
      <c r="R35" s="13">
        <f>VLOOKUP($E35,'ssp3-up-g'!$C$1:$X$194,9,FALSE)</f>
        <v>5.8634573945417379E-2</v>
      </c>
      <c r="S35" s="13">
        <f>VLOOKUP($E35,'ssp3-up-g'!$C$1:$X$194,10,FALSE)</f>
        <v>6.015573303517624E-2</v>
      </c>
      <c r="T35" s="13">
        <f>VLOOKUP($E35,'ssp3-up-g'!$C$1:$X$194,11,FALSE)</f>
        <v>6.1020089858350057E-2</v>
      </c>
      <c r="U35" s="13">
        <f>VLOOKUP($E35,'ssp3-up-g'!$C$1:$X$194,12,FALSE)</f>
        <v>6.1267732670315711E-2</v>
      </c>
      <c r="V35" s="13">
        <f>VLOOKUP($E35,'ssp3-up-g'!$C$1:$X$194,13,FALSE)</f>
        <v>6.0471576351200707E-2</v>
      </c>
      <c r="W35" s="13">
        <f>VLOOKUP($E35,'ssp3-up-g'!$C$1:$X$194,14,FALSE)</f>
        <v>5.9855972094785215E-2</v>
      </c>
      <c r="X35" s="13">
        <f>VLOOKUP($E35,'ssp3-up-g'!$C$1:$X$194,15,FALSE)</f>
        <v>5.9407210614853989E-2</v>
      </c>
      <c r="Y35" s="13">
        <f>VLOOKUP($E35,'ssp3-up-g'!$C$1:$X$194,16,FALSE)</f>
        <v>5.8820675685196999E-2</v>
      </c>
      <c r="Z35" s="13">
        <f>VLOOKUP($E35,'ssp3-up-g'!$C$1:$X$194,17,FALSE)</f>
        <v>5.6635572720298399E-2</v>
      </c>
      <c r="AA35" s="13">
        <f>VLOOKUP($E35,'ssp3-up-g'!$C$1:$X$194,18,FALSE)</f>
        <v>5.4525496310246946E-2</v>
      </c>
      <c r="AB35" s="13">
        <f>VLOOKUP($E35,'ssp3-up-g'!$C$1:$X$194,19,FALSE)</f>
        <v>5.2507701825734499E-2</v>
      </c>
      <c r="AC35" s="13">
        <f>VLOOKUP($E35,'ssp3-up-g'!$C$1:$X$194,20,FALSE)</f>
        <v>5.0917994161117974E-2</v>
      </c>
      <c r="AD35" s="13">
        <f>VLOOKUP($E35,'ssp3-up-g'!$C$1:$X$194,21,FALSE)</f>
        <v>5.013911721915365E-2</v>
      </c>
      <c r="AE35" s="13">
        <f>VLOOKUP($E35,'ssp3-up-g'!$C$1:$X$194,22,FALSE)</f>
        <v>4.7308523090002108E-2</v>
      </c>
    </row>
    <row r="36" spans="1:31" x14ac:dyDescent="0.3">
      <c r="A36" s="14">
        <v>34</v>
      </c>
      <c r="B36" s="8" t="s">
        <v>264</v>
      </c>
      <c r="C36" s="8" t="s">
        <v>214</v>
      </c>
      <c r="D36" s="8">
        <v>262</v>
      </c>
      <c r="E36" s="8" t="s">
        <v>53</v>
      </c>
      <c r="F36" s="8">
        <v>262</v>
      </c>
      <c r="G36" s="8" t="s">
        <v>261</v>
      </c>
      <c r="H36" s="8">
        <v>910</v>
      </c>
      <c r="J36" s="8" t="str">
        <f>VLOOKUP($E36,'un-class-eco'!$B$2:$D$219,3,FALSE)</f>
        <v>Lower middle income</v>
      </c>
      <c r="K36" s="8" t="str">
        <f>IF(VLOOKUP(E36,'un-class'!$L$1:$O$249,2,FALSE)="x","LDC",IF(VLOOKUP(E36,'un-class'!$L$1:$O$249,3,FALSE)="x","LLDC",IF(VLOOKUP(E36,'un-class'!$L$1:O251,4,FALSE)="x","SIDS","nan")))</f>
        <v>LDC</v>
      </c>
      <c r="L36" s="14" t="str">
        <f t="shared" si="27"/>
        <v>DJI</v>
      </c>
      <c r="M36" s="15" t="s">
        <v>1049</v>
      </c>
      <c r="N36" s="13">
        <f>VLOOKUP($E36,'ssp3-up-g'!$C$1:$X$194,5,FALSE)</f>
        <v>6.4500324426068567E-2</v>
      </c>
      <c r="O36" s="13">
        <f>VLOOKUP($E36,'ssp3-up-g'!$C$1:$X$194,6,FALSE)</f>
        <v>6.7823938667797568E-2</v>
      </c>
      <c r="P36" s="13">
        <f>VLOOKUP($E36,'ssp3-up-g'!$C$1:$X$194,7,FALSE)</f>
        <v>6.9001141956925749E-2</v>
      </c>
      <c r="Q36" s="13">
        <f>VLOOKUP($E36,'ssp3-up-g'!$C$1:$X$194,8,FALSE)</f>
        <v>6.7977848228551241E-2</v>
      </c>
      <c r="R36" s="13">
        <f>VLOOKUP($E36,'ssp3-up-g'!$C$1:$X$194,9,FALSE)</f>
        <v>6.4071064420041846E-2</v>
      </c>
      <c r="S36" s="13">
        <f>VLOOKUP($E36,'ssp3-up-g'!$C$1:$X$194,10,FALSE)</f>
        <v>6.195756547868414E-2</v>
      </c>
      <c r="T36" s="13">
        <f>VLOOKUP($E36,'ssp3-up-g'!$C$1:$X$194,11,FALSE)</f>
        <v>6.0318850745775698E-2</v>
      </c>
      <c r="U36" s="13">
        <f>VLOOKUP($E36,'ssp3-up-g'!$C$1:$X$194,12,FALSE)</f>
        <v>6.0074572856167352E-2</v>
      </c>
      <c r="V36" s="13">
        <f>VLOOKUP($E36,'ssp3-up-g'!$C$1:$X$194,13,FALSE)</f>
        <v>5.6083153500418481E-2</v>
      </c>
      <c r="W36" s="13">
        <f>VLOOKUP($E36,'ssp3-up-g'!$C$1:$X$194,14,FALSE)</f>
        <v>5.2228073654508878E-2</v>
      </c>
      <c r="X36" s="13">
        <f>VLOOKUP($E36,'ssp3-up-g'!$C$1:$X$194,15,FALSE)</f>
        <v>4.6819001953329442E-2</v>
      </c>
      <c r="Y36" s="13">
        <f>VLOOKUP($E36,'ssp3-up-g'!$C$1:$X$194,16,FALSE)</f>
        <v>4.3650795224630778E-2</v>
      </c>
      <c r="Z36" s="13">
        <f>VLOOKUP($E36,'ssp3-up-g'!$C$1:$X$194,17,FALSE)</f>
        <v>4.1973715274690848E-2</v>
      </c>
      <c r="AA36" s="13">
        <f>VLOOKUP($E36,'ssp3-up-g'!$C$1:$X$194,18,FALSE)</f>
        <v>4.0941155691451847E-2</v>
      </c>
      <c r="AB36" s="13">
        <f>VLOOKUP($E36,'ssp3-up-g'!$C$1:$X$194,19,FALSE)</f>
        <v>4.1162840353359487E-2</v>
      </c>
      <c r="AC36" s="13">
        <f>VLOOKUP($E36,'ssp3-up-g'!$C$1:$X$194,20,FALSE)</f>
        <v>3.6173451805648682E-2</v>
      </c>
      <c r="AD36" s="13">
        <f>VLOOKUP($E36,'ssp3-up-g'!$C$1:$X$194,21,FALSE)</f>
        <v>3.6686092752364896E-2</v>
      </c>
      <c r="AE36" s="13">
        <f>VLOOKUP($E36,'ssp3-up-g'!$C$1:$X$194,22,FALSE)</f>
        <v>3.2720096708332536E-2</v>
      </c>
    </row>
    <row r="37" spans="1:31" x14ac:dyDescent="0.3">
      <c r="A37" s="14">
        <v>35</v>
      </c>
      <c r="B37" s="8" t="s">
        <v>266</v>
      </c>
      <c r="C37" s="8" t="s">
        <v>214</v>
      </c>
      <c r="D37" s="8">
        <v>232</v>
      </c>
      <c r="E37" s="8" t="s">
        <v>59</v>
      </c>
      <c r="F37" s="8">
        <v>232</v>
      </c>
      <c r="G37" s="8" t="s">
        <v>261</v>
      </c>
      <c r="H37" s="8">
        <v>910</v>
      </c>
      <c r="J37" s="8" t="str">
        <f>VLOOKUP($E37,'un-class-eco'!$B$2:$D$219,3,FALSE)</f>
        <v>Low income</v>
      </c>
      <c r="K37" s="8" t="str">
        <f>IF(VLOOKUP(E37,'un-class'!$L$1:$O$249,2,FALSE)="x","LDC",IF(VLOOKUP(E37,'un-class'!$L$1:$O$249,3,FALSE)="x","LLDC",IF(VLOOKUP(E37,'un-class'!$L$1:O252,4,FALSE)="x","SIDS","nan")))</f>
        <v>LDC</v>
      </c>
      <c r="L37" s="14" t="str">
        <f t="shared" si="27"/>
        <v>ERI</v>
      </c>
      <c r="M37" s="15" t="s">
        <v>1049</v>
      </c>
      <c r="N37" s="13">
        <f>VLOOKUP($E37,'ssp3-up-g'!$C$1:$X$194,5,FALSE)</f>
        <v>0.22829541509887141</v>
      </c>
      <c r="O37" s="13">
        <f>VLOOKUP($E37,'ssp3-up-g'!$C$1:$X$194,6,FALSE)</f>
        <v>0.25027556057219646</v>
      </c>
      <c r="P37" s="13">
        <f>VLOOKUP($E37,'ssp3-up-g'!$C$1:$X$194,7,FALSE)</f>
        <v>0.27283724694663425</v>
      </c>
      <c r="Q37" s="13">
        <f>VLOOKUP($E37,'ssp3-up-g'!$C$1:$X$194,8,FALSE)</f>
        <v>0.30442148108137301</v>
      </c>
      <c r="R37" s="13">
        <f>VLOOKUP($E37,'ssp3-up-g'!$C$1:$X$194,9,FALSE)</f>
        <v>0.33302209666154559</v>
      </c>
      <c r="S37" s="13">
        <f>VLOOKUP($E37,'ssp3-up-g'!$C$1:$X$194,10,FALSE)</f>
        <v>0.36071284352829336</v>
      </c>
      <c r="T37" s="13">
        <f>VLOOKUP($E37,'ssp3-up-g'!$C$1:$X$194,11,FALSE)</f>
        <v>0.38275292958088425</v>
      </c>
      <c r="U37" s="13">
        <f>VLOOKUP($E37,'ssp3-up-g'!$C$1:$X$194,12,FALSE)</f>
        <v>0.4035217487105327</v>
      </c>
      <c r="V37" s="13">
        <f>VLOOKUP($E37,'ssp3-up-g'!$C$1:$X$194,13,FALSE)</f>
        <v>0.42317448025729476</v>
      </c>
      <c r="W37" s="13">
        <f>VLOOKUP($E37,'ssp3-up-g'!$C$1:$X$194,14,FALSE)</f>
        <v>0.44253793933632135</v>
      </c>
      <c r="X37" s="13">
        <f>VLOOKUP($E37,'ssp3-up-g'!$C$1:$X$194,15,FALSE)</f>
        <v>0.46658962614703636</v>
      </c>
      <c r="Y37" s="13">
        <f>VLOOKUP($E37,'ssp3-up-g'!$C$1:$X$194,16,FALSE)</f>
        <v>0.48726961112841405</v>
      </c>
      <c r="Z37" s="13">
        <f>VLOOKUP($E37,'ssp3-up-g'!$C$1:$X$194,17,FALSE)</f>
        <v>0.49952011777966288</v>
      </c>
      <c r="AA37" s="13">
        <f>VLOOKUP($E37,'ssp3-up-g'!$C$1:$X$194,18,FALSE)</f>
        <v>0.51689527549687053</v>
      </c>
      <c r="AB37" s="13">
        <f>VLOOKUP($E37,'ssp3-up-g'!$C$1:$X$194,19,FALSE)</f>
        <v>0.52673658213637164</v>
      </c>
      <c r="AC37" s="13">
        <f>VLOOKUP($E37,'ssp3-up-g'!$C$1:$X$194,20,FALSE)</f>
        <v>0.53848369791639872</v>
      </c>
      <c r="AD37" s="13">
        <f>VLOOKUP($E37,'ssp3-up-g'!$C$1:$X$194,21,FALSE)</f>
        <v>0.54764513104088319</v>
      </c>
      <c r="AE37" s="13">
        <f>VLOOKUP($E37,'ssp3-up-g'!$C$1:$X$194,22,FALSE)</f>
        <v>0.55686428932808596</v>
      </c>
    </row>
    <row r="38" spans="1:31" x14ac:dyDescent="0.3">
      <c r="A38" s="14">
        <v>36</v>
      </c>
      <c r="B38" s="8" t="s">
        <v>268</v>
      </c>
      <c r="C38" s="8" t="s">
        <v>214</v>
      </c>
      <c r="D38" s="8">
        <v>231</v>
      </c>
      <c r="E38" s="8" t="s">
        <v>62</v>
      </c>
      <c r="F38" s="8">
        <v>231</v>
      </c>
      <c r="G38" s="8" t="s">
        <v>261</v>
      </c>
      <c r="H38" s="8">
        <v>910</v>
      </c>
      <c r="J38" s="8" t="str">
        <f>VLOOKUP($E38,'un-class-eco'!$B$2:$D$219,3,FALSE)</f>
        <v>Low income</v>
      </c>
      <c r="K38" s="8" t="str">
        <f>IF(VLOOKUP(E38,'un-class'!$L$1:$O$249,2,FALSE)="x","LDC",IF(VLOOKUP(E38,'un-class'!$L$1:$O$249,3,FALSE)="x","LLDC",IF(VLOOKUP(E38,'un-class'!$L$1:O253,4,FALSE)="x","SIDS","nan")))</f>
        <v>LDC</v>
      </c>
      <c r="L38" s="14" t="str">
        <f t="shared" si="27"/>
        <v>ETH</v>
      </c>
      <c r="M38" s="15" t="s">
        <v>1049</v>
      </c>
      <c r="N38" s="13">
        <f>VLOOKUP($E38,'ssp3-up-g'!$C$1:$X$194,5,FALSE)</f>
        <v>2.803116292105571</v>
      </c>
      <c r="O38" s="13">
        <f>VLOOKUP($E38,'ssp3-up-g'!$C$1:$X$194,6,FALSE)</f>
        <v>3.2962847769335575</v>
      </c>
      <c r="P38" s="13">
        <f>VLOOKUP($E38,'ssp3-up-g'!$C$1:$X$194,7,FALSE)</f>
        <v>3.7415112805615962</v>
      </c>
      <c r="Q38" s="13">
        <f>VLOOKUP($E38,'ssp3-up-g'!$C$1:$X$194,8,FALSE)</f>
        <v>4.1213915930702925</v>
      </c>
      <c r="R38" s="13">
        <f>VLOOKUP($E38,'ssp3-up-g'!$C$1:$X$194,9,FALSE)</f>
        <v>4.2917755077717885</v>
      </c>
      <c r="S38" s="13">
        <f>VLOOKUP($E38,'ssp3-up-g'!$C$1:$X$194,10,FALSE)</f>
        <v>4.4732718319146514</v>
      </c>
      <c r="T38" s="13">
        <f>VLOOKUP($E38,'ssp3-up-g'!$C$1:$X$194,11,FALSE)</f>
        <v>4.6992033702444829</v>
      </c>
      <c r="U38" s="13">
        <f>VLOOKUP($E38,'ssp3-up-g'!$C$1:$X$194,12,FALSE)</f>
        <v>4.9484975005264502</v>
      </c>
      <c r="V38" s="13">
        <f>VLOOKUP($E38,'ssp3-up-g'!$C$1:$X$194,13,FALSE)</f>
        <v>4.9977659789150977</v>
      </c>
      <c r="W38" s="13">
        <f>VLOOKUP($E38,'ssp3-up-g'!$C$1:$X$194,14,FALSE)</f>
        <v>4.9384384450269891</v>
      </c>
      <c r="X38" s="13">
        <f>VLOOKUP($E38,'ssp3-up-g'!$C$1:$X$194,15,FALSE)</f>
        <v>4.7468457263921877</v>
      </c>
      <c r="Y38" s="13">
        <f>VLOOKUP($E38,'ssp3-up-g'!$C$1:$X$194,16,FALSE)</f>
        <v>4.5814112571342918</v>
      </c>
      <c r="Z38" s="13">
        <f>VLOOKUP($E38,'ssp3-up-g'!$C$1:$X$194,17,FALSE)</f>
        <v>4.4812557057606028</v>
      </c>
      <c r="AA38" s="13">
        <f>VLOOKUP($E38,'ssp3-up-g'!$C$1:$X$194,18,FALSE)</f>
        <v>4.3004139496256926</v>
      </c>
      <c r="AB38" s="13">
        <f>VLOOKUP($E38,'ssp3-up-g'!$C$1:$X$194,19,FALSE)</f>
        <v>4.1156595393733255</v>
      </c>
      <c r="AC38" s="13">
        <f>VLOOKUP($E38,'ssp3-up-g'!$C$1:$X$194,20,FALSE)</f>
        <v>3.8826481486113664</v>
      </c>
      <c r="AD38" s="13">
        <f>VLOOKUP($E38,'ssp3-up-g'!$C$1:$X$194,21,FALSE)</f>
        <v>3.6513777355640116</v>
      </c>
      <c r="AE38" s="13">
        <f>VLOOKUP($E38,'ssp3-up-g'!$C$1:$X$194,22,FALSE)</f>
        <v>3.4722558330007303</v>
      </c>
    </row>
    <row r="39" spans="1:31" x14ac:dyDescent="0.3">
      <c r="A39" s="14">
        <v>37</v>
      </c>
      <c r="B39" s="8" t="s">
        <v>270</v>
      </c>
      <c r="C39" s="8" t="s">
        <v>214</v>
      </c>
      <c r="D39" s="8">
        <v>404</v>
      </c>
      <c r="E39" s="8" t="s">
        <v>99</v>
      </c>
      <c r="F39" s="8">
        <v>404</v>
      </c>
      <c r="G39" s="8" t="s">
        <v>261</v>
      </c>
      <c r="H39" s="8">
        <v>910</v>
      </c>
      <c r="J39" s="8" t="str">
        <f>VLOOKUP($E39,'un-class-eco'!$B$2:$D$219,3,FALSE)</f>
        <v>Lower middle income</v>
      </c>
      <c r="K39" s="8" t="str">
        <f>IF(VLOOKUP(E39,'un-class'!$L$1:$O$249,2,FALSE)="x","LDC",IF(VLOOKUP(E39,'un-class'!$L$1:$O$249,3,FALSE)="x","LLDC",IF(VLOOKUP(E39,'un-class'!$L$1:O254,4,FALSE)="x","SIDS","nan")))</f>
        <v>nan</v>
      </c>
      <c r="L39" s="14" t="str">
        <f t="shared" si="27"/>
        <v>KEN</v>
      </c>
      <c r="M39" s="15" t="s">
        <v>1049</v>
      </c>
      <c r="N39" s="13">
        <f>VLOOKUP($E39,'ssp3-up-g'!$C$1:$X$194,5,FALSE)</f>
        <v>1.785714199307666</v>
      </c>
      <c r="O39" s="13">
        <f>VLOOKUP($E39,'ssp3-up-g'!$C$1:$X$194,6,FALSE)</f>
        <v>2.0544659709495185</v>
      </c>
      <c r="P39" s="13">
        <f>VLOOKUP($E39,'ssp3-up-g'!$C$1:$X$194,7,FALSE)</f>
        <v>2.2845445811203753</v>
      </c>
      <c r="Q39" s="13">
        <f>VLOOKUP($E39,'ssp3-up-g'!$C$1:$X$194,8,FALSE)</f>
        <v>2.5450461289909825</v>
      </c>
      <c r="R39" s="13">
        <f>VLOOKUP($E39,'ssp3-up-g'!$C$1:$X$194,9,FALSE)</f>
        <v>2.7493547220417511</v>
      </c>
      <c r="S39" s="13">
        <f>VLOOKUP($E39,'ssp3-up-g'!$C$1:$X$194,10,FALSE)</f>
        <v>2.9719761924392145</v>
      </c>
      <c r="T39" s="13">
        <f>VLOOKUP($E39,'ssp3-up-g'!$C$1:$X$194,11,FALSE)</f>
        <v>3.1623695124216802</v>
      </c>
      <c r="U39" s="13">
        <f>VLOOKUP($E39,'ssp3-up-g'!$C$1:$X$194,12,FALSE)</f>
        <v>3.326417434168107</v>
      </c>
      <c r="V39" s="13">
        <f>VLOOKUP($E39,'ssp3-up-g'!$C$1:$X$194,13,FALSE)</f>
        <v>3.3814943129022943</v>
      </c>
      <c r="W39" s="13">
        <f>VLOOKUP($E39,'ssp3-up-g'!$C$1:$X$194,14,FALSE)</f>
        <v>3.4615287180514045</v>
      </c>
      <c r="X39" s="13">
        <f>VLOOKUP($E39,'ssp3-up-g'!$C$1:$X$194,15,FALSE)</f>
        <v>3.5219095288750211</v>
      </c>
      <c r="Y39" s="13">
        <f>VLOOKUP($E39,'ssp3-up-g'!$C$1:$X$194,16,FALSE)</f>
        <v>3.6558249065039874</v>
      </c>
      <c r="Z39" s="13">
        <f>VLOOKUP($E39,'ssp3-up-g'!$C$1:$X$194,17,FALSE)</f>
        <v>3.722380954474481</v>
      </c>
      <c r="AA39" s="13">
        <f>VLOOKUP($E39,'ssp3-up-g'!$C$1:$X$194,18,FALSE)</f>
        <v>3.7571832814027175</v>
      </c>
      <c r="AB39" s="13">
        <f>VLOOKUP($E39,'ssp3-up-g'!$C$1:$X$194,19,FALSE)</f>
        <v>3.7523017933194183</v>
      </c>
      <c r="AC39" s="13">
        <f>VLOOKUP($E39,'ssp3-up-g'!$C$1:$X$194,20,FALSE)</f>
        <v>3.7213767303864884</v>
      </c>
      <c r="AD39" s="13">
        <f>VLOOKUP($E39,'ssp3-up-g'!$C$1:$X$194,21,FALSE)</f>
        <v>3.674475206722434</v>
      </c>
      <c r="AE39" s="13">
        <f>VLOOKUP($E39,'ssp3-up-g'!$C$1:$X$194,22,FALSE)</f>
        <v>3.6554091738667012</v>
      </c>
    </row>
    <row r="40" spans="1:31" x14ac:dyDescent="0.3">
      <c r="A40" s="14">
        <v>38</v>
      </c>
      <c r="B40" s="8" t="s">
        <v>272</v>
      </c>
      <c r="C40" s="8" t="s">
        <v>214</v>
      </c>
      <c r="D40" s="8">
        <v>450</v>
      </c>
      <c r="E40" s="8" t="s">
        <v>117</v>
      </c>
      <c r="F40" s="8">
        <v>450</v>
      </c>
      <c r="G40" s="8" t="s">
        <v>261</v>
      </c>
      <c r="H40" s="8">
        <v>910</v>
      </c>
      <c r="J40" s="8" t="str">
        <f>VLOOKUP($E40,'un-class-eco'!$B$2:$D$219,3,FALSE)</f>
        <v>Low income</v>
      </c>
      <c r="K40" s="8" t="str">
        <f>IF(VLOOKUP(E40,'un-class'!$L$1:$O$249,2,FALSE)="x","LDC",IF(VLOOKUP(E40,'un-class'!$L$1:$O$249,3,FALSE)="x","LLDC",IF(VLOOKUP(E40,'un-class'!$L$1:O255,4,FALSE)="x","SIDS","nan")))</f>
        <v>LDC</v>
      </c>
      <c r="L40" s="14" t="str">
        <f t="shared" si="27"/>
        <v>MDG</v>
      </c>
      <c r="M40" s="15" t="s">
        <v>1049</v>
      </c>
      <c r="N40" s="13">
        <f>VLOOKUP($E40,'ssp3-up-g'!$C$1:$X$194,5,FALSE)</f>
        <v>1.1525062108762487</v>
      </c>
      <c r="O40" s="13">
        <f>VLOOKUP($E40,'ssp3-up-g'!$C$1:$X$194,6,FALSE)</f>
        <v>1.3614076266964439</v>
      </c>
      <c r="P40" s="13">
        <f>VLOOKUP($E40,'ssp3-up-g'!$C$1:$X$194,7,FALSE)</f>
        <v>1.5427361234956116</v>
      </c>
      <c r="Q40" s="13">
        <f>VLOOKUP($E40,'ssp3-up-g'!$C$1:$X$194,8,FALSE)</f>
        <v>1.6965493275133898</v>
      </c>
      <c r="R40" s="13">
        <f>VLOOKUP($E40,'ssp3-up-g'!$C$1:$X$194,9,FALSE)</f>
        <v>1.7948477436280683</v>
      </c>
      <c r="S40" s="13">
        <f>VLOOKUP($E40,'ssp3-up-g'!$C$1:$X$194,10,FALSE)</f>
        <v>1.9011444975399314</v>
      </c>
      <c r="T40" s="13">
        <f>VLOOKUP($E40,'ssp3-up-g'!$C$1:$X$194,11,FALSE)</f>
        <v>2.0339201701002629</v>
      </c>
      <c r="U40" s="13">
        <f>VLOOKUP($E40,'ssp3-up-g'!$C$1:$X$194,12,FALSE)</f>
        <v>2.1665453565136374</v>
      </c>
      <c r="V40" s="13">
        <f>VLOOKUP($E40,'ssp3-up-g'!$C$1:$X$194,13,FALSE)</f>
        <v>2.2503284591493866</v>
      </c>
      <c r="W40" s="13">
        <f>VLOOKUP($E40,'ssp3-up-g'!$C$1:$X$194,14,FALSE)</f>
        <v>2.3252755355403316</v>
      </c>
      <c r="X40" s="13">
        <f>VLOOKUP($E40,'ssp3-up-g'!$C$1:$X$194,15,FALSE)</f>
        <v>2.3844642994386476</v>
      </c>
      <c r="Y40" s="13">
        <f>VLOOKUP($E40,'ssp3-up-g'!$C$1:$X$194,16,FALSE)</f>
        <v>2.4488586533369912</v>
      </c>
      <c r="Z40" s="13">
        <f>VLOOKUP($E40,'ssp3-up-g'!$C$1:$X$194,17,FALSE)</f>
        <v>2.5073978407488262</v>
      </c>
      <c r="AA40" s="13">
        <f>VLOOKUP($E40,'ssp3-up-g'!$C$1:$X$194,18,FALSE)</f>
        <v>2.533612457022393</v>
      </c>
      <c r="AB40" s="13">
        <f>VLOOKUP($E40,'ssp3-up-g'!$C$1:$X$194,19,FALSE)</f>
        <v>2.5430257562422938</v>
      </c>
      <c r="AC40" s="13">
        <f>VLOOKUP($E40,'ssp3-up-g'!$C$1:$X$194,20,FALSE)</f>
        <v>2.5416580808776885</v>
      </c>
      <c r="AD40" s="13">
        <f>VLOOKUP($E40,'ssp3-up-g'!$C$1:$X$194,21,FALSE)</f>
        <v>2.5372595324466261</v>
      </c>
      <c r="AE40" s="13">
        <f>VLOOKUP($E40,'ssp3-up-g'!$C$1:$X$194,22,FALSE)</f>
        <v>2.5326537150922874</v>
      </c>
    </row>
    <row r="41" spans="1:31" x14ac:dyDescent="0.3">
      <c r="A41" s="14">
        <v>39</v>
      </c>
      <c r="B41" s="8" t="s">
        <v>274</v>
      </c>
      <c r="C41" s="8" t="s">
        <v>214</v>
      </c>
      <c r="D41" s="8">
        <v>454</v>
      </c>
      <c r="E41" s="8" t="s">
        <v>130</v>
      </c>
      <c r="F41" s="8">
        <v>454</v>
      </c>
      <c r="G41" s="8" t="s">
        <v>261</v>
      </c>
      <c r="H41" s="8">
        <v>910</v>
      </c>
      <c r="J41" s="8" t="str">
        <f>VLOOKUP($E41,'un-class-eco'!$B$2:$D$219,3,FALSE)</f>
        <v>Low income</v>
      </c>
      <c r="K41" s="8" t="str">
        <f>IF(VLOOKUP(E41,'un-class'!$L$1:$O$249,2,FALSE)="x","LDC",IF(VLOOKUP(E41,'un-class'!$L$1:$O$249,3,FALSE)="x","LLDC",IF(VLOOKUP(E41,'un-class'!$L$1:O256,4,FALSE)="x","SIDS","nan")))</f>
        <v>LDC</v>
      </c>
      <c r="L41" s="14" t="str">
        <f t="shared" si="27"/>
        <v>MWI</v>
      </c>
      <c r="M41" s="15" t="s">
        <v>1049</v>
      </c>
      <c r="N41" s="13">
        <f>VLOOKUP($E41,'ssp3-up-g'!$C$1:$X$194,5,FALSE)</f>
        <v>0.67313157541213986</v>
      </c>
      <c r="O41" s="13">
        <f>VLOOKUP($E41,'ssp3-up-g'!$C$1:$X$194,6,FALSE)</f>
        <v>0.82256395008198702</v>
      </c>
      <c r="P41" s="13">
        <f>VLOOKUP($E41,'ssp3-up-g'!$C$1:$X$194,7,FALSE)</f>
        <v>0.98876110333781675</v>
      </c>
      <c r="Q41" s="13">
        <f>VLOOKUP($E41,'ssp3-up-g'!$C$1:$X$194,8,FALSE)</f>
        <v>1.1883545090089163</v>
      </c>
      <c r="R41" s="13">
        <f>VLOOKUP($E41,'ssp3-up-g'!$C$1:$X$194,9,FALSE)</f>
        <v>1.3787985538571395</v>
      </c>
      <c r="S41" s="13">
        <f>VLOOKUP($E41,'ssp3-up-g'!$C$1:$X$194,10,FALSE)</f>
        <v>1.5876519927038375</v>
      </c>
      <c r="T41" s="13">
        <f>VLOOKUP($E41,'ssp3-up-g'!$C$1:$X$194,11,FALSE)</f>
        <v>1.8035897969603969</v>
      </c>
      <c r="U41" s="13">
        <f>VLOOKUP($E41,'ssp3-up-g'!$C$1:$X$194,12,FALSE)</f>
        <v>1.9992579286680634</v>
      </c>
      <c r="V41" s="13">
        <f>VLOOKUP($E41,'ssp3-up-g'!$C$1:$X$194,13,FALSE)</f>
        <v>2.1549985589215215</v>
      </c>
      <c r="W41" s="13">
        <f>VLOOKUP($E41,'ssp3-up-g'!$C$1:$X$194,14,FALSE)</f>
        <v>2.2957673156481793</v>
      </c>
      <c r="X41" s="13">
        <f>VLOOKUP($E41,'ssp3-up-g'!$C$1:$X$194,15,FALSE)</f>
        <v>2.422152392373814</v>
      </c>
      <c r="Y41" s="13">
        <f>VLOOKUP($E41,'ssp3-up-g'!$C$1:$X$194,16,FALSE)</f>
        <v>2.5244783928515666</v>
      </c>
      <c r="Z41" s="13">
        <f>VLOOKUP($E41,'ssp3-up-g'!$C$1:$X$194,17,FALSE)</f>
        <v>2.6285407077164571</v>
      </c>
      <c r="AA41" s="13">
        <f>VLOOKUP($E41,'ssp3-up-g'!$C$1:$X$194,18,FALSE)</f>
        <v>2.6944869811419103</v>
      </c>
      <c r="AB41" s="13">
        <f>VLOOKUP($E41,'ssp3-up-g'!$C$1:$X$194,19,FALSE)</f>
        <v>2.7433912940907526</v>
      </c>
      <c r="AC41" s="13">
        <f>VLOOKUP($E41,'ssp3-up-g'!$C$1:$X$194,20,FALSE)</f>
        <v>2.7942540418853739</v>
      </c>
      <c r="AD41" s="13">
        <f>VLOOKUP($E41,'ssp3-up-g'!$C$1:$X$194,21,FALSE)</f>
        <v>2.813568346077794</v>
      </c>
      <c r="AE41" s="13">
        <f>VLOOKUP($E41,'ssp3-up-g'!$C$1:$X$194,22,FALSE)</f>
        <v>2.8365261095301761</v>
      </c>
    </row>
    <row r="42" spans="1:31" x14ac:dyDescent="0.3">
      <c r="A42" s="14">
        <v>40</v>
      </c>
      <c r="B42" s="8" t="s">
        <v>276</v>
      </c>
      <c r="C42" s="8">
        <v>1</v>
      </c>
      <c r="D42" s="8">
        <v>480</v>
      </c>
      <c r="E42" s="8" t="s">
        <v>129</v>
      </c>
      <c r="F42" s="8">
        <v>480</v>
      </c>
      <c r="G42" s="8" t="s">
        <v>261</v>
      </c>
      <c r="H42" s="8">
        <v>910</v>
      </c>
      <c r="J42" s="8" t="str">
        <f>VLOOKUP($E42,'un-class-eco'!$B$2:$D$219,3,FALSE)</f>
        <v>Upper middle income</v>
      </c>
      <c r="K42" s="8" t="str">
        <f>IF(VLOOKUP(E42,'un-class'!$L$1:$O$249,2,FALSE)="x","LDC",IF(VLOOKUP(E42,'un-class'!$L$1:$O$249,3,FALSE)="x","LLDC",IF(VLOOKUP(E42,'un-class'!$L$1:O257,4,FALSE)="x","SIDS","nan")))</f>
        <v>SIDS</v>
      </c>
      <c r="L42" s="14" t="str">
        <f t="shared" si="27"/>
        <v>MUS</v>
      </c>
      <c r="M42" s="15" t="s">
        <v>1049</v>
      </c>
      <c r="N42" s="13">
        <f>VLOOKUP($E42,'ssp3-up-g'!$C$1:$X$194,5,FALSE)</f>
        <v>1.6177850834303342E-2</v>
      </c>
      <c r="O42" s="13">
        <f>VLOOKUP($E42,'ssp3-up-g'!$C$1:$X$194,6,FALSE)</f>
        <v>1.7732289903753085E-2</v>
      </c>
      <c r="P42" s="13">
        <f>VLOOKUP($E42,'ssp3-up-g'!$C$1:$X$194,7,FALSE)</f>
        <v>1.7838951163457795E-2</v>
      </c>
      <c r="Q42" s="13">
        <f>VLOOKUP($E42,'ssp3-up-g'!$C$1:$X$194,8,FALSE)</f>
        <v>1.6771134484614314E-2</v>
      </c>
      <c r="R42" s="13">
        <f>VLOOKUP($E42,'ssp3-up-g'!$C$1:$X$194,9,FALSE)</f>
        <v>1.3784555605624638E-2</v>
      </c>
      <c r="S42" s="13">
        <f>VLOOKUP($E42,'ssp3-up-g'!$C$1:$X$194,10,FALSE)</f>
        <v>1.1346181868731708E-2</v>
      </c>
      <c r="T42" s="13">
        <f>VLOOKUP($E42,'ssp3-up-g'!$C$1:$X$194,11,FALSE)</f>
        <v>9.9661486011348721E-3</v>
      </c>
      <c r="U42" s="13">
        <f>VLOOKUP($E42,'ssp3-up-g'!$C$1:$X$194,12,FALSE)</f>
        <v>9.6844281665694476E-3</v>
      </c>
      <c r="V42" s="13">
        <f>VLOOKUP($E42,'ssp3-up-g'!$C$1:$X$194,13,FALSE)</f>
        <v>9.9662963165826346E-3</v>
      </c>
      <c r="W42" s="13">
        <f>VLOOKUP($E42,'ssp3-up-g'!$C$1:$X$194,14,FALSE)</f>
        <v>1.1014674435816163E-2</v>
      </c>
      <c r="X42" s="13">
        <f>VLOOKUP($E42,'ssp3-up-g'!$C$1:$X$194,15,FALSE)</f>
        <v>1.1840997792845198E-2</v>
      </c>
      <c r="Y42" s="13">
        <f>VLOOKUP($E42,'ssp3-up-g'!$C$1:$X$194,16,FALSE)</f>
        <v>1.2791190422337229E-2</v>
      </c>
      <c r="Z42" s="13">
        <f>VLOOKUP($E42,'ssp3-up-g'!$C$1:$X$194,17,FALSE)</f>
        <v>1.4127399060295032E-2</v>
      </c>
      <c r="AA42" s="13">
        <f>VLOOKUP($E42,'ssp3-up-g'!$C$1:$X$194,18,FALSE)</f>
        <v>1.6078902226319469E-2</v>
      </c>
      <c r="AB42" s="13">
        <f>VLOOKUP($E42,'ssp3-up-g'!$C$1:$X$194,19,FALSE)</f>
        <v>1.8626225235875427E-2</v>
      </c>
      <c r="AC42" s="13">
        <f>VLOOKUP($E42,'ssp3-up-g'!$C$1:$X$194,20,FALSE)</f>
        <v>2.1515927115511424E-2</v>
      </c>
      <c r="AD42" s="13">
        <f>VLOOKUP($E42,'ssp3-up-g'!$C$1:$X$194,21,FALSE)</f>
        <v>2.4566942875065223E-2</v>
      </c>
      <c r="AE42" s="13">
        <f>VLOOKUP($E42,'ssp3-up-g'!$C$1:$X$194,22,FALSE)</f>
        <v>2.7563381452406666E-2</v>
      </c>
    </row>
    <row r="43" spans="1:31" x14ac:dyDescent="0.3">
      <c r="A43" s="14">
        <v>41</v>
      </c>
      <c r="B43" s="8" t="s">
        <v>278</v>
      </c>
      <c r="C43" s="8">
        <v>2</v>
      </c>
      <c r="D43" s="8">
        <v>175</v>
      </c>
      <c r="E43" s="8" t="s">
        <v>132</v>
      </c>
      <c r="F43" s="8">
        <v>175</v>
      </c>
      <c r="G43" s="8" t="s">
        <v>261</v>
      </c>
      <c r="H43" s="8">
        <v>910</v>
      </c>
      <c r="J43" s="8" t="s">
        <v>799</v>
      </c>
      <c r="K43" s="8" t="str">
        <f>IF(VLOOKUP(E43,'un-class'!$L$1:$O$249,2,FALSE)="x","LDC",IF(VLOOKUP(E43,'un-class'!$L$1:$O$249,3,FALSE)="x","LLDC",IF(VLOOKUP(E43,'un-class'!$L$1:O258,4,FALSE)="x","SIDS","nan")))</f>
        <v>nan</v>
      </c>
      <c r="L43" s="14" t="str">
        <f t="shared" si="27"/>
        <v>MYT</v>
      </c>
      <c r="M43" s="15" t="s">
        <v>1049</v>
      </c>
      <c r="N43" s="13">
        <f>VLOOKUP($E43,'ssp3-up-g'!$C$1:$X$194,5,FALSE)</f>
        <v>1.7465436213531943E-2</v>
      </c>
      <c r="O43" s="13">
        <f>VLOOKUP($E43,'ssp3-up-g'!$C$1:$X$194,6,FALSE)</f>
        <v>1.8891774851089269E-2</v>
      </c>
      <c r="P43" s="13">
        <f>VLOOKUP($E43,'ssp3-up-g'!$C$1:$X$194,7,FALSE)</f>
        <v>2.1373618071761274E-2</v>
      </c>
      <c r="Q43" s="13">
        <f>VLOOKUP($E43,'ssp3-up-g'!$C$1:$X$194,8,FALSE)</f>
        <v>2.4566373433990263E-2</v>
      </c>
      <c r="R43" s="13">
        <f>VLOOKUP($E43,'ssp3-up-g'!$C$1:$X$194,9,FALSE)</f>
        <v>2.6393281136329744E-2</v>
      </c>
      <c r="S43" s="13">
        <f>VLOOKUP($E43,'ssp3-up-g'!$C$1:$X$194,10,FALSE)</f>
        <v>2.7445102739131533E-2</v>
      </c>
      <c r="T43" s="13">
        <f>VLOOKUP($E43,'ssp3-up-g'!$C$1:$X$194,11,FALSE)</f>
        <v>2.8283705884934063E-2</v>
      </c>
      <c r="U43" s="13">
        <f>VLOOKUP($E43,'ssp3-up-g'!$C$1:$X$194,12,FALSE)</f>
        <v>2.9114334509528716E-2</v>
      </c>
      <c r="V43" s="13">
        <f>VLOOKUP($E43,'ssp3-up-g'!$C$1:$X$194,13,FALSE)</f>
        <v>2.9750232761049822E-2</v>
      </c>
      <c r="W43" s="13">
        <f>VLOOKUP($E43,'ssp3-up-g'!$C$1:$X$194,14,FALSE)</f>
        <v>3.0537628715877396E-2</v>
      </c>
      <c r="X43" s="13">
        <f>VLOOKUP($E43,'ssp3-up-g'!$C$1:$X$194,15,FALSE)</f>
        <v>3.1239166374032401E-2</v>
      </c>
      <c r="Y43" s="13">
        <f>VLOOKUP($E43,'ssp3-up-g'!$C$1:$X$194,16,FALSE)</f>
        <v>3.1699070493275361E-2</v>
      </c>
      <c r="Z43" s="13">
        <f>VLOOKUP($E43,'ssp3-up-g'!$C$1:$X$194,17,FALSE)</f>
        <v>3.202394657415103E-2</v>
      </c>
      <c r="AA43" s="13">
        <f>VLOOKUP($E43,'ssp3-up-g'!$C$1:$X$194,18,FALSE)</f>
        <v>3.239359491552557E-2</v>
      </c>
      <c r="AB43" s="13">
        <f>VLOOKUP($E43,'ssp3-up-g'!$C$1:$X$194,19,FALSE)</f>
        <v>3.2800555623135774E-2</v>
      </c>
      <c r="AC43" s="13">
        <f>VLOOKUP($E43,'ssp3-up-g'!$C$1:$X$194,20,FALSE)</f>
        <v>3.308101116576212E-2</v>
      </c>
      <c r="AD43" s="13">
        <f>VLOOKUP($E43,'ssp3-up-g'!$C$1:$X$194,21,FALSE)</f>
        <v>3.3115472514413491E-2</v>
      </c>
      <c r="AE43" s="13">
        <f>VLOOKUP($E43,'ssp3-up-g'!$C$1:$X$194,22,FALSE)</f>
        <v>3.2993262946000912E-2</v>
      </c>
    </row>
    <row r="44" spans="1:31" x14ac:dyDescent="0.3">
      <c r="A44" s="14">
        <v>42</v>
      </c>
      <c r="B44" s="8" t="s">
        <v>280</v>
      </c>
      <c r="C44" s="8" t="s">
        <v>214</v>
      </c>
      <c r="D44" s="8">
        <v>508</v>
      </c>
      <c r="E44" s="8" t="s">
        <v>126</v>
      </c>
      <c r="F44" s="8">
        <v>508</v>
      </c>
      <c r="G44" s="8" t="s">
        <v>261</v>
      </c>
      <c r="H44" s="8">
        <v>910</v>
      </c>
      <c r="J44" s="8" t="str">
        <f>VLOOKUP($E44,'un-class-eco'!$B$2:$D$219,3,FALSE)</f>
        <v>Low income</v>
      </c>
      <c r="K44" s="8" t="str">
        <f>IF(VLOOKUP(E44,'un-class'!$L$1:$O$249,2,FALSE)="x","LDC",IF(VLOOKUP(E44,'un-class'!$L$1:$O$249,3,FALSE)="x","LLDC",IF(VLOOKUP(E44,'un-class'!$L$1:O259,4,FALSE)="x","SIDS","nan")))</f>
        <v>LDC</v>
      </c>
      <c r="L44" s="14" t="str">
        <f t="shared" si="27"/>
        <v>MOZ</v>
      </c>
      <c r="M44" s="15" t="s">
        <v>1049</v>
      </c>
      <c r="N44" s="13">
        <f>VLOOKUP($E44,'ssp3-up-g'!$C$1:$X$194,5,FALSE)</f>
        <v>1.4878073369659965</v>
      </c>
      <c r="O44" s="13">
        <f>VLOOKUP($E44,'ssp3-up-g'!$C$1:$X$194,6,FALSE)</f>
        <v>1.6138373690490475</v>
      </c>
      <c r="P44" s="13">
        <f>VLOOKUP($E44,'ssp3-up-g'!$C$1:$X$194,7,FALSE)</f>
        <v>1.7309282790278555</v>
      </c>
      <c r="Q44" s="13">
        <f>VLOOKUP($E44,'ssp3-up-g'!$C$1:$X$194,8,FALSE)</f>
        <v>1.8569922609911522</v>
      </c>
      <c r="R44" s="13">
        <f>VLOOKUP($E44,'ssp3-up-g'!$C$1:$X$194,9,FALSE)</f>
        <v>1.8324518688523774</v>
      </c>
      <c r="S44" s="13">
        <f>VLOOKUP($E44,'ssp3-up-g'!$C$1:$X$194,10,FALSE)</f>
        <v>1.8113711313615291</v>
      </c>
      <c r="T44" s="13">
        <f>VLOOKUP($E44,'ssp3-up-g'!$C$1:$X$194,11,FALSE)</f>
        <v>1.7850939113897475</v>
      </c>
      <c r="U44" s="13">
        <f>VLOOKUP($E44,'ssp3-up-g'!$C$1:$X$194,12,FALSE)</f>
        <v>1.7496623244706555</v>
      </c>
      <c r="V44" s="13">
        <f>VLOOKUP($E44,'ssp3-up-g'!$C$1:$X$194,13,FALSE)</f>
        <v>1.7407715967653132</v>
      </c>
      <c r="W44" s="13">
        <f>VLOOKUP($E44,'ssp3-up-g'!$C$1:$X$194,14,FALSE)</f>
        <v>1.6715558722648254</v>
      </c>
      <c r="X44" s="13">
        <f>VLOOKUP($E44,'ssp3-up-g'!$C$1:$X$194,15,FALSE)</f>
        <v>1.5396043153772396</v>
      </c>
      <c r="Y44" s="13">
        <f>VLOOKUP($E44,'ssp3-up-g'!$C$1:$X$194,16,FALSE)</f>
        <v>1.5026545984099364</v>
      </c>
      <c r="Z44" s="13">
        <f>VLOOKUP($E44,'ssp3-up-g'!$C$1:$X$194,17,FALSE)</f>
        <v>1.4005560933877952</v>
      </c>
      <c r="AA44" s="13">
        <f>VLOOKUP($E44,'ssp3-up-g'!$C$1:$X$194,18,FALSE)</f>
        <v>1.3579965020197164</v>
      </c>
      <c r="AB44" s="13">
        <f>VLOOKUP($E44,'ssp3-up-g'!$C$1:$X$194,19,FALSE)</f>
        <v>1.2894233757354385</v>
      </c>
      <c r="AC44" s="13">
        <f>VLOOKUP($E44,'ssp3-up-g'!$C$1:$X$194,20,FALSE)</f>
        <v>1.2110649288192405</v>
      </c>
      <c r="AD44" s="13">
        <f>VLOOKUP($E44,'ssp3-up-g'!$C$1:$X$194,21,FALSE)</f>
        <v>1.1560752616888195</v>
      </c>
      <c r="AE44" s="13">
        <f>VLOOKUP($E44,'ssp3-up-g'!$C$1:$X$194,22,FALSE)</f>
        <v>1.1076629569278111</v>
      </c>
    </row>
    <row r="45" spans="1:31" x14ac:dyDescent="0.3">
      <c r="A45" s="14">
        <v>43</v>
      </c>
      <c r="B45" s="8" t="s">
        <v>282</v>
      </c>
      <c r="C45" s="8">
        <v>2</v>
      </c>
      <c r="D45" s="8">
        <v>638</v>
      </c>
      <c r="E45" s="8" t="s">
        <v>156</v>
      </c>
      <c r="F45" s="8">
        <v>638</v>
      </c>
      <c r="G45" s="8" t="s">
        <v>261</v>
      </c>
      <c r="H45" s="8">
        <v>910</v>
      </c>
      <c r="J45" s="8" t="s">
        <v>799</v>
      </c>
      <c r="K45" s="8" t="str">
        <f>IF(VLOOKUP(E45,'un-class'!$L$1:$O$249,2,FALSE)="x","LDC",IF(VLOOKUP(E45,'un-class'!$L$1:$O$249,3,FALSE)="x","LLDC",IF(VLOOKUP(E45,'un-class'!$L$1:O260,4,FALSE)="x","SIDS","nan")))</f>
        <v>nan</v>
      </c>
      <c r="L45" s="14" t="str">
        <f t="shared" si="27"/>
        <v>REU</v>
      </c>
      <c r="M45" s="15" t="s">
        <v>1049</v>
      </c>
      <c r="N45" s="13">
        <f>VLOOKUP($E45,'ssp3-up-g'!$C$1:$X$194,5,FALSE)</f>
        <v>7.2843143078330397E-2</v>
      </c>
      <c r="O45" s="13">
        <f>VLOOKUP($E45,'ssp3-up-g'!$C$1:$X$194,6,FALSE)</f>
        <v>5.9918529840562229E-2</v>
      </c>
      <c r="P45" s="13">
        <f>VLOOKUP($E45,'ssp3-up-g'!$C$1:$X$194,7,FALSE)</f>
        <v>5.7430100976405107E-2</v>
      </c>
      <c r="Q45" s="13">
        <f>VLOOKUP($E45,'ssp3-up-g'!$C$1:$X$194,8,FALSE)</f>
        <v>5.6923725498487898E-2</v>
      </c>
      <c r="R45" s="13">
        <f>VLOOKUP($E45,'ssp3-up-g'!$C$1:$X$194,9,FALSE)</f>
        <v>5.4654266195311774E-2</v>
      </c>
      <c r="S45" s="13">
        <f>VLOOKUP($E45,'ssp3-up-g'!$C$1:$X$194,10,FALSE)</f>
        <v>5.3328169224363897E-2</v>
      </c>
      <c r="T45" s="13">
        <f>VLOOKUP($E45,'ssp3-up-g'!$C$1:$X$194,11,FALSE)</f>
        <v>5.2812062834569407E-2</v>
      </c>
      <c r="U45" s="13">
        <f>VLOOKUP($E45,'ssp3-up-g'!$C$1:$X$194,12,FALSE)</f>
        <v>5.3261160991147527E-2</v>
      </c>
      <c r="V45" s="13">
        <f>VLOOKUP($E45,'ssp3-up-g'!$C$1:$X$194,13,FALSE)</f>
        <v>5.3896780560062307E-2</v>
      </c>
      <c r="W45" s="13">
        <f>VLOOKUP($E45,'ssp3-up-g'!$C$1:$X$194,14,FALSE)</f>
        <v>5.5612988243090689E-2</v>
      </c>
      <c r="X45" s="13">
        <f>VLOOKUP($E45,'ssp3-up-g'!$C$1:$X$194,15,FALSE)</f>
        <v>5.810830892133545E-2</v>
      </c>
      <c r="Y45" s="13">
        <f>VLOOKUP($E45,'ssp3-up-g'!$C$1:$X$194,16,FALSE)</f>
        <v>6.106690848973173E-2</v>
      </c>
      <c r="Z45" s="13">
        <f>VLOOKUP($E45,'ssp3-up-g'!$C$1:$X$194,17,FALSE)</f>
        <v>6.3947390024788442E-2</v>
      </c>
      <c r="AA45" s="13">
        <f>VLOOKUP($E45,'ssp3-up-g'!$C$1:$X$194,18,FALSE)</f>
        <v>6.6788463169025869E-2</v>
      </c>
      <c r="AB45" s="13">
        <f>VLOOKUP($E45,'ssp3-up-g'!$C$1:$X$194,19,FALSE)</f>
        <v>6.990337053682838E-2</v>
      </c>
      <c r="AC45" s="13">
        <f>VLOOKUP($E45,'ssp3-up-g'!$C$1:$X$194,20,FALSE)</f>
        <v>7.3562930230481882E-2</v>
      </c>
      <c r="AD45" s="13">
        <f>VLOOKUP($E45,'ssp3-up-g'!$C$1:$X$194,21,FALSE)</f>
        <v>7.7338720934446048E-2</v>
      </c>
      <c r="AE45" s="13">
        <f>VLOOKUP($E45,'ssp3-up-g'!$C$1:$X$194,22,FALSE)</f>
        <v>8.1089429522657408E-2</v>
      </c>
    </row>
    <row r="46" spans="1:31" x14ac:dyDescent="0.3">
      <c r="A46" s="14">
        <v>44</v>
      </c>
      <c r="B46" s="8" t="s">
        <v>284</v>
      </c>
      <c r="C46" s="8" t="s">
        <v>214</v>
      </c>
      <c r="D46" s="8">
        <v>646</v>
      </c>
      <c r="E46" s="8" t="s">
        <v>159</v>
      </c>
      <c r="F46" s="8">
        <v>646</v>
      </c>
      <c r="G46" s="8" t="s">
        <v>261</v>
      </c>
      <c r="H46" s="8">
        <v>910</v>
      </c>
      <c r="J46" s="8" t="str">
        <f>VLOOKUP($E46,'un-class-eco'!$B$2:$D$219,3,FALSE)</f>
        <v>Low income</v>
      </c>
      <c r="K46" s="8" t="str">
        <f>IF(VLOOKUP(E46,'un-class'!$L$1:$O$249,2,FALSE)="x","LDC",IF(VLOOKUP(E46,'un-class'!$L$1:$O$249,3,FALSE)="x","LLDC",IF(VLOOKUP(E46,'un-class'!$L$1:O261,4,FALSE)="x","SIDS","nan")))</f>
        <v>LDC</v>
      </c>
      <c r="L46" s="14" t="str">
        <f t="shared" si="27"/>
        <v>RWA</v>
      </c>
      <c r="M46" s="15" t="s">
        <v>1049</v>
      </c>
      <c r="N46" s="13">
        <f>VLOOKUP($E46,'ssp3-up-g'!$C$1:$X$194,5,FALSE)</f>
        <v>0.46038522289206485</v>
      </c>
      <c r="O46" s="13">
        <f>VLOOKUP($E46,'ssp3-up-g'!$C$1:$X$194,6,FALSE)</f>
        <v>0.52332193543371286</v>
      </c>
      <c r="P46" s="13">
        <f>VLOOKUP($E46,'ssp3-up-g'!$C$1:$X$194,7,FALSE)</f>
        <v>0.57433412215415292</v>
      </c>
      <c r="Q46" s="13">
        <f>VLOOKUP($E46,'ssp3-up-g'!$C$1:$X$194,8,FALSE)</f>
        <v>0.64194983915336357</v>
      </c>
      <c r="R46" s="13">
        <f>VLOOKUP($E46,'ssp3-up-g'!$C$1:$X$194,9,FALSE)</f>
        <v>0.70216699994550869</v>
      </c>
      <c r="S46" s="13">
        <f>VLOOKUP($E46,'ssp3-up-g'!$C$1:$X$194,10,FALSE)</f>
        <v>0.77330542321691986</v>
      </c>
      <c r="T46" s="13">
        <f>VLOOKUP($E46,'ssp3-up-g'!$C$1:$X$194,11,FALSE)</f>
        <v>0.82646315372951751</v>
      </c>
      <c r="U46" s="13">
        <f>VLOOKUP($E46,'ssp3-up-g'!$C$1:$X$194,12,FALSE)</f>
        <v>0.86040296418338791</v>
      </c>
      <c r="V46" s="13">
        <f>VLOOKUP($E46,'ssp3-up-g'!$C$1:$X$194,13,FALSE)</f>
        <v>0.87148513154525897</v>
      </c>
      <c r="W46" s="13">
        <f>VLOOKUP($E46,'ssp3-up-g'!$C$1:$X$194,14,FALSE)</f>
        <v>0.86762684636489062</v>
      </c>
      <c r="X46" s="13">
        <f>VLOOKUP($E46,'ssp3-up-g'!$C$1:$X$194,15,FALSE)</f>
        <v>0.89109828170217042</v>
      </c>
      <c r="Y46" s="13">
        <f>VLOOKUP($E46,'ssp3-up-g'!$C$1:$X$194,16,FALSE)</f>
        <v>0.90095022360843657</v>
      </c>
      <c r="Z46" s="13">
        <f>VLOOKUP($E46,'ssp3-up-g'!$C$1:$X$194,17,FALSE)</f>
        <v>0.90547126946984058</v>
      </c>
      <c r="AA46" s="13">
        <f>VLOOKUP($E46,'ssp3-up-g'!$C$1:$X$194,18,FALSE)</f>
        <v>0.89283613433396525</v>
      </c>
      <c r="AB46" s="13">
        <f>VLOOKUP($E46,'ssp3-up-g'!$C$1:$X$194,19,FALSE)</f>
        <v>0.86760214930457202</v>
      </c>
      <c r="AC46" s="13">
        <f>VLOOKUP($E46,'ssp3-up-g'!$C$1:$X$194,20,FALSE)</f>
        <v>0.83727887999948614</v>
      </c>
      <c r="AD46" s="13">
        <f>VLOOKUP($E46,'ssp3-up-g'!$C$1:$X$194,21,FALSE)</f>
        <v>0.80631042633521588</v>
      </c>
      <c r="AE46" s="13">
        <f>VLOOKUP($E46,'ssp3-up-g'!$C$1:$X$194,22,FALSE)</f>
        <v>0.77522406374655972</v>
      </c>
    </row>
    <row r="47" spans="1:31" x14ac:dyDescent="0.3">
      <c r="A47" s="14">
        <v>45</v>
      </c>
      <c r="B47" s="8" t="s">
        <v>286</v>
      </c>
      <c r="C47" s="8" t="s">
        <v>214</v>
      </c>
      <c r="D47" s="8">
        <v>690</v>
      </c>
      <c r="E47" s="8" t="s">
        <v>287</v>
      </c>
      <c r="F47" s="8">
        <v>690</v>
      </c>
      <c r="G47" s="8" t="s">
        <v>261</v>
      </c>
      <c r="H47" s="8">
        <v>910</v>
      </c>
      <c r="J47" s="8" t="str">
        <f>VLOOKUP($E47,'un-class-eco'!$B$2:$D$219,3,FALSE)</f>
        <v>High income</v>
      </c>
      <c r="K47" s="8" t="str">
        <f>IF(VLOOKUP(E47,'un-class'!$L$1:$O$249,2,FALSE)="x","LDC",IF(VLOOKUP(E47,'un-class'!$L$1:$O$249,3,FALSE)="x","LLDC",IF(VLOOKUP(E47,'un-class'!$L$1:O262,4,FALSE)="x","SIDS","nan")))</f>
        <v>SIDS</v>
      </c>
      <c r="L47" s="14" t="str">
        <f t="shared" si="27"/>
        <v>SYC</v>
      </c>
      <c r="M47" s="15" t="s">
        <v>1049</v>
      </c>
      <c r="N47" s="8" t="s">
        <v>799</v>
      </c>
      <c r="O47" s="8" t="s">
        <v>799</v>
      </c>
      <c r="P47" s="8" t="s">
        <v>799</v>
      </c>
      <c r="Q47" s="8" t="s">
        <v>799</v>
      </c>
      <c r="R47" s="8" t="s">
        <v>799</v>
      </c>
      <c r="S47" s="8" t="s">
        <v>799</v>
      </c>
      <c r="T47" s="8" t="s">
        <v>799</v>
      </c>
      <c r="U47" s="8" t="s">
        <v>799</v>
      </c>
      <c r="V47" s="8" t="s">
        <v>799</v>
      </c>
      <c r="W47" s="8" t="s">
        <v>799</v>
      </c>
      <c r="X47" s="8" t="s">
        <v>799</v>
      </c>
      <c r="Y47" s="8" t="s">
        <v>799</v>
      </c>
      <c r="Z47" s="8" t="s">
        <v>799</v>
      </c>
      <c r="AA47" s="8" t="s">
        <v>799</v>
      </c>
      <c r="AB47" s="8" t="s">
        <v>799</v>
      </c>
      <c r="AC47" s="8" t="s">
        <v>799</v>
      </c>
      <c r="AD47" s="8" t="s">
        <v>799</v>
      </c>
      <c r="AE47" s="8" t="s">
        <v>799</v>
      </c>
    </row>
    <row r="48" spans="1:31" x14ac:dyDescent="0.3">
      <c r="A48" s="14">
        <v>46</v>
      </c>
      <c r="B48" s="8" t="s">
        <v>289</v>
      </c>
      <c r="C48" s="8" t="s">
        <v>214</v>
      </c>
      <c r="D48" s="8">
        <v>706</v>
      </c>
      <c r="E48" s="8" t="s">
        <v>167</v>
      </c>
      <c r="F48" s="8">
        <v>706</v>
      </c>
      <c r="G48" s="8" t="s">
        <v>261</v>
      </c>
      <c r="H48" s="8">
        <v>910</v>
      </c>
      <c r="J48" s="8" t="str">
        <f>VLOOKUP($E48,'un-class-eco'!$B$2:$D$219,3,FALSE)</f>
        <v>Low income</v>
      </c>
      <c r="K48" s="8" t="str">
        <f>IF(VLOOKUP(E48,'un-class'!$L$1:$O$249,2,FALSE)="x","LDC",IF(VLOOKUP(E48,'un-class'!$L$1:$O$249,3,FALSE)="x","LLDC",IF(VLOOKUP(E48,'un-class'!$L$1:O263,4,FALSE)="x","SIDS","nan")))</f>
        <v>LDC</v>
      </c>
      <c r="L48" s="14" t="str">
        <f t="shared" si="27"/>
        <v>SOM</v>
      </c>
      <c r="M48" s="15" t="s">
        <v>1049</v>
      </c>
      <c r="N48" s="13">
        <f>VLOOKUP($E48,'ssp3-up-g'!$C$1:$X$194,5,FALSE)</f>
        <v>0.53935810508010151</v>
      </c>
      <c r="O48" s="13">
        <f>VLOOKUP($E48,'ssp3-up-g'!$C$1:$X$194,6,FALSE)</f>
        <v>0.63528111370674978</v>
      </c>
      <c r="P48" s="13">
        <f>VLOOKUP($E48,'ssp3-up-g'!$C$1:$X$194,7,FALSE)</f>
        <v>0.76089150595807986</v>
      </c>
      <c r="Q48" s="13">
        <f>VLOOKUP($E48,'ssp3-up-g'!$C$1:$X$194,8,FALSE)</f>
        <v>0.8679363244472027</v>
      </c>
      <c r="R48" s="13">
        <f>VLOOKUP($E48,'ssp3-up-g'!$C$1:$X$194,9,FALSE)</f>
        <v>0.91641236079240151</v>
      </c>
      <c r="S48" s="13">
        <f>VLOOKUP($E48,'ssp3-up-g'!$C$1:$X$194,10,FALSE)</f>
        <v>0.94808478920838368</v>
      </c>
      <c r="T48" s="13">
        <f>VLOOKUP($E48,'ssp3-up-g'!$C$1:$X$194,11,FALSE)</f>
        <v>0.95976877702065622</v>
      </c>
      <c r="U48" s="13">
        <f>VLOOKUP($E48,'ssp3-up-g'!$C$1:$X$194,12,FALSE)</f>
        <v>0.97441365934021285</v>
      </c>
      <c r="V48" s="13">
        <f>VLOOKUP($E48,'ssp3-up-g'!$C$1:$X$194,13,FALSE)</f>
        <v>0.96859805622120909</v>
      </c>
      <c r="W48" s="13">
        <f>VLOOKUP($E48,'ssp3-up-g'!$C$1:$X$194,14,FALSE)</f>
        <v>0.97398988360045813</v>
      </c>
      <c r="X48" s="13">
        <f>VLOOKUP($E48,'ssp3-up-g'!$C$1:$X$194,15,FALSE)</f>
        <v>0.96426099158445489</v>
      </c>
      <c r="Y48" s="13">
        <f>VLOOKUP($E48,'ssp3-up-g'!$C$1:$X$194,16,FALSE)</f>
        <v>0.95927006970079987</v>
      </c>
      <c r="Z48" s="13">
        <f>VLOOKUP($E48,'ssp3-up-g'!$C$1:$X$194,17,FALSE)</f>
        <v>0.94616353021652344</v>
      </c>
      <c r="AA48" s="13">
        <f>VLOOKUP($E48,'ssp3-up-g'!$C$1:$X$194,18,FALSE)</f>
        <v>0.9329846563153712</v>
      </c>
      <c r="AB48" s="13">
        <f>VLOOKUP($E48,'ssp3-up-g'!$C$1:$X$194,19,FALSE)</f>
        <v>0.91961768804753241</v>
      </c>
      <c r="AC48" s="13">
        <f>VLOOKUP($E48,'ssp3-up-g'!$C$1:$X$194,20,FALSE)</f>
        <v>0.89047962596348995</v>
      </c>
      <c r="AD48" s="13">
        <f>VLOOKUP($E48,'ssp3-up-g'!$C$1:$X$194,21,FALSE)</f>
        <v>0.88589784681706973</v>
      </c>
      <c r="AE48" s="13">
        <f>VLOOKUP($E48,'ssp3-up-g'!$C$1:$X$194,22,FALSE)</f>
        <v>0.83621652081989595</v>
      </c>
    </row>
    <row r="49" spans="1:31" x14ac:dyDescent="0.3">
      <c r="A49" s="14">
        <v>47</v>
      </c>
      <c r="B49" s="8" t="s">
        <v>291</v>
      </c>
      <c r="C49" s="8" t="s">
        <v>214</v>
      </c>
      <c r="D49" s="8">
        <v>728</v>
      </c>
      <c r="E49" s="8" t="s">
        <v>292</v>
      </c>
      <c r="F49" s="8">
        <v>728</v>
      </c>
      <c r="G49" s="8" t="s">
        <v>261</v>
      </c>
      <c r="H49" s="8">
        <v>910</v>
      </c>
      <c r="J49" s="8" t="str">
        <f>VLOOKUP($E49,'un-class-eco'!$B$2:$D$219,3,FALSE)</f>
        <v>Low income</v>
      </c>
      <c r="K49" s="8" t="str">
        <f>IF(VLOOKUP(E49,'un-class'!$L$1:$O$249,2,FALSE)="x","LDC",IF(VLOOKUP(E49,'un-class'!$L$1:$O$249,3,FALSE)="x","LLDC",IF(VLOOKUP(E49,'un-class'!$L$1:O264,4,FALSE)="x","SIDS","nan")))</f>
        <v>LDC</v>
      </c>
      <c r="L49" s="14" t="str">
        <f t="shared" si="27"/>
        <v>SSD</v>
      </c>
      <c r="M49" s="15" t="s">
        <v>1049</v>
      </c>
      <c r="N49" s="8" t="s">
        <v>799</v>
      </c>
      <c r="O49" s="8" t="s">
        <v>799</v>
      </c>
      <c r="P49" s="8" t="s">
        <v>799</v>
      </c>
      <c r="Q49" s="8" t="s">
        <v>799</v>
      </c>
      <c r="R49" s="8" t="s">
        <v>799</v>
      </c>
      <c r="S49" s="8" t="s">
        <v>799</v>
      </c>
      <c r="T49" s="8" t="s">
        <v>799</v>
      </c>
      <c r="U49" s="8" t="s">
        <v>799</v>
      </c>
      <c r="V49" s="8" t="s">
        <v>799</v>
      </c>
      <c r="W49" s="8" t="s">
        <v>799</v>
      </c>
      <c r="X49" s="8" t="s">
        <v>799</v>
      </c>
      <c r="Y49" s="8" t="s">
        <v>799</v>
      </c>
      <c r="Z49" s="8" t="s">
        <v>799</v>
      </c>
      <c r="AA49" s="8" t="s">
        <v>799</v>
      </c>
      <c r="AB49" s="8" t="s">
        <v>799</v>
      </c>
      <c r="AC49" s="8" t="s">
        <v>799</v>
      </c>
      <c r="AD49" s="8" t="s">
        <v>799</v>
      </c>
      <c r="AE49" s="8" t="s">
        <v>799</v>
      </c>
    </row>
    <row r="50" spans="1:31" x14ac:dyDescent="0.3">
      <c r="A50" s="14">
        <v>48</v>
      </c>
      <c r="B50" s="8" t="s">
        <v>294</v>
      </c>
      <c r="C50" s="8" t="s">
        <v>214</v>
      </c>
      <c r="D50" s="8">
        <v>800</v>
      </c>
      <c r="E50" s="8" t="s">
        <v>187</v>
      </c>
      <c r="F50" s="8">
        <v>800</v>
      </c>
      <c r="G50" s="8" t="s">
        <v>261</v>
      </c>
      <c r="H50" s="8">
        <v>910</v>
      </c>
      <c r="J50" s="8" t="str">
        <f>VLOOKUP($E50,'un-class-eco'!$B$2:$D$219,3,FALSE)</f>
        <v>Low income</v>
      </c>
      <c r="K50" s="8" t="str">
        <f>IF(VLOOKUP(E50,'un-class'!$L$1:$O$249,2,FALSE)="x","LDC",IF(VLOOKUP(E50,'un-class'!$L$1:$O$249,3,FALSE)="x","LLDC",IF(VLOOKUP(E50,'un-class'!$L$1:O265,4,FALSE)="x","SIDS","nan")))</f>
        <v>LDC</v>
      </c>
      <c r="L50" s="14" t="str">
        <f t="shared" si="27"/>
        <v>UGA</v>
      </c>
      <c r="M50" s="15" t="s">
        <v>1049</v>
      </c>
      <c r="N50" s="13">
        <f>VLOOKUP($E50,'ssp3-up-g'!$C$1:$X$194,5,FALSE)</f>
        <v>1.4281870142491266</v>
      </c>
      <c r="O50" s="13">
        <f>VLOOKUP($E50,'ssp3-up-g'!$C$1:$X$194,6,FALSE)</f>
        <v>1.7695116868058971</v>
      </c>
      <c r="P50" s="13">
        <f>VLOOKUP($E50,'ssp3-up-g'!$C$1:$X$194,7,FALSE)</f>
        <v>2.1131279152152409</v>
      </c>
      <c r="Q50" s="13">
        <f>VLOOKUP($E50,'ssp3-up-g'!$C$1:$X$194,8,FALSE)</f>
        <v>2.4927570304210303</v>
      </c>
      <c r="R50" s="13">
        <f>VLOOKUP($E50,'ssp3-up-g'!$C$1:$X$194,9,FALSE)</f>
        <v>2.8087948932090328</v>
      </c>
      <c r="S50" s="13">
        <f>VLOOKUP($E50,'ssp3-up-g'!$C$1:$X$194,10,FALSE)</f>
        <v>3.1249509225531931</v>
      </c>
      <c r="T50" s="13">
        <f>VLOOKUP($E50,'ssp3-up-g'!$C$1:$X$194,11,FALSE)</f>
        <v>3.4078695849484824</v>
      </c>
      <c r="U50" s="13">
        <f>VLOOKUP($E50,'ssp3-up-g'!$C$1:$X$194,12,FALSE)</f>
        <v>3.654515426795264</v>
      </c>
      <c r="V50" s="13">
        <f>VLOOKUP($E50,'ssp3-up-g'!$C$1:$X$194,13,FALSE)</f>
        <v>3.7459088735877479</v>
      </c>
      <c r="W50" s="13">
        <f>VLOOKUP($E50,'ssp3-up-g'!$C$1:$X$194,14,FALSE)</f>
        <v>3.7830739814500447</v>
      </c>
      <c r="X50" s="13">
        <f>VLOOKUP($E50,'ssp3-up-g'!$C$1:$X$194,15,FALSE)</f>
        <v>3.7931011916010746</v>
      </c>
      <c r="Y50" s="13">
        <f>VLOOKUP($E50,'ssp3-up-g'!$C$1:$X$194,16,FALSE)</f>
        <v>3.7873925827710693</v>
      </c>
      <c r="Z50" s="13">
        <f>VLOOKUP($E50,'ssp3-up-g'!$C$1:$X$194,17,FALSE)</f>
        <v>3.741055462334927</v>
      </c>
      <c r="AA50" s="13">
        <f>VLOOKUP($E50,'ssp3-up-g'!$C$1:$X$194,18,FALSE)</f>
        <v>3.7138084952124188</v>
      </c>
      <c r="AB50" s="13">
        <f>VLOOKUP($E50,'ssp3-up-g'!$C$1:$X$194,19,FALSE)</f>
        <v>3.5745959557329101</v>
      </c>
      <c r="AC50" s="13">
        <f>VLOOKUP($E50,'ssp3-up-g'!$C$1:$X$194,20,FALSE)</f>
        <v>3.4174832653344538</v>
      </c>
      <c r="AD50" s="13">
        <f>VLOOKUP($E50,'ssp3-up-g'!$C$1:$X$194,21,FALSE)</f>
        <v>3.3353382752837106</v>
      </c>
      <c r="AE50" s="13">
        <f>VLOOKUP($E50,'ssp3-up-g'!$C$1:$X$194,22,FALSE)</f>
        <v>3.1402678016038337</v>
      </c>
    </row>
    <row r="51" spans="1:31" x14ac:dyDescent="0.3">
      <c r="A51" s="14">
        <v>49</v>
      </c>
      <c r="B51" s="8" t="s">
        <v>296</v>
      </c>
      <c r="C51" s="8">
        <v>3</v>
      </c>
      <c r="D51" s="8">
        <v>834</v>
      </c>
      <c r="E51" s="8" t="s">
        <v>186</v>
      </c>
      <c r="F51" s="8">
        <v>834</v>
      </c>
      <c r="G51" s="8" t="s">
        <v>261</v>
      </c>
      <c r="H51" s="8">
        <v>910</v>
      </c>
      <c r="J51" s="8" t="str">
        <f>VLOOKUP($E51,'un-class-eco'!$B$2:$D$219,3,FALSE)</f>
        <v>Lower middle income</v>
      </c>
      <c r="K51" s="8" t="str">
        <f>IF(VLOOKUP(E51,'un-class'!$L$1:$O$249,2,FALSE)="x","LDC",IF(VLOOKUP(E51,'un-class'!$L$1:$O$249,3,FALSE)="x","LLDC",IF(VLOOKUP(E51,'un-class'!$L$1:O266,4,FALSE)="x","SIDS","nan")))</f>
        <v>LDC</v>
      </c>
      <c r="L51" s="14" t="str">
        <f t="shared" si="27"/>
        <v>TZA</v>
      </c>
      <c r="M51" s="15" t="s">
        <v>1049</v>
      </c>
      <c r="N51" s="13">
        <f>VLOOKUP($E51,'ssp3-up-g'!$C$1:$X$194,5,FALSE)</f>
        <v>2.1973004559744869</v>
      </c>
      <c r="O51" s="13">
        <f>VLOOKUP($E51,'ssp3-up-g'!$C$1:$X$194,6,FALSE)</f>
        <v>2.5941863382870469</v>
      </c>
      <c r="P51" s="13">
        <f>VLOOKUP($E51,'ssp3-up-g'!$C$1:$X$194,7,FALSE)</f>
        <v>2.9646191454194621</v>
      </c>
      <c r="Q51" s="13">
        <f>VLOOKUP($E51,'ssp3-up-g'!$C$1:$X$194,8,FALSE)</f>
        <v>3.3670857166862014</v>
      </c>
      <c r="R51" s="13">
        <f>VLOOKUP($E51,'ssp3-up-g'!$C$1:$X$194,9,FALSE)</f>
        <v>3.6735960127944303</v>
      </c>
      <c r="S51" s="13">
        <f>VLOOKUP($E51,'ssp3-up-g'!$C$1:$X$194,10,FALSE)</f>
        <v>4.0230585973785331</v>
      </c>
      <c r="T51" s="13">
        <f>VLOOKUP($E51,'ssp3-up-g'!$C$1:$X$194,11,FALSE)</f>
        <v>4.3494573468296167</v>
      </c>
      <c r="U51" s="13">
        <f>VLOOKUP($E51,'ssp3-up-g'!$C$1:$X$194,12,FALSE)</f>
        <v>4.6595141576881076</v>
      </c>
      <c r="V51" s="13">
        <f>VLOOKUP($E51,'ssp3-up-g'!$C$1:$X$194,13,FALSE)</f>
        <v>4.8530155732597251</v>
      </c>
      <c r="W51" s="13">
        <f>VLOOKUP($E51,'ssp3-up-g'!$C$1:$X$194,14,FALSE)</f>
        <v>5.0797893905184566</v>
      </c>
      <c r="X51" s="13">
        <f>VLOOKUP($E51,'ssp3-up-g'!$C$1:$X$194,15,FALSE)</f>
        <v>5.2850526966469431</v>
      </c>
      <c r="Y51" s="13">
        <f>VLOOKUP($E51,'ssp3-up-g'!$C$1:$X$194,16,FALSE)</f>
        <v>5.5896632132104145</v>
      </c>
      <c r="Z51" s="13">
        <f>VLOOKUP($E51,'ssp3-up-g'!$C$1:$X$194,17,FALSE)</f>
        <v>5.8274413020344085</v>
      </c>
      <c r="AA51" s="13">
        <f>VLOOKUP($E51,'ssp3-up-g'!$C$1:$X$194,18,FALSE)</f>
        <v>6.1249220845885475</v>
      </c>
      <c r="AB51" s="13">
        <f>VLOOKUP($E51,'ssp3-up-g'!$C$1:$X$194,19,FALSE)</f>
        <v>6.4505252228314447</v>
      </c>
      <c r="AC51" s="13">
        <f>VLOOKUP($E51,'ssp3-up-g'!$C$1:$X$194,20,FALSE)</f>
        <v>6.6881217361571998</v>
      </c>
      <c r="AD51" s="13">
        <f>VLOOKUP($E51,'ssp3-up-g'!$C$1:$X$194,21,FALSE)</f>
        <v>6.9821742045247674</v>
      </c>
      <c r="AE51" s="13">
        <f>VLOOKUP($E51,'ssp3-up-g'!$C$1:$X$194,22,FALSE)</f>
        <v>7.2444324300312104</v>
      </c>
    </row>
    <row r="52" spans="1:31" x14ac:dyDescent="0.3">
      <c r="A52" s="14">
        <v>50</v>
      </c>
      <c r="B52" s="8" t="s">
        <v>298</v>
      </c>
      <c r="C52" s="8" t="s">
        <v>214</v>
      </c>
      <c r="D52" s="8">
        <v>894</v>
      </c>
      <c r="E52" s="8" t="s">
        <v>200</v>
      </c>
      <c r="F52" s="8">
        <v>894</v>
      </c>
      <c r="G52" s="8" t="s">
        <v>261</v>
      </c>
      <c r="H52" s="8">
        <v>910</v>
      </c>
      <c r="J52" s="8" t="str">
        <f>VLOOKUP($E52,'un-class-eco'!$B$2:$D$219,3,FALSE)</f>
        <v>Lower middle income</v>
      </c>
      <c r="K52" s="8" t="str">
        <f>IF(VLOOKUP(E52,'un-class'!$L$1:$O$249,2,FALSE)="x","LDC",IF(VLOOKUP(E52,'un-class'!$L$1:$O$249,3,FALSE)="x","LLDC",IF(VLOOKUP(E52,'un-class'!$L$1:O267,4,FALSE)="x","SIDS","nan")))</f>
        <v>LDC</v>
      </c>
      <c r="L52" s="14" t="str">
        <f t="shared" si="27"/>
        <v>ZMB</v>
      </c>
      <c r="M52" s="15" t="s">
        <v>1049</v>
      </c>
      <c r="N52" s="13">
        <f>VLOOKUP($E52,'ssp3-up-g'!$C$1:$X$194,5,FALSE)</f>
        <v>0.88578421630113446</v>
      </c>
      <c r="O52" s="13">
        <f>VLOOKUP($E52,'ssp3-up-g'!$C$1:$X$194,6,FALSE)</f>
        <v>1.0853605324786475</v>
      </c>
      <c r="P52" s="13">
        <f>VLOOKUP($E52,'ssp3-up-g'!$C$1:$X$194,7,FALSE)</f>
        <v>1.2073379336897414</v>
      </c>
      <c r="Q52" s="13">
        <f>VLOOKUP($E52,'ssp3-up-g'!$C$1:$X$194,8,FALSE)</f>
        <v>1.3699587780257128</v>
      </c>
      <c r="R52" s="13">
        <f>VLOOKUP($E52,'ssp3-up-g'!$C$1:$X$194,9,FALSE)</f>
        <v>1.514204604779902</v>
      </c>
      <c r="S52" s="13">
        <f>VLOOKUP($E52,'ssp3-up-g'!$C$1:$X$194,10,FALSE)</f>
        <v>1.6522662946223807</v>
      </c>
      <c r="T52" s="13">
        <f>VLOOKUP($E52,'ssp3-up-g'!$C$1:$X$194,11,FALSE)</f>
        <v>1.7431911932871689</v>
      </c>
      <c r="U52" s="13">
        <f>VLOOKUP($E52,'ssp3-up-g'!$C$1:$X$194,12,FALSE)</f>
        <v>1.8647090713951364</v>
      </c>
      <c r="V52" s="13">
        <f>VLOOKUP($E52,'ssp3-up-g'!$C$1:$X$194,13,FALSE)</f>
        <v>1.8937102017232483</v>
      </c>
      <c r="W52" s="13">
        <f>VLOOKUP($E52,'ssp3-up-g'!$C$1:$X$194,14,FALSE)</f>
        <v>1.9227450966653166</v>
      </c>
      <c r="X52" s="13">
        <f>VLOOKUP($E52,'ssp3-up-g'!$C$1:$X$194,15,FALSE)</f>
        <v>1.9942268771313927</v>
      </c>
      <c r="Y52" s="13">
        <f>VLOOKUP($E52,'ssp3-up-g'!$C$1:$X$194,16,FALSE)</f>
        <v>2.050004207436217</v>
      </c>
      <c r="Z52" s="13">
        <f>VLOOKUP($E52,'ssp3-up-g'!$C$1:$X$194,17,FALSE)</f>
        <v>2.087332749681142</v>
      </c>
      <c r="AA52" s="13">
        <f>VLOOKUP($E52,'ssp3-up-g'!$C$1:$X$194,18,FALSE)</f>
        <v>2.150805040475845</v>
      </c>
      <c r="AB52" s="13">
        <f>VLOOKUP($E52,'ssp3-up-g'!$C$1:$X$194,19,FALSE)</f>
        <v>2.1389925593650823</v>
      </c>
      <c r="AC52" s="13">
        <f>VLOOKUP($E52,'ssp3-up-g'!$C$1:$X$194,20,FALSE)</f>
        <v>2.1683637371625117</v>
      </c>
      <c r="AD52" s="13">
        <f>VLOOKUP($E52,'ssp3-up-g'!$C$1:$X$194,21,FALSE)</f>
        <v>2.1850092858733419</v>
      </c>
      <c r="AE52" s="13">
        <f>VLOOKUP($E52,'ssp3-up-g'!$C$1:$X$194,22,FALSE)</f>
        <v>2.1688079726438403</v>
      </c>
    </row>
    <row r="53" spans="1:31" x14ac:dyDescent="0.3">
      <c r="A53" s="14">
        <v>51</v>
      </c>
      <c r="B53" s="8" t="s">
        <v>300</v>
      </c>
      <c r="C53" s="8" t="s">
        <v>214</v>
      </c>
      <c r="D53" s="8">
        <v>716</v>
      </c>
      <c r="E53" s="8" t="s">
        <v>201</v>
      </c>
      <c r="F53" s="8">
        <v>716</v>
      </c>
      <c r="G53" s="8" t="s">
        <v>261</v>
      </c>
      <c r="H53" s="8">
        <v>910</v>
      </c>
      <c r="J53" s="8" t="str">
        <f>VLOOKUP($E53,'un-class-eco'!$B$2:$D$219,3,FALSE)</f>
        <v>Lower middle income</v>
      </c>
      <c r="K53" s="8" t="str">
        <f>IF(VLOOKUP(E53,'un-class'!$L$1:$O$249,2,FALSE)="x","LDC",IF(VLOOKUP(E53,'un-class'!$L$1:$O$249,3,FALSE)="x","LLDC",IF(VLOOKUP(E53,'un-class'!$L$1:O268,4,FALSE)="x","SIDS","nan")))</f>
        <v>LLDC</v>
      </c>
      <c r="L53" s="14" t="str">
        <f t="shared" si="27"/>
        <v>ZWE</v>
      </c>
      <c r="M53" s="15" t="s">
        <v>1049</v>
      </c>
      <c r="N53" s="13">
        <f>VLOOKUP($E53,'ssp3-up-g'!$C$1:$X$194,5,FALSE)</f>
        <v>0.21225882134198848</v>
      </c>
      <c r="O53" s="13">
        <f>VLOOKUP($E53,'ssp3-up-g'!$C$1:$X$194,6,FALSE)</f>
        <v>0.32410451372680882</v>
      </c>
      <c r="P53" s="13">
        <f>VLOOKUP($E53,'ssp3-up-g'!$C$1:$X$194,7,FALSE)</f>
        <v>0.35631296695073988</v>
      </c>
      <c r="Q53" s="13">
        <f>VLOOKUP($E53,'ssp3-up-g'!$C$1:$X$194,8,FALSE)</f>
        <v>0.33671254077567259</v>
      </c>
      <c r="R53" s="13">
        <f>VLOOKUP($E53,'ssp3-up-g'!$C$1:$X$194,9,FALSE)</f>
        <v>0.30258859355852419</v>
      </c>
      <c r="S53" s="13">
        <f>VLOOKUP($E53,'ssp3-up-g'!$C$1:$X$194,10,FALSE)</f>
        <v>0.29031592347385171</v>
      </c>
      <c r="T53" s="13">
        <f>VLOOKUP($E53,'ssp3-up-g'!$C$1:$X$194,11,FALSE)</f>
        <v>0.29679313714618605</v>
      </c>
      <c r="U53" s="13">
        <f>VLOOKUP($E53,'ssp3-up-g'!$C$1:$X$194,12,FALSE)</f>
        <v>0.30860286328425168</v>
      </c>
      <c r="V53" s="13">
        <f>VLOOKUP($E53,'ssp3-up-g'!$C$1:$X$194,13,FALSE)</f>
        <v>0.30004052608123466</v>
      </c>
      <c r="W53" s="13">
        <f>VLOOKUP($E53,'ssp3-up-g'!$C$1:$X$194,14,FALSE)</f>
        <v>0.26949943780554175</v>
      </c>
      <c r="X53" s="13">
        <f>VLOOKUP($E53,'ssp3-up-g'!$C$1:$X$194,15,FALSE)</f>
        <v>0.27038437950046568</v>
      </c>
      <c r="Y53" s="13">
        <f>VLOOKUP($E53,'ssp3-up-g'!$C$1:$X$194,16,FALSE)</f>
        <v>0.2715261840905594</v>
      </c>
      <c r="Z53" s="13">
        <f>VLOOKUP($E53,'ssp3-up-g'!$C$1:$X$194,17,FALSE)</f>
        <v>0.2829690334267525</v>
      </c>
      <c r="AA53" s="13">
        <f>VLOOKUP($E53,'ssp3-up-g'!$C$1:$X$194,18,FALSE)</f>
        <v>0.28591541669694465</v>
      </c>
      <c r="AB53" s="13">
        <f>VLOOKUP($E53,'ssp3-up-g'!$C$1:$X$194,19,FALSE)</f>
        <v>0.29998228835578367</v>
      </c>
      <c r="AC53" s="13">
        <f>VLOOKUP($E53,'ssp3-up-g'!$C$1:$X$194,20,FALSE)</f>
        <v>0.30180571908839937</v>
      </c>
      <c r="AD53" s="13">
        <f>VLOOKUP($E53,'ssp3-up-g'!$C$1:$X$194,21,FALSE)</f>
        <v>0.31181001375669126</v>
      </c>
      <c r="AE53" s="13">
        <f>VLOOKUP($E53,'ssp3-up-g'!$C$1:$X$194,22,FALSE)</f>
        <v>0.32064229388192445</v>
      </c>
    </row>
    <row r="54" spans="1:31" x14ac:dyDescent="0.3">
      <c r="A54" s="14">
        <v>52</v>
      </c>
      <c r="B54" s="14" t="s">
        <v>302</v>
      </c>
      <c r="C54" s="14" t="s">
        <v>214</v>
      </c>
      <c r="D54" s="14">
        <v>911</v>
      </c>
      <c r="E54" s="14" t="s">
        <v>214</v>
      </c>
      <c r="F54" s="14">
        <v>17</v>
      </c>
      <c r="G54" s="14" t="s">
        <v>258</v>
      </c>
      <c r="H54" s="14">
        <v>903</v>
      </c>
      <c r="I54" s="14">
        <v>1834</v>
      </c>
      <c r="L54" s="14" t="str">
        <f>B54</f>
        <v>Middle Africa</v>
      </c>
      <c r="M54" s="15" t="s">
        <v>1049</v>
      </c>
      <c r="N54" s="15">
        <f t="shared" ref="N54:AE54" si="28">SUMIF($H$2:$H$295,$D54,N$2:N$295)</f>
        <v>9.1992890068989617</v>
      </c>
      <c r="O54" s="15">
        <f t="shared" si="28"/>
        <v>10.31738196609715</v>
      </c>
      <c r="P54" s="15">
        <f t="shared" si="28"/>
        <v>11.134481621070865</v>
      </c>
      <c r="Q54" s="15">
        <f t="shared" si="28"/>
        <v>11.860175208678823</v>
      </c>
      <c r="R54" s="15">
        <f t="shared" si="28"/>
        <v>11.992461720960035</v>
      </c>
      <c r="S54" s="15">
        <f t="shared" si="28"/>
        <v>12.166416310038338</v>
      </c>
      <c r="T54" s="15">
        <f t="shared" si="28"/>
        <v>12.345568055422769</v>
      </c>
      <c r="U54" s="15">
        <f t="shared" si="28"/>
        <v>12.424496402274047</v>
      </c>
      <c r="V54" s="15">
        <f t="shared" si="28"/>
        <v>12.132267485831479</v>
      </c>
      <c r="W54" s="15">
        <f t="shared" si="28"/>
        <v>11.68219859477747</v>
      </c>
      <c r="X54" s="15">
        <f t="shared" si="28"/>
        <v>11.272431619114659</v>
      </c>
      <c r="Y54" s="15">
        <f t="shared" si="28"/>
        <v>10.944165995839253</v>
      </c>
      <c r="Z54" s="15">
        <f t="shared" si="28"/>
        <v>10.5589902075744</v>
      </c>
      <c r="AA54" s="15">
        <f t="shared" si="28"/>
        <v>10.188729273933939</v>
      </c>
      <c r="AB54" s="15">
        <f t="shared" si="28"/>
        <v>9.7900124832745163</v>
      </c>
      <c r="AC54" s="15">
        <f t="shared" si="28"/>
        <v>9.2482025335317974</v>
      </c>
      <c r="AD54" s="15">
        <f t="shared" si="28"/>
        <v>8.8495778301547148</v>
      </c>
      <c r="AE54" s="15">
        <f t="shared" si="28"/>
        <v>8.2929563993642184</v>
      </c>
    </row>
    <row r="55" spans="1:31" x14ac:dyDescent="0.3">
      <c r="A55" s="14">
        <v>53</v>
      </c>
      <c r="B55" s="8" t="s">
        <v>303</v>
      </c>
      <c r="C55" s="8" t="s">
        <v>214</v>
      </c>
      <c r="D55" s="8">
        <v>24</v>
      </c>
      <c r="E55" s="8" t="s">
        <v>11</v>
      </c>
      <c r="F55" s="8">
        <v>24</v>
      </c>
      <c r="G55" s="8" t="s">
        <v>261</v>
      </c>
      <c r="H55" s="8">
        <v>911</v>
      </c>
      <c r="J55" s="8" t="str">
        <f>VLOOKUP($E55,'un-class-eco'!$B$2:$D$219,3,FALSE)</f>
        <v>Lower middle income</v>
      </c>
      <c r="K55" s="8" t="str">
        <f>IF(VLOOKUP(E55,'un-class'!$L$1:$O$249,2,FALSE)="x","LDC",IF(VLOOKUP(E55,'un-class'!$L$1:$O$249,3,FALSE)="x","LLDC",IF(VLOOKUP(E55,'un-class'!$L$1:O270,4,FALSE)="x","SIDS","nan")))</f>
        <v>LDC</v>
      </c>
      <c r="L55" s="14" t="str">
        <f t="shared" si="27"/>
        <v>AGO</v>
      </c>
      <c r="M55" s="15" t="s">
        <v>1049</v>
      </c>
      <c r="N55" s="13">
        <f>VLOOKUP($E55,'ssp3-up-g'!$C$1:$X$194,5,FALSE)</f>
        <v>2.0646227502209147</v>
      </c>
      <c r="O55" s="13">
        <f>VLOOKUP($E55,'ssp3-up-g'!$C$1:$X$194,6,FALSE)</f>
        <v>2.4147274471417592</v>
      </c>
      <c r="P55" s="13">
        <f>VLOOKUP($E55,'ssp3-up-g'!$C$1:$X$194,7,FALSE)</f>
        <v>2.7104473288709805</v>
      </c>
      <c r="Q55" s="13">
        <f>VLOOKUP($E55,'ssp3-up-g'!$C$1:$X$194,8,FALSE)</f>
        <v>2.8799763251161288</v>
      </c>
      <c r="R55" s="13">
        <f>VLOOKUP($E55,'ssp3-up-g'!$C$1:$X$194,9,FALSE)</f>
        <v>2.9040024064786536</v>
      </c>
      <c r="S55" s="13">
        <f>VLOOKUP($E55,'ssp3-up-g'!$C$1:$X$194,10,FALSE)</f>
        <v>2.9373274310507647</v>
      </c>
      <c r="T55" s="13">
        <f>VLOOKUP($E55,'ssp3-up-g'!$C$1:$X$194,11,FALSE)</f>
        <v>3.0263266961280806</v>
      </c>
      <c r="U55" s="13">
        <f>VLOOKUP($E55,'ssp3-up-g'!$C$1:$X$194,12,FALSE)</f>
        <v>3.0739533993856938</v>
      </c>
      <c r="V55" s="13">
        <f>VLOOKUP($E55,'ssp3-up-g'!$C$1:$X$194,13,FALSE)</f>
        <v>3.0034188367804262</v>
      </c>
      <c r="W55" s="13">
        <f>VLOOKUP($E55,'ssp3-up-g'!$C$1:$X$194,14,FALSE)</f>
        <v>2.8689220470393835</v>
      </c>
      <c r="X55" s="13">
        <f>VLOOKUP($E55,'ssp3-up-g'!$C$1:$X$194,15,FALSE)</f>
        <v>2.7158192836305943</v>
      </c>
      <c r="Y55" s="13">
        <f>VLOOKUP($E55,'ssp3-up-g'!$C$1:$X$194,16,FALSE)</f>
        <v>2.5730362438980308</v>
      </c>
      <c r="Z55" s="13">
        <f>VLOOKUP($E55,'ssp3-up-g'!$C$1:$X$194,17,FALSE)</f>
        <v>2.4482904339846172</v>
      </c>
      <c r="AA55" s="13">
        <f>VLOOKUP($E55,'ssp3-up-g'!$C$1:$X$194,18,FALSE)</f>
        <v>2.3119772330894293</v>
      </c>
      <c r="AB55" s="13">
        <f>VLOOKUP($E55,'ssp3-up-g'!$C$1:$X$194,19,FALSE)</f>
        <v>2.1832877653868152</v>
      </c>
      <c r="AC55" s="13">
        <f>VLOOKUP($E55,'ssp3-up-g'!$C$1:$X$194,20,FALSE)</f>
        <v>1.9298329713974454</v>
      </c>
      <c r="AD55" s="13">
        <f>VLOOKUP($E55,'ssp3-up-g'!$C$1:$X$194,21,FALSE)</f>
        <v>1.7880091363039838</v>
      </c>
      <c r="AE55" s="13">
        <f>VLOOKUP($E55,'ssp3-up-g'!$C$1:$X$194,22,FALSE)</f>
        <v>1.5205956011040342</v>
      </c>
    </row>
    <row r="56" spans="1:31" x14ac:dyDescent="0.3">
      <c r="A56" s="14">
        <v>54</v>
      </c>
      <c r="B56" s="8" t="s">
        <v>305</v>
      </c>
      <c r="C56" s="8" t="s">
        <v>214</v>
      </c>
      <c r="D56" s="8">
        <v>120</v>
      </c>
      <c r="E56" s="8" t="s">
        <v>42</v>
      </c>
      <c r="F56" s="8">
        <v>120</v>
      </c>
      <c r="G56" s="8" t="s">
        <v>261</v>
      </c>
      <c r="H56" s="8">
        <v>911</v>
      </c>
      <c r="J56" s="8" t="str">
        <f>VLOOKUP($E56,'un-class-eco'!$B$2:$D$219,3,FALSE)</f>
        <v>Lower middle income</v>
      </c>
      <c r="K56" s="8" t="str">
        <f>IF(VLOOKUP(E56,'un-class'!$L$1:$O$249,2,FALSE)="x","LDC",IF(VLOOKUP(E56,'un-class'!$L$1:$O$249,3,FALSE)="x","LLDC",IF(VLOOKUP(E56,'un-class'!$L$1:O271,4,FALSE)="x","SIDS","nan")))</f>
        <v>nan</v>
      </c>
      <c r="L56" s="14" t="str">
        <f t="shared" si="27"/>
        <v>CMR</v>
      </c>
      <c r="M56" s="15" t="s">
        <v>1049</v>
      </c>
      <c r="N56" s="13">
        <f>VLOOKUP($E56,'ssp3-up-g'!$C$1:$X$194,5,FALSE)</f>
        <v>1.6283002434739817</v>
      </c>
      <c r="O56" s="13">
        <f>VLOOKUP($E56,'ssp3-up-g'!$C$1:$X$194,6,FALSE)</f>
        <v>1.7236298745455993</v>
      </c>
      <c r="P56" s="13">
        <f>VLOOKUP($E56,'ssp3-up-g'!$C$1:$X$194,7,FALSE)</f>
        <v>1.7404335672958542</v>
      </c>
      <c r="Q56" s="13">
        <f>VLOOKUP($E56,'ssp3-up-g'!$C$1:$X$194,8,FALSE)</f>
        <v>1.7883275863609001</v>
      </c>
      <c r="R56" s="13">
        <f>VLOOKUP($E56,'ssp3-up-g'!$C$1:$X$194,9,FALSE)</f>
        <v>1.757553709148894</v>
      </c>
      <c r="S56" s="13">
        <f>VLOOKUP($E56,'ssp3-up-g'!$C$1:$X$194,10,FALSE)</f>
        <v>1.7223575888185572</v>
      </c>
      <c r="T56" s="13">
        <f>VLOOKUP($E56,'ssp3-up-g'!$C$1:$X$194,11,FALSE)</f>
        <v>1.6592665125734491</v>
      </c>
      <c r="U56" s="13">
        <f>VLOOKUP($E56,'ssp3-up-g'!$C$1:$X$194,12,FALSE)</f>
        <v>1.6008221882530052</v>
      </c>
      <c r="V56" s="13">
        <f>VLOOKUP($E56,'ssp3-up-g'!$C$1:$X$194,13,FALSE)</f>
        <v>1.4902261441336933</v>
      </c>
      <c r="W56" s="13">
        <f>VLOOKUP($E56,'ssp3-up-g'!$C$1:$X$194,14,FALSE)</f>
        <v>1.3785682401904893</v>
      </c>
      <c r="X56" s="13">
        <f>VLOOKUP($E56,'ssp3-up-g'!$C$1:$X$194,15,FALSE)</f>
        <v>1.265657763460613</v>
      </c>
      <c r="Y56" s="13">
        <f>VLOOKUP($E56,'ssp3-up-g'!$C$1:$X$194,16,FALSE)</f>
        <v>1.2197882631486578</v>
      </c>
      <c r="Z56" s="13">
        <f>VLOOKUP($E56,'ssp3-up-g'!$C$1:$X$194,17,FALSE)</f>
        <v>1.1065085117996105</v>
      </c>
      <c r="AA56" s="13">
        <f>VLOOKUP($E56,'ssp3-up-g'!$C$1:$X$194,18,FALSE)</f>
        <v>1.0393227546761672</v>
      </c>
      <c r="AB56" s="13">
        <f>VLOOKUP($E56,'ssp3-up-g'!$C$1:$X$194,19,FALSE)</f>
        <v>0.95718903898831798</v>
      </c>
      <c r="AC56" s="13">
        <f>VLOOKUP($E56,'ssp3-up-g'!$C$1:$X$194,20,FALSE)</f>
        <v>0.88404412354333317</v>
      </c>
      <c r="AD56" s="13">
        <f>VLOOKUP($E56,'ssp3-up-g'!$C$1:$X$194,21,FALSE)</f>
        <v>0.84923558687284384</v>
      </c>
      <c r="AE56" s="13">
        <f>VLOOKUP($E56,'ssp3-up-g'!$C$1:$X$194,22,FALSE)</f>
        <v>0.74756375563437416</v>
      </c>
    </row>
    <row r="57" spans="1:31" x14ac:dyDescent="0.3">
      <c r="A57" s="14">
        <v>55</v>
      </c>
      <c r="B57" s="8" t="s">
        <v>307</v>
      </c>
      <c r="C57" s="8" t="s">
        <v>214</v>
      </c>
      <c r="D57" s="8">
        <v>140</v>
      </c>
      <c r="E57" s="8" t="s">
        <v>36</v>
      </c>
      <c r="F57" s="8">
        <v>140</v>
      </c>
      <c r="G57" s="8" t="s">
        <v>261</v>
      </c>
      <c r="H57" s="8">
        <v>911</v>
      </c>
      <c r="J57" s="8" t="str">
        <f>VLOOKUP($E57,'un-class-eco'!$B$2:$D$219,3,FALSE)</f>
        <v>Low income</v>
      </c>
      <c r="K57" s="8" t="str">
        <f>IF(VLOOKUP(E57,'un-class'!$L$1:$O$249,2,FALSE)="x","LDC",IF(VLOOKUP(E57,'un-class'!$L$1:$O$249,3,FALSE)="x","LLDC",IF(VLOOKUP(E57,'un-class'!$L$1:O272,4,FALSE)="x","SIDS","nan")))</f>
        <v>LDC</v>
      </c>
      <c r="L57" s="14" t="str">
        <f t="shared" si="27"/>
        <v>CAF</v>
      </c>
      <c r="M57" s="15" t="s">
        <v>1049</v>
      </c>
      <c r="N57" s="13">
        <f>VLOOKUP($E57,'ssp3-up-g'!$C$1:$X$194,5,FALSE)</f>
        <v>0.20523187488057171</v>
      </c>
      <c r="O57" s="13">
        <f>VLOOKUP($E57,'ssp3-up-g'!$C$1:$X$194,6,FALSE)</f>
        <v>0.2300660537649506</v>
      </c>
      <c r="P57" s="13">
        <f>VLOOKUP($E57,'ssp3-up-g'!$C$1:$X$194,7,FALSE)</f>
        <v>0.24067029878195711</v>
      </c>
      <c r="Q57" s="13">
        <f>VLOOKUP($E57,'ssp3-up-g'!$C$1:$X$194,8,FALSE)</f>
        <v>0.24650873410465346</v>
      </c>
      <c r="R57" s="13">
        <f>VLOOKUP($E57,'ssp3-up-g'!$C$1:$X$194,9,FALSE)</f>
        <v>0.24196236360215284</v>
      </c>
      <c r="S57" s="13">
        <f>VLOOKUP($E57,'ssp3-up-g'!$C$1:$X$194,10,FALSE)</f>
        <v>0.23970514430714784</v>
      </c>
      <c r="T57" s="13">
        <f>VLOOKUP($E57,'ssp3-up-g'!$C$1:$X$194,11,FALSE)</f>
        <v>0.23902857063792915</v>
      </c>
      <c r="U57" s="13">
        <f>VLOOKUP($E57,'ssp3-up-g'!$C$1:$X$194,12,FALSE)</f>
        <v>0.23604098096585924</v>
      </c>
      <c r="V57" s="13">
        <f>VLOOKUP($E57,'ssp3-up-g'!$C$1:$X$194,13,FALSE)</f>
        <v>0.22488226900733954</v>
      </c>
      <c r="W57" s="13">
        <f>VLOOKUP($E57,'ssp3-up-g'!$C$1:$X$194,14,FALSE)</f>
        <v>0.21076364441787421</v>
      </c>
      <c r="X57" s="13">
        <f>VLOOKUP($E57,'ssp3-up-g'!$C$1:$X$194,15,FALSE)</f>
        <v>0.19797608267171896</v>
      </c>
      <c r="Y57" s="13">
        <f>VLOOKUP($E57,'ssp3-up-g'!$C$1:$X$194,16,FALSE)</f>
        <v>0.18673544619624227</v>
      </c>
      <c r="Z57" s="13">
        <f>VLOOKUP($E57,'ssp3-up-g'!$C$1:$X$194,17,FALSE)</f>
        <v>0.1767946996789993</v>
      </c>
      <c r="AA57" s="13">
        <f>VLOOKUP($E57,'ssp3-up-g'!$C$1:$X$194,18,FALSE)</f>
        <v>0.16268391764743573</v>
      </c>
      <c r="AB57" s="13">
        <f>VLOOKUP($E57,'ssp3-up-g'!$C$1:$X$194,19,FALSE)</f>
        <v>0.15658449312247225</v>
      </c>
      <c r="AC57" s="13">
        <f>VLOOKUP($E57,'ssp3-up-g'!$C$1:$X$194,20,FALSE)</f>
        <v>0.14293528208069972</v>
      </c>
      <c r="AD57" s="13">
        <f>VLOOKUP($E57,'ssp3-up-g'!$C$1:$X$194,21,FALSE)</f>
        <v>0.1303686378512392</v>
      </c>
      <c r="AE57" s="13">
        <f>VLOOKUP($E57,'ssp3-up-g'!$C$1:$X$194,22,FALSE)</f>
        <v>0.11935207458695984</v>
      </c>
    </row>
    <row r="58" spans="1:31" x14ac:dyDescent="0.3">
      <c r="A58" s="14">
        <v>56</v>
      </c>
      <c r="B58" s="8" t="s">
        <v>309</v>
      </c>
      <c r="C58" s="8" t="s">
        <v>214</v>
      </c>
      <c r="D58" s="8">
        <v>148</v>
      </c>
      <c r="E58" s="8" t="s">
        <v>176</v>
      </c>
      <c r="F58" s="8">
        <v>148</v>
      </c>
      <c r="G58" s="8" t="s">
        <v>261</v>
      </c>
      <c r="H58" s="8">
        <v>911</v>
      </c>
      <c r="J58" s="8" t="str">
        <f>VLOOKUP($E58,'un-class-eco'!$B$2:$D$219,3,FALSE)</f>
        <v>Low income</v>
      </c>
      <c r="K58" s="8" t="str">
        <f>IF(VLOOKUP(E58,'un-class'!$L$1:$O$249,2,FALSE)="x","LDC",IF(VLOOKUP(E58,'un-class'!$L$1:$O$249,3,FALSE)="x","LLDC",IF(VLOOKUP(E58,'un-class'!$L$1:O273,4,FALSE)="x","SIDS","nan")))</f>
        <v>LDC</v>
      </c>
      <c r="L58" s="14" t="str">
        <f t="shared" si="27"/>
        <v>TCD</v>
      </c>
      <c r="M58" s="15" t="s">
        <v>1049</v>
      </c>
      <c r="N58" s="13">
        <f>VLOOKUP($E58,'ssp3-up-g'!$C$1:$X$194,5,FALSE)</f>
        <v>0.63834517841513749</v>
      </c>
      <c r="O58" s="13">
        <f>VLOOKUP($E58,'ssp3-up-g'!$C$1:$X$194,6,FALSE)</f>
        <v>0.73903730462821349</v>
      </c>
      <c r="P58" s="13">
        <f>VLOOKUP($E58,'ssp3-up-g'!$C$1:$X$194,7,FALSE)</f>
        <v>0.84849228305391744</v>
      </c>
      <c r="Q58" s="13">
        <f>VLOOKUP($E58,'ssp3-up-g'!$C$1:$X$194,8,FALSE)</f>
        <v>0.95705302957461669</v>
      </c>
      <c r="R58" s="13">
        <f>VLOOKUP($E58,'ssp3-up-g'!$C$1:$X$194,9,FALSE)</f>
        <v>1.0272801106216338</v>
      </c>
      <c r="S58" s="13">
        <f>VLOOKUP($E58,'ssp3-up-g'!$C$1:$X$194,10,FALSE)</f>
        <v>1.0824854075392309</v>
      </c>
      <c r="T58" s="13">
        <f>VLOOKUP($E58,'ssp3-up-g'!$C$1:$X$194,11,FALSE)</f>
        <v>1.135353851442888</v>
      </c>
      <c r="U58" s="13">
        <f>VLOOKUP($E58,'ssp3-up-g'!$C$1:$X$194,12,FALSE)</f>
        <v>1.1735750797259321</v>
      </c>
      <c r="V58" s="13">
        <f>VLOOKUP($E58,'ssp3-up-g'!$C$1:$X$194,13,FALSE)</f>
        <v>1.1855153985775786</v>
      </c>
      <c r="W58" s="13">
        <f>VLOOKUP($E58,'ssp3-up-g'!$C$1:$X$194,14,FALSE)</f>
        <v>1.1796060186664246</v>
      </c>
      <c r="X58" s="13">
        <f>VLOOKUP($E58,'ssp3-up-g'!$C$1:$X$194,15,FALSE)</f>
        <v>1.1654254328289273</v>
      </c>
      <c r="Y58" s="13">
        <f>VLOOKUP($E58,'ssp3-up-g'!$C$1:$X$194,16,FALSE)</f>
        <v>1.1458662812920792</v>
      </c>
      <c r="Z58" s="13">
        <f>VLOOKUP($E58,'ssp3-up-g'!$C$1:$X$194,17,FALSE)</f>
        <v>1.126217039346594</v>
      </c>
      <c r="AA58" s="13">
        <f>VLOOKUP($E58,'ssp3-up-g'!$C$1:$X$194,18,FALSE)</f>
        <v>1.0961520693585207</v>
      </c>
      <c r="AB58" s="13">
        <f>VLOOKUP($E58,'ssp3-up-g'!$C$1:$X$194,19,FALSE)</f>
        <v>1.0557650565449777</v>
      </c>
      <c r="AC58" s="13">
        <f>VLOOKUP($E58,'ssp3-up-g'!$C$1:$X$194,20,FALSE)</f>
        <v>1.0028210187986879</v>
      </c>
      <c r="AD58" s="13">
        <f>VLOOKUP($E58,'ssp3-up-g'!$C$1:$X$194,21,FALSE)</f>
        <v>0.92926058540126988</v>
      </c>
      <c r="AE58" s="13">
        <f>VLOOKUP($E58,'ssp3-up-g'!$C$1:$X$194,22,FALSE)</f>
        <v>0.89907853135827054</v>
      </c>
    </row>
    <row r="59" spans="1:31" x14ac:dyDescent="0.3">
      <c r="A59" s="14">
        <v>57</v>
      </c>
      <c r="B59" s="8" t="s">
        <v>311</v>
      </c>
      <c r="C59" s="8" t="s">
        <v>214</v>
      </c>
      <c r="D59" s="8">
        <v>178</v>
      </c>
      <c r="E59" s="8" t="s">
        <v>44</v>
      </c>
      <c r="F59" s="8">
        <v>178</v>
      </c>
      <c r="G59" s="8" t="s">
        <v>261</v>
      </c>
      <c r="H59" s="8">
        <v>911</v>
      </c>
      <c r="J59" s="8" t="str">
        <f>VLOOKUP($E59,'un-class-eco'!$B$2:$D$219,3,FALSE)</f>
        <v>Lower middle income</v>
      </c>
      <c r="K59" s="8" t="str">
        <f>IF(VLOOKUP(E59,'un-class'!$L$1:$O$249,2,FALSE)="x","LDC",IF(VLOOKUP(E59,'un-class'!$L$1:$O$249,3,FALSE)="x","LLDC",IF(VLOOKUP(E59,'un-class'!$L$1:O274,4,FALSE)="x","SIDS","nan")))</f>
        <v>nan</v>
      </c>
      <c r="L59" s="14" t="str">
        <f t="shared" si="27"/>
        <v>COG</v>
      </c>
      <c r="M59" s="15" t="s">
        <v>1049</v>
      </c>
      <c r="N59" s="13">
        <f>VLOOKUP($E59,'ssp3-up-g'!$C$1:$X$194,5,FALSE)</f>
        <v>0.39178532730088067</v>
      </c>
      <c r="O59" s="13">
        <f>VLOOKUP($E59,'ssp3-up-g'!$C$1:$X$194,6,FALSE)</f>
        <v>0.40844550996296514</v>
      </c>
      <c r="P59" s="13">
        <f>VLOOKUP($E59,'ssp3-up-g'!$C$1:$X$194,7,FALSE)</f>
        <v>0.41302417694661031</v>
      </c>
      <c r="Q59" s="13">
        <f>VLOOKUP($E59,'ssp3-up-g'!$C$1:$X$194,8,FALSE)</f>
        <v>0.42719502065360393</v>
      </c>
      <c r="R59" s="13">
        <f>VLOOKUP($E59,'ssp3-up-g'!$C$1:$X$194,9,FALSE)</f>
        <v>0.42328690959403215</v>
      </c>
      <c r="S59" s="13">
        <f>VLOOKUP($E59,'ssp3-up-g'!$C$1:$X$194,10,FALSE)</f>
        <v>0.41826489351860907</v>
      </c>
      <c r="T59" s="13">
        <f>VLOOKUP($E59,'ssp3-up-g'!$C$1:$X$194,11,FALSE)</f>
        <v>0.41268123526763745</v>
      </c>
      <c r="U59" s="13">
        <f>VLOOKUP($E59,'ssp3-up-g'!$C$1:$X$194,12,FALSE)</f>
        <v>0.40427739413678676</v>
      </c>
      <c r="V59" s="13">
        <f>VLOOKUP($E59,'ssp3-up-g'!$C$1:$X$194,13,FALSE)</f>
        <v>0.3918835742817901</v>
      </c>
      <c r="W59" s="13">
        <f>VLOOKUP($E59,'ssp3-up-g'!$C$1:$X$194,14,FALSE)</f>
        <v>0.37666747419530466</v>
      </c>
      <c r="X59" s="13">
        <f>VLOOKUP($E59,'ssp3-up-g'!$C$1:$X$194,15,FALSE)</f>
        <v>0.35311804576293415</v>
      </c>
      <c r="Y59" s="13">
        <f>VLOOKUP($E59,'ssp3-up-g'!$C$1:$X$194,16,FALSE)</f>
        <v>0.34256561623441151</v>
      </c>
      <c r="Z59" s="13">
        <f>VLOOKUP($E59,'ssp3-up-g'!$C$1:$X$194,17,FALSE)</f>
        <v>0.31835707495788501</v>
      </c>
      <c r="AA59" s="13">
        <f>VLOOKUP($E59,'ssp3-up-g'!$C$1:$X$194,18,FALSE)</f>
        <v>0.30087092609108712</v>
      </c>
      <c r="AB59" s="13">
        <f>VLOOKUP($E59,'ssp3-up-g'!$C$1:$X$194,19,FALSE)</f>
        <v>0.27523920572320826</v>
      </c>
      <c r="AC59" s="13">
        <f>VLOOKUP($E59,'ssp3-up-g'!$C$1:$X$194,20,FALSE)</f>
        <v>0.25016734992839496</v>
      </c>
      <c r="AD59" s="13">
        <f>VLOOKUP($E59,'ssp3-up-g'!$C$1:$X$194,21,FALSE)</f>
        <v>0.22714922613274169</v>
      </c>
      <c r="AE59" s="13">
        <f>VLOOKUP($E59,'ssp3-up-g'!$C$1:$X$194,22,FALSE)</f>
        <v>0.20775935826335257</v>
      </c>
    </row>
    <row r="60" spans="1:31" x14ac:dyDescent="0.3">
      <c r="A60" s="14">
        <v>58</v>
      </c>
      <c r="B60" s="8" t="s">
        <v>313</v>
      </c>
      <c r="C60" s="8" t="s">
        <v>214</v>
      </c>
      <c r="D60" s="8">
        <v>180</v>
      </c>
      <c r="E60" s="8" t="s">
        <v>43</v>
      </c>
      <c r="F60" s="8">
        <v>180</v>
      </c>
      <c r="G60" s="8" t="s">
        <v>261</v>
      </c>
      <c r="H60" s="8">
        <v>911</v>
      </c>
      <c r="J60" s="8" t="str">
        <f>VLOOKUP($E60,'un-class-eco'!$B$2:$D$219,3,FALSE)</f>
        <v>Low income</v>
      </c>
      <c r="K60" s="8" t="str">
        <f>IF(VLOOKUP(E60,'un-class'!$L$1:$O$249,2,FALSE)="x","LDC",IF(VLOOKUP(E60,'un-class'!$L$1:$O$249,3,FALSE)="x","LLDC",IF(VLOOKUP(E60,'un-class'!$L$1:O275,4,FALSE)="x","SIDS","nan")))</f>
        <v>LDC</v>
      </c>
      <c r="L60" s="14" t="str">
        <f t="shared" si="27"/>
        <v>COD</v>
      </c>
      <c r="M60" s="15" t="s">
        <v>1049</v>
      </c>
      <c r="N60" s="13">
        <f>VLOOKUP($E60,'ssp3-up-g'!$C$1:$X$194,5,FALSE)</f>
        <v>4.0618388611660734</v>
      </c>
      <c r="O60" s="13">
        <f>VLOOKUP($E60,'ssp3-up-g'!$C$1:$X$194,6,FALSE)</f>
        <v>4.5917014360286927</v>
      </c>
      <c r="P60" s="13">
        <f>VLOOKUP($E60,'ssp3-up-g'!$C$1:$X$194,7,FALSE)</f>
        <v>4.9782825935254102</v>
      </c>
      <c r="Q60" s="13">
        <f>VLOOKUP($E60,'ssp3-up-g'!$C$1:$X$194,8,FALSE)</f>
        <v>5.3640192746922324</v>
      </c>
      <c r="R60" s="13">
        <f>VLOOKUP($E60,'ssp3-up-g'!$C$1:$X$194,9,FALSE)</f>
        <v>5.4571079066627419</v>
      </c>
      <c r="S60" s="13">
        <f>VLOOKUP($E60,'ssp3-up-g'!$C$1:$X$194,10,FALSE)</f>
        <v>5.5929238064772449</v>
      </c>
      <c r="T60" s="13">
        <f>VLOOKUP($E60,'ssp3-up-g'!$C$1:$X$194,11,FALSE)</f>
        <v>5.7058171693153312</v>
      </c>
      <c r="U60" s="13">
        <f>VLOOKUP($E60,'ssp3-up-g'!$C$1:$X$194,12,FALSE)</f>
        <v>5.7739324957308042</v>
      </c>
      <c r="V60" s="13">
        <f>VLOOKUP($E60,'ssp3-up-g'!$C$1:$X$194,13,FALSE)</f>
        <v>5.6871155175267205</v>
      </c>
      <c r="W60" s="13">
        <f>VLOOKUP($E60,'ssp3-up-g'!$C$1:$X$194,14,FALSE)</f>
        <v>5.5295358836223869</v>
      </c>
      <c r="X60" s="13">
        <f>VLOOKUP($E60,'ssp3-up-g'!$C$1:$X$194,15,FALSE)</f>
        <v>5.4435435537236856</v>
      </c>
      <c r="Y60" s="13">
        <f>VLOOKUP($E60,'ssp3-up-g'!$C$1:$X$194,16,FALSE)</f>
        <v>5.3550208204334666</v>
      </c>
      <c r="Z60" s="13">
        <f>VLOOKUP($E60,'ssp3-up-g'!$C$1:$X$194,17,FALSE)</f>
        <v>5.2711489568759191</v>
      </c>
      <c r="AA60" s="13">
        <f>VLOOKUP($E60,'ssp3-up-g'!$C$1:$X$194,18,FALSE)</f>
        <v>5.1701565940857392</v>
      </c>
      <c r="AB60" s="13">
        <f>VLOOKUP($E60,'ssp3-up-g'!$C$1:$X$194,19,FALSE)</f>
        <v>5.0639542849771857</v>
      </c>
      <c r="AC60" s="13">
        <f>VLOOKUP($E60,'ssp3-up-g'!$C$1:$X$194,20,FALSE)</f>
        <v>4.9438273072673127</v>
      </c>
      <c r="AD60" s="13">
        <f>VLOOKUP($E60,'ssp3-up-g'!$C$1:$X$194,21,FALSE)</f>
        <v>4.839474119845903</v>
      </c>
      <c r="AE60" s="13">
        <f>VLOOKUP($E60,'ssp3-up-g'!$C$1:$X$194,22,FALSE)</f>
        <v>4.7164189281377986</v>
      </c>
    </row>
    <row r="61" spans="1:31" x14ac:dyDescent="0.3">
      <c r="A61" s="14">
        <v>59</v>
      </c>
      <c r="B61" s="8" t="s">
        <v>315</v>
      </c>
      <c r="C61" s="8" t="s">
        <v>214</v>
      </c>
      <c r="D61" s="8">
        <v>226</v>
      </c>
      <c r="E61" s="8" t="s">
        <v>75</v>
      </c>
      <c r="F61" s="8">
        <v>226</v>
      </c>
      <c r="G61" s="8" t="s">
        <v>261</v>
      </c>
      <c r="H61" s="8">
        <v>911</v>
      </c>
      <c r="J61" s="8" t="str">
        <f>VLOOKUP($E61,'un-class-eco'!$B$2:$D$219,3,FALSE)</f>
        <v>Upper middle income</v>
      </c>
      <c r="K61" s="8" t="str">
        <f>IF(VLOOKUP(E61,'un-class'!$L$1:$O$249,2,FALSE)="x","LDC",IF(VLOOKUP(E61,'un-class'!$L$1:$O$249,3,FALSE)="x","LLDC",IF(VLOOKUP(E61,'un-class'!$L$1:O276,4,FALSE)="x","SIDS","nan")))</f>
        <v>nan</v>
      </c>
      <c r="L61" s="14" t="str">
        <f t="shared" si="27"/>
        <v>GNQ</v>
      </c>
      <c r="M61" s="15" t="s">
        <v>1049</v>
      </c>
      <c r="N61" s="13">
        <f>VLOOKUP($E61,'ssp3-up-g'!$C$1:$X$194,5,FALSE)</f>
        <v>5.2065698641534264E-2</v>
      </c>
      <c r="O61" s="13">
        <f>VLOOKUP($E61,'ssp3-up-g'!$C$1:$X$194,6,FALSE)</f>
        <v>5.3973956872966078E-2</v>
      </c>
      <c r="P61" s="13">
        <f>VLOOKUP($E61,'ssp3-up-g'!$C$1:$X$194,7,FALSE)</f>
        <v>5.3968012305416646E-2</v>
      </c>
      <c r="Q61" s="13">
        <f>VLOOKUP($E61,'ssp3-up-g'!$C$1:$X$194,8,FALSE)</f>
        <v>5.5618002845065906E-2</v>
      </c>
      <c r="R61" s="13">
        <f>VLOOKUP($E61,'ssp3-up-g'!$C$1:$X$194,9,FALSE)</f>
        <v>5.4202125021123593E-2</v>
      </c>
      <c r="S61" s="13">
        <f>VLOOKUP($E61,'ssp3-up-g'!$C$1:$X$194,10,FALSE)</f>
        <v>5.3597634285221241E-2</v>
      </c>
      <c r="T61" s="13">
        <f>VLOOKUP($E61,'ssp3-up-g'!$C$1:$X$194,11,FALSE)</f>
        <v>5.318962987225373E-2</v>
      </c>
      <c r="U61" s="13">
        <f>VLOOKUP($E61,'ssp3-up-g'!$C$1:$X$194,12,FALSE)</f>
        <v>5.3372768859757391E-2</v>
      </c>
      <c r="V61" s="13">
        <f>VLOOKUP($E61,'ssp3-up-g'!$C$1:$X$194,13,FALSE)</f>
        <v>5.0678783423137252E-2</v>
      </c>
      <c r="W61" s="13">
        <f>VLOOKUP($E61,'ssp3-up-g'!$C$1:$X$194,14,FALSE)</f>
        <v>4.8667986794998952E-2</v>
      </c>
      <c r="X61" s="13">
        <f>VLOOKUP($E61,'ssp3-up-g'!$C$1:$X$194,15,FALSE)</f>
        <v>4.707964129519504E-2</v>
      </c>
      <c r="Y61" s="13">
        <f>VLOOKUP($E61,'ssp3-up-g'!$C$1:$X$194,16,FALSE)</f>
        <v>4.3069043226291126E-2</v>
      </c>
      <c r="Z61" s="13">
        <f>VLOOKUP($E61,'ssp3-up-g'!$C$1:$X$194,17,FALSE)</f>
        <v>4.170087086794394E-2</v>
      </c>
      <c r="AA61" s="13">
        <f>VLOOKUP($E61,'ssp3-up-g'!$C$1:$X$194,18,FALSE)</f>
        <v>3.854313953050803E-2</v>
      </c>
      <c r="AB61" s="13">
        <f>VLOOKUP($E61,'ssp3-up-g'!$C$1:$X$194,19,FALSE)</f>
        <v>3.5190922165920901E-2</v>
      </c>
      <c r="AC61" s="13">
        <f>VLOOKUP($E61,'ssp3-up-g'!$C$1:$X$194,20,FALSE)</f>
        <v>3.1627006230076304E-2</v>
      </c>
      <c r="AD61" s="13">
        <f>VLOOKUP($E61,'ssp3-up-g'!$C$1:$X$194,21,FALSE)</f>
        <v>2.78633794089298E-2</v>
      </c>
      <c r="AE61" s="13">
        <f>VLOOKUP($E61,'ssp3-up-g'!$C$1:$X$194,22,FALSE)</f>
        <v>2.421955110201135E-2</v>
      </c>
    </row>
    <row r="62" spans="1:31" x14ac:dyDescent="0.3">
      <c r="A62" s="14">
        <v>60</v>
      </c>
      <c r="B62" s="8" t="s">
        <v>317</v>
      </c>
      <c r="C62" s="8" t="s">
        <v>214</v>
      </c>
      <c r="D62" s="8">
        <v>266</v>
      </c>
      <c r="E62" s="8" t="s">
        <v>67</v>
      </c>
      <c r="F62" s="8">
        <v>266</v>
      </c>
      <c r="G62" s="8" t="s">
        <v>261</v>
      </c>
      <c r="H62" s="8">
        <v>911</v>
      </c>
      <c r="J62" s="8" t="str">
        <f>VLOOKUP($E62,'un-class-eco'!$B$2:$D$219,3,FALSE)</f>
        <v>Upper middle income</v>
      </c>
      <c r="K62" s="8" t="str">
        <f>IF(VLOOKUP(E62,'un-class'!$L$1:$O$249,2,FALSE)="x","LDC",IF(VLOOKUP(E62,'un-class'!$L$1:$O$249,3,FALSE)="x","LLDC",IF(VLOOKUP(E62,'un-class'!$L$1:O277,4,FALSE)="x","SIDS","nan")))</f>
        <v>nan</v>
      </c>
      <c r="L62" s="14" t="str">
        <f t="shared" si="27"/>
        <v>GAB</v>
      </c>
      <c r="M62" s="15" t="s">
        <v>1049</v>
      </c>
      <c r="N62" s="13">
        <f>VLOOKUP($E62,'ssp3-up-g'!$C$1:$X$194,5,FALSE)</f>
        <v>0.14449543950912402</v>
      </c>
      <c r="O62" s="13">
        <f>VLOOKUP($E62,'ssp3-up-g'!$C$1:$X$194,6,FALSE)</f>
        <v>0.14365422043076359</v>
      </c>
      <c r="P62" s="13">
        <f>VLOOKUP($E62,'ssp3-up-g'!$C$1:$X$194,7,FALSE)</f>
        <v>0.13672397808215786</v>
      </c>
      <c r="Q62" s="13">
        <f>VLOOKUP($E62,'ssp3-up-g'!$C$1:$X$194,8,FALSE)</f>
        <v>0.12951538824581599</v>
      </c>
      <c r="R62" s="13">
        <f>VLOOKUP($E62,'ssp3-up-g'!$C$1:$X$194,9,FALSE)</f>
        <v>0.1161851251413899</v>
      </c>
      <c r="S62" s="13">
        <f>VLOOKUP($E62,'ssp3-up-g'!$C$1:$X$194,10,FALSE)</f>
        <v>0.10988567825515738</v>
      </c>
      <c r="T62" s="13">
        <f>VLOOKUP($E62,'ssp3-up-g'!$C$1:$X$194,11,FALSE)</f>
        <v>0.10477576608657913</v>
      </c>
      <c r="U62" s="13">
        <f>VLOOKUP($E62,'ssp3-up-g'!$C$1:$X$194,12,FALSE)</f>
        <v>9.9835765322488168E-2</v>
      </c>
      <c r="V62" s="13">
        <f>VLOOKUP($E62,'ssp3-up-g'!$C$1:$X$194,13,FALSE)</f>
        <v>9.0501215610849339E-2</v>
      </c>
      <c r="W62" s="13">
        <f>VLOOKUP($E62,'ssp3-up-g'!$C$1:$X$194,14,FALSE)</f>
        <v>8.2289103237402017E-2</v>
      </c>
      <c r="X62" s="13">
        <f>VLOOKUP($E62,'ssp3-up-g'!$C$1:$X$194,15,FALSE)</f>
        <v>7.7121591123471056E-2</v>
      </c>
      <c r="Y62" s="13">
        <f>VLOOKUP($E62,'ssp3-up-g'!$C$1:$X$194,16,FALSE)</f>
        <v>7.1753041692129926E-2</v>
      </c>
      <c r="Z62" s="13">
        <f>VLOOKUP($E62,'ssp3-up-g'!$C$1:$X$194,17,FALSE)</f>
        <v>6.3812702343510441E-2</v>
      </c>
      <c r="AA62" s="13">
        <f>VLOOKUP($E62,'ssp3-up-g'!$C$1:$X$194,18,FALSE)</f>
        <v>6.2926569834854895E-2</v>
      </c>
      <c r="AB62" s="13">
        <f>VLOOKUP($E62,'ssp3-up-g'!$C$1:$X$194,19,FALSE)</f>
        <v>5.6742336159643081E-2</v>
      </c>
      <c r="AC62" s="13">
        <f>VLOOKUP($E62,'ssp3-up-g'!$C$1:$X$194,20,FALSE)</f>
        <v>5.6951669422885765E-2</v>
      </c>
      <c r="AD62" s="13">
        <f>VLOOKUP($E62,'ssp3-up-g'!$C$1:$X$194,21,FALSE)</f>
        <v>5.2053198892219044E-2</v>
      </c>
      <c r="AE62" s="13">
        <f>VLOOKUP($E62,'ssp3-up-g'!$C$1:$X$194,22,FALSE)</f>
        <v>5.1843268664381714E-2</v>
      </c>
    </row>
    <row r="63" spans="1:31" x14ac:dyDescent="0.3">
      <c r="A63" s="14">
        <v>61</v>
      </c>
      <c r="B63" s="8" t="s">
        <v>319</v>
      </c>
      <c r="C63" s="8" t="s">
        <v>214</v>
      </c>
      <c r="D63" s="8">
        <v>678</v>
      </c>
      <c r="E63" s="8" t="s">
        <v>169</v>
      </c>
      <c r="F63" s="8">
        <v>678</v>
      </c>
      <c r="G63" s="8" t="s">
        <v>261</v>
      </c>
      <c r="H63" s="8">
        <v>911</v>
      </c>
      <c r="J63" s="8" t="str">
        <f>VLOOKUP($E63,'un-class-eco'!$B$2:$D$219,3,FALSE)</f>
        <v>Lower middle income</v>
      </c>
      <c r="K63" s="8" t="str">
        <f>IF(VLOOKUP(E63,'un-class'!$L$1:$O$249,2,FALSE)="x","LDC",IF(VLOOKUP(E63,'un-class'!$L$1:$O$249,3,FALSE)="x","LLDC",IF(VLOOKUP(E63,'un-class'!$L$1:O278,4,FALSE)="x","SIDS","nan")))</f>
        <v>LDC</v>
      </c>
      <c r="L63" s="14" t="str">
        <f t="shared" si="27"/>
        <v>STP</v>
      </c>
      <c r="M63" s="15" t="s">
        <v>1049</v>
      </c>
      <c r="N63" s="13">
        <f>VLOOKUP($E63,'ssp3-up-g'!$C$1:$X$194,5,FALSE)</f>
        <v>1.2603633290745542E-2</v>
      </c>
      <c r="O63" s="13">
        <f>VLOOKUP($E63,'ssp3-up-g'!$C$1:$X$194,6,FALSE)</f>
        <v>1.2146162721240528E-2</v>
      </c>
      <c r="P63" s="13">
        <f>VLOOKUP($E63,'ssp3-up-g'!$C$1:$X$194,7,FALSE)</f>
        <v>1.2439382208561917E-2</v>
      </c>
      <c r="Q63" s="13">
        <f>VLOOKUP($E63,'ssp3-up-g'!$C$1:$X$194,8,FALSE)</f>
        <v>1.1961847085807498E-2</v>
      </c>
      <c r="R63" s="13">
        <f>VLOOKUP($E63,'ssp3-up-g'!$C$1:$X$194,9,FALSE)</f>
        <v>1.0881064689412578E-2</v>
      </c>
      <c r="S63" s="13">
        <f>VLOOKUP($E63,'ssp3-up-g'!$C$1:$X$194,10,FALSE)</f>
        <v>9.8687257864050193E-3</v>
      </c>
      <c r="T63" s="13">
        <f>VLOOKUP($E63,'ssp3-up-g'!$C$1:$X$194,11,FALSE)</f>
        <v>9.1286240986200029E-3</v>
      </c>
      <c r="U63" s="13">
        <f>VLOOKUP($E63,'ssp3-up-g'!$C$1:$X$194,12,FALSE)</f>
        <v>8.6863298937208122E-3</v>
      </c>
      <c r="V63" s="13">
        <f>VLOOKUP($E63,'ssp3-up-g'!$C$1:$X$194,13,FALSE)</f>
        <v>8.0457464899429121E-3</v>
      </c>
      <c r="W63" s="13">
        <f>VLOOKUP($E63,'ssp3-up-g'!$C$1:$X$194,14,FALSE)</f>
        <v>7.1781966132046238E-3</v>
      </c>
      <c r="X63" s="13">
        <f>VLOOKUP($E63,'ssp3-up-g'!$C$1:$X$194,15,FALSE)</f>
        <v>6.6902246175184477E-3</v>
      </c>
      <c r="Y63" s="13">
        <f>VLOOKUP($E63,'ssp3-up-g'!$C$1:$X$194,16,FALSE)</f>
        <v>6.3312397179423885E-3</v>
      </c>
      <c r="Z63" s="13">
        <f>VLOOKUP($E63,'ssp3-up-g'!$C$1:$X$194,17,FALSE)</f>
        <v>6.1599177193209509E-3</v>
      </c>
      <c r="AA63" s="13">
        <f>VLOOKUP($E63,'ssp3-up-g'!$C$1:$X$194,18,FALSE)</f>
        <v>6.0960696201964315E-3</v>
      </c>
      <c r="AB63" s="13">
        <f>VLOOKUP($E63,'ssp3-up-g'!$C$1:$X$194,19,FALSE)</f>
        <v>6.0593802059749624E-3</v>
      </c>
      <c r="AC63" s="13">
        <f>VLOOKUP($E63,'ssp3-up-g'!$C$1:$X$194,20,FALSE)</f>
        <v>5.9958048629599192E-3</v>
      </c>
      <c r="AD63" s="13">
        <f>VLOOKUP($E63,'ssp3-up-g'!$C$1:$X$194,21,FALSE)</f>
        <v>6.1639594455859814E-3</v>
      </c>
      <c r="AE63" s="13">
        <f>VLOOKUP($E63,'ssp3-up-g'!$C$1:$X$194,22,FALSE)</f>
        <v>6.1253305130356817E-3</v>
      </c>
    </row>
    <row r="64" spans="1:31" x14ac:dyDescent="0.3">
      <c r="A64" s="14">
        <v>62</v>
      </c>
      <c r="B64" s="14" t="s">
        <v>321</v>
      </c>
      <c r="C64" s="14" t="s">
        <v>214</v>
      </c>
      <c r="D64" s="14">
        <v>912</v>
      </c>
      <c r="E64" s="14" t="s">
        <v>214</v>
      </c>
      <c r="F64" s="14">
        <v>15</v>
      </c>
      <c r="G64" s="14" t="s">
        <v>258</v>
      </c>
      <c r="H64" s="14">
        <v>903</v>
      </c>
      <c r="I64" s="14">
        <v>1833</v>
      </c>
      <c r="L64" s="14" t="str">
        <f>B64</f>
        <v>Northern Africa</v>
      </c>
      <c r="M64" s="15" t="s">
        <v>1049</v>
      </c>
      <c r="N64" s="15">
        <f t="shared" ref="N64:AE64" si="29">SUMIF($H$2:$H$295,$D64,N$2:N$295)</f>
        <v>10.787555123093327</v>
      </c>
      <c r="O64" s="15">
        <f t="shared" si="29"/>
        <v>11.37359690198921</v>
      </c>
      <c r="P64" s="15">
        <f t="shared" si="29"/>
        <v>11.551840128947873</v>
      </c>
      <c r="Q64" s="15">
        <f t="shared" si="29"/>
        <v>11.372496995636114</v>
      </c>
      <c r="R64" s="15">
        <f t="shared" si="29"/>
        <v>10.901853401491492</v>
      </c>
      <c r="S64" s="15">
        <f t="shared" si="29"/>
        <v>10.68008229395808</v>
      </c>
      <c r="T64" s="15">
        <f t="shared" si="29"/>
        <v>10.656547904728653</v>
      </c>
      <c r="U64" s="15">
        <f t="shared" si="29"/>
        <v>10.598285043258375</v>
      </c>
      <c r="V64" s="15">
        <f t="shared" si="29"/>
        <v>10.177317367202694</v>
      </c>
      <c r="W64" s="15">
        <f t="shared" si="29"/>
        <v>9.6130564762497119</v>
      </c>
      <c r="X64" s="15">
        <f t="shared" si="29"/>
        <v>9.1029702649391702</v>
      </c>
      <c r="Y64" s="15">
        <f t="shared" si="29"/>
        <v>8.7912583588141331</v>
      </c>
      <c r="Z64" s="15">
        <f t="shared" si="29"/>
        <v>8.8078197354166079</v>
      </c>
      <c r="AA64" s="15">
        <f t="shared" si="29"/>
        <v>9.0489192834510774</v>
      </c>
      <c r="AB64" s="15">
        <f t="shared" si="29"/>
        <v>9.2112183576776587</v>
      </c>
      <c r="AC64" s="15">
        <f t="shared" si="29"/>
        <v>9.3233261158504828</v>
      </c>
      <c r="AD64" s="15">
        <f t="shared" si="29"/>
        <v>9.2615483764832813</v>
      </c>
      <c r="AE64" s="15">
        <f t="shared" si="29"/>
        <v>9.1997951780481877</v>
      </c>
    </row>
    <row r="65" spans="1:31" x14ac:dyDescent="0.3">
      <c r="A65" s="14">
        <v>63</v>
      </c>
      <c r="B65" s="8" t="s">
        <v>322</v>
      </c>
      <c r="C65" s="8" t="s">
        <v>214</v>
      </c>
      <c r="D65" s="8">
        <v>12</v>
      </c>
      <c r="E65" s="8" t="s">
        <v>56</v>
      </c>
      <c r="F65" s="8">
        <v>12</v>
      </c>
      <c r="G65" s="8" t="s">
        <v>261</v>
      </c>
      <c r="H65" s="8">
        <v>912</v>
      </c>
      <c r="J65" s="8" t="str">
        <f>VLOOKUP($E65,'un-class-eco'!$B$2:$D$219,3,FALSE)</f>
        <v>Upper middle income</v>
      </c>
      <c r="K65" s="8" t="str">
        <f>IF(VLOOKUP(E65,'un-class'!$L$1:$O$249,2,FALSE)="x","LDC",IF(VLOOKUP(E65,'un-class'!$L$1:$O$249,3,FALSE)="x","LLDC",IF(VLOOKUP(E65,'un-class'!$L$1:O280,4,FALSE)="x","SIDS","nan")))</f>
        <v>nan</v>
      </c>
      <c r="L65" s="14" t="str">
        <f t="shared" si="27"/>
        <v>DZA</v>
      </c>
      <c r="M65" s="15" t="s">
        <v>1049</v>
      </c>
      <c r="N65" s="13">
        <f>VLOOKUP($E65,'ssp3-up-g'!$C$1:$X$194,5,FALSE)</f>
        <v>2.4190153081829955</v>
      </c>
      <c r="O65" s="13">
        <f>VLOOKUP($E65,'ssp3-up-g'!$C$1:$X$194,6,FALSE)</f>
        <v>2.4607484422794279</v>
      </c>
      <c r="P65" s="13">
        <f>VLOOKUP($E65,'ssp3-up-g'!$C$1:$X$194,7,FALSE)</f>
        <v>2.352588784991184</v>
      </c>
      <c r="Q65" s="13">
        <f>VLOOKUP($E65,'ssp3-up-g'!$C$1:$X$194,8,FALSE)</f>
        <v>2.1499179114640974</v>
      </c>
      <c r="R65" s="13">
        <f>VLOOKUP($E65,'ssp3-up-g'!$C$1:$X$194,9,FALSE)</f>
        <v>1.9258027256236474</v>
      </c>
      <c r="S65" s="13">
        <f>VLOOKUP($E65,'ssp3-up-g'!$C$1:$X$194,10,FALSE)</f>
        <v>1.8369495774582063</v>
      </c>
      <c r="T65" s="13">
        <f>VLOOKUP($E65,'ssp3-up-g'!$C$1:$X$194,11,FALSE)</f>
        <v>1.795276535195228</v>
      </c>
      <c r="U65" s="13">
        <f>VLOOKUP($E65,'ssp3-up-g'!$C$1:$X$194,12,FALSE)</f>
        <v>1.7166834245746685</v>
      </c>
      <c r="V65" s="13">
        <f>VLOOKUP($E65,'ssp3-up-g'!$C$1:$X$194,13,FALSE)</f>
        <v>1.5182321506035876</v>
      </c>
      <c r="W65" s="13">
        <f>VLOOKUP($E65,'ssp3-up-g'!$C$1:$X$194,14,FALSE)</f>
        <v>1.2882159319283915</v>
      </c>
      <c r="X65" s="13">
        <f>VLOOKUP($E65,'ssp3-up-g'!$C$1:$X$194,15,FALSE)</f>
        <v>1.1200884403751132</v>
      </c>
      <c r="Y65" s="13">
        <f>VLOOKUP($E65,'ssp3-up-g'!$C$1:$X$194,16,FALSE)</f>
        <v>1.0671052304905686</v>
      </c>
      <c r="Z65" s="13">
        <f>VLOOKUP($E65,'ssp3-up-g'!$C$1:$X$194,17,FALSE)</f>
        <v>1.1298198805486095</v>
      </c>
      <c r="AA65" s="13">
        <f>VLOOKUP($E65,'ssp3-up-g'!$C$1:$X$194,18,FALSE)</f>
        <v>1.2357648567869575</v>
      </c>
      <c r="AB65" s="13">
        <f>VLOOKUP($E65,'ssp3-up-g'!$C$1:$X$194,19,FALSE)</f>
        <v>1.3112645339031417</v>
      </c>
      <c r="AC65" s="13">
        <f>VLOOKUP($E65,'ssp3-up-g'!$C$1:$X$194,20,FALSE)</f>
        <v>1.3378674828649295</v>
      </c>
      <c r="AD65" s="13">
        <f>VLOOKUP($E65,'ssp3-up-g'!$C$1:$X$194,21,FALSE)</f>
        <v>1.3283908603663903</v>
      </c>
      <c r="AE65" s="13">
        <f>VLOOKUP($E65,'ssp3-up-g'!$C$1:$X$194,22,FALSE)</f>
        <v>1.3239946938290075</v>
      </c>
    </row>
    <row r="66" spans="1:31" x14ac:dyDescent="0.3">
      <c r="A66" s="14">
        <v>64</v>
      </c>
      <c r="B66" s="8" t="s">
        <v>324</v>
      </c>
      <c r="C66" s="8" t="s">
        <v>214</v>
      </c>
      <c r="D66" s="8">
        <v>818</v>
      </c>
      <c r="E66" s="8" t="s">
        <v>58</v>
      </c>
      <c r="F66" s="8">
        <v>818</v>
      </c>
      <c r="G66" s="8" t="s">
        <v>261</v>
      </c>
      <c r="H66" s="8">
        <v>912</v>
      </c>
      <c r="J66" s="8" t="str">
        <f>VLOOKUP($E66,'un-class-eco'!$B$2:$D$219,3,FALSE)</f>
        <v>Lower middle income</v>
      </c>
      <c r="K66" s="8" t="str">
        <f>IF(VLOOKUP(E66,'un-class'!$L$1:$O$249,2,FALSE)="x","LDC",IF(VLOOKUP(E66,'un-class'!$L$1:$O$249,3,FALSE)="x","LLDC",IF(VLOOKUP(E66,'un-class'!$L$1:O281,4,FALSE)="x","SIDS","nan")))</f>
        <v>nan</v>
      </c>
      <c r="L66" s="14" t="str">
        <f t="shared" si="27"/>
        <v>EGY</v>
      </c>
      <c r="M66" s="15" t="s">
        <v>1049</v>
      </c>
      <c r="N66" s="13">
        <f>VLOOKUP($E66,'ssp3-up-g'!$C$1:$X$194,5,FALSE)</f>
        <v>3.5090747663217741</v>
      </c>
      <c r="O66" s="13">
        <f>VLOOKUP($E66,'ssp3-up-g'!$C$1:$X$194,6,FALSE)</f>
        <v>3.7096881998246332</v>
      </c>
      <c r="P66" s="13">
        <f>VLOOKUP($E66,'ssp3-up-g'!$C$1:$X$194,7,FALSE)</f>
        <v>3.804341728307854</v>
      </c>
      <c r="Q66" s="13">
        <f>VLOOKUP($E66,'ssp3-up-g'!$C$1:$X$194,8,FALSE)</f>
        <v>3.8565244024970369</v>
      </c>
      <c r="R66" s="13">
        <f>VLOOKUP($E66,'ssp3-up-g'!$C$1:$X$194,9,FALSE)</f>
        <v>3.855279647559172</v>
      </c>
      <c r="S66" s="13">
        <f>VLOOKUP($E66,'ssp3-up-g'!$C$1:$X$194,10,FALSE)</f>
        <v>3.900615924390479</v>
      </c>
      <c r="T66" s="13">
        <f>VLOOKUP($E66,'ssp3-up-g'!$C$1:$X$194,11,FALSE)</f>
        <v>3.9836634518398526</v>
      </c>
      <c r="U66" s="13">
        <f>VLOOKUP($E66,'ssp3-up-g'!$C$1:$X$194,12,FALSE)</f>
        <v>4.0316363867546201</v>
      </c>
      <c r="V66" s="13">
        <f>VLOOKUP($E66,'ssp3-up-g'!$C$1:$X$194,13,FALSE)</f>
        <v>4.0022649416699068</v>
      </c>
      <c r="W66" s="13">
        <f>VLOOKUP($E66,'ssp3-up-g'!$C$1:$X$194,14,FALSE)</f>
        <v>3.909285062272474</v>
      </c>
      <c r="X66" s="13">
        <f>VLOOKUP($E66,'ssp3-up-g'!$C$1:$X$194,15,FALSE)</f>
        <v>3.8360160030146631</v>
      </c>
      <c r="Y66" s="13">
        <f>VLOOKUP($E66,'ssp3-up-g'!$C$1:$X$194,16,FALSE)</f>
        <v>3.7841898779670515</v>
      </c>
      <c r="Z66" s="13">
        <f>VLOOKUP($E66,'ssp3-up-g'!$C$1:$X$194,17,FALSE)</f>
        <v>3.776026171451548</v>
      </c>
      <c r="AA66" s="13">
        <f>VLOOKUP($E66,'ssp3-up-g'!$C$1:$X$194,18,FALSE)</f>
        <v>3.8104452043474595</v>
      </c>
      <c r="AB66" s="13">
        <f>VLOOKUP($E66,'ssp3-up-g'!$C$1:$X$194,19,FALSE)</f>
        <v>3.845776948592885</v>
      </c>
      <c r="AC66" s="13">
        <f>VLOOKUP($E66,'ssp3-up-g'!$C$1:$X$194,20,FALSE)</f>
        <v>3.8714955701141776</v>
      </c>
      <c r="AD66" s="13">
        <f>VLOOKUP($E66,'ssp3-up-g'!$C$1:$X$194,21,FALSE)</f>
        <v>3.8765209166698469</v>
      </c>
      <c r="AE66" s="13">
        <f>VLOOKUP($E66,'ssp3-up-g'!$C$1:$X$194,22,FALSE)</f>
        <v>3.8688106837679044</v>
      </c>
    </row>
    <row r="67" spans="1:31" x14ac:dyDescent="0.3">
      <c r="A67" s="14">
        <v>65</v>
      </c>
      <c r="B67" s="8" t="s">
        <v>326</v>
      </c>
      <c r="C67" s="8" t="s">
        <v>214</v>
      </c>
      <c r="D67" s="8">
        <v>434</v>
      </c>
      <c r="E67" s="8" t="s">
        <v>107</v>
      </c>
      <c r="F67" s="8">
        <v>434</v>
      </c>
      <c r="G67" s="8" t="s">
        <v>261</v>
      </c>
      <c r="H67" s="8">
        <v>912</v>
      </c>
      <c r="J67" s="8" t="str">
        <f>VLOOKUP($E67,'un-class-eco'!$B$2:$D$219,3,FALSE)</f>
        <v>Upper middle income</v>
      </c>
      <c r="K67" s="8" t="str">
        <f>IF(VLOOKUP(E67,'un-class'!$L$1:$O$249,2,FALSE)="x","LDC",IF(VLOOKUP(E67,'un-class'!$L$1:$O$249,3,FALSE)="x","LLDC",IF(VLOOKUP(E67,'un-class'!$L$1:O282,4,FALSE)="x","SIDS","nan")))</f>
        <v>nan</v>
      </c>
      <c r="L67" s="14" t="str">
        <f t="shared" si="27"/>
        <v>LBY</v>
      </c>
      <c r="M67" s="15" t="s">
        <v>1049</v>
      </c>
      <c r="N67" s="13">
        <f>VLOOKUP($E67,'ssp3-up-g'!$C$1:$X$194,5,FALSE)</f>
        <v>0.53529336889734669</v>
      </c>
      <c r="O67" s="13">
        <f>VLOOKUP($E67,'ssp3-up-g'!$C$1:$X$194,6,FALSE)</f>
        <v>0.54250562519570522</v>
      </c>
      <c r="P67" s="13">
        <f>VLOOKUP($E67,'ssp3-up-g'!$C$1:$X$194,7,FALSE)</f>
        <v>0.5227028361624102</v>
      </c>
      <c r="Q67" s="13">
        <f>VLOOKUP($E67,'ssp3-up-g'!$C$1:$X$194,8,FALSE)</f>
        <v>0.51813910765382509</v>
      </c>
      <c r="R67" s="13">
        <f>VLOOKUP($E67,'ssp3-up-g'!$C$1:$X$194,9,FALSE)</f>
        <v>0.53483228535734106</v>
      </c>
      <c r="S67" s="13">
        <f>VLOOKUP($E67,'ssp3-up-g'!$C$1:$X$194,10,FALSE)</f>
        <v>0.56595409709901556</v>
      </c>
      <c r="T67" s="13">
        <f>VLOOKUP($E67,'ssp3-up-g'!$C$1:$X$194,11,FALSE)</f>
        <v>0.58101873006120464</v>
      </c>
      <c r="U67" s="13">
        <f>VLOOKUP($E67,'ssp3-up-g'!$C$1:$X$194,12,FALSE)</f>
        <v>0.56820635591902757</v>
      </c>
      <c r="V67" s="13">
        <f>VLOOKUP($E67,'ssp3-up-g'!$C$1:$X$194,13,FALSE)</f>
        <v>0.52551913181284249</v>
      </c>
      <c r="W67" s="13">
        <f>VLOOKUP($E67,'ssp3-up-g'!$C$1:$X$194,14,FALSE)</f>
        <v>0.48054213736567952</v>
      </c>
      <c r="X67" s="13">
        <f>VLOOKUP($E67,'ssp3-up-g'!$C$1:$X$194,15,FALSE)</f>
        <v>0.455357835074091</v>
      </c>
      <c r="Y67" s="13">
        <f>VLOOKUP($E67,'ssp3-up-g'!$C$1:$X$194,16,FALSE)</f>
        <v>0.45448363202872244</v>
      </c>
      <c r="Z67" s="13">
        <f>VLOOKUP($E67,'ssp3-up-g'!$C$1:$X$194,17,FALSE)</f>
        <v>0.46712504945671895</v>
      </c>
      <c r="AA67" s="13">
        <f>VLOOKUP($E67,'ssp3-up-g'!$C$1:$X$194,18,FALSE)</f>
        <v>0.47564581959237273</v>
      </c>
      <c r="AB67" s="13">
        <f>VLOOKUP($E67,'ssp3-up-g'!$C$1:$X$194,19,FALSE)</f>
        <v>0.46781762788375936</v>
      </c>
      <c r="AC67" s="13">
        <f>VLOOKUP($E67,'ssp3-up-g'!$C$1:$X$194,20,FALSE)</f>
        <v>0.44654285560679163</v>
      </c>
      <c r="AD67" s="13">
        <f>VLOOKUP($E67,'ssp3-up-g'!$C$1:$X$194,21,FALSE)</f>
        <v>0.42820075951989978</v>
      </c>
      <c r="AE67" s="13">
        <f>VLOOKUP($E67,'ssp3-up-g'!$C$1:$X$194,22,FALSE)</f>
        <v>0.42370093618109195</v>
      </c>
    </row>
    <row r="68" spans="1:31" x14ac:dyDescent="0.3">
      <c r="A68" s="14">
        <v>66</v>
      </c>
      <c r="B68" s="8" t="s">
        <v>328</v>
      </c>
      <c r="C68" s="8" t="s">
        <v>214</v>
      </c>
      <c r="D68" s="8">
        <v>504</v>
      </c>
      <c r="E68" s="8" t="s">
        <v>115</v>
      </c>
      <c r="F68" s="8">
        <v>504</v>
      </c>
      <c r="G68" s="8" t="s">
        <v>261</v>
      </c>
      <c r="H68" s="8">
        <v>912</v>
      </c>
      <c r="J68" s="8" t="str">
        <f>VLOOKUP($E68,'un-class-eco'!$B$2:$D$219,3,FALSE)</f>
        <v>Lower middle income</v>
      </c>
      <c r="K68" s="8" t="str">
        <f>IF(VLOOKUP(E68,'un-class'!$L$1:$O$249,2,FALSE)="x","LDC",IF(VLOOKUP(E68,'un-class'!$L$1:$O$249,3,FALSE)="x","LLDC",IF(VLOOKUP(E68,'un-class'!$L$1:O283,4,FALSE)="x","SIDS","nan")))</f>
        <v>nan</v>
      </c>
      <c r="L68" s="14" t="str">
        <f t="shared" si="27"/>
        <v>MAR</v>
      </c>
      <c r="M68" s="15" t="s">
        <v>1049</v>
      </c>
      <c r="N68" s="13">
        <f>VLOOKUP($E68,'ssp3-up-g'!$C$1:$X$194,5,FALSE)</f>
        <v>1.5144965094442036</v>
      </c>
      <c r="O68" s="13">
        <f>VLOOKUP($E68,'ssp3-up-g'!$C$1:$X$194,6,FALSE)</f>
        <v>1.636560513599612</v>
      </c>
      <c r="P68" s="13">
        <f>VLOOKUP($E68,'ssp3-up-g'!$C$1:$X$194,7,FALSE)</f>
        <v>1.6968508077773592</v>
      </c>
      <c r="Q68" s="13">
        <f>VLOOKUP($E68,'ssp3-up-g'!$C$1:$X$194,8,FALSE)</f>
        <v>1.6020947985089897</v>
      </c>
      <c r="R68" s="13">
        <f>VLOOKUP($E68,'ssp3-up-g'!$C$1:$X$194,9,FALSE)</f>
        <v>1.4240909951461624</v>
      </c>
      <c r="S68" s="13">
        <f>VLOOKUP($E68,'ssp3-up-g'!$C$1:$X$194,10,FALSE)</f>
        <v>1.2710311867064945</v>
      </c>
      <c r="T68" s="13">
        <f>VLOOKUP($E68,'ssp3-up-g'!$C$1:$X$194,11,FALSE)</f>
        <v>1.2152613190723862</v>
      </c>
      <c r="U68" s="13">
        <f>VLOOKUP($E68,'ssp3-up-g'!$C$1:$X$194,12,FALSE)</f>
        <v>1.2027756643581817</v>
      </c>
      <c r="V68" s="13">
        <f>VLOOKUP($E68,'ssp3-up-g'!$C$1:$X$194,13,FALSE)</f>
        <v>1.1528949133901989</v>
      </c>
      <c r="W68" s="13">
        <f>VLOOKUP($E68,'ssp3-up-g'!$C$1:$X$194,14,FALSE)</f>
        <v>1.06214506932616</v>
      </c>
      <c r="X68" s="13">
        <f>VLOOKUP($E68,'ssp3-up-g'!$C$1:$X$194,15,FALSE)</f>
        <v>0.95339719080150331</v>
      </c>
      <c r="Y68" s="13">
        <f>VLOOKUP($E68,'ssp3-up-g'!$C$1:$X$194,16,FALSE)</f>
        <v>0.87608644424143023</v>
      </c>
      <c r="Z68" s="13">
        <f>VLOOKUP($E68,'ssp3-up-g'!$C$1:$X$194,17,FALSE)</f>
        <v>0.87199800376117764</v>
      </c>
      <c r="AA68" s="13">
        <f>VLOOKUP($E68,'ssp3-up-g'!$C$1:$X$194,18,FALSE)</f>
        <v>0.95084807418776762</v>
      </c>
      <c r="AB68" s="13">
        <f>VLOOKUP($E68,'ssp3-up-g'!$C$1:$X$194,19,FALSE)</f>
        <v>1.07029420395709</v>
      </c>
      <c r="AC68" s="13">
        <f>VLOOKUP($E68,'ssp3-up-g'!$C$1:$X$194,20,FALSE)</f>
        <v>1.1739991883692369</v>
      </c>
      <c r="AD68" s="13">
        <f>VLOOKUP($E68,'ssp3-up-g'!$C$1:$X$194,21,FALSE)</f>
        <v>1.2381425139207209</v>
      </c>
      <c r="AE68" s="13">
        <f>VLOOKUP($E68,'ssp3-up-g'!$C$1:$X$194,22,FALSE)</f>
        <v>1.2698451509523707</v>
      </c>
    </row>
    <row r="69" spans="1:31" x14ac:dyDescent="0.3">
      <c r="A69" s="14">
        <v>67</v>
      </c>
      <c r="B69" s="8" t="s">
        <v>330</v>
      </c>
      <c r="C69" s="8" t="s">
        <v>214</v>
      </c>
      <c r="D69" s="8">
        <v>729</v>
      </c>
      <c r="E69" s="8" t="s">
        <v>161</v>
      </c>
      <c r="F69" s="8">
        <v>729</v>
      </c>
      <c r="G69" s="8" t="s">
        <v>261</v>
      </c>
      <c r="H69" s="8">
        <v>912</v>
      </c>
      <c r="J69" s="8" t="str">
        <f>VLOOKUP($E69,'un-class-eco'!$B$2:$D$219,3,FALSE)</f>
        <v>Low income</v>
      </c>
      <c r="K69" s="8" t="str">
        <f>IF(VLOOKUP(E69,'un-class'!$L$1:$O$249,2,FALSE)="x","LDC",IF(VLOOKUP(E69,'un-class'!$L$1:$O$249,3,FALSE)="x","LLDC",IF(VLOOKUP(E69,'un-class'!$L$1:O284,4,FALSE)="x","SIDS","nan")))</f>
        <v>LDC</v>
      </c>
      <c r="L69" s="14" t="str">
        <f t="shared" si="27"/>
        <v>SDN</v>
      </c>
      <c r="M69" s="15" t="s">
        <v>1049</v>
      </c>
      <c r="N69" s="13">
        <f>VLOOKUP($E69,'ssp3-up-g'!$C$1:$X$194,5,FALSE)</f>
        <v>2.351695474119424</v>
      </c>
      <c r="O69" s="13">
        <f>VLOOKUP($E69,'ssp3-up-g'!$C$1:$X$194,6,FALSE)</f>
        <v>2.5836953373443023</v>
      </c>
      <c r="P69" s="13">
        <f>VLOOKUP($E69,'ssp3-up-g'!$C$1:$X$194,7,FALSE)</f>
        <v>2.7689682408345391</v>
      </c>
      <c r="Q69" s="13">
        <f>VLOOKUP($E69,'ssp3-up-g'!$C$1:$X$194,8,FALSE)</f>
        <v>2.8991063543706552</v>
      </c>
      <c r="R69" s="13">
        <f>VLOOKUP($E69,'ssp3-up-g'!$C$1:$X$194,9,FALSE)</f>
        <v>2.8881990384773779</v>
      </c>
      <c r="S69" s="13">
        <f>VLOOKUP($E69,'ssp3-up-g'!$C$1:$X$194,10,FALSE)</f>
        <v>2.8749445372106699</v>
      </c>
      <c r="T69" s="13">
        <f>VLOOKUP($E69,'ssp3-up-g'!$C$1:$X$194,11,FALSE)</f>
        <v>2.8755125014204381</v>
      </c>
      <c r="U69" s="13">
        <f>VLOOKUP($E69,'ssp3-up-g'!$C$1:$X$194,12,FALSE)</f>
        <v>2.894370828628972</v>
      </c>
      <c r="V69" s="13">
        <f>VLOOKUP($E69,'ssp3-up-g'!$C$1:$X$194,13,FALSE)</f>
        <v>2.8307862284591536</v>
      </c>
      <c r="W69" s="13">
        <f>VLOOKUP($E69,'ssp3-up-g'!$C$1:$X$194,14,FALSE)</f>
        <v>2.7715220806216507</v>
      </c>
      <c r="X69" s="13">
        <f>VLOOKUP($E69,'ssp3-up-g'!$C$1:$X$194,15,FALSE)</f>
        <v>2.6806427356698492</v>
      </c>
      <c r="Y69" s="13">
        <f>VLOOKUP($E69,'ssp3-up-g'!$C$1:$X$194,16,FALSE)</f>
        <v>2.5725630621255036</v>
      </c>
      <c r="Z69" s="13">
        <f>VLOOKUP($E69,'ssp3-up-g'!$C$1:$X$194,17,FALSE)</f>
        <v>2.5106396665891921</v>
      </c>
      <c r="AA69" s="13">
        <f>VLOOKUP($E69,'ssp3-up-g'!$C$1:$X$194,18,FALSE)</f>
        <v>2.4852667100744412</v>
      </c>
      <c r="AB69" s="13">
        <f>VLOOKUP($E69,'ssp3-up-g'!$C$1:$X$194,19,FALSE)</f>
        <v>2.3817177844635466</v>
      </c>
      <c r="AC69" s="13">
        <f>VLOOKUP($E69,'ssp3-up-g'!$C$1:$X$194,20,FALSE)</f>
        <v>2.3328476404483567</v>
      </c>
      <c r="AD69" s="13">
        <f>VLOOKUP($E69,'ssp3-up-g'!$C$1:$X$194,21,FALSE)</f>
        <v>2.2222249299073908</v>
      </c>
      <c r="AE69" s="13">
        <f>VLOOKUP($E69,'ssp3-up-g'!$C$1:$X$194,22,FALSE)</f>
        <v>2.1438885767285285</v>
      </c>
    </row>
    <row r="70" spans="1:31" x14ac:dyDescent="0.3">
      <c r="A70" s="14">
        <v>68</v>
      </c>
      <c r="B70" s="8" t="s">
        <v>332</v>
      </c>
      <c r="C70" s="8" t="s">
        <v>214</v>
      </c>
      <c r="D70" s="8">
        <v>788</v>
      </c>
      <c r="E70" s="8" t="s">
        <v>184</v>
      </c>
      <c r="F70" s="8">
        <v>788</v>
      </c>
      <c r="G70" s="8" t="s">
        <v>261</v>
      </c>
      <c r="H70" s="8">
        <v>912</v>
      </c>
      <c r="J70" s="8" t="str">
        <f>VLOOKUP($E70,'un-class-eco'!$B$2:$D$219,3,FALSE)</f>
        <v>Lower middle income</v>
      </c>
      <c r="K70" s="8" t="str">
        <f>IF(VLOOKUP(E70,'un-class'!$L$1:$O$249,2,FALSE)="x","LDC",IF(VLOOKUP(E70,'un-class'!$L$1:$O$249,3,FALSE)="x","LLDC",IF(VLOOKUP(E70,'un-class'!$L$1:O285,4,FALSE)="x","SIDS","nan")))</f>
        <v>nan</v>
      </c>
      <c r="L70" s="14" t="str">
        <f t="shared" si="27"/>
        <v>TUN</v>
      </c>
      <c r="M70" s="15" t="s">
        <v>1049</v>
      </c>
      <c r="N70" s="13">
        <f>VLOOKUP($E70,'ssp3-up-g'!$C$1:$X$194,5,FALSE)</f>
        <v>0.45797969612758394</v>
      </c>
      <c r="O70" s="13">
        <f>VLOOKUP($E70,'ssp3-up-g'!$C$1:$X$194,6,FALSE)</f>
        <v>0.44039878374552899</v>
      </c>
      <c r="P70" s="13">
        <f>VLOOKUP($E70,'ssp3-up-g'!$C$1:$X$194,7,FALSE)</f>
        <v>0.40638773087452851</v>
      </c>
      <c r="Q70" s="13">
        <f>VLOOKUP($E70,'ssp3-up-g'!$C$1:$X$194,8,FALSE)</f>
        <v>0.34671442114150963</v>
      </c>
      <c r="R70" s="13">
        <f>VLOOKUP($E70,'ssp3-up-g'!$C$1:$X$194,9,FALSE)</f>
        <v>0.27364870932779084</v>
      </c>
      <c r="S70" s="13">
        <f>VLOOKUP($E70,'ssp3-up-g'!$C$1:$X$194,10,FALSE)</f>
        <v>0.23058697109321358</v>
      </c>
      <c r="T70" s="13">
        <f>VLOOKUP($E70,'ssp3-up-g'!$C$1:$X$194,11,FALSE)</f>
        <v>0.20581536713954307</v>
      </c>
      <c r="U70" s="13">
        <f>VLOOKUP($E70,'ssp3-up-g'!$C$1:$X$194,12,FALSE)</f>
        <v>0.18461238302290539</v>
      </c>
      <c r="V70" s="13">
        <f>VLOOKUP($E70,'ssp3-up-g'!$C$1:$X$194,13,FALSE)</f>
        <v>0.14762000126700414</v>
      </c>
      <c r="W70" s="13">
        <f>VLOOKUP($E70,'ssp3-up-g'!$C$1:$X$194,14,FALSE)</f>
        <v>0.10134619473535622</v>
      </c>
      <c r="X70" s="13">
        <f>VLOOKUP($E70,'ssp3-up-g'!$C$1:$X$194,15,FALSE)</f>
        <v>5.7468060003950328E-2</v>
      </c>
      <c r="Y70" s="13">
        <f>VLOOKUP($E70,'ssp3-up-g'!$C$1:$X$194,16,FALSE)</f>
        <v>3.6830111960856726E-2</v>
      </c>
      <c r="Z70" s="13">
        <f>VLOOKUP($E70,'ssp3-up-g'!$C$1:$X$194,17,FALSE)</f>
        <v>5.2210963609361727E-2</v>
      </c>
      <c r="AA70" s="13">
        <f>VLOOKUP($E70,'ssp3-up-g'!$C$1:$X$194,18,FALSE)</f>
        <v>9.0948618462078912E-2</v>
      </c>
      <c r="AB70" s="13">
        <f>VLOOKUP($E70,'ssp3-up-g'!$C$1:$X$194,19,FALSE)</f>
        <v>0.13434725887723609</v>
      </c>
      <c r="AC70" s="13">
        <f>VLOOKUP($E70,'ssp3-up-g'!$C$1:$X$194,20,FALSE)</f>
        <v>0.16057337844699049</v>
      </c>
      <c r="AD70" s="13">
        <f>VLOOKUP($E70,'ssp3-up-g'!$C$1:$X$194,21,FALSE)</f>
        <v>0.16806839609903257</v>
      </c>
      <c r="AE70" s="13">
        <f>VLOOKUP($E70,'ssp3-up-g'!$C$1:$X$194,22,FALSE)</f>
        <v>0.16955513658928467</v>
      </c>
    </row>
    <row r="71" spans="1:31" x14ac:dyDescent="0.3">
      <c r="A71" s="14">
        <v>69</v>
      </c>
      <c r="B71" s="8" t="s">
        <v>334</v>
      </c>
      <c r="C71" s="8" t="s">
        <v>214</v>
      </c>
      <c r="D71" s="8">
        <v>732</v>
      </c>
      <c r="E71" s="8" t="s">
        <v>335</v>
      </c>
      <c r="F71" s="8">
        <v>732</v>
      </c>
      <c r="G71" s="8" t="s">
        <v>261</v>
      </c>
      <c r="H71" s="8">
        <v>912</v>
      </c>
      <c r="J71" s="8" t="s">
        <v>799</v>
      </c>
      <c r="K71" s="8" t="str">
        <f>IF(VLOOKUP(E71,'un-class'!$L$1:$O$249,2,FALSE)="x","LDC",IF(VLOOKUP(E71,'un-class'!$L$1:$O$249,3,FALSE)="x","LLDC",IF(VLOOKUP(E71,'un-class'!$L$1:O286,4,FALSE)="x","SIDS","nan")))</f>
        <v>nan</v>
      </c>
      <c r="L71" s="14" t="str">
        <f t="shared" si="27"/>
        <v>ESH</v>
      </c>
      <c r="M71" s="15" t="s">
        <v>1049</v>
      </c>
      <c r="N71" s="8" t="s">
        <v>799</v>
      </c>
      <c r="O71" s="8" t="s">
        <v>799</v>
      </c>
      <c r="P71" s="8" t="s">
        <v>799</v>
      </c>
      <c r="Q71" s="8" t="s">
        <v>799</v>
      </c>
      <c r="R71" s="8" t="s">
        <v>799</v>
      </c>
      <c r="S71" s="8" t="s">
        <v>799</v>
      </c>
      <c r="T71" s="8" t="s">
        <v>799</v>
      </c>
      <c r="U71" s="8" t="s">
        <v>799</v>
      </c>
      <c r="V71" s="8" t="s">
        <v>799</v>
      </c>
      <c r="W71" s="8" t="s">
        <v>799</v>
      </c>
      <c r="X71" s="8" t="s">
        <v>799</v>
      </c>
      <c r="Y71" s="8" t="s">
        <v>799</v>
      </c>
      <c r="Z71" s="8" t="s">
        <v>799</v>
      </c>
      <c r="AA71" s="8" t="s">
        <v>799</v>
      </c>
      <c r="AB71" s="8" t="s">
        <v>799</v>
      </c>
      <c r="AC71" s="8" t="s">
        <v>799</v>
      </c>
      <c r="AD71" s="8" t="s">
        <v>799</v>
      </c>
      <c r="AE71" s="8" t="s">
        <v>799</v>
      </c>
    </row>
    <row r="72" spans="1:31" x14ac:dyDescent="0.3">
      <c r="A72" s="14">
        <v>70</v>
      </c>
      <c r="B72" s="14" t="s">
        <v>337</v>
      </c>
      <c r="C72" s="14" t="s">
        <v>214</v>
      </c>
      <c r="D72" s="14">
        <v>913</v>
      </c>
      <c r="E72" s="14" t="s">
        <v>214</v>
      </c>
      <c r="F72" s="14">
        <v>18</v>
      </c>
      <c r="G72" s="14" t="s">
        <v>258</v>
      </c>
      <c r="H72" s="14">
        <v>903</v>
      </c>
      <c r="I72" s="14">
        <v>1834</v>
      </c>
      <c r="L72" s="14" t="str">
        <f>B72</f>
        <v>Southern Africa</v>
      </c>
      <c r="M72" s="15" t="s">
        <v>1049</v>
      </c>
      <c r="N72" s="15">
        <f t="shared" ref="N72:AE72" si="30">SUMIF($H$2:$H$295,$D72,N$2:N$295)</f>
        <v>2.113848350072205</v>
      </c>
      <c r="O72" s="15">
        <f t="shared" si="30"/>
        <v>1.8577226260411357</v>
      </c>
      <c r="P72" s="15">
        <f t="shared" si="30"/>
        <v>1.6967145404802202</v>
      </c>
      <c r="Q72" s="15">
        <f t="shared" si="30"/>
        <v>1.5962311104958493</v>
      </c>
      <c r="R72" s="15">
        <f t="shared" si="30"/>
        <v>1.4384317335012646</v>
      </c>
      <c r="S72" s="15">
        <f t="shared" si="30"/>
        <v>1.3365337117833689</v>
      </c>
      <c r="T72" s="15">
        <f t="shared" si="30"/>
        <v>1.2623545057335761</v>
      </c>
      <c r="U72" s="15">
        <f t="shared" si="30"/>
        <v>1.265722866033691</v>
      </c>
      <c r="V72" s="15">
        <f t="shared" si="30"/>
        <v>1.1864279577305457</v>
      </c>
      <c r="W72" s="15">
        <f t="shared" si="30"/>
        <v>1.1080535289343336</v>
      </c>
      <c r="X72" s="15">
        <f t="shared" si="30"/>
        <v>1.0773076885831059</v>
      </c>
      <c r="Y72" s="15">
        <f t="shared" si="30"/>
        <v>1.0437743867738005</v>
      </c>
      <c r="Z72" s="15">
        <f t="shared" si="30"/>
        <v>1.0109531320008904</v>
      </c>
      <c r="AA72" s="15">
        <f t="shared" si="30"/>
        <v>1.0109099438807285</v>
      </c>
      <c r="AB72" s="15">
        <f t="shared" si="30"/>
        <v>1.0442620212925289</v>
      </c>
      <c r="AC72" s="15">
        <f t="shared" si="30"/>
        <v>1.0134835858158389</v>
      </c>
      <c r="AD72" s="15">
        <f t="shared" si="30"/>
        <v>1.0085312380064315</v>
      </c>
      <c r="AE72" s="15">
        <f t="shared" si="30"/>
        <v>1.0051557954980179</v>
      </c>
    </row>
    <row r="73" spans="1:31" x14ac:dyDescent="0.3">
      <c r="A73" s="14">
        <v>71</v>
      </c>
      <c r="B73" s="8" t="s">
        <v>338</v>
      </c>
      <c r="C73" s="8" t="s">
        <v>214</v>
      </c>
      <c r="D73" s="8">
        <v>72</v>
      </c>
      <c r="E73" s="8" t="s">
        <v>35</v>
      </c>
      <c r="F73" s="8">
        <v>72</v>
      </c>
      <c r="G73" s="8" t="s">
        <v>261</v>
      </c>
      <c r="H73" s="8">
        <v>913</v>
      </c>
      <c r="J73" s="8" t="str">
        <f>VLOOKUP($E73,'un-class-eco'!$B$2:$D$219,3,FALSE)</f>
        <v>Upper middle income</v>
      </c>
      <c r="K73" s="8" t="str">
        <f>IF(VLOOKUP(E73,'un-class'!$L$1:$O$249,2,FALSE)="x","LDC",IF(VLOOKUP(E73,'un-class'!$L$1:$O$249,3,FALSE)="x","LLDC",IF(VLOOKUP(E73,'un-class'!$L$1:O288,4,FALSE)="x","SIDS","nan")))</f>
        <v>LLDC</v>
      </c>
      <c r="L73" s="14" t="str">
        <f t="shared" si="27"/>
        <v>BWA</v>
      </c>
      <c r="M73" s="15" t="s">
        <v>1049</v>
      </c>
      <c r="N73" s="13">
        <f>VLOOKUP($E73,'ssp3-up-g'!$C$1:$X$194,5,FALSE)</f>
        <v>9.6506203926945533E-2</v>
      </c>
      <c r="O73" s="13">
        <f>VLOOKUP($E73,'ssp3-up-g'!$C$1:$X$194,6,FALSE)</f>
        <v>7.6261902521976399E-2</v>
      </c>
      <c r="P73" s="13">
        <f>VLOOKUP($E73,'ssp3-up-g'!$C$1:$X$194,7,FALSE)</f>
        <v>6.2903844443577439E-2</v>
      </c>
      <c r="Q73" s="13">
        <f>VLOOKUP($E73,'ssp3-up-g'!$C$1:$X$194,8,FALSE)</f>
        <v>5.3953149673099166E-2</v>
      </c>
      <c r="R73" s="13">
        <f>VLOOKUP($E73,'ssp3-up-g'!$C$1:$X$194,9,FALSE)</f>
        <v>4.4985569106354317E-2</v>
      </c>
      <c r="S73" s="13">
        <f>VLOOKUP($E73,'ssp3-up-g'!$C$1:$X$194,10,FALSE)</f>
        <v>4.0263655487709382E-2</v>
      </c>
      <c r="T73" s="13">
        <f>VLOOKUP($E73,'ssp3-up-g'!$C$1:$X$194,11,FALSE)</f>
        <v>3.7307513462875086E-2</v>
      </c>
      <c r="U73" s="13">
        <f>VLOOKUP($E73,'ssp3-up-g'!$C$1:$X$194,12,FALSE)</f>
        <v>3.5715441708661366E-2</v>
      </c>
      <c r="V73" s="13">
        <f>VLOOKUP($E73,'ssp3-up-g'!$C$1:$X$194,13,FALSE)</f>
        <v>2.8419144390878115E-2</v>
      </c>
      <c r="W73" s="13">
        <f>VLOOKUP($E73,'ssp3-up-g'!$C$1:$X$194,14,FALSE)</f>
        <v>2.9894296738553372E-2</v>
      </c>
      <c r="X73" s="13">
        <f>VLOOKUP($E73,'ssp3-up-g'!$C$1:$X$194,15,FALSE)</f>
        <v>2.7778997373629322E-2</v>
      </c>
      <c r="Y73" s="13">
        <f>VLOOKUP($E73,'ssp3-up-g'!$C$1:$X$194,16,FALSE)</f>
        <v>2.0117364221284184E-2</v>
      </c>
      <c r="Z73" s="13">
        <f>VLOOKUP($E73,'ssp3-up-g'!$C$1:$X$194,17,FALSE)</f>
        <v>2.1886496885516582E-2</v>
      </c>
      <c r="AA73" s="13">
        <f>VLOOKUP($E73,'ssp3-up-g'!$C$1:$X$194,18,FALSE)</f>
        <v>2.6079968831396627E-2</v>
      </c>
      <c r="AB73" s="13">
        <f>VLOOKUP($E73,'ssp3-up-g'!$C$1:$X$194,19,FALSE)</f>
        <v>2.7780949563193547E-2</v>
      </c>
      <c r="AC73" s="13">
        <f>VLOOKUP($E73,'ssp3-up-g'!$C$1:$X$194,20,FALSE)</f>
        <v>2.9498620424535771E-2</v>
      </c>
      <c r="AD73" s="13">
        <f>VLOOKUP($E73,'ssp3-up-g'!$C$1:$X$194,21,FALSE)</f>
        <v>3.1116172873452141E-2</v>
      </c>
      <c r="AE73" s="13">
        <f>VLOOKUP($E73,'ssp3-up-g'!$C$1:$X$194,22,FALSE)</f>
        <v>2.9505210478022237E-2</v>
      </c>
    </row>
    <row r="74" spans="1:31" x14ac:dyDescent="0.3">
      <c r="A74" s="14">
        <v>72</v>
      </c>
      <c r="B74" s="8" t="s">
        <v>340</v>
      </c>
      <c r="C74" s="8" t="s">
        <v>214</v>
      </c>
      <c r="D74" s="8">
        <v>748</v>
      </c>
      <c r="E74" s="8" t="s">
        <v>174</v>
      </c>
      <c r="F74" s="8">
        <v>748</v>
      </c>
      <c r="G74" s="8" t="s">
        <v>261</v>
      </c>
      <c r="H74" s="8">
        <v>913</v>
      </c>
      <c r="J74" s="8" t="str">
        <f>VLOOKUP($E74,'un-class-eco'!$B$2:$D$219,3,FALSE)</f>
        <v>Lower middle income</v>
      </c>
      <c r="K74" s="8" t="str">
        <f>IF(VLOOKUP(E74,'un-class'!$L$1:$O$249,2,FALSE)="x","LDC",IF(VLOOKUP(E74,'un-class'!$L$1:$O$249,3,FALSE)="x","LLDC",IF(VLOOKUP(E74,'un-class'!$L$1:O289,4,FALSE)="x","SIDS","nan")))</f>
        <v>LLDC</v>
      </c>
      <c r="L74" s="14" t="str">
        <f t="shared" si="27"/>
        <v>SWZ</v>
      </c>
      <c r="M74" s="15" t="s">
        <v>1049</v>
      </c>
      <c r="N74" s="13">
        <f>VLOOKUP($E74,'ssp3-up-g'!$C$1:$X$194,5,FALSE)</f>
        <v>3.1237097959821436E-2</v>
      </c>
      <c r="O74" s="13">
        <f>VLOOKUP($E74,'ssp3-up-g'!$C$1:$X$194,6,FALSE)</f>
        <v>3.0137259083131474E-2</v>
      </c>
      <c r="P74" s="13">
        <f>VLOOKUP($E74,'ssp3-up-g'!$C$1:$X$194,7,FALSE)</f>
        <v>2.9385626533158016E-2</v>
      </c>
      <c r="Q74" s="13">
        <f>VLOOKUP($E74,'ssp3-up-g'!$C$1:$X$194,8,FALSE)</f>
        <v>2.9451819463062856E-2</v>
      </c>
      <c r="R74" s="13">
        <f>VLOOKUP($E74,'ssp3-up-g'!$C$1:$X$194,9,FALSE)</f>
        <v>2.8757539835052248E-2</v>
      </c>
      <c r="S74" s="13">
        <f>VLOOKUP($E74,'ssp3-up-g'!$C$1:$X$194,10,FALSE)</f>
        <v>2.8699845634148513E-2</v>
      </c>
      <c r="T74" s="13">
        <f>VLOOKUP($E74,'ssp3-up-g'!$C$1:$X$194,11,FALSE)</f>
        <v>2.9989847339675912E-2</v>
      </c>
      <c r="U74" s="13">
        <f>VLOOKUP($E74,'ssp3-up-g'!$C$1:$X$194,12,FALSE)</f>
        <v>2.925756156901832E-2</v>
      </c>
      <c r="V74" s="13">
        <f>VLOOKUP($E74,'ssp3-up-g'!$C$1:$X$194,13,FALSE)</f>
        <v>2.8821275981486483E-2</v>
      </c>
      <c r="W74" s="13">
        <f>VLOOKUP($E74,'ssp3-up-g'!$C$1:$X$194,14,FALSE)</f>
        <v>2.8923693244208404E-2</v>
      </c>
      <c r="X74" s="13">
        <f>VLOOKUP($E74,'ssp3-up-g'!$C$1:$X$194,15,FALSE)</f>
        <v>2.7096485552853045E-2</v>
      </c>
      <c r="Y74" s="13">
        <f>VLOOKUP($E74,'ssp3-up-g'!$C$1:$X$194,16,FALSE)</f>
        <v>2.9477832833783357E-2</v>
      </c>
      <c r="Z74" s="13">
        <f>VLOOKUP($E74,'ssp3-up-g'!$C$1:$X$194,17,FALSE)</f>
        <v>3.202990738167677E-2</v>
      </c>
      <c r="AA74" s="13">
        <f>VLOOKUP($E74,'ssp3-up-g'!$C$1:$X$194,18,FALSE)</f>
        <v>3.4019893181149063E-2</v>
      </c>
      <c r="AB74" s="13">
        <f>VLOOKUP($E74,'ssp3-up-g'!$C$1:$X$194,19,FALSE)</f>
        <v>3.6134560725755938E-2</v>
      </c>
      <c r="AC74" s="13">
        <f>VLOOKUP($E74,'ssp3-up-g'!$C$1:$X$194,20,FALSE)</f>
        <v>3.6728828508424072E-2</v>
      </c>
      <c r="AD74" s="13">
        <f>VLOOKUP($E74,'ssp3-up-g'!$C$1:$X$194,21,FALSE)</f>
        <v>3.8314327416957505E-2</v>
      </c>
      <c r="AE74" s="13">
        <f>VLOOKUP($E74,'ssp3-up-g'!$C$1:$X$194,22,FALSE)</f>
        <v>3.912302105564569E-2</v>
      </c>
    </row>
    <row r="75" spans="1:31" x14ac:dyDescent="0.3">
      <c r="A75" s="14">
        <v>73</v>
      </c>
      <c r="B75" s="8" t="s">
        <v>342</v>
      </c>
      <c r="C75" s="8" t="s">
        <v>214</v>
      </c>
      <c r="D75" s="8">
        <v>426</v>
      </c>
      <c r="E75" s="8" t="s">
        <v>110</v>
      </c>
      <c r="F75" s="8">
        <v>426</v>
      </c>
      <c r="G75" s="8" t="s">
        <v>261</v>
      </c>
      <c r="H75" s="8">
        <v>913</v>
      </c>
      <c r="J75" s="8" t="str">
        <f>VLOOKUP($E75,'un-class-eco'!$B$2:$D$219,3,FALSE)</f>
        <v>Lower middle income</v>
      </c>
      <c r="K75" s="8" t="str">
        <f>IF(VLOOKUP(E75,'un-class'!$L$1:$O$249,2,FALSE)="x","LDC",IF(VLOOKUP(E75,'un-class'!$L$1:$O$249,3,FALSE)="x","LLDC",IF(VLOOKUP(E75,'un-class'!$L$1:O290,4,FALSE)="x","SIDS","nan")))</f>
        <v>LDC</v>
      </c>
      <c r="L75" s="14" t="str">
        <f t="shared" si="27"/>
        <v>LSO</v>
      </c>
      <c r="M75" s="15" t="s">
        <v>1049</v>
      </c>
      <c r="N75" s="13">
        <f>VLOOKUP($E75,'ssp3-up-g'!$C$1:$X$194,5,FALSE)</f>
        <v>5.420942394386552E-2</v>
      </c>
      <c r="O75" s="13">
        <f>VLOOKUP($E75,'ssp3-up-g'!$C$1:$X$194,6,FALSE)</f>
        <v>5.6251574817246075E-2</v>
      </c>
      <c r="P75" s="13">
        <f>VLOOKUP($E75,'ssp3-up-g'!$C$1:$X$194,7,FALSE)</f>
        <v>5.6688732718363166E-2</v>
      </c>
      <c r="Q75" s="13">
        <f>VLOOKUP($E75,'ssp3-up-g'!$C$1:$X$194,8,FALSE)</f>
        <v>5.7602613718204076E-2</v>
      </c>
      <c r="R75" s="13">
        <f>VLOOKUP($E75,'ssp3-up-g'!$C$1:$X$194,9,FALSE)</f>
        <v>5.4723372080044852E-2</v>
      </c>
      <c r="S75" s="13">
        <f>VLOOKUP($E75,'ssp3-up-g'!$C$1:$X$194,10,FALSE)</f>
        <v>5.3837858224990209E-2</v>
      </c>
      <c r="T75" s="13">
        <f>VLOOKUP($E75,'ssp3-up-g'!$C$1:$X$194,11,FALSE)</f>
        <v>5.2903852209743696E-2</v>
      </c>
      <c r="U75" s="13">
        <f>VLOOKUP($E75,'ssp3-up-g'!$C$1:$X$194,12,FALSE)</f>
        <v>5.5264040981525819E-2</v>
      </c>
      <c r="V75" s="13">
        <f>VLOOKUP($E75,'ssp3-up-g'!$C$1:$X$194,13,FALSE)</f>
        <v>5.2851397468400396E-2</v>
      </c>
      <c r="W75" s="13">
        <f>VLOOKUP($E75,'ssp3-up-g'!$C$1:$X$194,14,FALSE)</f>
        <v>5.0650603742157463E-2</v>
      </c>
      <c r="X75" s="13">
        <f>VLOOKUP($E75,'ssp3-up-g'!$C$1:$X$194,15,FALSE)</f>
        <v>4.834922600986058E-2</v>
      </c>
      <c r="Y75" s="13">
        <f>VLOOKUP($E75,'ssp3-up-g'!$C$1:$X$194,16,FALSE)</f>
        <v>4.8174776452565737E-2</v>
      </c>
      <c r="Z75" s="13">
        <f>VLOOKUP($E75,'ssp3-up-g'!$C$1:$X$194,17,FALSE)</f>
        <v>5.0562323941616416E-2</v>
      </c>
      <c r="AA75" s="13">
        <f>VLOOKUP($E75,'ssp3-up-g'!$C$1:$X$194,18,FALSE)</f>
        <v>5.3554695227451488E-2</v>
      </c>
      <c r="AB75" s="13">
        <f>VLOOKUP($E75,'ssp3-up-g'!$C$1:$X$194,19,FALSE)</f>
        <v>5.4284214252643181E-2</v>
      </c>
      <c r="AC75" s="13">
        <f>VLOOKUP($E75,'ssp3-up-g'!$C$1:$X$194,20,FALSE)</f>
        <v>5.5683625851365992E-2</v>
      </c>
      <c r="AD75" s="13">
        <f>VLOOKUP($E75,'ssp3-up-g'!$C$1:$X$194,21,FALSE)</f>
        <v>5.8005845842538761E-2</v>
      </c>
      <c r="AE75" s="13">
        <f>VLOOKUP($E75,'ssp3-up-g'!$C$1:$X$194,22,FALSE)</f>
        <v>5.8939328731020924E-2</v>
      </c>
    </row>
    <row r="76" spans="1:31" x14ac:dyDescent="0.3">
      <c r="A76" s="14">
        <v>74</v>
      </c>
      <c r="B76" s="8" t="s">
        <v>344</v>
      </c>
      <c r="C76" s="8" t="s">
        <v>214</v>
      </c>
      <c r="D76" s="8">
        <v>516</v>
      </c>
      <c r="E76" s="8" t="s">
        <v>133</v>
      </c>
      <c r="F76" s="8">
        <v>516</v>
      </c>
      <c r="G76" s="8" t="s">
        <v>261</v>
      </c>
      <c r="H76" s="8">
        <v>913</v>
      </c>
      <c r="J76" s="8" t="str">
        <f>VLOOKUP($E76,'un-class-eco'!$B$2:$D$219,3,FALSE)</f>
        <v>Upper middle income</v>
      </c>
      <c r="K76" s="8" t="str">
        <f>IF(VLOOKUP(E76,'un-class'!$L$1:$O$249,2,FALSE)="x","LDC",IF(VLOOKUP(E76,'un-class'!$L$1:$O$249,3,FALSE)="x","LLDC",IF(VLOOKUP(E76,'un-class'!$L$1:O291,4,FALSE)="x","SIDS","nan")))</f>
        <v>nan</v>
      </c>
      <c r="L76" s="14" t="str">
        <f t="shared" si="27"/>
        <v>NAM</v>
      </c>
      <c r="M76" s="15" t="s">
        <v>1049</v>
      </c>
      <c r="N76" s="13">
        <f>VLOOKUP($E76,'ssp3-up-g'!$C$1:$X$194,5,FALSE)</f>
        <v>9.6099407350084487E-2</v>
      </c>
      <c r="O76" s="13">
        <f>VLOOKUP($E76,'ssp3-up-g'!$C$1:$X$194,6,FALSE)</f>
        <v>9.5971730288668233E-2</v>
      </c>
      <c r="P76" s="13">
        <f>VLOOKUP($E76,'ssp3-up-g'!$C$1:$X$194,7,FALSE)</f>
        <v>9.8089685065332777E-2</v>
      </c>
      <c r="Q76" s="13">
        <f>VLOOKUP($E76,'ssp3-up-g'!$C$1:$X$194,8,FALSE)</f>
        <v>9.8896322618362786E-2</v>
      </c>
      <c r="R76" s="13">
        <f>VLOOKUP($E76,'ssp3-up-g'!$C$1:$X$194,9,FALSE)</f>
        <v>9.3024907312831084E-2</v>
      </c>
      <c r="S76" s="13">
        <f>VLOOKUP($E76,'ssp3-up-g'!$C$1:$X$194,10,FALSE)</f>
        <v>8.7765101829388348E-2</v>
      </c>
      <c r="T76" s="13">
        <f>VLOOKUP($E76,'ssp3-up-g'!$C$1:$X$194,11,FALSE)</f>
        <v>8.4246707679581867E-2</v>
      </c>
      <c r="U76" s="13">
        <f>VLOOKUP($E76,'ssp3-up-g'!$C$1:$X$194,12,FALSE)</f>
        <v>8.2997971992810227E-2</v>
      </c>
      <c r="V76" s="13">
        <f>VLOOKUP($E76,'ssp3-up-g'!$C$1:$X$194,13,FALSE)</f>
        <v>8.0689964974963058E-2</v>
      </c>
      <c r="W76" s="13">
        <f>VLOOKUP($E76,'ssp3-up-g'!$C$1:$X$194,14,FALSE)</f>
        <v>7.7015334608261821E-2</v>
      </c>
      <c r="X76" s="13">
        <f>VLOOKUP($E76,'ssp3-up-g'!$C$1:$X$194,15,FALSE)</f>
        <v>7.1215755029530925E-2</v>
      </c>
      <c r="Y76" s="13">
        <f>VLOOKUP($E76,'ssp3-up-g'!$C$1:$X$194,16,FALSE)</f>
        <v>6.8749191726788617E-2</v>
      </c>
      <c r="Z76" s="13">
        <f>VLOOKUP($E76,'ssp3-up-g'!$C$1:$X$194,17,FALSE)</f>
        <v>6.3097338102898304E-2</v>
      </c>
      <c r="AA76" s="13">
        <f>VLOOKUP($E76,'ssp3-up-g'!$C$1:$X$194,18,FALSE)</f>
        <v>6.4336652853535625E-2</v>
      </c>
      <c r="AB76" s="13">
        <f>VLOOKUP($E76,'ssp3-up-g'!$C$1:$X$194,19,FALSE)</f>
        <v>6.2056416936358882E-2</v>
      </c>
      <c r="AC76" s="13">
        <f>VLOOKUP($E76,'ssp3-up-g'!$C$1:$X$194,20,FALSE)</f>
        <v>5.7667725180388096E-2</v>
      </c>
      <c r="AD76" s="13">
        <f>VLOOKUP($E76,'ssp3-up-g'!$C$1:$X$194,21,FALSE)</f>
        <v>5.9343219573103401E-2</v>
      </c>
      <c r="AE76" s="13">
        <f>VLOOKUP($E76,'ssp3-up-g'!$C$1:$X$194,22,FALSE)</f>
        <v>5.9028563988317018E-2</v>
      </c>
    </row>
    <row r="77" spans="1:31" x14ac:dyDescent="0.3">
      <c r="A77" s="14">
        <v>75</v>
      </c>
      <c r="B77" s="8" t="s">
        <v>346</v>
      </c>
      <c r="C77" s="8" t="s">
        <v>214</v>
      </c>
      <c r="D77" s="8">
        <v>710</v>
      </c>
      <c r="E77" s="8" t="s">
        <v>199</v>
      </c>
      <c r="F77" s="8">
        <v>710</v>
      </c>
      <c r="G77" s="8" t="s">
        <v>261</v>
      </c>
      <c r="H77" s="8">
        <v>913</v>
      </c>
      <c r="J77" s="8" t="str">
        <f>VLOOKUP($E77,'un-class-eco'!$B$2:$D$219,3,FALSE)</f>
        <v>Upper middle income</v>
      </c>
      <c r="K77" s="8" t="str">
        <f>IF(VLOOKUP(E77,'un-class'!$L$1:$O$249,2,FALSE)="x","LDC",IF(VLOOKUP(E77,'un-class'!$L$1:$O$249,3,FALSE)="x","LLDC",IF(VLOOKUP(E77,'un-class'!$L$1:O292,4,FALSE)="x","SIDS","nan")))</f>
        <v>nan</v>
      </c>
      <c r="L77" s="14" t="str">
        <f t="shared" si="27"/>
        <v>ZAF</v>
      </c>
      <c r="M77" s="15" t="s">
        <v>1049</v>
      </c>
      <c r="N77" s="13">
        <f>VLOOKUP($E77,'ssp3-up-g'!$C$1:$X$194,5,FALSE)</f>
        <v>1.8357962168914881</v>
      </c>
      <c r="O77" s="13">
        <f>VLOOKUP($E77,'ssp3-up-g'!$C$1:$X$194,6,FALSE)</f>
        <v>1.5991001593301135</v>
      </c>
      <c r="P77" s="13">
        <f>VLOOKUP($E77,'ssp3-up-g'!$C$1:$X$194,7,FALSE)</f>
        <v>1.4496466517197888</v>
      </c>
      <c r="Q77" s="13">
        <f>VLOOKUP($E77,'ssp3-up-g'!$C$1:$X$194,8,FALSE)</f>
        <v>1.3563272050231205</v>
      </c>
      <c r="R77" s="13">
        <f>VLOOKUP($E77,'ssp3-up-g'!$C$1:$X$194,9,FALSE)</f>
        <v>1.2169403451669822</v>
      </c>
      <c r="S77" s="13">
        <f>VLOOKUP($E77,'ssp3-up-g'!$C$1:$X$194,10,FALSE)</f>
        <v>1.1259672506071325</v>
      </c>
      <c r="T77" s="13">
        <f>VLOOKUP($E77,'ssp3-up-g'!$C$1:$X$194,11,FALSE)</f>
        <v>1.0579065850416995</v>
      </c>
      <c r="U77" s="13">
        <f>VLOOKUP($E77,'ssp3-up-g'!$C$1:$X$194,12,FALSE)</f>
        <v>1.0624878497816752</v>
      </c>
      <c r="V77" s="13">
        <f>VLOOKUP($E77,'ssp3-up-g'!$C$1:$X$194,13,FALSE)</f>
        <v>0.99564617491481755</v>
      </c>
      <c r="W77" s="13">
        <f>VLOOKUP($E77,'ssp3-up-g'!$C$1:$X$194,14,FALSE)</f>
        <v>0.92156960060115267</v>
      </c>
      <c r="X77" s="13">
        <f>VLOOKUP($E77,'ssp3-up-g'!$C$1:$X$194,15,FALSE)</f>
        <v>0.90286722461723201</v>
      </c>
      <c r="Y77" s="13">
        <f>VLOOKUP($E77,'ssp3-up-g'!$C$1:$X$194,16,FALSE)</f>
        <v>0.87725522153937874</v>
      </c>
      <c r="Z77" s="13">
        <f>VLOOKUP($E77,'ssp3-up-g'!$C$1:$X$194,17,FALSE)</f>
        <v>0.84337706568918236</v>
      </c>
      <c r="AA77" s="13">
        <f>VLOOKUP($E77,'ssp3-up-g'!$C$1:$X$194,18,FALSE)</f>
        <v>0.83291873378719572</v>
      </c>
      <c r="AB77" s="13">
        <f>VLOOKUP($E77,'ssp3-up-g'!$C$1:$X$194,19,FALSE)</f>
        <v>0.86400587981457733</v>
      </c>
      <c r="AC77" s="13">
        <f>VLOOKUP($E77,'ssp3-up-g'!$C$1:$X$194,20,FALSE)</f>
        <v>0.83390478585112504</v>
      </c>
      <c r="AD77" s="13">
        <f>VLOOKUP($E77,'ssp3-up-g'!$C$1:$X$194,21,FALSE)</f>
        <v>0.82175167230037971</v>
      </c>
      <c r="AE77" s="13">
        <f>VLOOKUP($E77,'ssp3-up-g'!$C$1:$X$194,22,FALSE)</f>
        <v>0.81855967124501205</v>
      </c>
    </row>
    <row r="78" spans="1:31" x14ac:dyDescent="0.3">
      <c r="A78" s="14">
        <v>76</v>
      </c>
      <c r="B78" s="14" t="s">
        <v>348</v>
      </c>
      <c r="C78" s="14" t="s">
        <v>214</v>
      </c>
      <c r="D78" s="14">
        <v>914</v>
      </c>
      <c r="E78" s="14" t="s">
        <v>214</v>
      </c>
      <c r="F78" s="14">
        <v>11</v>
      </c>
      <c r="G78" s="14" t="s">
        <v>258</v>
      </c>
      <c r="H78" s="14">
        <v>903</v>
      </c>
      <c r="I78" s="14">
        <v>1834</v>
      </c>
      <c r="L78" s="14" t="str">
        <f>B78</f>
        <v>Western Africa</v>
      </c>
      <c r="M78" s="15" t="s">
        <v>1049</v>
      </c>
      <c r="N78" s="15">
        <f t="shared" ref="N78:AE78" si="31">SUMIF($H$2:$H$295,$D78,N$2:N$295)</f>
        <v>23.25275174770595</v>
      </c>
      <c r="O78" s="15">
        <f t="shared" si="31"/>
        <v>26.710883647632613</v>
      </c>
      <c r="P78" s="15">
        <f t="shared" si="31"/>
        <v>30.346566410399305</v>
      </c>
      <c r="Q78" s="15">
        <f t="shared" si="31"/>
        <v>34.554968708901903</v>
      </c>
      <c r="R78" s="15">
        <f t="shared" si="31"/>
        <v>37.683199244235624</v>
      </c>
      <c r="S78" s="15">
        <f t="shared" si="31"/>
        <v>40.767862446302104</v>
      </c>
      <c r="T78" s="15">
        <f t="shared" si="31"/>
        <v>43.613632016615149</v>
      </c>
      <c r="U78" s="15">
        <f t="shared" si="31"/>
        <v>46.097304083629254</v>
      </c>
      <c r="V78" s="15">
        <f t="shared" si="31"/>
        <v>47.018471093577162</v>
      </c>
      <c r="W78" s="15">
        <f t="shared" si="31"/>
        <v>47.239211484984203</v>
      </c>
      <c r="X78" s="15">
        <f t="shared" si="31"/>
        <v>47.402507382333383</v>
      </c>
      <c r="Y78" s="15">
        <f t="shared" si="31"/>
        <v>46.754412000391113</v>
      </c>
      <c r="Z78" s="15">
        <f t="shared" si="31"/>
        <v>46.72481506651917</v>
      </c>
      <c r="AA78" s="15">
        <f t="shared" si="31"/>
        <v>45.669516914210696</v>
      </c>
      <c r="AB78" s="15">
        <f t="shared" si="31"/>
        <v>45.062339845261114</v>
      </c>
      <c r="AC78" s="15">
        <f t="shared" si="31"/>
        <v>43.255623128076898</v>
      </c>
      <c r="AD78" s="15">
        <f t="shared" si="31"/>
        <v>42.179046330950897</v>
      </c>
      <c r="AE78" s="15">
        <f t="shared" si="31"/>
        <v>40.620773950810133</v>
      </c>
    </row>
    <row r="79" spans="1:31" x14ac:dyDescent="0.3">
      <c r="A79" s="14">
        <v>77</v>
      </c>
      <c r="B79" s="8" t="s">
        <v>349</v>
      </c>
      <c r="C79" s="8" t="s">
        <v>214</v>
      </c>
      <c r="D79" s="8">
        <v>204</v>
      </c>
      <c r="E79" s="8" t="s">
        <v>21</v>
      </c>
      <c r="F79" s="8">
        <v>204</v>
      </c>
      <c r="G79" s="8" t="s">
        <v>261</v>
      </c>
      <c r="H79" s="8">
        <v>914</v>
      </c>
      <c r="J79" s="8" t="str">
        <f>VLOOKUP($E79,'un-class-eco'!$B$2:$D$219,3,FALSE)</f>
        <v>Lower middle income</v>
      </c>
      <c r="K79" s="8" t="str">
        <f>IF(VLOOKUP(E79,'un-class'!$L$1:$O$249,2,FALSE)="x","LDC",IF(VLOOKUP(E79,'un-class'!$L$1:$O$249,3,FALSE)="x","LLDC",IF(VLOOKUP(E79,'un-class'!$L$1:O294,4,FALSE)="x","SIDS","nan")))</f>
        <v>LDC</v>
      </c>
      <c r="L79" s="14" t="str">
        <f t="shared" si="27"/>
        <v>BEN</v>
      </c>
      <c r="M79" s="15" t="s">
        <v>1049</v>
      </c>
      <c r="N79" s="13">
        <f>VLOOKUP($E79,'ssp3-up-g'!$C$1:$X$194,5,FALSE)</f>
        <v>0.59647181877247935</v>
      </c>
      <c r="O79" s="13">
        <f>VLOOKUP($E79,'ssp3-up-g'!$C$1:$X$194,6,FALSE)</f>
        <v>0.64138046207299837</v>
      </c>
      <c r="P79" s="13">
        <f>VLOOKUP($E79,'ssp3-up-g'!$C$1:$X$194,7,FALSE)</f>
        <v>0.67542763625879143</v>
      </c>
      <c r="Q79" s="13">
        <f>VLOOKUP($E79,'ssp3-up-g'!$C$1:$X$194,8,FALSE)</f>
        <v>0.71787948323617989</v>
      </c>
      <c r="R79" s="13">
        <f>VLOOKUP($E79,'ssp3-up-g'!$C$1:$X$194,9,FALSE)</f>
        <v>0.72843084056870566</v>
      </c>
      <c r="S79" s="13">
        <f>VLOOKUP($E79,'ssp3-up-g'!$C$1:$X$194,10,FALSE)</f>
        <v>0.7313859504746798</v>
      </c>
      <c r="T79" s="13">
        <f>VLOOKUP($E79,'ssp3-up-g'!$C$1:$X$194,11,FALSE)</f>
        <v>0.73902154806282905</v>
      </c>
      <c r="U79" s="13">
        <f>VLOOKUP($E79,'ssp3-up-g'!$C$1:$X$194,12,FALSE)</f>
        <v>0.73602311317932312</v>
      </c>
      <c r="V79" s="13">
        <f>VLOOKUP($E79,'ssp3-up-g'!$C$1:$X$194,13,FALSE)</f>
        <v>0.72877170112243128</v>
      </c>
      <c r="W79" s="13">
        <f>VLOOKUP($E79,'ssp3-up-g'!$C$1:$X$194,14,FALSE)</f>
        <v>0.71035538921789509</v>
      </c>
      <c r="X79" s="13">
        <f>VLOOKUP($E79,'ssp3-up-g'!$C$1:$X$194,15,FALSE)</f>
        <v>0.69238944268997393</v>
      </c>
      <c r="Y79" s="13">
        <f>VLOOKUP($E79,'ssp3-up-g'!$C$1:$X$194,16,FALSE)</f>
        <v>0.67249736933592885</v>
      </c>
      <c r="Z79" s="13">
        <f>VLOOKUP($E79,'ssp3-up-g'!$C$1:$X$194,17,FALSE)</f>
        <v>0.65351034985766709</v>
      </c>
      <c r="AA79" s="13">
        <f>VLOOKUP($E79,'ssp3-up-g'!$C$1:$X$194,18,FALSE)</f>
        <v>0.63902785405329432</v>
      </c>
      <c r="AB79" s="13">
        <f>VLOOKUP($E79,'ssp3-up-g'!$C$1:$X$194,19,FALSE)</f>
        <v>0.59659228563054079</v>
      </c>
      <c r="AC79" s="13">
        <f>VLOOKUP($E79,'ssp3-up-g'!$C$1:$X$194,20,FALSE)</f>
        <v>0.5892871510099269</v>
      </c>
      <c r="AD79" s="13">
        <f>VLOOKUP($E79,'ssp3-up-g'!$C$1:$X$194,21,FALSE)</f>
        <v>0.56349653546823042</v>
      </c>
      <c r="AE79" s="13">
        <f>VLOOKUP($E79,'ssp3-up-g'!$C$1:$X$194,22,FALSE)</f>
        <v>0.55136749018357811</v>
      </c>
    </row>
    <row r="80" spans="1:31" x14ac:dyDescent="0.3">
      <c r="A80" s="14">
        <v>78</v>
      </c>
      <c r="B80" s="8" t="s">
        <v>351</v>
      </c>
      <c r="C80" s="8" t="s">
        <v>214</v>
      </c>
      <c r="D80" s="8">
        <v>854</v>
      </c>
      <c r="E80" s="8" t="s">
        <v>22</v>
      </c>
      <c r="F80" s="8">
        <v>854</v>
      </c>
      <c r="G80" s="8" t="s">
        <v>261</v>
      </c>
      <c r="H80" s="8">
        <v>914</v>
      </c>
      <c r="J80" s="8" t="str">
        <f>VLOOKUP($E80,'un-class-eco'!$B$2:$D$219,3,FALSE)</f>
        <v>Low income</v>
      </c>
      <c r="K80" s="8" t="str">
        <f>IF(VLOOKUP(E80,'un-class'!$L$1:$O$249,2,FALSE)="x","LDC",IF(VLOOKUP(E80,'un-class'!$L$1:$O$249,3,FALSE)="x","LLDC",IF(VLOOKUP(E80,'un-class'!$L$1:O295,4,FALSE)="x","SIDS","nan")))</f>
        <v>LDC</v>
      </c>
      <c r="L80" s="14" t="str">
        <f t="shared" si="27"/>
        <v>BFA</v>
      </c>
      <c r="M80" s="15" t="s">
        <v>1049</v>
      </c>
      <c r="N80" s="13">
        <f>VLOOKUP($E80,'ssp3-up-g'!$C$1:$X$194,5,FALSE)</f>
        <v>1.1410826494401558</v>
      </c>
      <c r="O80" s="13">
        <f>VLOOKUP($E80,'ssp3-up-g'!$C$1:$X$194,6,FALSE)</f>
        <v>1.3642944996101489</v>
      </c>
      <c r="P80" s="13">
        <f>VLOOKUP($E80,'ssp3-up-g'!$C$1:$X$194,7,FALSE)</f>
        <v>1.5899771935396743</v>
      </c>
      <c r="Q80" s="13">
        <f>VLOOKUP($E80,'ssp3-up-g'!$C$1:$X$194,8,FALSE)</f>
        <v>1.8346454934462972</v>
      </c>
      <c r="R80" s="13">
        <f>VLOOKUP($E80,'ssp3-up-g'!$C$1:$X$194,9,FALSE)</f>
        <v>2.0202036132653074</v>
      </c>
      <c r="S80" s="13">
        <f>VLOOKUP($E80,'ssp3-up-g'!$C$1:$X$194,10,FALSE)</f>
        <v>2.175874810360181</v>
      </c>
      <c r="T80" s="13">
        <f>VLOOKUP($E80,'ssp3-up-g'!$C$1:$X$194,11,FALSE)</f>
        <v>2.3125066962163103</v>
      </c>
      <c r="U80" s="13">
        <f>VLOOKUP($E80,'ssp3-up-g'!$C$1:$X$194,12,FALSE)</f>
        <v>2.4218535893417013</v>
      </c>
      <c r="V80" s="13">
        <f>VLOOKUP($E80,'ssp3-up-g'!$C$1:$X$194,13,FALSE)</f>
        <v>2.4719094163187236</v>
      </c>
      <c r="W80" s="13">
        <f>VLOOKUP($E80,'ssp3-up-g'!$C$1:$X$194,14,FALSE)</f>
        <v>2.4595349839334517</v>
      </c>
      <c r="X80" s="13">
        <f>VLOOKUP($E80,'ssp3-up-g'!$C$1:$X$194,15,FALSE)</f>
        <v>2.4345680823878588</v>
      </c>
      <c r="Y80" s="13">
        <f>VLOOKUP($E80,'ssp3-up-g'!$C$1:$X$194,16,FALSE)</f>
        <v>2.4060888117221886</v>
      </c>
      <c r="Z80" s="13">
        <f>VLOOKUP($E80,'ssp3-up-g'!$C$1:$X$194,17,FALSE)</f>
        <v>2.341035214936003</v>
      </c>
      <c r="AA80" s="13">
        <f>VLOOKUP($E80,'ssp3-up-g'!$C$1:$X$194,18,FALSE)</f>
        <v>2.2717740529800885</v>
      </c>
      <c r="AB80" s="13">
        <f>VLOOKUP($E80,'ssp3-up-g'!$C$1:$X$194,19,FALSE)</f>
        <v>2.1834376328300209</v>
      </c>
      <c r="AC80" s="13">
        <f>VLOOKUP($E80,'ssp3-up-g'!$C$1:$X$194,20,FALSE)</f>
        <v>2.0757634147914459</v>
      </c>
      <c r="AD80" s="13">
        <f>VLOOKUP($E80,'ssp3-up-g'!$C$1:$X$194,21,FALSE)</f>
        <v>1.9841935621384224</v>
      </c>
      <c r="AE80" s="13">
        <f>VLOOKUP($E80,'ssp3-up-g'!$C$1:$X$194,22,FALSE)</f>
        <v>1.8465014422205144</v>
      </c>
    </row>
    <row r="81" spans="1:31" x14ac:dyDescent="0.3">
      <c r="A81" s="14">
        <v>79</v>
      </c>
      <c r="B81" s="8" t="s">
        <v>353</v>
      </c>
      <c r="C81" s="8" t="s">
        <v>214</v>
      </c>
      <c r="D81" s="8">
        <v>132</v>
      </c>
      <c r="E81" s="8" t="s">
        <v>47</v>
      </c>
      <c r="F81" s="8">
        <v>132</v>
      </c>
      <c r="G81" s="8" t="s">
        <v>261</v>
      </c>
      <c r="H81" s="8">
        <v>914</v>
      </c>
      <c r="J81" s="8" t="str">
        <f>VLOOKUP($E81,'un-class-eco'!$B$2:$D$219,3,FALSE)</f>
        <v>Lower middle income</v>
      </c>
      <c r="K81" s="8" t="str">
        <f>IF(VLOOKUP(E81,'un-class'!$L$1:$O$249,2,FALSE)="x","LDC",IF(VLOOKUP(E81,'un-class'!$L$1:$O$249,3,FALSE)="x","LLDC",IF(VLOOKUP(E81,'un-class'!$L$1:O296,4,FALSE)="x","SIDS","nan")))</f>
        <v>SIDS</v>
      </c>
      <c r="L81" s="14" t="str">
        <f t="shared" si="27"/>
        <v>CPV</v>
      </c>
      <c r="M81" s="15" t="s">
        <v>1049</v>
      </c>
      <c r="N81" s="13">
        <f>VLOOKUP($E81,'ssp3-up-g'!$C$1:$X$194,5,FALSE)</f>
        <v>2.3697352628937685E-2</v>
      </c>
      <c r="O81" s="13">
        <f>VLOOKUP($E81,'ssp3-up-g'!$C$1:$X$194,6,FALSE)</f>
        <v>2.641047822794601E-2</v>
      </c>
      <c r="P81" s="13">
        <f>VLOOKUP($E81,'ssp3-up-g'!$C$1:$X$194,7,FALSE)</f>
        <v>2.8555388156352557E-2</v>
      </c>
      <c r="Q81" s="13">
        <f>VLOOKUP($E81,'ssp3-up-g'!$C$1:$X$194,8,FALSE)</f>
        <v>2.8040738917040786E-2</v>
      </c>
      <c r="R81" s="13">
        <f>VLOOKUP($E81,'ssp3-up-g'!$C$1:$X$194,9,FALSE)</f>
        <v>2.6114339517772756E-2</v>
      </c>
      <c r="S81" s="13">
        <f>VLOOKUP($E81,'ssp3-up-g'!$C$1:$X$194,10,FALSE)</f>
        <v>2.4620226820386892E-2</v>
      </c>
      <c r="T81" s="13">
        <f>VLOOKUP($E81,'ssp3-up-g'!$C$1:$X$194,11,FALSE)</f>
        <v>2.3714146514105028E-2</v>
      </c>
      <c r="U81" s="13">
        <f>VLOOKUP($E81,'ssp3-up-g'!$C$1:$X$194,12,FALSE)</f>
        <v>2.2856423035410467E-2</v>
      </c>
      <c r="V81" s="13">
        <f>VLOOKUP($E81,'ssp3-up-g'!$C$1:$X$194,13,FALSE)</f>
        <v>2.1299090456709191E-2</v>
      </c>
      <c r="W81" s="13">
        <f>VLOOKUP($E81,'ssp3-up-g'!$C$1:$X$194,14,FALSE)</f>
        <v>1.9350729542244705E-2</v>
      </c>
      <c r="X81" s="13">
        <f>VLOOKUP($E81,'ssp3-up-g'!$C$1:$X$194,15,FALSE)</f>
        <v>1.8360937082001039E-2</v>
      </c>
      <c r="Y81" s="13">
        <f>VLOOKUP($E81,'ssp3-up-g'!$C$1:$X$194,16,FALSE)</f>
        <v>1.7686569316780476E-2</v>
      </c>
      <c r="Z81" s="13">
        <f>VLOOKUP($E81,'ssp3-up-g'!$C$1:$X$194,17,FALSE)</f>
        <v>1.7474906639841636E-2</v>
      </c>
      <c r="AA81" s="13">
        <f>VLOOKUP($E81,'ssp3-up-g'!$C$1:$X$194,18,FALSE)</f>
        <v>1.7651445431331458E-2</v>
      </c>
      <c r="AB81" s="13">
        <f>VLOOKUP($E81,'ssp3-up-g'!$C$1:$X$194,19,FALSE)</f>
        <v>1.8378509850870084E-2</v>
      </c>
      <c r="AC81" s="13">
        <f>VLOOKUP($E81,'ssp3-up-g'!$C$1:$X$194,20,FALSE)</f>
        <v>1.9780606687253233E-2</v>
      </c>
      <c r="AD81" s="13">
        <f>VLOOKUP($E81,'ssp3-up-g'!$C$1:$X$194,21,FALSE)</f>
        <v>2.1557205721854822E-2</v>
      </c>
      <c r="AE81" s="13">
        <f>VLOOKUP($E81,'ssp3-up-g'!$C$1:$X$194,22,FALSE)</f>
        <v>2.3342058742141125E-2</v>
      </c>
    </row>
    <row r="82" spans="1:31" x14ac:dyDescent="0.3">
      <c r="A82" s="14">
        <v>80</v>
      </c>
      <c r="B82" s="8" t="s">
        <v>355</v>
      </c>
      <c r="C82" s="8" t="s">
        <v>214</v>
      </c>
      <c r="D82" s="8">
        <v>384</v>
      </c>
      <c r="E82" s="8" t="s">
        <v>41</v>
      </c>
      <c r="F82" s="8">
        <v>384</v>
      </c>
      <c r="G82" s="8" t="s">
        <v>261</v>
      </c>
      <c r="H82" s="8">
        <v>914</v>
      </c>
      <c r="J82" s="8" t="str">
        <f>VLOOKUP($E82,'un-class-eco'!$B$2:$D$219,3,FALSE)</f>
        <v>Lower middle income</v>
      </c>
      <c r="K82" s="8" t="str">
        <f>IF(VLOOKUP(E82,'un-class'!$L$1:$O$249,2,FALSE)="x","LDC",IF(VLOOKUP(E82,'un-class'!$L$1:$O$249,3,FALSE)="x","LLDC",IF(VLOOKUP(E82,'un-class'!$L$1:O297,4,FALSE)="x","SIDS","nan")))</f>
        <v>nan</v>
      </c>
      <c r="L82" s="14" t="str">
        <f t="shared" si="27"/>
        <v>CIV</v>
      </c>
      <c r="M82" s="15" t="s">
        <v>1049</v>
      </c>
      <c r="N82" s="13">
        <f>VLOOKUP($E82,'ssp3-up-g'!$C$1:$X$194,5,FALSE)</f>
        <v>1.2821277096482131</v>
      </c>
      <c r="O82" s="13">
        <f>VLOOKUP($E82,'ssp3-up-g'!$C$1:$X$194,6,FALSE)</f>
        <v>1.4924212738420071</v>
      </c>
      <c r="P82" s="13">
        <f>VLOOKUP($E82,'ssp3-up-g'!$C$1:$X$194,7,FALSE)</f>
        <v>1.628640303950661</v>
      </c>
      <c r="Q82" s="13">
        <f>VLOOKUP($E82,'ssp3-up-g'!$C$1:$X$194,8,FALSE)</f>
        <v>1.7213742346431307</v>
      </c>
      <c r="R82" s="13">
        <f>VLOOKUP($E82,'ssp3-up-g'!$C$1:$X$194,9,FALSE)</f>
        <v>1.7382386977131326</v>
      </c>
      <c r="S82" s="13">
        <f>VLOOKUP($E82,'ssp3-up-g'!$C$1:$X$194,10,FALSE)</f>
        <v>1.7676103546979363</v>
      </c>
      <c r="T82" s="13">
        <f>VLOOKUP($E82,'ssp3-up-g'!$C$1:$X$194,11,FALSE)</f>
        <v>1.7947179875297152</v>
      </c>
      <c r="U82" s="13">
        <f>VLOOKUP($E82,'ssp3-up-g'!$C$1:$X$194,12,FALSE)</f>
        <v>1.8118121781337422</v>
      </c>
      <c r="V82" s="13">
        <f>VLOOKUP($E82,'ssp3-up-g'!$C$1:$X$194,13,FALSE)</f>
        <v>1.7691530310448691</v>
      </c>
      <c r="W82" s="13">
        <f>VLOOKUP($E82,'ssp3-up-g'!$C$1:$X$194,14,FALSE)</f>
        <v>1.70252795830379</v>
      </c>
      <c r="X82" s="13">
        <f>VLOOKUP($E82,'ssp3-up-g'!$C$1:$X$194,15,FALSE)</f>
        <v>1.6702646798509591</v>
      </c>
      <c r="Y82" s="13">
        <f>VLOOKUP($E82,'ssp3-up-g'!$C$1:$X$194,16,FALSE)</f>
        <v>1.611675170381961</v>
      </c>
      <c r="Z82" s="13">
        <f>VLOOKUP($E82,'ssp3-up-g'!$C$1:$X$194,17,FALSE)</f>
        <v>1.5732324059095504</v>
      </c>
      <c r="AA82" s="13">
        <f>VLOOKUP($E82,'ssp3-up-g'!$C$1:$X$194,18,FALSE)</f>
        <v>1.5590191186251765</v>
      </c>
      <c r="AB82" s="13">
        <f>VLOOKUP($E82,'ssp3-up-g'!$C$1:$X$194,19,FALSE)</f>
        <v>1.5041715124124337</v>
      </c>
      <c r="AC82" s="13">
        <f>VLOOKUP($E82,'ssp3-up-g'!$C$1:$X$194,20,FALSE)</f>
        <v>1.4546996823883021</v>
      </c>
      <c r="AD82" s="13">
        <f>VLOOKUP($E82,'ssp3-up-g'!$C$1:$X$194,21,FALSE)</f>
        <v>1.408115463901396</v>
      </c>
      <c r="AE82" s="13">
        <f>VLOOKUP($E82,'ssp3-up-g'!$C$1:$X$194,22,FALSE)</f>
        <v>1.3635014353776427</v>
      </c>
    </row>
    <row r="83" spans="1:31" x14ac:dyDescent="0.3">
      <c r="A83" s="14">
        <v>81</v>
      </c>
      <c r="B83" s="8" t="s">
        <v>357</v>
      </c>
      <c r="C83" s="8" t="s">
        <v>214</v>
      </c>
      <c r="D83" s="8">
        <v>270</v>
      </c>
      <c r="E83" s="8" t="s">
        <v>73</v>
      </c>
      <c r="F83" s="8">
        <v>270</v>
      </c>
      <c r="G83" s="8" t="s">
        <v>261</v>
      </c>
      <c r="H83" s="8">
        <v>914</v>
      </c>
      <c r="J83" s="8" t="str">
        <f>VLOOKUP($E83,'un-class-eco'!$B$2:$D$219,3,FALSE)</f>
        <v>Low income</v>
      </c>
      <c r="K83" s="8" t="str">
        <f>IF(VLOOKUP(E83,'un-class'!$L$1:$O$249,2,FALSE)="x","LDC",IF(VLOOKUP(E83,'un-class'!$L$1:$O$249,3,FALSE)="x","LLDC",IF(VLOOKUP(E83,'un-class'!$L$1:O298,4,FALSE)="x","SIDS","nan")))</f>
        <v>LDC</v>
      </c>
      <c r="L83" s="14" t="str">
        <f t="shared" si="27"/>
        <v>GMB</v>
      </c>
      <c r="M83" s="15" t="s">
        <v>1049</v>
      </c>
      <c r="N83" s="13">
        <f>VLOOKUP($E83,'ssp3-up-g'!$C$1:$X$194,5,FALSE)</f>
        <v>0.17531006821024153</v>
      </c>
      <c r="O83" s="13">
        <f>VLOOKUP($E83,'ssp3-up-g'!$C$1:$X$194,6,FALSE)</f>
        <v>0.18753868101419124</v>
      </c>
      <c r="P83" s="13">
        <f>VLOOKUP($E83,'ssp3-up-g'!$C$1:$X$194,7,FALSE)</f>
        <v>0.1984294229669159</v>
      </c>
      <c r="Q83" s="13">
        <f>VLOOKUP($E83,'ssp3-up-g'!$C$1:$X$194,8,FALSE)</f>
        <v>0.20866390807850421</v>
      </c>
      <c r="R83" s="13">
        <f>VLOOKUP($E83,'ssp3-up-g'!$C$1:$X$194,9,FALSE)</f>
        <v>0.20942369090766211</v>
      </c>
      <c r="S83" s="13">
        <f>VLOOKUP($E83,'ssp3-up-g'!$C$1:$X$194,10,FALSE)</f>
        <v>0.20956771206601377</v>
      </c>
      <c r="T83" s="13">
        <f>VLOOKUP($E83,'ssp3-up-g'!$C$1:$X$194,11,FALSE)</f>
        <v>0.207077717250435</v>
      </c>
      <c r="U83" s="13">
        <f>VLOOKUP($E83,'ssp3-up-g'!$C$1:$X$194,12,FALSE)</f>
        <v>0.20151334113239772</v>
      </c>
      <c r="V83" s="13">
        <f>VLOOKUP($E83,'ssp3-up-g'!$C$1:$X$194,13,FALSE)</f>
        <v>0.1949196881146551</v>
      </c>
      <c r="W83" s="13">
        <f>VLOOKUP($E83,'ssp3-up-g'!$C$1:$X$194,14,FALSE)</f>
        <v>0.18723090651550711</v>
      </c>
      <c r="X83" s="13">
        <f>VLOOKUP($E83,'ssp3-up-g'!$C$1:$X$194,15,FALSE)</f>
        <v>0.18015998044299186</v>
      </c>
      <c r="Y83" s="13">
        <f>VLOOKUP($E83,'ssp3-up-g'!$C$1:$X$194,16,FALSE)</f>
        <v>0.17642726680803644</v>
      </c>
      <c r="Z83" s="13">
        <f>VLOOKUP($E83,'ssp3-up-g'!$C$1:$X$194,17,FALSE)</f>
        <v>0.16852930993853699</v>
      </c>
      <c r="AA83" s="13">
        <f>VLOOKUP($E83,'ssp3-up-g'!$C$1:$X$194,18,FALSE)</f>
        <v>0.16374108369927942</v>
      </c>
      <c r="AB83" s="13">
        <f>VLOOKUP($E83,'ssp3-up-g'!$C$1:$X$194,19,FALSE)</f>
        <v>0.15739871853584919</v>
      </c>
      <c r="AC83" s="13">
        <f>VLOOKUP($E83,'ssp3-up-g'!$C$1:$X$194,20,FALSE)</f>
        <v>0.15212758483894717</v>
      </c>
      <c r="AD83" s="13">
        <f>VLOOKUP($E83,'ssp3-up-g'!$C$1:$X$194,21,FALSE)</f>
        <v>0.1497062674693872</v>
      </c>
      <c r="AE83" s="13">
        <f>VLOOKUP($E83,'ssp3-up-g'!$C$1:$X$194,22,FALSE)</f>
        <v>0.14103804642505047</v>
      </c>
    </row>
    <row r="84" spans="1:31" x14ac:dyDescent="0.3">
      <c r="A84" s="14">
        <v>82</v>
      </c>
      <c r="B84" s="8" t="s">
        <v>359</v>
      </c>
      <c r="C84" s="8" t="s">
        <v>214</v>
      </c>
      <c r="D84" s="8">
        <v>288</v>
      </c>
      <c r="E84" s="8" t="s">
        <v>70</v>
      </c>
      <c r="F84" s="8">
        <v>288</v>
      </c>
      <c r="G84" s="8" t="s">
        <v>261</v>
      </c>
      <c r="H84" s="8">
        <v>914</v>
      </c>
      <c r="J84" s="8" t="str">
        <f>VLOOKUP($E84,'un-class-eco'!$B$2:$D$219,3,FALSE)</f>
        <v>Lower middle income</v>
      </c>
      <c r="K84" s="8" t="str">
        <f>IF(VLOOKUP(E84,'un-class'!$L$1:$O$249,2,FALSE)="x","LDC",IF(VLOOKUP(E84,'un-class'!$L$1:$O$249,3,FALSE)="x","LLDC",IF(VLOOKUP(E84,'un-class'!$L$1:O299,4,FALSE)="x","SIDS","nan")))</f>
        <v>nan</v>
      </c>
      <c r="L84" s="14" t="str">
        <f t="shared" si="27"/>
        <v>GHA</v>
      </c>
      <c r="M84" s="15" t="s">
        <v>1049</v>
      </c>
      <c r="N84" s="13">
        <f>VLOOKUP($E84,'ssp3-up-g'!$C$1:$X$194,5,FALSE)</f>
        <v>1.9209006621402569</v>
      </c>
      <c r="O84" s="13">
        <f>VLOOKUP($E84,'ssp3-up-g'!$C$1:$X$194,6,FALSE)</f>
        <v>2.1031546597471777</v>
      </c>
      <c r="P84" s="13">
        <f>VLOOKUP($E84,'ssp3-up-g'!$C$1:$X$194,7,FALSE)</f>
        <v>2.2826798080258328</v>
      </c>
      <c r="Q84" s="13">
        <f>VLOOKUP($E84,'ssp3-up-g'!$C$1:$X$194,8,FALSE)</f>
        <v>2.4850963680065234</v>
      </c>
      <c r="R84" s="13">
        <f>VLOOKUP($E84,'ssp3-up-g'!$C$1:$X$194,9,FALSE)</f>
        <v>2.6007702851246997</v>
      </c>
      <c r="S84" s="13">
        <f>VLOOKUP($E84,'ssp3-up-g'!$C$1:$X$194,10,FALSE)</f>
        <v>2.7048922496176679</v>
      </c>
      <c r="T84" s="13">
        <f>VLOOKUP($E84,'ssp3-up-g'!$C$1:$X$194,11,FALSE)</f>
        <v>2.8040281731931138</v>
      </c>
      <c r="U84" s="13">
        <f>VLOOKUP($E84,'ssp3-up-g'!$C$1:$X$194,12,FALSE)</f>
        <v>2.8651843118244074</v>
      </c>
      <c r="V84" s="13">
        <f>VLOOKUP($E84,'ssp3-up-g'!$C$1:$X$194,13,FALSE)</f>
        <v>2.8611305481402951</v>
      </c>
      <c r="W84" s="13">
        <f>VLOOKUP($E84,'ssp3-up-g'!$C$1:$X$194,14,FALSE)</f>
        <v>2.8255750488504745</v>
      </c>
      <c r="X84" s="13">
        <f>VLOOKUP($E84,'ssp3-up-g'!$C$1:$X$194,15,FALSE)</f>
        <v>2.8021726808601599</v>
      </c>
      <c r="Y84" s="13">
        <f>VLOOKUP($E84,'ssp3-up-g'!$C$1:$X$194,16,FALSE)</f>
        <v>2.7944784837318224</v>
      </c>
      <c r="Z84" s="13">
        <f>VLOOKUP($E84,'ssp3-up-g'!$C$1:$X$194,17,FALSE)</f>
        <v>2.7177457957411733</v>
      </c>
      <c r="AA84" s="13">
        <f>VLOOKUP($E84,'ssp3-up-g'!$C$1:$X$194,18,FALSE)</f>
        <v>2.6889301198485711</v>
      </c>
      <c r="AB84" s="13">
        <f>VLOOKUP($E84,'ssp3-up-g'!$C$1:$X$194,19,FALSE)</f>
        <v>2.5793625670360001</v>
      </c>
      <c r="AC84" s="13">
        <f>VLOOKUP($E84,'ssp3-up-g'!$C$1:$X$194,20,FALSE)</f>
        <v>2.4817435128771024</v>
      </c>
      <c r="AD84" s="13">
        <f>VLOOKUP($E84,'ssp3-up-g'!$C$1:$X$194,21,FALSE)</f>
        <v>2.3881485107052711</v>
      </c>
      <c r="AE84" s="13">
        <f>VLOOKUP($E84,'ssp3-up-g'!$C$1:$X$194,22,FALSE)</f>
        <v>2.3101861981016967</v>
      </c>
    </row>
    <row r="85" spans="1:31" x14ac:dyDescent="0.3">
      <c r="A85" s="14">
        <v>83</v>
      </c>
      <c r="B85" s="8" t="s">
        <v>361</v>
      </c>
      <c r="C85" s="8" t="s">
        <v>214</v>
      </c>
      <c r="D85" s="8">
        <v>324</v>
      </c>
      <c r="E85" s="8" t="s">
        <v>71</v>
      </c>
      <c r="F85" s="8">
        <v>324</v>
      </c>
      <c r="G85" s="8" t="s">
        <v>261</v>
      </c>
      <c r="H85" s="8">
        <v>914</v>
      </c>
      <c r="J85" s="8" t="str">
        <f>VLOOKUP($E85,'un-class-eco'!$B$2:$D$219,3,FALSE)</f>
        <v>Lower middle income</v>
      </c>
      <c r="K85" s="8" t="str">
        <f>IF(VLOOKUP(E85,'un-class'!$L$1:$O$249,2,FALSE)="x","LDC",IF(VLOOKUP(E85,'un-class'!$L$1:$O$249,3,FALSE)="x","LLDC",IF(VLOOKUP(E85,'un-class'!$L$1:O300,4,FALSE)="x","SIDS","nan")))</f>
        <v>LDC</v>
      </c>
      <c r="L85" s="14" t="str">
        <f t="shared" si="27"/>
        <v>GIN</v>
      </c>
      <c r="M85" s="15" t="s">
        <v>1049</v>
      </c>
      <c r="N85" s="13">
        <f>VLOOKUP($E85,'ssp3-up-g'!$C$1:$X$194,5,FALSE)</f>
        <v>0.47104339312812504</v>
      </c>
      <c r="O85" s="13">
        <f>VLOOKUP($E85,'ssp3-up-g'!$C$1:$X$194,6,FALSE)</f>
        <v>0.53257826239457007</v>
      </c>
      <c r="P85" s="13">
        <f>VLOOKUP($E85,'ssp3-up-g'!$C$1:$X$194,7,FALSE)</f>
        <v>0.58538653670034346</v>
      </c>
      <c r="Q85" s="13">
        <f>VLOOKUP($E85,'ssp3-up-g'!$C$1:$X$194,8,FALSE)</f>
        <v>0.62841034774258375</v>
      </c>
      <c r="R85" s="13">
        <f>VLOOKUP($E85,'ssp3-up-g'!$C$1:$X$194,9,FALSE)</f>
        <v>0.63279479104224468</v>
      </c>
      <c r="S85" s="13">
        <f>VLOOKUP($E85,'ssp3-up-g'!$C$1:$X$194,10,FALSE)</f>
        <v>0.63016624854632308</v>
      </c>
      <c r="T85" s="13">
        <f>VLOOKUP($E85,'ssp3-up-g'!$C$1:$X$194,11,FALSE)</f>
        <v>0.62846919741304585</v>
      </c>
      <c r="U85" s="13">
        <f>VLOOKUP($E85,'ssp3-up-g'!$C$1:$X$194,12,FALSE)</f>
        <v>0.62884429808947573</v>
      </c>
      <c r="V85" s="13">
        <f>VLOOKUP($E85,'ssp3-up-g'!$C$1:$X$194,13,FALSE)</f>
        <v>0.6085263644655452</v>
      </c>
      <c r="W85" s="13">
        <f>VLOOKUP($E85,'ssp3-up-g'!$C$1:$X$194,14,FALSE)</f>
        <v>0.58700242728585117</v>
      </c>
      <c r="X85" s="13">
        <f>VLOOKUP($E85,'ssp3-up-g'!$C$1:$X$194,15,FALSE)</f>
        <v>0.57830188413521988</v>
      </c>
      <c r="Y85" s="13">
        <f>VLOOKUP($E85,'ssp3-up-g'!$C$1:$X$194,16,FALSE)</f>
        <v>0.5750298697298355</v>
      </c>
      <c r="Z85" s="13">
        <f>VLOOKUP($E85,'ssp3-up-g'!$C$1:$X$194,17,FALSE)</f>
        <v>0.56000576501336141</v>
      </c>
      <c r="AA85" s="13">
        <f>VLOOKUP($E85,'ssp3-up-g'!$C$1:$X$194,18,FALSE)</f>
        <v>0.54702036751153749</v>
      </c>
      <c r="AB85" s="13">
        <f>VLOOKUP($E85,'ssp3-up-g'!$C$1:$X$194,19,FALSE)</f>
        <v>0.53327144063474741</v>
      </c>
      <c r="AC85" s="13">
        <f>VLOOKUP($E85,'ssp3-up-g'!$C$1:$X$194,20,FALSE)</f>
        <v>0.51871821426496467</v>
      </c>
      <c r="AD85" s="13">
        <f>VLOOKUP($E85,'ssp3-up-g'!$C$1:$X$194,21,FALSE)</f>
        <v>0.50806155701381606</v>
      </c>
      <c r="AE85" s="13">
        <f>VLOOKUP($E85,'ssp3-up-g'!$C$1:$X$194,22,FALSE)</f>
        <v>0.51120388344075529</v>
      </c>
    </row>
    <row r="86" spans="1:31" x14ac:dyDescent="0.3">
      <c r="A86" s="14">
        <v>84</v>
      </c>
      <c r="B86" s="8" t="s">
        <v>363</v>
      </c>
      <c r="C86" s="8" t="s">
        <v>214</v>
      </c>
      <c r="D86" s="8">
        <v>624</v>
      </c>
      <c r="E86" s="8" t="s">
        <v>74</v>
      </c>
      <c r="F86" s="8">
        <v>624</v>
      </c>
      <c r="G86" s="8" t="s">
        <v>261</v>
      </c>
      <c r="H86" s="8">
        <v>914</v>
      </c>
      <c r="J86" s="8" t="str">
        <f>VLOOKUP($E86,'un-class-eco'!$B$2:$D$219,3,FALSE)</f>
        <v>Low income</v>
      </c>
      <c r="K86" s="8" t="str">
        <f>IF(VLOOKUP(E86,'un-class'!$L$1:$O$249,2,FALSE)="x","LDC",IF(VLOOKUP(E86,'un-class'!$L$1:$O$249,3,FALSE)="x","LLDC",IF(VLOOKUP(E86,'un-class'!$L$1:O301,4,FALSE)="x","SIDS","nan")))</f>
        <v>LDC</v>
      </c>
      <c r="L86" s="14" t="str">
        <f t="shared" si="27"/>
        <v>GNB</v>
      </c>
      <c r="M86" s="15" t="s">
        <v>1049</v>
      </c>
      <c r="N86" s="13">
        <f>VLOOKUP($E86,'ssp3-up-g'!$C$1:$X$194,5,FALSE)</f>
        <v>6.2883910779202634E-2</v>
      </c>
      <c r="O86" s="13">
        <f>VLOOKUP($E86,'ssp3-up-g'!$C$1:$X$194,6,FALSE)</f>
        <v>6.7627805011941322E-2</v>
      </c>
      <c r="P86" s="13">
        <f>VLOOKUP($E86,'ssp3-up-g'!$C$1:$X$194,7,FALSE)</f>
        <v>7.1094073428255911E-2</v>
      </c>
      <c r="Q86" s="13">
        <f>VLOOKUP($E86,'ssp3-up-g'!$C$1:$X$194,8,FALSE)</f>
        <v>7.4940370514465005E-2</v>
      </c>
      <c r="R86" s="13">
        <f>VLOOKUP($E86,'ssp3-up-g'!$C$1:$X$194,9,FALSE)</f>
        <v>7.5552485059280139E-2</v>
      </c>
      <c r="S86" s="13">
        <f>VLOOKUP($E86,'ssp3-up-g'!$C$1:$X$194,10,FALSE)</f>
        <v>7.547788253481702E-2</v>
      </c>
      <c r="T86" s="13">
        <f>VLOOKUP($E86,'ssp3-up-g'!$C$1:$X$194,11,FALSE)</f>
        <v>7.5500139062654847E-2</v>
      </c>
      <c r="U86" s="13">
        <f>VLOOKUP($E86,'ssp3-up-g'!$C$1:$X$194,12,FALSE)</f>
        <v>7.4569843283311177E-2</v>
      </c>
      <c r="V86" s="13">
        <f>VLOOKUP($E86,'ssp3-up-g'!$C$1:$X$194,13,FALSE)</f>
        <v>7.2586140871745197E-2</v>
      </c>
      <c r="W86" s="13">
        <f>VLOOKUP($E86,'ssp3-up-g'!$C$1:$X$194,14,FALSE)</f>
        <v>6.831656970772193E-2</v>
      </c>
      <c r="X86" s="13">
        <f>VLOOKUP($E86,'ssp3-up-g'!$C$1:$X$194,15,FALSE)</f>
        <v>6.6631679466071514E-2</v>
      </c>
      <c r="Y86" s="13">
        <f>VLOOKUP($E86,'ssp3-up-g'!$C$1:$X$194,16,FALSE)</f>
        <v>6.2285318264563516E-2</v>
      </c>
      <c r="Z86" s="13">
        <f>VLOOKUP($E86,'ssp3-up-g'!$C$1:$X$194,17,FALSE)</f>
        <v>6.0886483801129598E-2</v>
      </c>
      <c r="AA86" s="13">
        <f>VLOOKUP($E86,'ssp3-up-g'!$C$1:$X$194,18,FALSE)</f>
        <v>5.7415188065318201E-2</v>
      </c>
      <c r="AB86" s="13">
        <f>VLOOKUP($E86,'ssp3-up-g'!$C$1:$X$194,19,FALSE)</f>
        <v>5.3047799298324261E-2</v>
      </c>
      <c r="AC86" s="13">
        <f>VLOOKUP($E86,'ssp3-up-g'!$C$1:$X$194,20,FALSE)</f>
        <v>5.209398856100278E-2</v>
      </c>
      <c r="AD86" s="13">
        <f>VLOOKUP($E86,'ssp3-up-g'!$C$1:$X$194,21,FALSE)</f>
        <v>4.7299689268244682E-2</v>
      </c>
      <c r="AE86" s="13">
        <f>VLOOKUP($E86,'ssp3-up-g'!$C$1:$X$194,22,FALSE)</f>
        <v>4.7348243324401684E-2</v>
      </c>
    </row>
    <row r="87" spans="1:31" x14ac:dyDescent="0.3">
      <c r="A87" s="14">
        <v>85</v>
      </c>
      <c r="B87" s="8" t="s">
        <v>365</v>
      </c>
      <c r="C87" s="8" t="s">
        <v>214</v>
      </c>
      <c r="D87" s="8">
        <v>430</v>
      </c>
      <c r="E87" s="8" t="s">
        <v>106</v>
      </c>
      <c r="F87" s="8">
        <v>430</v>
      </c>
      <c r="G87" s="8" t="s">
        <v>261</v>
      </c>
      <c r="H87" s="8">
        <v>914</v>
      </c>
      <c r="J87" s="8" t="str">
        <f>VLOOKUP($E87,'un-class-eco'!$B$2:$D$219,3,FALSE)</f>
        <v>Low income</v>
      </c>
      <c r="K87" s="8" t="str">
        <f>IF(VLOOKUP(E87,'un-class'!$L$1:$O$249,2,FALSE)="x","LDC",IF(VLOOKUP(E87,'un-class'!$L$1:$O$249,3,FALSE)="x","LLDC",IF(VLOOKUP(E87,'un-class'!$L$1:O302,4,FALSE)="x","SIDS","nan")))</f>
        <v>LDC</v>
      </c>
      <c r="L87" s="14" t="str">
        <f t="shared" si="27"/>
        <v>LBR</v>
      </c>
      <c r="M87" s="15" t="s">
        <v>1049</v>
      </c>
      <c r="N87" s="13">
        <f>VLOOKUP($E87,'ssp3-up-g'!$C$1:$X$194,5,FALSE)</f>
        <v>0.44148170804232745</v>
      </c>
      <c r="O87" s="13">
        <f>VLOOKUP($E87,'ssp3-up-g'!$C$1:$X$194,6,FALSE)</f>
        <v>0.46772100512636383</v>
      </c>
      <c r="P87" s="13">
        <f>VLOOKUP($E87,'ssp3-up-g'!$C$1:$X$194,7,FALSE)</f>
        <v>0.48677098758074688</v>
      </c>
      <c r="Q87" s="13">
        <f>VLOOKUP($E87,'ssp3-up-g'!$C$1:$X$194,8,FALSE)</f>
        <v>0.52245206356479379</v>
      </c>
      <c r="R87" s="13">
        <f>VLOOKUP($E87,'ssp3-up-g'!$C$1:$X$194,9,FALSE)</f>
        <v>0.54190410553534329</v>
      </c>
      <c r="S87" s="13">
        <f>VLOOKUP($E87,'ssp3-up-g'!$C$1:$X$194,10,FALSE)</f>
        <v>0.56398782901309197</v>
      </c>
      <c r="T87" s="13">
        <f>VLOOKUP($E87,'ssp3-up-g'!$C$1:$X$194,11,FALSE)</f>
        <v>0.58859473185303557</v>
      </c>
      <c r="U87" s="13">
        <f>VLOOKUP($E87,'ssp3-up-g'!$C$1:$X$194,12,FALSE)</f>
        <v>0.60727241580608471</v>
      </c>
      <c r="V87" s="13">
        <f>VLOOKUP($E87,'ssp3-up-g'!$C$1:$X$194,13,FALSE)</f>
        <v>0.61000325009893697</v>
      </c>
      <c r="W87" s="13">
        <f>VLOOKUP($E87,'ssp3-up-g'!$C$1:$X$194,14,FALSE)</f>
        <v>0.60857666364497565</v>
      </c>
      <c r="X87" s="13">
        <f>VLOOKUP($E87,'ssp3-up-g'!$C$1:$X$194,15,FALSE)</f>
        <v>0.60132589220915378</v>
      </c>
      <c r="Y87" s="13">
        <f>VLOOKUP($E87,'ssp3-up-g'!$C$1:$X$194,16,FALSE)</f>
        <v>0.58336758553849144</v>
      </c>
      <c r="Z87" s="13">
        <f>VLOOKUP($E87,'ssp3-up-g'!$C$1:$X$194,17,FALSE)</f>
        <v>0.56247012391283135</v>
      </c>
      <c r="AA87" s="13">
        <f>VLOOKUP($E87,'ssp3-up-g'!$C$1:$X$194,18,FALSE)</f>
        <v>0.53794013902287574</v>
      </c>
      <c r="AB87" s="13">
        <f>VLOOKUP($E87,'ssp3-up-g'!$C$1:$X$194,19,FALSE)</f>
        <v>0.48930094907802157</v>
      </c>
      <c r="AC87" s="13">
        <f>VLOOKUP($E87,'ssp3-up-g'!$C$1:$X$194,20,FALSE)</f>
        <v>0.43822095171492315</v>
      </c>
      <c r="AD87" s="13">
        <f>VLOOKUP($E87,'ssp3-up-g'!$C$1:$X$194,21,FALSE)</f>
        <v>0.38850102565003297</v>
      </c>
      <c r="AE87" s="13">
        <f>VLOOKUP($E87,'ssp3-up-g'!$C$1:$X$194,22,FALSE)</f>
        <v>0.34165016433249384</v>
      </c>
    </row>
    <row r="88" spans="1:31" x14ac:dyDescent="0.3">
      <c r="A88" s="14">
        <v>86</v>
      </c>
      <c r="B88" s="8" t="s">
        <v>367</v>
      </c>
      <c r="C88" s="8" t="s">
        <v>214</v>
      </c>
      <c r="D88" s="8">
        <v>466</v>
      </c>
      <c r="E88" s="8" t="s">
        <v>121</v>
      </c>
      <c r="F88" s="8">
        <v>466</v>
      </c>
      <c r="G88" s="8" t="s">
        <v>261</v>
      </c>
      <c r="H88" s="8">
        <v>914</v>
      </c>
      <c r="J88" s="8" t="str">
        <f>VLOOKUP($E88,'un-class-eco'!$B$2:$D$219,3,FALSE)</f>
        <v>Low income</v>
      </c>
      <c r="K88" s="8" t="str">
        <f>IF(VLOOKUP(E88,'un-class'!$L$1:$O$249,2,FALSE)="x","LDC",IF(VLOOKUP(E88,'un-class'!$L$1:$O$249,3,FALSE)="x","LLDC",IF(VLOOKUP(E88,'un-class'!$L$1:O303,4,FALSE)="x","SIDS","nan")))</f>
        <v>LDC</v>
      </c>
      <c r="L88" s="14" t="str">
        <f t="shared" si="27"/>
        <v>MLI</v>
      </c>
      <c r="M88" s="15" t="s">
        <v>1049</v>
      </c>
      <c r="N88" s="13">
        <f>VLOOKUP($E88,'ssp3-up-g'!$C$1:$X$194,5,FALSE)</f>
        <v>1.0819292468409714</v>
      </c>
      <c r="O88" s="13">
        <f>VLOOKUP($E88,'ssp3-up-g'!$C$1:$X$194,6,FALSE)</f>
        <v>1.2429388809006845</v>
      </c>
      <c r="P88" s="13">
        <f>VLOOKUP($E88,'ssp3-up-g'!$C$1:$X$194,7,FALSE)</f>
        <v>1.3921929248079374</v>
      </c>
      <c r="Q88" s="13">
        <f>VLOOKUP($E88,'ssp3-up-g'!$C$1:$X$194,8,FALSE)</f>
        <v>1.5579141440725266</v>
      </c>
      <c r="R88" s="13">
        <f>VLOOKUP($E88,'ssp3-up-g'!$C$1:$X$194,9,FALSE)</f>
        <v>1.651468470974967</v>
      </c>
      <c r="S88" s="13">
        <f>VLOOKUP($E88,'ssp3-up-g'!$C$1:$X$194,10,FALSE)</f>
        <v>1.7082489201974695</v>
      </c>
      <c r="T88" s="13">
        <f>VLOOKUP($E88,'ssp3-up-g'!$C$1:$X$194,11,FALSE)</f>
        <v>1.7634303197676022</v>
      </c>
      <c r="U88" s="13">
        <f>VLOOKUP($E88,'ssp3-up-g'!$C$1:$X$194,12,FALSE)</f>
        <v>1.7830280116652375</v>
      </c>
      <c r="V88" s="13">
        <f>VLOOKUP($E88,'ssp3-up-g'!$C$1:$X$194,13,FALSE)</f>
        <v>1.7683593625564704</v>
      </c>
      <c r="W88" s="13">
        <f>VLOOKUP($E88,'ssp3-up-g'!$C$1:$X$194,14,FALSE)</f>
        <v>1.740466936053398</v>
      </c>
      <c r="X88" s="13">
        <f>VLOOKUP($E88,'ssp3-up-g'!$C$1:$X$194,15,FALSE)</f>
        <v>1.71942252891143</v>
      </c>
      <c r="Y88" s="13">
        <f>VLOOKUP($E88,'ssp3-up-g'!$C$1:$X$194,16,FALSE)</f>
        <v>1.6640476964320676</v>
      </c>
      <c r="Z88" s="13">
        <f>VLOOKUP($E88,'ssp3-up-g'!$C$1:$X$194,17,FALSE)</f>
        <v>1.6362104269747739</v>
      </c>
      <c r="AA88" s="13">
        <f>VLOOKUP($E88,'ssp3-up-g'!$C$1:$X$194,18,FALSE)</f>
        <v>1.5664086218517852</v>
      </c>
      <c r="AB88" s="13">
        <f>VLOOKUP($E88,'ssp3-up-g'!$C$1:$X$194,19,FALSE)</f>
        <v>1.4959878720752506</v>
      </c>
      <c r="AC88" s="13">
        <f>VLOOKUP($E88,'ssp3-up-g'!$C$1:$X$194,20,FALSE)</f>
        <v>1.4171518590681558</v>
      </c>
      <c r="AD88" s="13">
        <f>VLOOKUP($E88,'ssp3-up-g'!$C$1:$X$194,21,FALSE)</f>
        <v>1.3304417161924036</v>
      </c>
      <c r="AE88" s="13">
        <f>VLOOKUP($E88,'ssp3-up-g'!$C$1:$X$194,22,FALSE)</f>
        <v>1.2507411248422713</v>
      </c>
    </row>
    <row r="89" spans="1:31" x14ac:dyDescent="0.3">
      <c r="A89" s="14">
        <v>87</v>
      </c>
      <c r="B89" s="8" t="s">
        <v>369</v>
      </c>
      <c r="C89" s="8" t="s">
        <v>214</v>
      </c>
      <c r="D89" s="8">
        <v>478</v>
      </c>
      <c r="E89" s="8" t="s">
        <v>127</v>
      </c>
      <c r="F89" s="8">
        <v>478</v>
      </c>
      <c r="G89" s="8" t="s">
        <v>261</v>
      </c>
      <c r="H89" s="8">
        <v>914</v>
      </c>
      <c r="J89" s="8" t="str">
        <f>VLOOKUP($E89,'un-class-eco'!$B$2:$D$219,3,FALSE)</f>
        <v>Lower middle income</v>
      </c>
      <c r="K89" s="8" t="str">
        <f>IF(VLOOKUP(E89,'un-class'!$L$1:$O$249,2,FALSE)="x","LDC",IF(VLOOKUP(E89,'un-class'!$L$1:$O$249,3,FALSE)="x","LLDC",IF(VLOOKUP(E89,'un-class'!$L$1:O304,4,FALSE)="x","SIDS","nan")))</f>
        <v>LDC</v>
      </c>
      <c r="L89" s="14" t="str">
        <f t="shared" si="27"/>
        <v>MRT</v>
      </c>
      <c r="M89" s="15" t="s">
        <v>1049</v>
      </c>
      <c r="N89" s="13">
        <f>VLOOKUP($E89,'ssp3-up-g'!$C$1:$X$194,5,FALSE)</f>
        <v>0.1792169760817357</v>
      </c>
      <c r="O89" s="13">
        <f>VLOOKUP($E89,'ssp3-up-g'!$C$1:$X$194,6,FALSE)</f>
        <v>0.19299612881309991</v>
      </c>
      <c r="P89" s="13">
        <f>VLOOKUP($E89,'ssp3-up-g'!$C$1:$X$194,7,FALSE)</f>
        <v>0.20345735579036406</v>
      </c>
      <c r="Q89" s="13">
        <f>VLOOKUP($E89,'ssp3-up-g'!$C$1:$X$194,8,FALSE)</f>
        <v>0.2131489129510471</v>
      </c>
      <c r="R89" s="13">
        <f>VLOOKUP($E89,'ssp3-up-g'!$C$1:$X$194,9,FALSE)</f>
        <v>0.21149283647474526</v>
      </c>
      <c r="S89" s="13">
        <f>VLOOKUP($E89,'ssp3-up-g'!$C$1:$X$194,10,FALSE)</f>
        <v>0.2103537425282509</v>
      </c>
      <c r="T89" s="13">
        <f>VLOOKUP($E89,'ssp3-up-g'!$C$1:$X$194,11,FALSE)</f>
        <v>0.20843726075053715</v>
      </c>
      <c r="U89" s="13">
        <f>VLOOKUP($E89,'ssp3-up-g'!$C$1:$X$194,12,FALSE)</f>
        <v>0.21018604353681569</v>
      </c>
      <c r="V89" s="13">
        <f>VLOOKUP($E89,'ssp3-up-g'!$C$1:$X$194,13,FALSE)</f>
        <v>0.21253837371424344</v>
      </c>
      <c r="W89" s="13">
        <f>VLOOKUP($E89,'ssp3-up-g'!$C$1:$X$194,14,FALSE)</f>
        <v>0.21398088476480481</v>
      </c>
      <c r="X89" s="13">
        <f>VLOOKUP($E89,'ssp3-up-g'!$C$1:$X$194,15,FALSE)</f>
        <v>0.21509542715797236</v>
      </c>
      <c r="Y89" s="13">
        <f>VLOOKUP($E89,'ssp3-up-g'!$C$1:$X$194,16,FALSE)</f>
        <v>0.21706974281465596</v>
      </c>
      <c r="Z89" s="13">
        <f>VLOOKUP($E89,'ssp3-up-g'!$C$1:$X$194,17,FALSE)</f>
        <v>0.22697053832083469</v>
      </c>
      <c r="AA89" s="13">
        <f>VLOOKUP($E89,'ssp3-up-g'!$C$1:$X$194,18,FALSE)</f>
        <v>0.23287087844966159</v>
      </c>
      <c r="AB89" s="13">
        <f>VLOOKUP($E89,'ssp3-up-g'!$C$1:$X$194,19,FALSE)</f>
        <v>0.24436867603777745</v>
      </c>
      <c r="AC89" s="13">
        <f>VLOOKUP($E89,'ssp3-up-g'!$C$1:$X$194,20,FALSE)</f>
        <v>0.26018400191057811</v>
      </c>
      <c r="AD89" s="13">
        <f>VLOOKUP($E89,'ssp3-up-g'!$C$1:$X$194,21,FALSE)</f>
        <v>0.27645097637296789</v>
      </c>
      <c r="AE89" s="13">
        <f>VLOOKUP($E89,'ssp3-up-g'!$C$1:$X$194,22,FALSE)</f>
        <v>0.29987882972967128</v>
      </c>
    </row>
    <row r="90" spans="1:31" x14ac:dyDescent="0.3">
      <c r="A90" s="14">
        <v>88</v>
      </c>
      <c r="B90" s="8" t="s">
        <v>371</v>
      </c>
      <c r="C90" s="8" t="s">
        <v>214</v>
      </c>
      <c r="D90" s="8">
        <v>562</v>
      </c>
      <c r="E90" s="8" t="s">
        <v>135</v>
      </c>
      <c r="F90" s="8">
        <v>562</v>
      </c>
      <c r="G90" s="8" t="s">
        <v>261</v>
      </c>
      <c r="H90" s="8">
        <v>914</v>
      </c>
      <c r="J90" s="8" t="str">
        <f>VLOOKUP($E90,'un-class-eco'!$B$2:$D$219,3,FALSE)</f>
        <v>Low income</v>
      </c>
      <c r="K90" s="8" t="str">
        <f>IF(VLOOKUP(E90,'un-class'!$L$1:$O$249,2,FALSE)="x","LDC",IF(VLOOKUP(E90,'un-class'!$L$1:$O$249,3,FALSE)="x","LLDC",IF(VLOOKUP(E90,'un-class'!$L$1:O305,4,FALSE)="x","SIDS","nan")))</f>
        <v>LDC</v>
      </c>
      <c r="L90" s="14" t="str">
        <f t="shared" si="27"/>
        <v>NER</v>
      </c>
      <c r="M90" s="15" t="s">
        <v>1049</v>
      </c>
      <c r="N90" s="13">
        <f>VLOOKUP($E90,'ssp3-up-g'!$C$1:$X$194,5,FALSE)</f>
        <v>0.72234823758433198</v>
      </c>
      <c r="O90" s="13">
        <f>VLOOKUP($E90,'ssp3-up-g'!$C$1:$X$194,6,FALSE)</f>
        <v>0.92419555356740712</v>
      </c>
      <c r="P90" s="13">
        <f>VLOOKUP($E90,'ssp3-up-g'!$C$1:$X$194,7,FALSE)</f>
        <v>1.1603781229620687</v>
      </c>
      <c r="Q90" s="13">
        <f>VLOOKUP($E90,'ssp3-up-g'!$C$1:$X$194,8,FALSE)</f>
        <v>1.4302505412698059</v>
      </c>
      <c r="R90" s="13">
        <f>VLOOKUP($E90,'ssp3-up-g'!$C$1:$X$194,9,FALSE)</f>
        <v>1.7066394474649966</v>
      </c>
      <c r="S90" s="13">
        <f>VLOOKUP($E90,'ssp3-up-g'!$C$1:$X$194,10,FALSE)</f>
        <v>2.025891827472682</v>
      </c>
      <c r="T90" s="13">
        <f>VLOOKUP($E90,'ssp3-up-g'!$C$1:$X$194,11,FALSE)</f>
        <v>2.3684653599700223</v>
      </c>
      <c r="U90" s="13">
        <f>VLOOKUP($E90,'ssp3-up-g'!$C$1:$X$194,12,FALSE)</f>
        <v>2.7023394703338344</v>
      </c>
      <c r="V90" s="13">
        <f>VLOOKUP($E90,'ssp3-up-g'!$C$1:$X$194,13,FALSE)</f>
        <v>2.9735869181798922</v>
      </c>
      <c r="W90" s="13">
        <f>VLOOKUP($E90,'ssp3-up-g'!$C$1:$X$194,14,FALSE)</f>
        <v>3.1805199102518671</v>
      </c>
      <c r="X90" s="13">
        <f>VLOOKUP($E90,'ssp3-up-g'!$C$1:$X$194,15,FALSE)</f>
        <v>3.3396289442678864</v>
      </c>
      <c r="Y90" s="13">
        <f>VLOOKUP($E90,'ssp3-up-g'!$C$1:$X$194,16,FALSE)</f>
        <v>3.5072903313455015</v>
      </c>
      <c r="Z90" s="13">
        <f>VLOOKUP($E90,'ssp3-up-g'!$C$1:$X$194,17,FALSE)</f>
        <v>3.6068448460562408</v>
      </c>
      <c r="AA90" s="13">
        <f>VLOOKUP($E90,'ssp3-up-g'!$C$1:$X$194,18,FALSE)</f>
        <v>3.7075638139254892</v>
      </c>
      <c r="AB90" s="13">
        <f>VLOOKUP($E90,'ssp3-up-g'!$C$1:$X$194,19,FALSE)</f>
        <v>3.7329169576563146</v>
      </c>
      <c r="AC90" s="13">
        <f>VLOOKUP($E90,'ssp3-up-g'!$C$1:$X$194,20,FALSE)</f>
        <v>3.6765155381788333</v>
      </c>
      <c r="AD90" s="13">
        <f>VLOOKUP($E90,'ssp3-up-g'!$C$1:$X$194,21,FALSE)</f>
        <v>3.6417110351866882</v>
      </c>
      <c r="AE90" s="13">
        <f>VLOOKUP($E90,'ssp3-up-g'!$C$1:$X$194,22,FALSE)</f>
        <v>3.4806370334520267</v>
      </c>
    </row>
    <row r="91" spans="1:31" x14ac:dyDescent="0.3">
      <c r="A91" s="14">
        <v>89</v>
      </c>
      <c r="B91" s="8" t="s">
        <v>373</v>
      </c>
      <c r="C91" s="8" t="s">
        <v>214</v>
      </c>
      <c r="D91" s="8">
        <v>566</v>
      </c>
      <c r="E91" s="8" t="s">
        <v>136</v>
      </c>
      <c r="F91" s="8">
        <v>566</v>
      </c>
      <c r="G91" s="8" t="s">
        <v>261</v>
      </c>
      <c r="H91" s="8">
        <v>914</v>
      </c>
      <c r="J91" s="8" t="str">
        <f>VLOOKUP($E91,'un-class-eco'!$B$2:$D$219,3,FALSE)</f>
        <v>Lower middle income</v>
      </c>
      <c r="K91" s="8" t="str">
        <f>IF(VLOOKUP(E91,'un-class'!$L$1:$O$249,2,FALSE)="x","LDC",IF(VLOOKUP(E91,'un-class'!$L$1:$O$249,3,FALSE)="x","LLDC",IF(VLOOKUP(E91,'un-class'!$L$1:O306,4,FALSE)="x","SIDS","nan")))</f>
        <v>nan</v>
      </c>
      <c r="L91" s="14" t="str">
        <f t="shared" si="27"/>
        <v>NGA</v>
      </c>
      <c r="M91" s="15" t="s">
        <v>1049</v>
      </c>
      <c r="N91" s="13">
        <f>VLOOKUP($E91,'ssp3-up-g'!$C$1:$X$194,5,FALSE)</f>
        <v>13.673206659980607</v>
      </c>
      <c r="O91" s="13">
        <f>VLOOKUP($E91,'ssp3-up-g'!$C$1:$X$194,6,FALSE)</f>
        <v>15.80567420986435</v>
      </c>
      <c r="P91" s="13">
        <f>VLOOKUP($E91,'ssp3-up-g'!$C$1:$X$194,7,FALSE)</f>
        <v>18.237572646407514</v>
      </c>
      <c r="Q91" s="13">
        <f>VLOOKUP($E91,'ssp3-up-g'!$C$1:$X$194,8,FALSE)</f>
        <v>21.183660740600985</v>
      </c>
      <c r="R91" s="13">
        <f>VLOOKUP($E91,'ssp3-up-g'!$C$1:$X$194,9,FALSE)</f>
        <v>23.535015385612695</v>
      </c>
      <c r="S91" s="13">
        <f>VLOOKUP($E91,'ssp3-up-g'!$C$1:$X$194,10,FALSE)</f>
        <v>25.874556013738072</v>
      </c>
      <c r="T91" s="13">
        <f>VLOOKUP($E91,'ssp3-up-g'!$C$1:$X$194,11,FALSE)</f>
        <v>27.977252819328214</v>
      </c>
      <c r="U91" s="13">
        <f>VLOOKUP($E91,'ssp3-up-g'!$C$1:$X$194,12,FALSE)</f>
        <v>29.846684350355304</v>
      </c>
      <c r="V91" s="13">
        <f>VLOOKUP($E91,'ssp3-up-g'!$C$1:$X$194,13,FALSE)</f>
        <v>30.516910495967721</v>
      </c>
      <c r="W91" s="13">
        <f>VLOOKUP($E91,'ssp3-up-g'!$C$1:$X$194,14,FALSE)</f>
        <v>30.72245118637835</v>
      </c>
      <c r="X91" s="13">
        <f>VLOOKUP($E91,'ssp3-up-g'!$C$1:$X$194,15,FALSE)</f>
        <v>30.835523412940063</v>
      </c>
      <c r="Y91" s="13">
        <f>VLOOKUP($E91,'ssp3-up-g'!$C$1:$X$194,16,FALSE)</f>
        <v>30.183727059295279</v>
      </c>
      <c r="Z91" s="13">
        <f>VLOOKUP($E91,'ssp3-up-g'!$C$1:$X$194,17,FALSE)</f>
        <v>30.278303921757924</v>
      </c>
      <c r="AA91" s="13">
        <f>VLOOKUP($E91,'ssp3-up-g'!$C$1:$X$194,18,FALSE)</f>
        <v>29.291105316728874</v>
      </c>
      <c r="AB91" s="13">
        <f>VLOOKUP($E91,'ssp3-up-g'!$C$1:$X$194,19,FALSE)</f>
        <v>29.028921446168681</v>
      </c>
      <c r="AC91" s="13">
        <f>VLOOKUP($E91,'ssp3-up-g'!$C$1:$X$194,20,FALSE)</f>
        <v>27.611442771788347</v>
      </c>
      <c r="AD91" s="13">
        <f>VLOOKUP($E91,'ssp3-up-g'!$C$1:$X$194,21,FALSE)</f>
        <v>26.886529328571498</v>
      </c>
      <c r="AE91" s="13">
        <f>VLOOKUP($E91,'ssp3-up-g'!$C$1:$X$194,22,FALSE)</f>
        <v>25.799054766711379</v>
      </c>
    </row>
    <row r="92" spans="1:31" x14ac:dyDescent="0.3">
      <c r="A92" s="14">
        <v>90</v>
      </c>
      <c r="B92" s="8" t="s">
        <v>375</v>
      </c>
      <c r="C92" s="8">
        <v>4</v>
      </c>
      <c r="D92" s="8">
        <v>654</v>
      </c>
      <c r="E92" s="8" t="s">
        <v>376</v>
      </c>
      <c r="F92" s="8">
        <v>654</v>
      </c>
      <c r="G92" s="8" t="s">
        <v>261</v>
      </c>
      <c r="H92" s="8">
        <v>914</v>
      </c>
      <c r="J92" s="8" t="s">
        <v>799</v>
      </c>
      <c r="K92" s="8" t="str">
        <f>IF(VLOOKUP(E92,'un-class'!$L$1:$O$249,2,FALSE)="x","LDC",IF(VLOOKUP(E92,'un-class'!$L$1:$O$249,3,FALSE)="x","LLDC",IF(VLOOKUP(E92,'un-class'!$L$1:O307,4,FALSE)="x","SIDS","nan")))</f>
        <v>nan</v>
      </c>
      <c r="L92" s="14" t="str">
        <f t="shared" si="27"/>
        <v>SHN</v>
      </c>
      <c r="M92" s="15" t="s">
        <v>1049</v>
      </c>
      <c r="N92" s="8" t="s">
        <v>799</v>
      </c>
      <c r="O92" s="8" t="s">
        <v>799</v>
      </c>
      <c r="P92" s="8" t="s">
        <v>799</v>
      </c>
      <c r="Q92" s="8" t="s">
        <v>799</v>
      </c>
      <c r="R92" s="8" t="s">
        <v>799</v>
      </c>
      <c r="S92" s="8" t="s">
        <v>799</v>
      </c>
      <c r="T92" s="8" t="s">
        <v>799</v>
      </c>
      <c r="U92" s="8" t="s">
        <v>799</v>
      </c>
      <c r="V92" s="8" t="s">
        <v>799</v>
      </c>
      <c r="W92" s="8" t="s">
        <v>799</v>
      </c>
      <c r="X92" s="8" t="s">
        <v>799</v>
      </c>
      <c r="Y92" s="8" t="s">
        <v>799</v>
      </c>
      <c r="Z92" s="8" t="s">
        <v>799</v>
      </c>
      <c r="AA92" s="8" t="s">
        <v>799</v>
      </c>
      <c r="AB92" s="8" t="s">
        <v>799</v>
      </c>
      <c r="AC92" s="8" t="s">
        <v>799</v>
      </c>
      <c r="AD92" s="8" t="s">
        <v>799</v>
      </c>
      <c r="AE92" s="8" t="s">
        <v>799</v>
      </c>
    </row>
    <row r="93" spans="1:31" x14ac:dyDescent="0.3">
      <c r="A93" s="14">
        <v>91</v>
      </c>
      <c r="B93" s="8" t="s">
        <v>378</v>
      </c>
      <c r="C93" s="8" t="s">
        <v>214</v>
      </c>
      <c r="D93" s="8">
        <v>686</v>
      </c>
      <c r="E93" s="8" t="s">
        <v>162</v>
      </c>
      <c r="F93" s="8">
        <v>686</v>
      </c>
      <c r="G93" s="8" t="s">
        <v>261</v>
      </c>
      <c r="H93" s="8">
        <v>914</v>
      </c>
      <c r="J93" s="8" t="str">
        <f>VLOOKUP($E93,'un-class-eco'!$B$2:$D$219,3,FALSE)</f>
        <v>Lower middle income</v>
      </c>
      <c r="K93" s="8" t="str">
        <f>IF(VLOOKUP(E93,'un-class'!$L$1:$O$249,2,FALSE)="x","LDC",IF(VLOOKUP(E93,'un-class'!$L$1:$O$249,3,FALSE)="x","LLDC",IF(VLOOKUP(E93,'un-class'!$L$1:O308,4,FALSE)="x","SIDS","nan")))</f>
        <v>LDC</v>
      </c>
      <c r="L93" s="14" t="str">
        <f t="shared" si="27"/>
        <v>SEN</v>
      </c>
      <c r="M93" s="15" t="s">
        <v>1049</v>
      </c>
      <c r="N93" s="13">
        <f>VLOOKUP($E93,'ssp3-up-g'!$C$1:$X$194,5,FALSE)</f>
        <v>0.82787795664820951</v>
      </c>
      <c r="O93" s="13">
        <f>VLOOKUP($E93,'ssp3-up-g'!$C$1:$X$194,6,FALSE)</f>
        <v>0.96425370849738634</v>
      </c>
      <c r="P93" s="13">
        <f>VLOOKUP($E93,'ssp3-up-g'!$C$1:$X$194,7,FALSE)</f>
        <v>1.0745658345566955</v>
      </c>
      <c r="Q93" s="13">
        <f>VLOOKUP($E93,'ssp3-up-g'!$C$1:$X$194,8,FALSE)</f>
        <v>1.1795332909136675</v>
      </c>
      <c r="R93" s="13">
        <f>VLOOKUP($E93,'ssp3-up-g'!$C$1:$X$194,9,FALSE)</f>
        <v>1.2396315670077271</v>
      </c>
      <c r="S93" s="13">
        <f>VLOOKUP($E93,'ssp3-up-g'!$C$1:$X$194,10,FALSE)</f>
        <v>1.3087475854909023</v>
      </c>
      <c r="T93" s="13">
        <f>VLOOKUP($E93,'ssp3-up-g'!$C$1:$X$194,11,FALSE)</f>
        <v>1.3739361893716175</v>
      </c>
      <c r="U93" s="13">
        <f>VLOOKUP($E93,'ssp3-up-g'!$C$1:$X$194,12,FALSE)</f>
        <v>1.4388270607933897</v>
      </c>
      <c r="V93" s="13">
        <f>VLOOKUP($E93,'ssp3-up-g'!$C$1:$X$194,13,FALSE)</f>
        <v>1.4836786326568898</v>
      </c>
      <c r="W93" s="13">
        <f>VLOOKUP($E93,'ssp3-up-g'!$C$1:$X$194,14,FALSE)</f>
        <v>1.5195437317470848</v>
      </c>
      <c r="X93" s="13">
        <f>VLOOKUP($E93,'ssp3-up-g'!$C$1:$X$194,15,FALSE)</f>
        <v>1.5893598960483146</v>
      </c>
      <c r="Y93" s="13">
        <f>VLOOKUP($E93,'ssp3-up-g'!$C$1:$X$194,16,FALSE)</f>
        <v>1.6626937441263223</v>
      </c>
      <c r="Z93" s="13">
        <f>VLOOKUP($E93,'ssp3-up-g'!$C$1:$X$194,17,FALSE)</f>
        <v>1.7383048635780085</v>
      </c>
      <c r="AA93" s="13">
        <f>VLOOKUP($E93,'ssp3-up-g'!$C$1:$X$194,18,FALSE)</f>
        <v>1.8265302314311178</v>
      </c>
      <c r="AB93" s="13">
        <f>VLOOKUP($E93,'ssp3-up-g'!$C$1:$X$194,19,FALSE)</f>
        <v>1.9091299362826</v>
      </c>
      <c r="AC93" s="13">
        <f>VLOOKUP($E93,'ssp3-up-g'!$C$1:$X$194,20,FALSE)</f>
        <v>1.9947024836454048</v>
      </c>
      <c r="AD93" s="13">
        <f>VLOOKUP($E93,'ssp3-up-g'!$C$1:$X$194,21,FALSE)</f>
        <v>2.081802827201475</v>
      </c>
      <c r="AE93" s="13">
        <f>VLOOKUP($E93,'ssp3-up-g'!$C$1:$X$194,22,FALSE)</f>
        <v>2.1840200240814269</v>
      </c>
    </row>
    <row r="94" spans="1:31" x14ac:dyDescent="0.3">
      <c r="A94" s="14">
        <v>92</v>
      </c>
      <c r="B94" s="8" t="s">
        <v>380</v>
      </c>
      <c r="C94" s="8" t="s">
        <v>214</v>
      </c>
      <c r="D94" s="8">
        <v>694</v>
      </c>
      <c r="E94" s="8" t="s">
        <v>165</v>
      </c>
      <c r="F94" s="8">
        <v>694</v>
      </c>
      <c r="G94" s="8" t="s">
        <v>261</v>
      </c>
      <c r="H94" s="8">
        <v>914</v>
      </c>
      <c r="J94" s="8" t="str">
        <f>VLOOKUP($E94,'un-class-eco'!$B$2:$D$219,3,FALSE)</f>
        <v>Low income</v>
      </c>
      <c r="K94" s="8" t="str">
        <f>IF(VLOOKUP(E94,'un-class'!$L$1:$O$249,2,FALSE)="x","LDC",IF(VLOOKUP(E94,'un-class'!$L$1:$O$249,3,FALSE)="x","LLDC",IF(VLOOKUP(E94,'un-class'!$L$1:O309,4,FALSE)="x","SIDS","nan")))</f>
        <v>LDC</v>
      </c>
      <c r="L94" s="14" t="str">
        <f t="shared" si="27"/>
        <v>SLE</v>
      </c>
      <c r="M94" s="15" t="s">
        <v>1049</v>
      </c>
      <c r="N94" s="13">
        <f>VLOOKUP($E94,'ssp3-up-g'!$C$1:$X$194,5,FALSE)</f>
        <v>0.3330858931071714</v>
      </c>
      <c r="O94" s="13">
        <f>VLOOKUP($E94,'ssp3-up-g'!$C$1:$X$194,6,FALSE)</f>
        <v>0.35235320578556051</v>
      </c>
      <c r="P94" s="13">
        <f>VLOOKUP($E94,'ssp3-up-g'!$C$1:$X$194,7,FALSE)</f>
        <v>0.36817051916438048</v>
      </c>
      <c r="Q94" s="13">
        <f>VLOOKUP($E94,'ssp3-up-g'!$C$1:$X$194,8,FALSE)</f>
        <v>0.39144809048949591</v>
      </c>
      <c r="R94" s="13">
        <f>VLOOKUP($E94,'ssp3-up-g'!$C$1:$X$194,9,FALSE)</f>
        <v>0.39546191842598777</v>
      </c>
      <c r="S94" s="13">
        <f>VLOOKUP($E94,'ssp3-up-g'!$C$1:$X$194,10,FALSE)</f>
        <v>0.39452745531891242</v>
      </c>
      <c r="T94" s="13">
        <f>VLOOKUP($E94,'ssp3-up-g'!$C$1:$X$194,11,FALSE)</f>
        <v>0.39442559339154393</v>
      </c>
      <c r="U94" s="13">
        <f>VLOOKUP($E94,'ssp3-up-g'!$C$1:$X$194,12,FALSE)</f>
        <v>0.39262111304306568</v>
      </c>
      <c r="V94" s="13">
        <f>VLOOKUP($E94,'ssp3-up-g'!$C$1:$X$194,13,FALSE)</f>
        <v>0.38471759419587759</v>
      </c>
      <c r="W94" s="13">
        <f>VLOOKUP($E94,'ssp3-up-g'!$C$1:$X$194,14,FALSE)</f>
        <v>0.37183962180798336</v>
      </c>
      <c r="X94" s="13">
        <f>VLOOKUP($E94,'ssp3-up-g'!$C$1:$X$194,15,FALSE)</f>
        <v>0.35308276422744189</v>
      </c>
      <c r="Y94" s="13">
        <f>VLOOKUP($E94,'ssp3-up-g'!$C$1:$X$194,16,FALSE)</f>
        <v>0.33472228280320238</v>
      </c>
      <c r="Z94" s="13">
        <f>VLOOKUP($E94,'ssp3-up-g'!$C$1:$X$194,17,FALSE)</f>
        <v>0.31120847429361387</v>
      </c>
      <c r="AA94" s="13">
        <f>VLOOKUP($E94,'ssp3-up-g'!$C$1:$X$194,18,FALSE)</f>
        <v>0.29778161401109315</v>
      </c>
      <c r="AB94" s="13">
        <f>VLOOKUP($E94,'ssp3-up-g'!$C$1:$X$194,19,FALSE)</f>
        <v>0.2776884802495303</v>
      </c>
      <c r="AC94" s="13">
        <f>VLOOKUP($E94,'ssp3-up-g'!$C$1:$X$194,20,FALSE)</f>
        <v>0.25946594464900041</v>
      </c>
      <c r="AD94" s="13">
        <f>VLOOKUP($E94,'ssp3-up-g'!$C$1:$X$194,21,FALSE)</f>
        <v>0.24741869497188773</v>
      </c>
      <c r="AE94" s="13">
        <f>VLOOKUP($E94,'ssp3-up-g'!$C$1:$X$194,22,FALSE)</f>
        <v>0.22732039694490247</v>
      </c>
    </row>
    <row r="95" spans="1:31" x14ac:dyDescent="0.3">
      <c r="A95" s="14">
        <v>93</v>
      </c>
      <c r="B95" s="8" t="s">
        <v>382</v>
      </c>
      <c r="C95" s="8" t="s">
        <v>214</v>
      </c>
      <c r="D95" s="8">
        <v>768</v>
      </c>
      <c r="E95" s="8" t="s">
        <v>177</v>
      </c>
      <c r="F95" s="8">
        <v>768</v>
      </c>
      <c r="G95" s="8" t="s">
        <v>261</v>
      </c>
      <c r="H95" s="8">
        <v>914</v>
      </c>
      <c r="J95" s="8" t="str">
        <f>VLOOKUP($E95,'un-class-eco'!$B$2:$D$219,3,FALSE)</f>
        <v>Low income</v>
      </c>
      <c r="K95" s="8" t="str">
        <f>IF(VLOOKUP(E95,'un-class'!$L$1:$O$249,2,FALSE)="x","LDC",IF(VLOOKUP(E95,'un-class'!$L$1:$O$249,3,FALSE)="x","LLDC",IF(VLOOKUP(E95,'un-class'!$L$1:O310,4,FALSE)="x","SIDS","nan")))</f>
        <v>LDC</v>
      </c>
      <c r="L95" s="14" t="str">
        <f t="shared" si="27"/>
        <v>TGO</v>
      </c>
      <c r="M95" s="15" t="s">
        <v>1049</v>
      </c>
      <c r="N95" s="13">
        <f>VLOOKUP($E95,'ssp3-up-g'!$C$1:$X$194,5,FALSE)</f>
        <v>0.32008750467298519</v>
      </c>
      <c r="O95" s="13">
        <f>VLOOKUP($E95,'ssp3-up-g'!$C$1:$X$194,6,FALSE)</f>
        <v>0.34534483315677988</v>
      </c>
      <c r="P95" s="13">
        <f>VLOOKUP($E95,'ssp3-up-g'!$C$1:$X$194,7,FALSE)</f>
        <v>0.36326765610277079</v>
      </c>
      <c r="Q95" s="13">
        <f>VLOOKUP($E95,'ssp3-up-g'!$C$1:$X$194,8,FALSE)</f>
        <v>0.37750998045486206</v>
      </c>
      <c r="R95" s="13">
        <f>VLOOKUP($E95,'ssp3-up-g'!$C$1:$X$194,9,FALSE)</f>
        <v>0.37005676954035138</v>
      </c>
      <c r="S95" s="13">
        <f>VLOOKUP($E95,'ssp3-up-g'!$C$1:$X$194,10,FALSE)</f>
        <v>0.36195363742470921</v>
      </c>
      <c r="T95" s="13">
        <f>VLOOKUP($E95,'ssp3-up-g'!$C$1:$X$194,11,FALSE)</f>
        <v>0.35405413694036092</v>
      </c>
      <c r="U95" s="13">
        <f>VLOOKUP($E95,'ssp3-up-g'!$C$1:$X$194,12,FALSE)</f>
        <v>0.35368852007576379</v>
      </c>
      <c r="V95" s="13">
        <f>VLOOKUP($E95,'ssp3-up-g'!$C$1:$X$194,13,FALSE)</f>
        <v>0.34038048567215551</v>
      </c>
      <c r="W95" s="13">
        <f>VLOOKUP($E95,'ssp3-up-g'!$C$1:$X$194,14,FALSE)</f>
        <v>0.32193853697880037</v>
      </c>
      <c r="X95" s="13">
        <f>VLOOKUP($E95,'ssp3-up-g'!$C$1:$X$194,15,FALSE)</f>
        <v>0.3062191496558837</v>
      </c>
      <c r="Y95" s="13">
        <f>VLOOKUP($E95,'ssp3-up-g'!$C$1:$X$194,16,FALSE)</f>
        <v>0.28532469874447841</v>
      </c>
      <c r="Z95" s="13">
        <f>VLOOKUP($E95,'ssp3-up-g'!$C$1:$X$194,17,FALSE)</f>
        <v>0.27208163978767885</v>
      </c>
      <c r="AA95" s="13">
        <f>VLOOKUP($E95,'ssp3-up-g'!$C$1:$X$194,18,FALSE)</f>
        <v>0.26473706857519907</v>
      </c>
      <c r="AB95" s="13">
        <f>VLOOKUP($E95,'ssp3-up-g'!$C$1:$X$194,19,FALSE)</f>
        <v>0.25836506148415772</v>
      </c>
      <c r="AC95" s="13">
        <f>VLOOKUP($E95,'ssp3-up-g'!$C$1:$X$194,20,FALSE)</f>
        <v>0.25372542170271295</v>
      </c>
      <c r="AD95" s="13">
        <f>VLOOKUP($E95,'ssp3-up-g'!$C$1:$X$194,21,FALSE)</f>
        <v>0.25561193511733293</v>
      </c>
      <c r="AE95" s="13">
        <f>VLOOKUP($E95,'ssp3-up-g'!$C$1:$X$194,22,FALSE)</f>
        <v>0.24298281290018053</v>
      </c>
    </row>
    <row r="96" spans="1:31" x14ac:dyDescent="0.3">
      <c r="A96" s="14">
        <v>94</v>
      </c>
      <c r="B96" s="14" t="s">
        <v>384</v>
      </c>
      <c r="C96" s="14" t="s">
        <v>214</v>
      </c>
      <c r="D96" s="14">
        <v>935</v>
      </c>
      <c r="E96" s="14" t="s">
        <v>214</v>
      </c>
      <c r="F96" s="14">
        <v>142</v>
      </c>
      <c r="G96" s="14" t="s">
        <v>2</v>
      </c>
      <c r="H96" s="14">
        <v>1840</v>
      </c>
      <c r="I96" s="14"/>
      <c r="L96" s="14" t="str">
        <f>B96</f>
        <v>Asia</v>
      </c>
      <c r="M96" s="15" t="s">
        <v>1049</v>
      </c>
      <c r="N96" s="15">
        <f t="shared" ref="N96:W97" si="32">SUMIF($H$2:$H$295,$D96,N$2:N$295)</f>
        <v>143.41123794390549</v>
      </c>
      <c r="O96" s="15">
        <f t="shared" si="32"/>
        <v>144.31984143083571</v>
      </c>
      <c r="P96" s="15">
        <f t="shared" si="32"/>
        <v>140.06591629142389</v>
      </c>
      <c r="Q96" s="15">
        <f t="shared" si="32"/>
        <v>133.58456143595467</v>
      </c>
      <c r="R96" s="15">
        <f t="shared" si="32"/>
        <v>123.28763641189703</v>
      </c>
      <c r="S96" s="15">
        <f t="shared" si="32"/>
        <v>115.82967993263532</v>
      </c>
      <c r="T96" s="15">
        <f t="shared" si="32"/>
        <v>114.27129905512622</v>
      </c>
      <c r="U96" s="15">
        <f t="shared" si="32"/>
        <v>115.4141757723241</v>
      </c>
      <c r="V96" s="15">
        <f t="shared" si="32"/>
        <v>113.04480441269648</v>
      </c>
      <c r="W96" s="15">
        <f t="shared" si="32"/>
        <v>109.59946231313481</v>
      </c>
      <c r="X96" s="15">
        <f t="shared" ref="X96:AE97" si="33">SUMIF($H$2:$H$295,$D96,X$2:X$295)</f>
        <v>106.6731572418099</v>
      </c>
      <c r="Y96" s="15">
        <f t="shared" si="33"/>
        <v>105.72135343181927</v>
      </c>
      <c r="Z96" s="15">
        <f t="shared" si="33"/>
        <v>106.26131779467966</v>
      </c>
      <c r="AA96" s="15">
        <f t="shared" si="33"/>
        <v>107.21123649688977</v>
      </c>
      <c r="AB96" s="15">
        <f t="shared" si="33"/>
        <v>107.87349347345901</v>
      </c>
      <c r="AC96" s="15">
        <f t="shared" si="33"/>
        <v>108.39085091001994</v>
      </c>
      <c r="AD96" s="15">
        <f t="shared" si="33"/>
        <v>108.75396264635236</v>
      </c>
      <c r="AE96" s="15">
        <f t="shared" si="33"/>
        <v>108.68818227894126</v>
      </c>
    </row>
    <row r="97" spans="1:31" x14ac:dyDescent="0.3">
      <c r="A97" s="14">
        <v>95</v>
      </c>
      <c r="B97" s="14" t="s">
        <v>385</v>
      </c>
      <c r="C97" s="14" t="s">
        <v>214</v>
      </c>
      <c r="D97" s="14">
        <v>5500</v>
      </c>
      <c r="E97" s="14" t="s">
        <v>214</v>
      </c>
      <c r="F97" s="14">
        <v>143</v>
      </c>
      <c r="G97" s="14" t="s">
        <v>258</v>
      </c>
      <c r="H97" s="14">
        <v>935</v>
      </c>
      <c r="I97" s="14">
        <v>1831</v>
      </c>
      <c r="L97" s="14" t="str">
        <f>B97</f>
        <v>Central Asia</v>
      </c>
      <c r="M97" s="15" t="s">
        <v>1049</v>
      </c>
      <c r="N97" s="15">
        <f t="shared" si="32"/>
        <v>2.1145522577255464</v>
      </c>
      <c r="O97" s="15">
        <f t="shared" si="32"/>
        <v>2.2521279609776341</v>
      </c>
      <c r="P97" s="15">
        <f t="shared" si="32"/>
        <v>2.2522986527952074</v>
      </c>
      <c r="Q97" s="15">
        <f t="shared" si="32"/>
        <v>2.1392987374510879</v>
      </c>
      <c r="R97" s="15">
        <f t="shared" si="32"/>
        <v>2.0014500105947821</v>
      </c>
      <c r="S97" s="15">
        <f t="shared" si="32"/>
        <v>1.9664610192095631</v>
      </c>
      <c r="T97" s="15">
        <f t="shared" si="32"/>
        <v>1.9473994626147486</v>
      </c>
      <c r="U97" s="15">
        <f t="shared" si="32"/>
        <v>1.8950541626073858</v>
      </c>
      <c r="V97" s="15">
        <f t="shared" si="32"/>
        <v>1.7661297950450154</v>
      </c>
      <c r="W97" s="15">
        <f t="shared" si="32"/>
        <v>1.6224583997031332</v>
      </c>
      <c r="X97" s="15">
        <f t="shared" si="33"/>
        <v>1.5327210047487614</v>
      </c>
      <c r="Y97" s="15">
        <f t="shared" si="33"/>
        <v>1.4832950510276586</v>
      </c>
      <c r="Z97" s="15">
        <f t="shared" si="33"/>
        <v>1.4659379798748557</v>
      </c>
      <c r="AA97" s="15">
        <f t="shared" si="33"/>
        <v>1.4553004767565163</v>
      </c>
      <c r="AB97" s="15">
        <f t="shared" si="33"/>
        <v>1.4432901412450549</v>
      </c>
      <c r="AC97" s="15">
        <f t="shared" si="33"/>
        <v>1.4338621372550477</v>
      </c>
      <c r="AD97" s="15">
        <f t="shared" si="33"/>
        <v>1.4302206068037844</v>
      </c>
      <c r="AE97" s="15">
        <f t="shared" si="33"/>
        <v>1.4340260133232166</v>
      </c>
    </row>
    <row r="98" spans="1:31" x14ac:dyDescent="0.3">
      <c r="A98" s="14">
        <v>96</v>
      </c>
      <c r="B98" s="8" t="s">
        <v>386</v>
      </c>
      <c r="C98" s="8" t="s">
        <v>214</v>
      </c>
      <c r="D98" s="8">
        <v>398</v>
      </c>
      <c r="E98" s="8" t="s">
        <v>98</v>
      </c>
      <c r="F98" s="8">
        <v>398</v>
      </c>
      <c r="G98" s="8" t="s">
        <v>261</v>
      </c>
      <c r="H98" s="8">
        <v>5500</v>
      </c>
      <c r="J98" s="8" t="str">
        <f>VLOOKUP($E98,'un-class-eco'!$B$2:$D$219,3,FALSE)</f>
        <v>Upper middle income</v>
      </c>
      <c r="K98" s="8" t="str">
        <f>IF(VLOOKUP(E98,'un-class'!$L$1:$O$249,2,FALSE)="x","LDC",IF(VLOOKUP(E98,'un-class'!$L$1:$O$249,3,FALSE)="x","LLDC",IF(VLOOKUP(E98,'un-class'!$L$1:O313,4,FALSE)="x","SIDS","nan")))</f>
        <v>LLDC</v>
      </c>
      <c r="L98" s="14" t="str">
        <f t="shared" ref="L98:L161" si="34">E98</f>
        <v>KAZ</v>
      </c>
      <c r="M98" s="15" t="s">
        <v>1049</v>
      </c>
      <c r="N98" s="13">
        <f>VLOOKUP($E98,'ssp3-up-g'!$C$1:$X$194,5,FALSE)</f>
        <v>0.77918402704864498</v>
      </c>
      <c r="O98" s="13">
        <f>VLOOKUP($E98,'ssp3-up-g'!$C$1:$X$194,6,FALSE)</f>
        <v>0.76071881748524817</v>
      </c>
      <c r="P98" s="13">
        <f>VLOOKUP($E98,'ssp3-up-g'!$C$1:$X$194,7,FALSE)</f>
        <v>0.68969260958109047</v>
      </c>
      <c r="Q98" s="13">
        <f>VLOOKUP($E98,'ssp3-up-g'!$C$1:$X$194,8,FALSE)</f>
        <v>0.62535607528183235</v>
      </c>
      <c r="R98" s="13">
        <f>VLOOKUP($E98,'ssp3-up-g'!$C$1:$X$194,9,FALSE)</f>
        <v>0.59540095967746787</v>
      </c>
      <c r="S98" s="13">
        <f>VLOOKUP($E98,'ssp3-up-g'!$C$1:$X$194,10,FALSE)</f>
        <v>0.60256529348526833</v>
      </c>
      <c r="T98" s="13">
        <f>VLOOKUP($E98,'ssp3-up-g'!$C$1:$X$194,11,FALSE)</f>
        <v>0.58268453796063291</v>
      </c>
      <c r="U98" s="13">
        <f>VLOOKUP($E98,'ssp3-up-g'!$C$1:$X$194,12,FALSE)</f>
        <v>0.53779868338151715</v>
      </c>
      <c r="V98" s="13">
        <f>VLOOKUP($E98,'ssp3-up-g'!$C$1:$X$194,13,FALSE)</f>
        <v>0.47375150921789455</v>
      </c>
      <c r="W98" s="13">
        <f>VLOOKUP($E98,'ssp3-up-g'!$C$1:$X$194,14,FALSE)</f>
        <v>0.42970453604324987</v>
      </c>
      <c r="X98" s="13">
        <f>VLOOKUP($E98,'ssp3-up-g'!$C$1:$X$194,15,FALSE)</f>
        <v>0.40131639860257096</v>
      </c>
      <c r="Y98" s="13">
        <f>VLOOKUP($E98,'ssp3-up-g'!$C$1:$X$194,16,FALSE)</f>
        <v>0.38570878806604192</v>
      </c>
      <c r="Z98" s="13">
        <f>VLOOKUP($E98,'ssp3-up-g'!$C$1:$X$194,17,FALSE)</f>
        <v>0.36485565198822911</v>
      </c>
      <c r="AA98" s="13">
        <f>VLOOKUP($E98,'ssp3-up-g'!$C$1:$X$194,18,FALSE)</f>
        <v>0.33209905371062121</v>
      </c>
      <c r="AB98" s="13">
        <f>VLOOKUP($E98,'ssp3-up-g'!$C$1:$X$194,19,FALSE)</f>
        <v>0.29724796184930113</v>
      </c>
      <c r="AC98" s="13">
        <f>VLOOKUP($E98,'ssp3-up-g'!$C$1:$X$194,20,FALSE)</f>
        <v>0.26697359398292164</v>
      </c>
      <c r="AD98" s="13">
        <f>VLOOKUP($E98,'ssp3-up-g'!$C$1:$X$194,21,FALSE)</f>
        <v>0.24089625248079827</v>
      </c>
      <c r="AE98" s="13">
        <f>VLOOKUP($E98,'ssp3-up-g'!$C$1:$X$194,22,FALSE)</f>
        <v>0.21770617807967341</v>
      </c>
    </row>
    <row r="99" spans="1:31" x14ac:dyDescent="0.3">
      <c r="A99" s="14">
        <v>97</v>
      </c>
      <c r="B99" s="8" t="s">
        <v>388</v>
      </c>
      <c r="C99" s="8" t="s">
        <v>214</v>
      </c>
      <c r="D99" s="8">
        <v>417</v>
      </c>
      <c r="E99" s="8" t="s">
        <v>100</v>
      </c>
      <c r="F99" s="8">
        <v>417</v>
      </c>
      <c r="G99" s="8" t="s">
        <v>261</v>
      </c>
      <c r="H99" s="8">
        <v>5500</v>
      </c>
      <c r="J99" s="8" t="str">
        <f>VLOOKUP($E99,'un-class-eco'!$B$2:$D$219,3,FALSE)</f>
        <v>Lower middle income</v>
      </c>
      <c r="K99" s="8" t="str">
        <f>IF(VLOOKUP(E99,'un-class'!$L$1:$O$249,2,FALSE)="x","LDC",IF(VLOOKUP(E99,'un-class'!$L$1:$O$249,3,FALSE)="x","LLDC",IF(VLOOKUP(E99,'un-class'!$L$1:O314,4,FALSE)="x","SIDS","nan")))</f>
        <v>LLDC</v>
      </c>
      <c r="L99" s="14" t="str">
        <f t="shared" si="34"/>
        <v>KGZ</v>
      </c>
      <c r="M99" s="15" t="s">
        <v>1049</v>
      </c>
      <c r="N99" s="13">
        <f>VLOOKUP($E99,'ssp3-up-g'!$C$1:$X$194,5,FALSE)</f>
        <v>0.15387320636549195</v>
      </c>
      <c r="O99" s="13">
        <f>VLOOKUP($E99,'ssp3-up-g'!$C$1:$X$194,6,FALSE)</f>
        <v>0.16823146495552921</v>
      </c>
      <c r="P99" s="13">
        <f>VLOOKUP($E99,'ssp3-up-g'!$C$1:$X$194,7,FALSE)</f>
        <v>0.17310124844242969</v>
      </c>
      <c r="Q99" s="13">
        <f>VLOOKUP($E99,'ssp3-up-g'!$C$1:$X$194,8,FALSE)</f>
        <v>0.1731415297419292</v>
      </c>
      <c r="R99" s="13">
        <f>VLOOKUP($E99,'ssp3-up-g'!$C$1:$X$194,9,FALSE)</f>
        <v>0.17170231937765923</v>
      </c>
      <c r="S99" s="13">
        <f>VLOOKUP($E99,'ssp3-up-g'!$C$1:$X$194,10,FALSE)</f>
        <v>0.17021216886358159</v>
      </c>
      <c r="T99" s="13">
        <f>VLOOKUP($E99,'ssp3-up-g'!$C$1:$X$194,11,FALSE)</f>
        <v>0.16717421149846823</v>
      </c>
      <c r="U99" s="13">
        <f>VLOOKUP($E99,'ssp3-up-g'!$C$1:$X$194,12,FALSE)</f>
        <v>0.16294129878790375</v>
      </c>
      <c r="V99" s="13">
        <f>VLOOKUP($E99,'ssp3-up-g'!$C$1:$X$194,13,FALSE)</f>
        <v>0.15616598824929939</v>
      </c>
      <c r="W99" s="13">
        <f>VLOOKUP($E99,'ssp3-up-g'!$C$1:$X$194,14,FALSE)</f>
        <v>0.15080302139950552</v>
      </c>
      <c r="X99" s="13">
        <f>VLOOKUP($E99,'ssp3-up-g'!$C$1:$X$194,15,FALSE)</f>
        <v>0.14998108605058791</v>
      </c>
      <c r="Y99" s="13">
        <f>VLOOKUP($E99,'ssp3-up-g'!$C$1:$X$194,16,FALSE)</f>
        <v>0.14895250207000466</v>
      </c>
      <c r="Z99" s="13">
        <f>VLOOKUP($E99,'ssp3-up-g'!$C$1:$X$194,17,FALSE)</f>
        <v>0.14717829016576855</v>
      </c>
      <c r="AA99" s="13">
        <f>VLOOKUP($E99,'ssp3-up-g'!$C$1:$X$194,18,FALSE)</f>
        <v>0.14609806979436879</v>
      </c>
      <c r="AB99" s="13">
        <f>VLOOKUP($E99,'ssp3-up-g'!$C$1:$X$194,19,FALSE)</f>
        <v>0.1470371820029337</v>
      </c>
      <c r="AC99" s="13">
        <f>VLOOKUP($E99,'ssp3-up-g'!$C$1:$X$194,20,FALSE)</f>
        <v>0.14929328000704878</v>
      </c>
      <c r="AD99" s="13">
        <f>VLOOKUP($E99,'ssp3-up-g'!$C$1:$X$194,21,FALSE)</f>
        <v>0.15126160488682316</v>
      </c>
      <c r="AE99" s="13">
        <f>VLOOKUP($E99,'ssp3-up-g'!$C$1:$X$194,22,FALSE)</f>
        <v>0.15202572432493966</v>
      </c>
    </row>
    <row r="100" spans="1:31" x14ac:dyDescent="0.3">
      <c r="A100" s="14">
        <v>98</v>
      </c>
      <c r="B100" s="8" t="s">
        <v>390</v>
      </c>
      <c r="C100" s="8" t="s">
        <v>214</v>
      </c>
      <c r="D100" s="8">
        <v>762</v>
      </c>
      <c r="E100" s="8" t="s">
        <v>179</v>
      </c>
      <c r="F100" s="8">
        <v>762</v>
      </c>
      <c r="G100" s="8" t="s">
        <v>261</v>
      </c>
      <c r="H100" s="8">
        <v>5500</v>
      </c>
      <c r="J100" s="8" t="str">
        <f>VLOOKUP($E100,'un-class-eco'!$B$2:$D$219,3,FALSE)</f>
        <v>Lower middle income</v>
      </c>
      <c r="K100" s="8" t="str">
        <f>IF(VLOOKUP(E100,'un-class'!$L$1:$O$249,2,FALSE)="x","LDC",IF(VLOOKUP(E100,'un-class'!$L$1:$O$249,3,FALSE)="x","LLDC",IF(VLOOKUP(E100,'un-class'!$L$1:O315,4,FALSE)="x","SIDS","nan")))</f>
        <v>LLDC</v>
      </c>
      <c r="L100" s="14" t="str">
        <f t="shared" si="34"/>
        <v>TJK</v>
      </c>
      <c r="M100" s="15" t="s">
        <v>1049</v>
      </c>
      <c r="N100" s="13">
        <f>VLOOKUP($E100,'ssp3-up-g'!$C$1:$X$194,5,FALSE)</f>
        <v>0.16699485354640586</v>
      </c>
      <c r="O100" s="13">
        <f>VLOOKUP($E100,'ssp3-up-g'!$C$1:$X$194,6,FALSE)</f>
        <v>0.20077024990451942</v>
      </c>
      <c r="P100" s="13">
        <f>VLOOKUP($E100,'ssp3-up-g'!$C$1:$X$194,7,FALSE)</f>
        <v>0.22860918444939315</v>
      </c>
      <c r="Q100" s="13">
        <f>VLOOKUP($E100,'ssp3-up-g'!$C$1:$X$194,8,FALSE)</f>
        <v>0.23285393942654897</v>
      </c>
      <c r="R100" s="13">
        <f>VLOOKUP($E100,'ssp3-up-g'!$C$1:$X$194,9,FALSE)</f>
        <v>0.22634507296585982</v>
      </c>
      <c r="S100" s="13">
        <f>VLOOKUP($E100,'ssp3-up-g'!$C$1:$X$194,10,FALSE)</f>
        <v>0.22646952903547701</v>
      </c>
      <c r="T100" s="13">
        <f>VLOOKUP($E100,'ssp3-up-g'!$C$1:$X$194,11,FALSE)</f>
        <v>0.23393685355480187</v>
      </c>
      <c r="U100" s="13">
        <f>VLOOKUP($E100,'ssp3-up-g'!$C$1:$X$194,12,FALSE)</f>
        <v>0.24570983089128218</v>
      </c>
      <c r="V100" s="13">
        <f>VLOOKUP($E100,'ssp3-up-g'!$C$1:$X$194,13,FALSE)</f>
        <v>0.2506823762456003</v>
      </c>
      <c r="W100" s="13">
        <f>VLOOKUP($E100,'ssp3-up-g'!$C$1:$X$194,14,FALSE)</f>
        <v>0.24898610706284252</v>
      </c>
      <c r="X100" s="13">
        <f>VLOOKUP($E100,'ssp3-up-g'!$C$1:$X$194,15,FALSE)</f>
        <v>0.25366002825859191</v>
      </c>
      <c r="Y100" s="13">
        <f>VLOOKUP($E100,'ssp3-up-g'!$C$1:$X$194,16,FALSE)</f>
        <v>0.26002022622756105</v>
      </c>
      <c r="Z100" s="13">
        <f>VLOOKUP($E100,'ssp3-up-g'!$C$1:$X$194,17,FALSE)</f>
        <v>0.27102618338624129</v>
      </c>
      <c r="AA100" s="13">
        <f>VLOOKUP($E100,'ssp3-up-g'!$C$1:$X$194,18,FALSE)</f>
        <v>0.28700187428066126</v>
      </c>
      <c r="AB100" s="13">
        <f>VLOOKUP($E100,'ssp3-up-g'!$C$1:$X$194,19,FALSE)</f>
        <v>0.30104670808429645</v>
      </c>
      <c r="AC100" s="13">
        <f>VLOOKUP($E100,'ssp3-up-g'!$C$1:$X$194,20,FALSE)</f>
        <v>0.31451467734027894</v>
      </c>
      <c r="AD100" s="13">
        <f>VLOOKUP($E100,'ssp3-up-g'!$C$1:$X$194,21,FALSE)</f>
        <v>0.32801971363311111</v>
      </c>
      <c r="AE100" s="13">
        <f>VLOOKUP($E100,'ssp3-up-g'!$C$1:$X$194,22,FALSE)</f>
        <v>0.3432878572139213</v>
      </c>
    </row>
    <row r="101" spans="1:31" x14ac:dyDescent="0.3">
      <c r="A101" s="14">
        <v>99</v>
      </c>
      <c r="B101" s="8" t="s">
        <v>392</v>
      </c>
      <c r="C101" s="8" t="s">
        <v>214</v>
      </c>
      <c r="D101" s="8">
        <v>795</v>
      </c>
      <c r="E101" s="8" t="s">
        <v>180</v>
      </c>
      <c r="F101" s="8">
        <v>795</v>
      </c>
      <c r="G101" s="8" t="s">
        <v>261</v>
      </c>
      <c r="H101" s="8">
        <v>5500</v>
      </c>
      <c r="J101" s="8" t="str">
        <f>VLOOKUP($E101,'un-class-eco'!$B$2:$D$219,3,FALSE)</f>
        <v>Upper middle income</v>
      </c>
      <c r="K101" s="8" t="str">
        <f>IF(VLOOKUP(E101,'un-class'!$L$1:$O$249,2,FALSE)="x","LDC",IF(VLOOKUP(E101,'un-class'!$L$1:$O$249,3,FALSE)="x","LLDC",IF(VLOOKUP(E101,'un-class'!$L$1:O316,4,FALSE)="x","SIDS","nan")))</f>
        <v>LLDC</v>
      </c>
      <c r="L101" s="14" t="str">
        <f t="shared" si="34"/>
        <v>TKM</v>
      </c>
      <c r="M101" s="15" t="s">
        <v>1049</v>
      </c>
      <c r="N101" s="13">
        <f>VLOOKUP($E101,'ssp3-up-g'!$C$1:$X$194,5,FALSE)</f>
        <v>0.21913012882670513</v>
      </c>
      <c r="O101" s="13">
        <f>VLOOKUP($E101,'ssp3-up-g'!$C$1:$X$194,6,FALSE)</f>
        <v>0.23474238462369668</v>
      </c>
      <c r="P101" s="13">
        <f>VLOOKUP($E101,'ssp3-up-g'!$C$1:$X$194,7,FALSE)</f>
        <v>0.23494380334050824</v>
      </c>
      <c r="Q101" s="13">
        <f>VLOOKUP($E101,'ssp3-up-g'!$C$1:$X$194,8,FALSE)</f>
        <v>0.22104948440856376</v>
      </c>
      <c r="R101" s="13">
        <f>VLOOKUP($E101,'ssp3-up-g'!$C$1:$X$194,9,FALSE)</f>
        <v>0.19885109649178689</v>
      </c>
      <c r="S101" s="13">
        <f>VLOOKUP($E101,'ssp3-up-g'!$C$1:$X$194,10,FALSE)</f>
        <v>0.18646144848383495</v>
      </c>
      <c r="T101" s="13">
        <f>VLOOKUP($E101,'ssp3-up-g'!$C$1:$X$194,11,FALSE)</f>
        <v>0.17745716554225144</v>
      </c>
      <c r="U101" s="13">
        <f>VLOOKUP($E101,'ssp3-up-g'!$C$1:$X$194,12,FALSE)</f>
        <v>0.16778241300609942</v>
      </c>
      <c r="V101" s="13">
        <f>VLOOKUP($E101,'ssp3-up-g'!$C$1:$X$194,13,FALSE)</f>
        <v>0.15115669894084505</v>
      </c>
      <c r="W101" s="13">
        <f>VLOOKUP($E101,'ssp3-up-g'!$C$1:$X$194,14,FALSE)</f>
        <v>0.12929491114429492</v>
      </c>
      <c r="X101" s="13">
        <f>VLOOKUP($E101,'ssp3-up-g'!$C$1:$X$194,15,FALSE)</f>
        <v>0.11226321652406046</v>
      </c>
      <c r="Y101" s="13">
        <f>VLOOKUP($E101,'ssp3-up-g'!$C$1:$X$194,16,FALSE)</f>
        <v>9.9723539946954709E-2</v>
      </c>
      <c r="Z101" s="13">
        <f>VLOOKUP($E101,'ssp3-up-g'!$C$1:$X$194,17,FALSE)</f>
        <v>9.4433955774992029E-2</v>
      </c>
      <c r="AA101" s="13">
        <f>VLOOKUP($E101,'ssp3-up-g'!$C$1:$X$194,18,FALSE)</f>
        <v>9.2607066146685568E-2</v>
      </c>
      <c r="AB101" s="13">
        <f>VLOOKUP($E101,'ssp3-up-g'!$C$1:$X$194,19,FALSE)</f>
        <v>9.2250168587398207E-2</v>
      </c>
      <c r="AC101" s="13">
        <f>VLOOKUP($E101,'ssp3-up-g'!$C$1:$X$194,20,FALSE)</f>
        <v>8.8797207853694715E-2</v>
      </c>
      <c r="AD101" s="13">
        <f>VLOOKUP($E101,'ssp3-up-g'!$C$1:$X$194,21,FALSE)</f>
        <v>8.4828762716844253E-2</v>
      </c>
      <c r="AE101" s="13">
        <f>VLOOKUP($E101,'ssp3-up-g'!$C$1:$X$194,22,FALSE)</f>
        <v>8.207953956573899E-2</v>
      </c>
    </row>
    <row r="102" spans="1:31" x14ac:dyDescent="0.3">
      <c r="A102" s="14">
        <v>100</v>
      </c>
      <c r="B102" s="8" t="s">
        <v>394</v>
      </c>
      <c r="C102" s="8" t="s">
        <v>214</v>
      </c>
      <c r="D102" s="8">
        <v>860</v>
      </c>
      <c r="E102" s="8" t="s">
        <v>191</v>
      </c>
      <c r="F102" s="8">
        <v>860</v>
      </c>
      <c r="G102" s="8" t="s">
        <v>261</v>
      </c>
      <c r="H102" s="8">
        <v>5500</v>
      </c>
      <c r="J102" s="8" t="str">
        <f>VLOOKUP($E102,'un-class-eco'!$B$2:$D$219,3,FALSE)</f>
        <v>Lower middle income</v>
      </c>
      <c r="K102" s="8" t="str">
        <f>IF(VLOOKUP(E102,'un-class'!$L$1:$O$249,2,FALSE)="x","LDC",IF(VLOOKUP(E102,'un-class'!$L$1:$O$249,3,FALSE)="x","LLDC",IF(VLOOKUP(E102,'un-class'!$L$1:O317,4,FALSE)="x","SIDS","nan")))</f>
        <v>LLDC</v>
      </c>
      <c r="L102" s="14" t="str">
        <f t="shared" si="34"/>
        <v>UZB</v>
      </c>
      <c r="M102" s="15" t="s">
        <v>1049</v>
      </c>
      <c r="N102" s="13">
        <f>VLOOKUP($E102,'ssp3-up-g'!$C$1:$X$194,5,FALSE)</f>
        <v>0.7953700419382983</v>
      </c>
      <c r="O102" s="13">
        <f>VLOOKUP($E102,'ssp3-up-g'!$C$1:$X$194,6,FALSE)</f>
        <v>0.88766504400864044</v>
      </c>
      <c r="P102" s="13">
        <f>VLOOKUP($E102,'ssp3-up-g'!$C$1:$X$194,7,FALSE)</f>
        <v>0.92595180698178581</v>
      </c>
      <c r="Q102" s="13">
        <f>VLOOKUP($E102,'ssp3-up-g'!$C$1:$X$194,8,FALSE)</f>
        <v>0.88689770859221362</v>
      </c>
      <c r="R102" s="13">
        <f>VLOOKUP($E102,'ssp3-up-g'!$C$1:$X$194,9,FALSE)</f>
        <v>0.80915056208200831</v>
      </c>
      <c r="S102" s="13">
        <f>VLOOKUP($E102,'ssp3-up-g'!$C$1:$X$194,10,FALSE)</f>
        <v>0.78075257934140119</v>
      </c>
      <c r="T102" s="13">
        <f>VLOOKUP($E102,'ssp3-up-g'!$C$1:$X$194,11,FALSE)</f>
        <v>0.78614669405859416</v>
      </c>
      <c r="U102" s="13">
        <f>VLOOKUP($E102,'ssp3-up-g'!$C$1:$X$194,12,FALSE)</f>
        <v>0.78082193654058329</v>
      </c>
      <c r="V102" s="13">
        <f>VLOOKUP($E102,'ssp3-up-g'!$C$1:$X$194,13,FALSE)</f>
        <v>0.73437322239137615</v>
      </c>
      <c r="W102" s="13">
        <f>VLOOKUP($E102,'ssp3-up-g'!$C$1:$X$194,14,FALSE)</f>
        <v>0.66366982405324038</v>
      </c>
      <c r="X102" s="13">
        <f>VLOOKUP($E102,'ssp3-up-g'!$C$1:$X$194,15,FALSE)</f>
        <v>0.61550027531295015</v>
      </c>
      <c r="Y102" s="13">
        <f>VLOOKUP($E102,'ssp3-up-g'!$C$1:$X$194,16,FALSE)</f>
        <v>0.58888999471709624</v>
      </c>
      <c r="Z102" s="13">
        <f>VLOOKUP($E102,'ssp3-up-g'!$C$1:$X$194,17,FALSE)</f>
        <v>0.58844389855962476</v>
      </c>
      <c r="AA102" s="13">
        <f>VLOOKUP($E102,'ssp3-up-g'!$C$1:$X$194,18,FALSE)</f>
        <v>0.59749441282417948</v>
      </c>
      <c r="AB102" s="13">
        <f>VLOOKUP($E102,'ssp3-up-g'!$C$1:$X$194,19,FALSE)</f>
        <v>0.60570812072112545</v>
      </c>
      <c r="AC102" s="13">
        <f>VLOOKUP($E102,'ssp3-up-g'!$C$1:$X$194,20,FALSE)</f>
        <v>0.61428337807110367</v>
      </c>
      <c r="AD102" s="13">
        <f>VLOOKUP($E102,'ssp3-up-g'!$C$1:$X$194,21,FALSE)</f>
        <v>0.62521427308620758</v>
      </c>
      <c r="AE102" s="13">
        <f>VLOOKUP($E102,'ssp3-up-g'!$C$1:$X$194,22,FALSE)</f>
        <v>0.6389267141389432</v>
      </c>
    </row>
    <row r="103" spans="1:31" x14ac:dyDescent="0.3">
      <c r="A103" s="14">
        <v>101</v>
      </c>
      <c r="B103" s="14" t="s">
        <v>396</v>
      </c>
      <c r="C103" s="14" t="s">
        <v>214</v>
      </c>
      <c r="D103" s="14">
        <v>906</v>
      </c>
      <c r="E103" s="14" t="s">
        <v>214</v>
      </c>
      <c r="F103" s="14">
        <v>30</v>
      </c>
      <c r="G103" s="14" t="s">
        <v>258</v>
      </c>
      <c r="H103" s="14">
        <v>935</v>
      </c>
      <c r="I103" s="14">
        <v>1832</v>
      </c>
      <c r="L103" s="14" t="str">
        <f>B103</f>
        <v>Eastern Asia</v>
      </c>
      <c r="M103" s="15" t="s">
        <v>1049</v>
      </c>
      <c r="N103" s="15">
        <f t="shared" ref="N103:AE103" si="35">SUMIF($H$2:$H$295,$D103,N$2:N$295)</f>
        <v>44.107505929237014</v>
      </c>
      <c r="O103" s="15">
        <f t="shared" si="35"/>
        <v>38.229800279464172</v>
      </c>
      <c r="P103" s="15">
        <f t="shared" si="35"/>
        <v>30.475509539333316</v>
      </c>
      <c r="Q103" s="15">
        <f t="shared" si="35"/>
        <v>21.84755176206329</v>
      </c>
      <c r="R103" s="15">
        <f t="shared" si="35"/>
        <v>12.494612264487264</v>
      </c>
      <c r="S103" s="15">
        <f t="shared" si="35"/>
        <v>3.9833715980465869</v>
      </c>
      <c r="T103" s="15">
        <f t="shared" si="35"/>
        <v>0.30232321906242199</v>
      </c>
      <c r="U103" s="15">
        <f t="shared" si="35"/>
        <v>0.27564795305630974</v>
      </c>
      <c r="V103" s="15">
        <f t="shared" si="35"/>
        <v>0.22928427814973817</v>
      </c>
      <c r="W103" s="15">
        <f t="shared" si="35"/>
        <v>0.17926213712101069</v>
      </c>
      <c r="X103" s="15">
        <f t="shared" si="35"/>
        <v>0.13098347926455811</v>
      </c>
      <c r="Y103" s="15">
        <f t="shared" si="35"/>
        <v>0.11923914725033746</v>
      </c>
      <c r="Z103" s="15">
        <f t="shared" si="35"/>
        <v>0.11975335385503894</v>
      </c>
      <c r="AA103" s="15">
        <f t="shared" si="35"/>
        <v>0.12319616725539873</v>
      </c>
      <c r="AB103" s="15">
        <f t="shared" si="35"/>
        <v>0.13942740884394111</v>
      </c>
      <c r="AC103" s="15">
        <f t="shared" si="35"/>
        <v>0.14072604708576786</v>
      </c>
      <c r="AD103" s="15">
        <f t="shared" si="35"/>
        <v>0.13325636670929797</v>
      </c>
      <c r="AE103" s="15">
        <f t="shared" si="35"/>
        <v>0.15636578924895239</v>
      </c>
    </row>
    <row r="104" spans="1:31" x14ac:dyDescent="0.3">
      <c r="A104" s="14">
        <v>102</v>
      </c>
      <c r="B104" s="8" t="s">
        <v>397</v>
      </c>
      <c r="C104" s="8">
        <v>5</v>
      </c>
      <c r="D104" s="8">
        <v>156</v>
      </c>
      <c r="E104" s="8" t="s">
        <v>40</v>
      </c>
      <c r="F104" s="8">
        <v>156</v>
      </c>
      <c r="G104" s="8" t="s">
        <v>261</v>
      </c>
      <c r="H104" s="8">
        <v>906</v>
      </c>
      <c r="J104" s="8" t="str">
        <f>VLOOKUP($E104,'un-class-eco'!$B$2:$D$219,3,FALSE)</f>
        <v>Upper middle income</v>
      </c>
      <c r="K104" s="8" t="str">
        <f>IF(VLOOKUP(E104,'un-class'!$L$1:$O$249,2,FALSE)="x","LDC",IF(VLOOKUP(E104,'un-class'!$L$1:$O$249,3,FALSE)="x","LLDC",IF(VLOOKUP(E104,'un-class'!$L$1:O319,4,FALSE)="x","SIDS","nan")))</f>
        <v>nan</v>
      </c>
      <c r="L104" s="14" t="str">
        <f t="shared" si="34"/>
        <v>CHN</v>
      </c>
      <c r="M104" s="15" t="s">
        <v>1049</v>
      </c>
      <c r="N104" s="13">
        <f>VLOOKUP($E104,'ssp3-up-g'!$C$1:$X$194,5,FALSE)</f>
        <v>41.457561629858219</v>
      </c>
      <c r="O104" s="13">
        <f>VLOOKUP($E104,'ssp3-up-g'!$C$1:$X$194,6,FALSE)</f>
        <v>36.445562799574873</v>
      </c>
      <c r="P104" s="13">
        <f>VLOOKUP($E104,'ssp3-up-g'!$C$1:$X$194,7,FALSE)</f>
        <v>29.170943770420195</v>
      </c>
      <c r="Q104" s="13">
        <f>VLOOKUP($E104,'ssp3-up-g'!$C$1:$X$194,8,FALSE)</f>
        <v>21.081804055133603</v>
      </c>
      <c r="R104" s="13">
        <f>VLOOKUP($E104,'ssp3-up-g'!$C$1:$X$194,9,FALSE)</f>
        <v>11.950679813482679</v>
      </c>
      <c r="S104" s="13">
        <f>VLOOKUP($E104,'ssp3-up-g'!$C$1:$X$194,10,FALSE)</f>
        <v>3.5975623612479239</v>
      </c>
      <c r="T104" s="13">
        <f>VLOOKUP($E104,'ssp3-up-g'!$C$1:$X$194,11,FALSE)</f>
        <v>0</v>
      </c>
      <c r="U104" s="13">
        <f>VLOOKUP($E104,'ssp3-up-g'!$C$1:$X$194,12,FALSE)</f>
        <v>0</v>
      </c>
      <c r="V104" s="13">
        <f>VLOOKUP($E104,'ssp3-up-g'!$C$1:$X$194,13,FALSE)</f>
        <v>0</v>
      </c>
      <c r="W104" s="13">
        <f>VLOOKUP($E104,'ssp3-up-g'!$C$1:$X$194,14,FALSE)</f>
        <v>0</v>
      </c>
      <c r="X104" s="13">
        <f>VLOOKUP($E104,'ssp3-up-g'!$C$1:$X$194,15,FALSE)</f>
        <v>0</v>
      </c>
      <c r="Y104" s="13">
        <f>VLOOKUP($E104,'ssp3-up-g'!$C$1:$X$194,16,FALSE)</f>
        <v>0</v>
      </c>
      <c r="Z104" s="13">
        <f>VLOOKUP($E104,'ssp3-up-g'!$C$1:$X$194,17,FALSE)</f>
        <v>0</v>
      </c>
      <c r="AA104" s="13">
        <f>VLOOKUP($E104,'ssp3-up-g'!$C$1:$X$194,18,FALSE)</f>
        <v>0</v>
      </c>
      <c r="AB104" s="13">
        <f>VLOOKUP($E104,'ssp3-up-g'!$C$1:$X$194,19,FALSE)</f>
        <v>0</v>
      </c>
      <c r="AC104" s="13">
        <f>VLOOKUP($E104,'ssp3-up-g'!$C$1:$X$194,20,FALSE)</f>
        <v>0</v>
      </c>
      <c r="AD104" s="13">
        <f>VLOOKUP($E104,'ssp3-up-g'!$C$1:$X$194,21,FALSE)</f>
        <v>0</v>
      </c>
      <c r="AE104" s="13">
        <f>VLOOKUP($E104,'ssp3-up-g'!$C$1:$X$194,22,FALSE)</f>
        <v>0</v>
      </c>
    </row>
    <row r="105" spans="1:31" x14ac:dyDescent="0.3">
      <c r="A105" s="14">
        <v>103</v>
      </c>
      <c r="B105" s="8" t="s">
        <v>399</v>
      </c>
      <c r="C105" s="8">
        <v>6</v>
      </c>
      <c r="D105" s="8">
        <v>344</v>
      </c>
      <c r="E105" s="8" t="s">
        <v>82</v>
      </c>
      <c r="F105" s="8">
        <v>344</v>
      </c>
      <c r="G105" s="8" t="s">
        <v>261</v>
      </c>
      <c r="H105" s="8">
        <v>906</v>
      </c>
      <c r="J105" s="8" t="str">
        <f>VLOOKUP($E105,'un-class-eco'!$B$2:$D$219,3,FALSE)</f>
        <v>High income</v>
      </c>
      <c r="K105" s="8" t="str">
        <f>IF(VLOOKUP(E105,'un-class'!$L$1:$O$249,2,FALSE)="x","LDC",IF(VLOOKUP(E105,'un-class'!$L$1:$O$249,3,FALSE)="x","LLDC",IF(VLOOKUP(E105,'un-class'!$L$1:O320,4,FALSE)="x","SIDS","nan")))</f>
        <v>nan</v>
      </c>
      <c r="L105" s="14" t="str">
        <f t="shared" si="34"/>
        <v>HKG</v>
      </c>
      <c r="M105" s="15" t="s">
        <v>1049</v>
      </c>
      <c r="N105" s="13">
        <f>VLOOKUP($E105,'ssp3-up-g'!$C$1:$X$194,5,FALSE)</f>
        <v>0.27194419517454094</v>
      </c>
      <c r="O105" s="13">
        <f>VLOOKUP($E105,'ssp3-up-g'!$C$1:$X$194,6,FALSE)</f>
        <v>0.21601407661606675</v>
      </c>
      <c r="P105" s="13">
        <f>VLOOKUP($E105,'ssp3-up-g'!$C$1:$X$194,7,FALSE)</f>
        <v>0.1670218493641773</v>
      </c>
      <c r="Q105" s="13">
        <f>VLOOKUP($E105,'ssp3-up-g'!$C$1:$X$194,8,FALSE)</f>
        <v>0.14927477187358296</v>
      </c>
      <c r="R105" s="13">
        <f>VLOOKUP($E105,'ssp3-up-g'!$C$1:$X$194,9,FALSE)</f>
        <v>9.9073031544805623E-2</v>
      </c>
      <c r="S105" s="13">
        <f>VLOOKUP($E105,'ssp3-up-g'!$C$1:$X$194,10,FALSE)</f>
        <v>4.9335829747572113E-2</v>
      </c>
      <c r="T105" s="13">
        <f>VLOOKUP($E105,'ssp3-up-g'!$C$1:$X$194,11,FALSE)</f>
        <v>3.311675752198262E-2</v>
      </c>
      <c r="U105" s="13">
        <f>VLOOKUP($E105,'ssp3-up-g'!$C$1:$X$194,12,FALSE)</f>
        <v>3.8294130328447196E-2</v>
      </c>
      <c r="V105" s="13">
        <f>VLOOKUP($E105,'ssp3-up-g'!$C$1:$X$194,13,FALSE)</f>
        <v>4.3285620239551292E-2</v>
      </c>
      <c r="W105" s="13">
        <f>VLOOKUP($E105,'ssp3-up-g'!$C$1:$X$194,14,FALSE)</f>
        <v>5.1318395381752424E-2</v>
      </c>
      <c r="X105" s="13">
        <f>VLOOKUP($E105,'ssp3-up-g'!$C$1:$X$194,15,FALSE)</f>
        <v>3.4241172890391525E-2</v>
      </c>
      <c r="Y105" s="13">
        <f>VLOOKUP($E105,'ssp3-up-g'!$C$1:$X$194,16,FALSE)</f>
        <v>1.9560508911215635E-2</v>
      </c>
      <c r="Z105" s="13">
        <f>VLOOKUP($E105,'ssp3-up-g'!$C$1:$X$194,17,FALSE)</f>
        <v>1.5402489807284425E-2</v>
      </c>
      <c r="AA105" s="13">
        <f>VLOOKUP($E105,'ssp3-up-g'!$C$1:$X$194,18,FALSE)</f>
        <v>2.0968426294839304E-2</v>
      </c>
      <c r="AB105" s="13">
        <f>VLOOKUP($E105,'ssp3-up-g'!$C$1:$X$194,19,FALSE)</f>
        <v>2.5797976116850307E-2</v>
      </c>
      <c r="AC105" s="13">
        <f>VLOOKUP($E105,'ssp3-up-g'!$C$1:$X$194,20,FALSE)</f>
        <v>2.1655233849493527E-2</v>
      </c>
      <c r="AD105" s="13">
        <f>VLOOKUP($E105,'ssp3-up-g'!$C$1:$X$194,21,FALSE)</f>
        <v>4.7118528801064485E-3</v>
      </c>
      <c r="AE105" s="13">
        <f>VLOOKUP($E105,'ssp3-up-g'!$C$1:$X$194,22,FALSE)</f>
        <v>0</v>
      </c>
    </row>
    <row r="106" spans="1:31" x14ac:dyDescent="0.3">
      <c r="A106" s="14">
        <v>104</v>
      </c>
      <c r="B106" s="8" t="s">
        <v>401</v>
      </c>
      <c r="C106" s="8">
        <v>7</v>
      </c>
      <c r="D106" s="8">
        <v>446</v>
      </c>
      <c r="E106" s="8" t="s">
        <v>114</v>
      </c>
      <c r="F106" s="8">
        <v>446</v>
      </c>
      <c r="G106" s="8" t="s">
        <v>261</v>
      </c>
      <c r="H106" s="8">
        <v>906</v>
      </c>
      <c r="J106" s="8" t="str">
        <f>VLOOKUP($E106,'un-class-eco'!$B$2:$D$219,3,FALSE)</f>
        <v>High income</v>
      </c>
      <c r="K106" s="8" t="str">
        <f>IF(VLOOKUP(E106,'un-class'!$L$1:$O$249,2,FALSE)="x","LDC",IF(VLOOKUP(E106,'un-class'!$L$1:$O$249,3,FALSE)="x","LLDC",IF(VLOOKUP(E106,'un-class'!$L$1:O321,4,FALSE)="x","SIDS","nan")))</f>
        <v>nan</v>
      </c>
      <c r="L106" s="14" t="str">
        <f t="shared" si="34"/>
        <v>MAC</v>
      </c>
      <c r="M106" s="15" t="s">
        <v>1049</v>
      </c>
      <c r="N106" s="13">
        <f>VLOOKUP($E106,'ssp3-up-g'!$C$1:$X$194,5,FALSE)</f>
        <v>3.9854493307801331E-2</v>
      </c>
      <c r="O106" s="13">
        <f>VLOOKUP($E106,'ssp3-up-g'!$C$1:$X$194,6,FALSE)</f>
        <v>2.413631082327905E-2</v>
      </c>
      <c r="P106" s="13">
        <f>VLOOKUP($E106,'ssp3-up-g'!$C$1:$X$194,7,FALSE)</f>
        <v>2.1798797426195282E-2</v>
      </c>
      <c r="Q106" s="13">
        <f>VLOOKUP($E106,'ssp3-up-g'!$C$1:$X$194,8,FALSE)</f>
        <v>1.9667056923008297E-2</v>
      </c>
      <c r="R106" s="13">
        <f>VLOOKUP($E106,'ssp3-up-g'!$C$1:$X$194,9,FALSE)</f>
        <v>1.5346412829374323E-2</v>
      </c>
      <c r="S106" s="13">
        <f>VLOOKUP($E106,'ssp3-up-g'!$C$1:$X$194,10,FALSE)</f>
        <v>1.1451425255110004E-2</v>
      </c>
      <c r="T106" s="13">
        <f>VLOOKUP($E106,'ssp3-up-g'!$C$1:$X$194,11,FALSE)</f>
        <v>8.6349249960316898E-3</v>
      </c>
      <c r="U106" s="13">
        <f>VLOOKUP($E106,'ssp3-up-g'!$C$1:$X$194,12,FALSE)</f>
        <v>6.9328915875584984E-3</v>
      </c>
      <c r="V106" s="13">
        <f>VLOOKUP($E106,'ssp3-up-g'!$C$1:$X$194,13,FALSE)</f>
        <v>5.8263983113966411E-3</v>
      </c>
      <c r="W106" s="13">
        <f>VLOOKUP($E106,'ssp3-up-g'!$C$1:$X$194,14,FALSE)</f>
        <v>5.7139123304642547E-3</v>
      </c>
      <c r="X106" s="13">
        <f>VLOOKUP($E106,'ssp3-up-g'!$C$1:$X$194,15,FALSE)</f>
        <v>4.7486806635863577E-3</v>
      </c>
      <c r="Y106" s="13">
        <f>VLOOKUP($E106,'ssp3-up-g'!$C$1:$X$194,16,FALSE)</f>
        <v>4.4189542039102525E-3</v>
      </c>
      <c r="Z106" s="13">
        <f>VLOOKUP($E106,'ssp3-up-g'!$C$1:$X$194,17,FALSE)</f>
        <v>4.3311597949583502E-3</v>
      </c>
      <c r="AA106" s="13">
        <f>VLOOKUP($E106,'ssp3-up-g'!$C$1:$X$194,18,FALSE)</f>
        <v>4.2718843498434911E-3</v>
      </c>
      <c r="AB106" s="13">
        <f>VLOOKUP($E106,'ssp3-up-g'!$C$1:$X$194,19,FALSE)</f>
        <v>4.8561330595255914E-3</v>
      </c>
      <c r="AC106" s="13">
        <f>VLOOKUP($E106,'ssp3-up-g'!$C$1:$X$194,20,FALSE)</f>
        <v>5.0650164682040089E-3</v>
      </c>
      <c r="AD106" s="13">
        <f>VLOOKUP($E106,'ssp3-up-g'!$C$1:$X$194,21,FALSE)</f>
        <v>4.5726679249248336E-3</v>
      </c>
      <c r="AE106" s="13">
        <f>VLOOKUP($E106,'ssp3-up-g'!$C$1:$X$194,22,FALSE)</f>
        <v>2.6869746269565509E-3</v>
      </c>
    </row>
    <row r="107" spans="1:31" x14ac:dyDescent="0.3">
      <c r="A107" s="14">
        <v>105</v>
      </c>
      <c r="B107" s="8" t="s">
        <v>403</v>
      </c>
      <c r="C107" s="8">
        <v>8</v>
      </c>
      <c r="D107" s="8">
        <v>158</v>
      </c>
      <c r="E107" s="8" t="s">
        <v>404</v>
      </c>
      <c r="F107" s="8">
        <v>158</v>
      </c>
      <c r="G107" s="8" t="s">
        <v>261</v>
      </c>
      <c r="H107" s="8">
        <v>906</v>
      </c>
      <c r="J107" s="8" t="str">
        <f>VLOOKUP($E107,'un-class-eco'!$B$2:$D$219,3,FALSE)</f>
        <v>High income</v>
      </c>
      <c r="K107" s="8" t="s">
        <v>799</v>
      </c>
      <c r="L107" s="14" t="str">
        <f t="shared" si="34"/>
        <v>TWN</v>
      </c>
      <c r="M107" s="15" t="s">
        <v>1049</v>
      </c>
      <c r="N107" s="8" t="s">
        <v>799</v>
      </c>
      <c r="O107" s="8" t="s">
        <v>799</v>
      </c>
      <c r="P107" s="8" t="s">
        <v>799</v>
      </c>
      <c r="Q107" s="8" t="s">
        <v>799</v>
      </c>
      <c r="R107" s="8" t="s">
        <v>799</v>
      </c>
      <c r="S107" s="8" t="s">
        <v>799</v>
      </c>
      <c r="T107" s="8" t="s">
        <v>799</v>
      </c>
      <c r="U107" s="8" t="s">
        <v>799</v>
      </c>
      <c r="V107" s="8" t="s">
        <v>799</v>
      </c>
      <c r="W107" s="8" t="s">
        <v>799</v>
      </c>
      <c r="X107" s="8" t="s">
        <v>799</v>
      </c>
      <c r="Y107" s="8" t="s">
        <v>799</v>
      </c>
      <c r="Z107" s="8" t="s">
        <v>799</v>
      </c>
      <c r="AA107" s="8" t="s">
        <v>799</v>
      </c>
      <c r="AB107" s="8" t="s">
        <v>799</v>
      </c>
      <c r="AC107" s="8" t="s">
        <v>799</v>
      </c>
      <c r="AD107" s="8" t="s">
        <v>799</v>
      </c>
      <c r="AE107" s="8" t="s">
        <v>799</v>
      </c>
    </row>
    <row r="108" spans="1:31" x14ac:dyDescent="0.3">
      <c r="A108" s="14">
        <v>106</v>
      </c>
      <c r="B108" s="8" t="s">
        <v>405</v>
      </c>
      <c r="C108" s="8" t="s">
        <v>214</v>
      </c>
      <c r="D108" s="8">
        <v>408</v>
      </c>
      <c r="E108" s="8" t="s">
        <v>150</v>
      </c>
      <c r="F108" s="8">
        <v>408</v>
      </c>
      <c r="G108" s="8" t="s">
        <v>261</v>
      </c>
      <c r="H108" s="8">
        <v>906</v>
      </c>
      <c r="J108" s="8" t="str">
        <f>VLOOKUP($E108,'un-class-eco'!$B$2:$D$219,3,FALSE)</f>
        <v>Low income</v>
      </c>
      <c r="K108" s="8" t="str">
        <f>IF(VLOOKUP(E108,'un-class'!$L$1:$O$249,2,FALSE)="x","LDC",IF(VLOOKUP(E108,'un-class'!$L$1:$O$249,3,FALSE)="x","LLDC",IF(VLOOKUP(E108,'un-class'!$L$1:O323,4,FALSE)="x","SIDS","nan")))</f>
        <v>nan</v>
      </c>
      <c r="L108" s="14" t="str">
        <f t="shared" si="34"/>
        <v>PRK</v>
      </c>
      <c r="M108" s="15" t="s">
        <v>1049</v>
      </c>
      <c r="N108" s="13">
        <f>VLOOKUP($E108,'ssp3-up-g'!$C$1:$X$194,5,FALSE)</f>
        <v>0.59804625320584393</v>
      </c>
      <c r="O108" s="13">
        <f>VLOOKUP($E108,'ssp3-up-g'!$C$1:$X$194,6,FALSE)</f>
        <v>0.59595864793564779</v>
      </c>
      <c r="P108" s="13">
        <f>VLOOKUP($E108,'ssp3-up-g'!$C$1:$X$194,7,FALSE)</f>
        <v>0.56050014300725515</v>
      </c>
      <c r="Q108" s="13">
        <f>VLOOKUP($E108,'ssp3-up-g'!$C$1:$X$194,8,FALSE)</f>
        <v>0.45426681085707443</v>
      </c>
      <c r="R108" s="13">
        <f>VLOOKUP($E108,'ssp3-up-g'!$C$1:$X$194,9,FALSE)</f>
        <v>0.29721792117133461</v>
      </c>
      <c r="S108" s="13">
        <f>VLOOKUP($E108,'ssp3-up-g'!$C$1:$X$194,10,FALSE)</f>
        <v>0.19011342195437919</v>
      </c>
      <c r="T108" s="13">
        <f>VLOOKUP($E108,'ssp3-up-g'!$C$1:$X$194,11,FALSE)</f>
        <v>0.12307042118767697</v>
      </c>
      <c r="U108" s="13">
        <f>VLOOKUP($E108,'ssp3-up-g'!$C$1:$X$194,12,FALSE)</f>
        <v>0.10037990977159339</v>
      </c>
      <c r="V108" s="13">
        <f>VLOOKUP($E108,'ssp3-up-g'!$C$1:$X$194,13,FALSE)</f>
        <v>6.7063577568259092E-2</v>
      </c>
      <c r="W108" s="13">
        <f>VLOOKUP($E108,'ssp3-up-g'!$C$1:$X$194,14,FALSE)</f>
        <v>2.3724552276185307E-2</v>
      </c>
      <c r="X108" s="13">
        <f>VLOOKUP($E108,'ssp3-up-g'!$C$1:$X$194,15,FALSE)</f>
        <v>0</v>
      </c>
      <c r="Y108" s="13">
        <f>VLOOKUP($E108,'ssp3-up-g'!$C$1:$X$194,16,FALSE)</f>
        <v>0</v>
      </c>
      <c r="Z108" s="13">
        <f>VLOOKUP($E108,'ssp3-up-g'!$C$1:$X$194,17,FALSE)</f>
        <v>0</v>
      </c>
      <c r="AA108" s="13">
        <f>VLOOKUP($E108,'ssp3-up-g'!$C$1:$X$194,18,FALSE)</f>
        <v>0</v>
      </c>
      <c r="AB108" s="13">
        <f>VLOOKUP($E108,'ssp3-up-g'!$C$1:$X$194,19,FALSE)</f>
        <v>1.6504724680245886E-2</v>
      </c>
      <c r="AC108" s="13">
        <f>VLOOKUP($E108,'ssp3-up-g'!$C$1:$X$194,20,FALSE)</f>
        <v>2.7915165511917195E-2</v>
      </c>
      <c r="AD108" s="13">
        <f>VLOOKUP($E108,'ssp3-up-g'!$C$1:$X$194,21,FALSE)</f>
        <v>4.3456726275813651E-2</v>
      </c>
      <c r="AE108" s="13">
        <f>VLOOKUP($E108,'ssp3-up-g'!$C$1:$X$194,22,FALSE)</f>
        <v>7.4679853548946795E-2</v>
      </c>
    </row>
    <row r="109" spans="1:31" x14ac:dyDescent="0.3">
      <c r="A109" s="14">
        <v>107</v>
      </c>
      <c r="B109" s="8" t="s">
        <v>407</v>
      </c>
      <c r="C109" s="8" t="s">
        <v>214</v>
      </c>
      <c r="D109" s="8">
        <v>392</v>
      </c>
      <c r="E109" s="8" t="s">
        <v>97</v>
      </c>
      <c r="F109" s="8">
        <v>392</v>
      </c>
      <c r="G109" s="8" t="s">
        <v>261</v>
      </c>
      <c r="H109" s="8">
        <v>906</v>
      </c>
      <c r="J109" s="8" t="str">
        <f>VLOOKUP($E109,'un-class-eco'!$B$2:$D$219,3,FALSE)</f>
        <v>High income</v>
      </c>
      <c r="K109" s="8" t="str">
        <f>IF(VLOOKUP(E109,'un-class'!$L$1:$O$249,2,FALSE)="x","LDC",IF(VLOOKUP(E109,'un-class'!$L$1:$O$249,3,FALSE)="x","LLDC",IF(VLOOKUP(E109,'un-class'!$L$1:O324,4,FALSE)="x","SIDS","nan")))</f>
        <v>nan</v>
      </c>
      <c r="L109" s="14" t="str">
        <f t="shared" si="34"/>
        <v>JPN</v>
      </c>
      <c r="M109" s="15" t="s">
        <v>1049</v>
      </c>
      <c r="N109" s="13">
        <f>VLOOKUP($E109,'ssp3-up-g'!$C$1:$X$194,5,FALSE)</f>
        <v>0.43676510165505533</v>
      </c>
      <c r="O109" s="13">
        <f>VLOOKUP($E109,'ssp3-up-g'!$C$1:$X$194,6,FALSE)</f>
        <v>0</v>
      </c>
      <c r="P109" s="13">
        <f>VLOOKUP($E109,'ssp3-up-g'!$C$1:$X$194,7,FALSE)</f>
        <v>0</v>
      </c>
      <c r="Q109" s="13">
        <f>VLOOKUP($E109,'ssp3-up-g'!$C$1:$X$194,8,FALSE)</f>
        <v>0</v>
      </c>
      <c r="R109" s="13">
        <f>VLOOKUP($E109,'ssp3-up-g'!$C$1:$X$194,9,FALSE)</f>
        <v>0</v>
      </c>
      <c r="S109" s="13">
        <f>VLOOKUP($E109,'ssp3-up-g'!$C$1:$X$194,10,FALSE)</f>
        <v>0</v>
      </c>
      <c r="T109" s="13">
        <f>VLOOKUP($E109,'ssp3-up-g'!$C$1:$X$194,11,FALSE)</f>
        <v>0</v>
      </c>
      <c r="U109" s="13">
        <f>VLOOKUP($E109,'ssp3-up-g'!$C$1:$X$194,12,FALSE)</f>
        <v>0</v>
      </c>
      <c r="V109" s="13">
        <f>VLOOKUP($E109,'ssp3-up-g'!$C$1:$X$194,13,FALSE)</f>
        <v>0</v>
      </c>
      <c r="W109" s="13">
        <f>VLOOKUP($E109,'ssp3-up-g'!$C$1:$X$194,14,FALSE)</f>
        <v>0</v>
      </c>
      <c r="X109" s="13">
        <f>VLOOKUP($E109,'ssp3-up-g'!$C$1:$X$194,15,FALSE)</f>
        <v>0</v>
      </c>
      <c r="Y109" s="13">
        <f>VLOOKUP($E109,'ssp3-up-g'!$C$1:$X$194,16,FALSE)</f>
        <v>0</v>
      </c>
      <c r="Z109" s="13">
        <f>VLOOKUP($E109,'ssp3-up-g'!$C$1:$X$194,17,FALSE)</f>
        <v>0</v>
      </c>
      <c r="AA109" s="13">
        <f>VLOOKUP($E109,'ssp3-up-g'!$C$1:$X$194,18,FALSE)</f>
        <v>0</v>
      </c>
      <c r="AB109" s="13">
        <f>VLOOKUP($E109,'ssp3-up-g'!$C$1:$X$194,19,FALSE)</f>
        <v>0</v>
      </c>
      <c r="AC109" s="13">
        <f>VLOOKUP($E109,'ssp3-up-g'!$C$1:$X$194,20,FALSE)</f>
        <v>0</v>
      </c>
      <c r="AD109" s="13">
        <f>VLOOKUP($E109,'ssp3-up-g'!$C$1:$X$194,21,FALSE)</f>
        <v>0</v>
      </c>
      <c r="AE109" s="13">
        <f>VLOOKUP($E109,'ssp3-up-g'!$C$1:$X$194,22,FALSE)</f>
        <v>0</v>
      </c>
    </row>
    <row r="110" spans="1:31" x14ac:dyDescent="0.3">
      <c r="A110" s="14">
        <v>108</v>
      </c>
      <c r="B110" s="8" t="s">
        <v>409</v>
      </c>
      <c r="C110" s="8" t="s">
        <v>214</v>
      </c>
      <c r="D110" s="8">
        <v>496</v>
      </c>
      <c r="E110" s="8" t="s">
        <v>125</v>
      </c>
      <c r="F110" s="8">
        <v>496</v>
      </c>
      <c r="G110" s="8" t="s">
        <v>261</v>
      </c>
      <c r="H110" s="8">
        <v>906</v>
      </c>
      <c r="J110" s="8" t="str">
        <f>VLOOKUP($E110,'un-class-eco'!$B$2:$D$219,3,FALSE)</f>
        <v>Upper middle income</v>
      </c>
      <c r="K110" s="8" t="str">
        <f>IF(VLOOKUP(E110,'un-class'!$L$1:$O$249,2,FALSE)="x","LDC",IF(VLOOKUP(E110,'un-class'!$L$1:$O$249,3,FALSE)="x","LLDC",IF(VLOOKUP(E110,'un-class'!$L$1:O325,4,FALSE)="x","SIDS","nan")))</f>
        <v>LLDC</v>
      </c>
      <c r="L110" s="14" t="str">
        <f t="shared" si="34"/>
        <v>MNG</v>
      </c>
      <c r="M110" s="15" t="s">
        <v>1049</v>
      </c>
      <c r="N110" s="13">
        <f>VLOOKUP($E110,'ssp3-up-g'!$C$1:$X$194,5,FALSE)</f>
        <v>0.17495650363492721</v>
      </c>
      <c r="O110" s="13">
        <f>VLOOKUP($E110,'ssp3-up-g'!$C$1:$X$194,6,FALSE)</f>
        <v>0.17512248889843551</v>
      </c>
      <c r="P110" s="13">
        <f>VLOOKUP($E110,'ssp3-up-g'!$C$1:$X$194,7,FALSE)</f>
        <v>0.16044424391864087</v>
      </c>
      <c r="Q110" s="13">
        <f>VLOOKUP($E110,'ssp3-up-g'!$C$1:$X$194,8,FALSE)</f>
        <v>0.14253906727602184</v>
      </c>
      <c r="R110" s="13">
        <f>VLOOKUP($E110,'ssp3-up-g'!$C$1:$X$194,9,FALSE)</f>
        <v>0.13229508545907187</v>
      </c>
      <c r="S110" s="13">
        <f>VLOOKUP($E110,'ssp3-up-g'!$C$1:$X$194,10,FALSE)</f>
        <v>0.13490855984160177</v>
      </c>
      <c r="T110" s="13">
        <f>VLOOKUP($E110,'ssp3-up-g'!$C$1:$X$194,11,FALSE)</f>
        <v>0.13750111535673071</v>
      </c>
      <c r="U110" s="13">
        <f>VLOOKUP($E110,'ssp3-up-g'!$C$1:$X$194,12,FALSE)</f>
        <v>0.13004102136871065</v>
      </c>
      <c r="V110" s="13">
        <f>VLOOKUP($E110,'ssp3-up-g'!$C$1:$X$194,13,FALSE)</f>
        <v>0.11310868203053115</v>
      </c>
      <c r="W110" s="13">
        <f>VLOOKUP($E110,'ssp3-up-g'!$C$1:$X$194,14,FALSE)</f>
        <v>9.8505277132608704E-2</v>
      </c>
      <c r="X110" s="13">
        <f>VLOOKUP($E110,'ssp3-up-g'!$C$1:$X$194,15,FALSE)</f>
        <v>9.1993625710580229E-2</v>
      </c>
      <c r="Y110" s="13">
        <f>VLOOKUP($E110,'ssp3-up-g'!$C$1:$X$194,16,FALSE)</f>
        <v>9.5259684135211575E-2</v>
      </c>
      <c r="Z110" s="13">
        <f>VLOOKUP($E110,'ssp3-up-g'!$C$1:$X$194,17,FALSE)</f>
        <v>0.10001970425279616</v>
      </c>
      <c r="AA110" s="13">
        <f>VLOOKUP($E110,'ssp3-up-g'!$C$1:$X$194,18,FALSE)</f>
        <v>9.795585661071593E-2</v>
      </c>
      <c r="AB110" s="13">
        <f>VLOOKUP($E110,'ssp3-up-g'!$C$1:$X$194,19,FALSE)</f>
        <v>9.2268574987319329E-2</v>
      </c>
      <c r="AC110" s="13">
        <f>VLOOKUP($E110,'ssp3-up-g'!$C$1:$X$194,20,FALSE)</f>
        <v>8.6090631256153127E-2</v>
      </c>
      <c r="AD110" s="13">
        <f>VLOOKUP($E110,'ssp3-up-g'!$C$1:$X$194,21,FALSE)</f>
        <v>8.0515119628453036E-2</v>
      </c>
      <c r="AE110" s="13">
        <f>VLOOKUP($E110,'ssp3-up-g'!$C$1:$X$194,22,FALSE)</f>
        <v>7.8998961073049045E-2</v>
      </c>
    </row>
    <row r="111" spans="1:31" x14ac:dyDescent="0.3">
      <c r="A111" s="14">
        <v>109</v>
      </c>
      <c r="B111" s="8" t="s">
        <v>411</v>
      </c>
      <c r="C111" s="8" t="s">
        <v>214</v>
      </c>
      <c r="D111" s="8">
        <v>410</v>
      </c>
      <c r="E111" s="8" t="s">
        <v>102</v>
      </c>
      <c r="F111" s="8">
        <v>410</v>
      </c>
      <c r="G111" s="8" t="s">
        <v>261</v>
      </c>
      <c r="H111" s="8">
        <v>906</v>
      </c>
      <c r="J111" s="8" t="str">
        <f>VLOOKUP($E111,'un-class-eco'!$B$2:$D$219,3,FALSE)</f>
        <v>High income</v>
      </c>
      <c r="K111" s="8" t="str">
        <f>IF(VLOOKUP(E111,'un-class'!$L$1:$O$249,2,FALSE)="x","LDC",IF(VLOOKUP(E111,'un-class'!$L$1:$O$249,3,FALSE)="x","LLDC",IF(VLOOKUP(E111,'un-class'!$L$1:O326,4,FALSE)="x","SIDS","nan")))</f>
        <v>nan</v>
      </c>
      <c r="L111" s="14" t="str">
        <f t="shared" si="34"/>
        <v>KOR</v>
      </c>
      <c r="M111" s="15" t="s">
        <v>1049</v>
      </c>
      <c r="N111" s="13">
        <f>VLOOKUP($E111,'ssp3-up-g'!$C$1:$X$194,5,FALSE)</f>
        <v>1.1283777524006311</v>
      </c>
      <c r="O111" s="13">
        <f>VLOOKUP($E111,'ssp3-up-g'!$C$1:$X$194,6,FALSE)</f>
        <v>0.77300595561586505</v>
      </c>
      <c r="P111" s="13">
        <f>VLOOKUP($E111,'ssp3-up-g'!$C$1:$X$194,7,FALSE)</f>
        <v>0.39480073519685277</v>
      </c>
      <c r="Q111" s="13">
        <f>VLOOKUP($E111,'ssp3-up-g'!$C$1:$X$194,8,FALSE)</f>
        <v>0</v>
      </c>
      <c r="R111" s="13">
        <f>VLOOKUP($E111,'ssp3-up-g'!$C$1:$X$194,9,FALSE)</f>
        <v>0</v>
      </c>
      <c r="S111" s="13">
        <f>VLOOKUP($E111,'ssp3-up-g'!$C$1:$X$194,10,FALSE)</f>
        <v>0</v>
      </c>
      <c r="T111" s="13">
        <f>VLOOKUP($E111,'ssp3-up-g'!$C$1:$X$194,11,FALSE)</f>
        <v>0</v>
      </c>
      <c r="U111" s="13">
        <f>VLOOKUP($E111,'ssp3-up-g'!$C$1:$X$194,12,FALSE)</f>
        <v>0</v>
      </c>
      <c r="V111" s="13">
        <f>VLOOKUP($E111,'ssp3-up-g'!$C$1:$X$194,13,FALSE)</f>
        <v>0</v>
      </c>
      <c r="W111" s="13">
        <f>VLOOKUP($E111,'ssp3-up-g'!$C$1:$X$194,14,FALSE)</f>
        <v>0</v>
      </c>
      <c r="X111" s="13">
        <f>VLOOKUP($E111,'ssp3-up-g'!$C$1:$X$194,15,FALSE)</f>
        <v>0</v>
      </c>
      <c r="Y111" s="13">
        <f>VLOOKUP($E111,'ssp3-up-g'!$C$1:$X$194,16,FALSE)</f>
        <v>0</v>
      </c>
      <c r="Z111" s="13">
        <f>VLOOKUP($E111,'ssp3-up-g'!$C$1:$X$194,17,FALSE)</f>
        <v>0</v>
      </c>
      <c r="AA111" s="13">
        <f>VLOOKUP($E111,'ssp3-up-g'!$C$1:$X$194,18,FALSE)</f>
        <v>0</v>
      </c>
      <c r="AB111" s="13">
        <f>VLOOKUP($E111,'ssp3-up-g'!$C$1:$X$194,19,FALSE)</f>
        <v>0</v>
      </c>
      <c r="AC111" s="13">
        <f>VLOOKUP($E111,'ssp3-up-g'!$C$1:$X$194,20,FALSE)</f>
        <v>0</v>
      </c>
      <c r="AD111" s="13">
        <f>VLOOKUP($E111,'ssp3-up-g'!$C$1:$X$194,21,FALSE)</f>
        <v>0</v>
      </c>
      <c r="AE111" s="13">
        <f>VLOOKUP($E111,'ssp3-up-g'!$C$1:$X$194,22,FALSE)</f>
        <v>0</v>
      </c>
    </row>
    <row r="112" spans="1:31" x14ac:dyDescent="0.3">
      <c r="A112" s="14">
        <v>110</v>
      </c>
      <c r="B112" s="14" t="s">
        <v>413</v>
      </c>
      <c r="C112" s="14" t="s">
        <v>214</v>
      </c>
      <c r="D112" s="14">
        <v>5501</v>
      </c>
      <c r="E112" s="14" t="s">
        <v>214</v>
      </c>
      <c r="F112" s="14">
        <v>34</v>
      </c>
      <c r="G112" s="14" t="s">
        <v>258</v>
      </c>
      <c r="H112" s="14">
        <v>935</v>
      </c>
      <c r="I112" s="14">
        <v>1831</v>
      </c>
      <c r="L112" s="14" t="str">
        <f>B112</f>
        <v>Southern Asia</v>
      </c>
      <c r="M112" s="15" t="s">
        <v>1049</v>
      </c>
      <c r="N112" s="15">
        <f t="shared" ref="N112:AE112" si="36">SUMIF($H$2:$H$295,$D112,N$2:N$295)</f>
        <v>57.598673447189228</v>
      </c>
      <c r="O112" s="15">
        <f t="shared" si="36"/>
        <v>63.379573547103504</v>
      </c>
      <c r="P112" s="15">
        <f t="shared" si="36"/>
        <v>66.337394732482153</v>
      </c>
      <c r="Q112" s="15">
        <f t="shared" si="36"/>
        <v>68.45607939219073</v>
      </c>
      <c r="R112" s="15">
        <f t="shared" si="36"/>
        <v>69.175385282920075</v>
      </c>
      <c r="S112" s="15">
        <f t="shared" si="36"/>
        <v>71.4440201367795</v>
      </c>
      <c r="T112" s="15">
        <f t="shared" si="36"/>
        <v>74.311229101749248</v>
      </c>
      <c r="U112" s="15">
        <f t="shared" si="36"/>
        <v>75.98931580915621</v>
      </c>
      <c r="V112" s="15">
        <f t="shared" si="36"/>
        <v>74.960769617911964</v>
      </c>
      <c r="W112" s="15">
        <f t="shared" si="36"/>
        <v>72.927217607382943</v>
      </c>
      <c r="X112" s="15">
        <f t="shared" si="36"/>
        <v>71.454945369210733</v>
      </c>
      <c r="Y112" s="15">
        <f t="shared" si="36"/>
        <v>71.191344069453905</v>
      </c>
      <c r="Z112" s="15">
        <f t="shared" si="36"/>
        <v>71.910198975192472</v>
      </c>
      <c r="AA112" s="15">
        <f t="shared" si="36"/>
        <v>72.726262055391103</v>
      </c>
      <c r="AB112" s="15">
        <f t="shared" si="36"/>
        <v>73.263690658520503</v>
      </c>
      <c r="AC112" s="15">
        <f t="shared" si="36"/>
        <v>73.897325884520654</v>
      </c>
      <c r="AD112" s="15">
        <f t="shared" si="36"/>
        <v>74.562520731606341</v>
      </c>
      <c r="AE112" s="15">
        <f t="shared" si="36"/>
        <v>74.859911667604919</v>
      </c>
    </row>
    <row r="113" spans="1:31" x14ac:dyDescent="0.3">
      <c r="A113" s="14">
        <v>111</v>
      </c>
      <c r="B113" s="8" t="s">
        <v>414</v>
      </c>
      <c r="C113" s="8" t="s">
        <v>214</v>
      </c>
      <c r="D113" s="8">
        <v>4</v>
      </c>
      <c r="E113" s="8" t="s">
        <v>10</v>
      </c>
      <c r="F113" s="8">
        <v>4</v>
      </c>
      <c r="G113" s="8" t="s">
        <v>261</v>
      </c>
      <c r="H113" s="8">
        <v>5501</v>
      </c>
      <c r="J113" s="8" t="str">
        <f>VLOOKUP($E113,'un-class-eco'!$B$2:$D$219,3,FALSE)</f>
        <v>Low income</v>
      </c>
      <c r="K113" s="8" t="str">
        <f>IF(VLOOKUP(E113,'un-class'!$L$1:$O$249,2,FALSE)="x","LDC",IF(VLOOKUP(E113,'un-class'!$L$1:$O$249,3,FALSE)="x","LLDC",IF(VLOOKUP(E113,'un-class'!$L$1:O328,4,FALSE)="x","SIDS","nan")))</f>
        <v>LDC</v>
      </c>
      <c r="L113" s="14" t="str">
        <f t="shared" si="34"/>
        <v>AFG</v>
      </c>
      <c r="M113" s="15" t="s">
        <v>1049</v>
      </c>
      <c r="N113" s="13">
        <f>VLOOKUP($E113,'ssp3-up-g'!$C$1:$X$194,5,FALSE)</f>
        <v>1.4457430857412765</v>
      </c>
      <c r="O113" s="13">
        <f>VLOOKUP($E113,'ssp3-up-g'!$C$1:$X$194,6,FALSE)</f>
        <v>1.8162495779216936</v>
      </c>
      <c r="P113" s="13">
        <f>VLOOKUP($E113,'ssp3-up-g'!$C$1:$X$194,7,FALSE)</f>
        <v>2.1992104422227996</v>
      </c>
      <c r="Q113" s="13">
        <f>VLOOKUP($E113,'ssp3-up-g'!$C$1:$X$194,8,FALSE)</f>
        <v>2.564523994809214</v>
      </c>
      <c r="R113" s="13">
        <f>VLOOKUP($E113,'ssp3-up-g'!$C$1:$X$194,9,FALSE)</f>
        <v>2.838595878346533</v>
      </c>
      <c r="S113" s="13">
        <f>VLOOKUP($E113,'ssp3-up-g'!$C$1:$X$194,10,FALSE)</f>
        <v>3.1387145992528893</v>
      </c>
      <c r="T113" s="13">
        <f>VLOOKUP($E113,'ssp3-up-g'!$C$1:$X$194,11,FALSE)</f>
        <v>3.4825712712140273</v>
      </c>
      <c r="U113" s="13">
        <f>VLOOKUP($E113,'ssp3-up-g'!$C$1:$X$194,12,FALSE)</f>
        <v>3.8348784430874048</v>
      </c>
      <c r="V113" s="13">
        <f>VLOOKUP($E113,'ssp3-up-g'!$C$1:$X$194,13,FALSE)</f>
        <v>4.0739865694362898</v>
      </c>
      <c r="W113" s="13">
        <f>VLOOKUP($E113,'ssp3-up-g'!$C$1:$X$194,14,FALSE)</f>
        <v>4.2510362561111918</v>
      </c>
      <c r="X113" s="13">
        <f>VLOOKUP($E113,'ssp3-up-g'!$C$1:$X$194,15,FALSE)</f>
        <v>4.3895296411724161</v>
      </c>
      <c r="Y113" s="13">
        <f>VLOOKUP($E113,'ssp3-up-g'!$C$1:$X$194,16,FALSE)</f>
        <v>4.5134676125677942</v>
      </c>
      <c r="Z113" s="13">
        <f>VLOOKUP($E113,'ssp3-up-g'!$C$1:$X$194,17,FALSE)</f>
        <v>4.6357843168308079</v>
      </c>
      <c r="AA113" s="13">
        <f>VLOOKUP($E113,'ssp3-up-g'!$C$1:$X$194,18,FALSE)</f>
        <v>4.6833978200634334</v>
      </c>
      <c r="AB113" s="13">
        <f>VLOOKUP($E113,'ssp3-up-g'!$C$1:$X$194,19,FALSE)</f>
        <v>4.6957043049996372</v>
      </c>
      <c r="AC113" s="13">
        <f>VLOOKUP($E113,'ssp3-up-g'!$C$1:$X$194,20,FALSE)</f>
        <v>4.6110430221909198</v>
      </c>
      <c r="AD113" s="13">
        <f>VLOOKUP($E113,'ssp3-up-g'!$C$1:$X$194,21,FALSE)</f>
        <v>4.4612265626920617</v>
      </c>
      <c r="AE113" s="13">
        <f>VLOOKUP($E113,'ssp3-up-g'!$C$1:$X$194,22,FALSE)</f>
        <v>4.2097144464632947</v>
      </c>
    </row>
    <row r="114" spans="1:31" x14ac:dyDescent="0.3">
      <c r="A114" s="14">
        <v>112</v>
      </c>
      <c r="B114" s="8" t="s">
        <v>416</v>
      </c>
      <c r="C114" s="8" t="s">
        <v>214</v>
      </c>
      <c r="D114" s="8">
        <v>50</v>
      </c>
      <c r="E114" s="8" t="s">
        <v>23</v>
      </c>
      <c r="F114" s="8">
        <v>50</v>
      </c>
      <c r="G114" s="8" t="s">
        <v>261</v>
      </c>
      <c r="H114" s="8">
        <v>5501</v>
      </c>
      <c r="J114" s="8" t="str">
        <f>VLOOKUP($E114,'un-class-eco'!$B$2:$D$219,3,FALSE)</f>
        <v>Lower middle income</v>
      </c>
      <c r="K114" s="8" t="str">
        <f>IF(VLOOKUP(E114,'un-class'!$L$1:$O$249,2,FALSE)="x","LDC",IF(VLOOKUP(E114,'un-class'!$L$1:$O$249,3,FALSE)="x","LLDC",IF(VLOOKUP(E114,'un-class'!$L$1:O329,4,FALSE)="x","SIDS","nan")))</f>
        <v>LDC</v>
      </c>
      <c r="L114" s="14" t="str">
        <f t="shared" si="34"/>
        <v>BGD</v>
      </c>
      <c r="M114" s="15" t="s">
        <v>1049</v>
      </c>
      <c r="N114" s="13">
        <f>VLOOKUP($E114,'ssp3-up-g'!$C$1:$X$194,5,FALSE)</f>
        <v>4.7169927223195387</v>
      </c>
      <c r="O114" s="13">
        <f>VLOOKUP($E114,'ssp3-up-g'!$C$1:$X$194,6,FALSE)</f>
        <v>5.3198674844256857</v>
      </c>
      <c r="P114" s="13">
        <f>VLOOKUP($E114,'ssp3-up-g'!$C$1:$X$194,7,FALSE)</f>
        <v>5.6614899840736328</v>
      </c>
      <c r="Q114" s="13">
        <f>VLOOKUP($E114,'ssp3-up-g'!$C$1:$X$194,8,FALSE)</f>
        <v>5.7373703981916009</v>
      </c>
      <c r="R114" s="13">
        <f>VLOOKUP($E114,'ssp3-up-g'!$C$1:$X$194,9,FALSE)</f>
        <v>5.5860021788353791</v>
      </c>
      <c r="S114" s="13">
        <f>VLOOKUP($E114,'ssp3-up-g'!$C$1:$X$194,10,FALSE)</f>
        <v>5.4489490501276379</v>
      </c>
      <c r="T114" s="13">
        <f>VLOOKUP($E114,'ssp3-up-g'!$C$1:$X$194,11,FALSE)</f>
        <v>5.3518531538775989</v>
      </c>
      <c r="U114" s="13">
        <f>VLOOKUP($E114,'ssp3-up-g'!$C$1:$X$194,12,FALSE)</f>
        <v>5.1749665991181502</v>
      </c>
      <c r="V114" s="13">
        <f>VLOOKUP($E114,'ssp3-up-g'!$C$1:$X$194,13,FALSE)</f>
        <v>4.8940743043202133</v>
      </c>
      <c r="W114" s="13">
        <f>VLOOKUP($E114,'ssp3-up-g'!$C$1:$X$194,14,FALSE)</f>
        <v>4.5277569314019104</v>
      </c>
      <c r="X114" s="13">
        <f>VLOOKUP($E114,'ssp3-up-g'!$C$1:$X$194,15,FALSE)</f>
        <v>4.2626952038082777</v>
      </c>
      <c r="Y114" s="13">
        <f>VLOOKUP($E114,'ssp3-up-g'!$C$1:$X$194,16,FALSE)</f>
        <v>4.1672010340077179</v>
      </c>
      <c r="Z114" s="13">
        <f>VLOOKUP($E114,'ssp3-up-g'!$C$1:$X$194,17,FALSE)</f>
        <v>4.1157769376230249</v>
      </c>
      <c r="AA114" s="13">
        <f>VLOOKUP($E114,'ssp3-up-g'!$C$1:$X$194,18,FALSE)</f>
        <v>4.1629254576785542</v>
      </c>
      <c r="AB114" s="13">
        <f>VLOOKUP($E114,'ssp3-up-g'!$C$1:$X$194,19,FALSE)</f>
        <v>4.2747704564553857</v>
      </c>
      <c r="AC114" s="13">
        <f>VLOOKUP($E114,'ssp3-up-g'!$C$1:$X$194,20,FALSE)</f>
        <v>4.4479835104978207</v>
      </c>
      <c r="AD114" s="13">
        <f>VLOOKUP($E114,'ssp3-up-g'!$C$1:$X$194,21,FALSE)</f>
        <v>4.67532422840506</v>
      </c>
      <c r="AE114" s="13">
        <f>VLOOKUP($E114,'ssp3-up-g'!$C$1:$X$194,22,FALSE)</f>
        <v>4.9253914716653497</v>
      </c>
    </row>
    <row r="115" spans="1:31" x14ac:dyDescent="0.3">
      <c r="A115" s="14">
        <v>113</v>
      </c>
      <c r="B115" s="8" t="s">
        <v>418</v>
      </c>
      <c r="C115" s="8" t="s">
        <v>214</v>
      </c>
      <c r="D115" s="8">
        <v>64</v>
      </c>
      <c r="E115" s="8" t="s">
        <v>34</v>
      </c>
      <c r="F115" s="8">
        <v>64</v>
      </c>
      <c r="G115" s="8" t="s">
        <v>261</v>
      </c>
      <c r="H115" s="8">
        <v>5501</v>
      </c>
      <c r="J115" s="8" t="str">
        <f>VLOOKUP($E115,'un-class-eco'!$B$2:$D$219,3,FALSE)</f>
        <v>Lower middle income</v>
      </c>
      <c r="K115" s="8" t="str">
        <f>IF(VLOOKUP(E115,'un-class'!$L$1:$O$249,2,FALSE)="x","LDC",IF(VLOOKUP(E115,'un-class'!$L$1:$O$249,3,FALSE)="x","LLDC",IF(VLOOKUP(E115,'un-class'!$L$1:O330,4,FALSE)="x","SIDS","nan")))</f>
        <v>LLDC</v>
      </c>
      <c r="L115" s="14" t="str">
        <f t="shared" si="34"/>
        <v>BTN</v>
      </c>
      <c r="M115" s="15" t="s">
        <v>1049</v>
      </c>
      <c r="N115" s="13">
        <f>VLOOKUP($E115,'ssp3-up-g'!$C$1:$X$194,5,FALSE)</f>
        <v>3.9486753378827899E-2</v>
      </c>
      <c r="O115" s="13">
        <f>VLOOKUP($E115,'ssp3-up-g'!$C$1:$X$194,6,FALSE)</f>
        <v>4.0400660226504903E-2</v>
      </c>
      <c r="P115" s="13">
        <f>VLOOKUP($E115,'ssp3-up-g'!$C$1:$X$194,7,FALSE)</f>
        <v>3.9163273105269236E-2</v>
      </c>
      <c r="Q115" s="13">
        <f>VLOOKUP($E115,'ssp3-up-g'!$C$1:$X$194,8,FALSE)</f>
        <v>3.8346037807758804E-2</v>
      </c>
      <c r="R115" s="13">
        <f>VLOOKUP($E115,'ssp3-up-g'!$C$1:$X$194,9,FALSE)</f>
        <v>3.6574572100898872E-2</v>
      </c>
      <c r="S115" s="13">
        <f>VLOOKUP($E115,'ssp3-up-g'!$C$1:$X$194,10,FALSE)</f>
        <v>3.5995126015580359E-2</v>
      </c>
      <c r="T115" s="13">
        <f>VLOOKUP($E115,'ssp3-up-g'!$C$1:$X$194,11,FALSE)</f>
        <v>3.5959421604055464E-2</v>
      </c>
      <c r="U115" s="13">
        <f>VLOOKUP($E115,'ssp3-up-g'!$C$1:$X$194,12,FALSE)</f>
        <v>3.5552422456887389E-2</v>
      </c>
      <c r="V115" s="13">
        <f>VLOOKUP($E115,'ssp3-up-g'!$C$1:$X$194,13,FALSE)</f>
        <v>3.377997572260838E-2</v>
      </c>
      <c r="W115" s="13">
        <f>VLOOKUP($E115,'ssp3-up-g'!$C$1:$X$194,14,FALSE)</f>
        <v>3.1519296338572089E-2</v>
      </c>
      <c r="X115" s="13">
        <f>VLOOKUP($E115,'ssp3-up-g'!$C$1:$X$194,15,FALSE)</f>
        <v>2.8846420334361467E-2</v>
      </c>
      <c r="Y115" s="13">
        <f>VLOOKUP($E115,'ssp3-up-g'!$C$1:$X$194,16,FALSE)</f>
        <v>2.7066070595884617E-2</v>
      </c>
      <c r="Z115" s="13">
        <f>VLOOKUP($E115,'ssp3-up-g'!$C$1:$X$194,17,FALSE)</f>
        <v>2.589372058869166E-2</v>
      </c>
      <c r="AA115" s="13">
        <f>VLOOKUP($E115,'ssp3-up-g'!$C$1:$X$194,18,FALSE)</f>
        <v>2.4954358579236779E-2</v>
      </c>
      <c r="AB115" s="13">
        <f>VLOOKUP($E115,'ssp3-up-g'!$C$1:$X$194,19,FALSE)</f>
        <v>2.4210546587938864E-2</v>
      </c>
      <c r="AC115" s="13">
        <f>VLOOKUP($E115,'ssp3-up-g'!$C$1:$X$194,20,FALSE)</f>
        <v>2.3650331751530085E-2</v>
      </c>
      <c r="AD115" s="13">
        <f>VLOOKUP($E115,'ssp3-up-g'!$C$1:$X$194,21,FALSE)</f>
        <v>2.3076251924099567E-2</v>
      </c>
      <c r="AE115" s="13">
        <f>VLOOKUP($E115,'ssp3-up-g'!$C$1:$X$194,22,FALSE)</f>
        <v>2.2131826351372008E-2</v>
      </c>
    </row>
    <row r="116" spans="1:31" x14ac:dyDescent="0.3">
      <c r="A116" s="14">
        <v>114</v>
      </c>
      <c r="B116" s="8" t="s">
        <v>420</v>
      </c>
      <c r="C116" s="8" t="s">
        <v>214</v>
      </c>
      <c r="D116" s="8">
        <v>356</v>
      </c>
      <c r="E116" s="8" t="s">
        <v>88</v>
      </c>
      <c r="F116" s="8">
        <v>356</v>
      </c>
      <c r="G116" s="8" t="s">
        <v>261</v>
      </c>
      <c r="H116" s="8">
        <v>5501</v>
      </c>
      <c r="J116" s="8" t="str">
        <f>VLOOKUP($E116,'un-class-eco'!$B$2:$D$219,3,FALSE)</f>
        <v>Lower middle income</v>
      </c>
      <c r="K116" s="8" t="str">
        <f>IF(VLOOKUP(E116,'un-class'!$L$1:$O$249,2,FALSE)="x","LDC",IF(VLOOKUP(E116,'un-class'!$L$1:$O$249,3,FALSE)="x","LLDC",IF(VLOOKUP(E116,'un-class'!$L$1:O331,4,FALSE)="x","SIDS","nan")))</f>
        <v>nan</v>
      </c>
      <c r="L116" s="14" t="str">
        <f t="shared" si="34"/>
        <v>IND</v>
      </c>
      <c r="M116" s="15" t="s">
        <v>1049</v>
      </c>
      <c r="N116" s="13">
        <f>VLOOKUP($E116,'ssp3-up-g'!$C$1:$X$194,5,FALSE)</f>
        <v>38.230099057976645</v>
      </c>
      <c r="O116" s="13">
        <f>VLOOKUP($E116,'ssp3-up-g'!$C$1:$X$194,6,FALSE)</f>
        <v>41.531034311652604</v>
      </c>
      <c r="P116" s="13">
        <f>VLOOKUP($E116,'ssp3-up-g'!$C$1:$X$194,7,FALSE)</f>
        <v>43.277260074125195</v>
      </c>
      <c r="Q116" s="13">
        <f>VLOOKUP($E116,'ssp3-up-g'!$C$1:$X$194,8,FALSE)</f>
        <v>44.904067278985906</v>
      </c>
      <c r="R116" s="13">
        <f>VLOOKUP($E116,'ssp3-up-g'!$C$1:$X$194,9,FALSE)</f>
        <v>45.658865412515411</v>
      </c>
      <c r="S116" s="13">
        <f>VLOOKUP($E116,'ssp3-up-g'!$C$1:$X$194,10,FALSE)</f>
        <v>47.319110712300699</v>
      </c>
      <c r="T116" s="13">
        <f>VLOOKUP($E116,'ssp3-up-g'!$C$1:$X$194,11,FALSE)</f>
        <v>49.282426699283519</v>
      </c>
      <c r="U116" s="13">
        <f>VLOOKUP($E116,'ssp3-up-g'!$C$1:$X$194,12,FALSE)</f>
        <v>50.460662384326952</v>
      </c>
      <c r="V116" s="13">
        <f>VLOOKUP($E116,'ssp3-up-g'!$C$1:$X$194,13,FALSE)</f>
        <v>49.905012273825719</v>
      </c>
      <c r="W116" s="13">
        <f>VLOOKUP($E116,'ssp3-up-g'!$C$1:$X$194,14,FALSE)</f>
        <v>48.831197012715393</v>
      </c>
      <c r="X116" s="13">
        <f>VLOOKUP($E116,'ssp3-up-g'!$C$1:$X$194,15,FALSE)</f>
        <v>47.983256343942571</v>
      </c>
      <c r="Y116" s="13">
        <f>VLOOKUP($E116,'ssp3-up-g'!$C$1:$X$194,16,FALSE)</f>
        <v>47.705631939252612</v>
      </c>
      <c r="Z116" s="13">
        <f>VLOOKUP($E116,'ssp3-up-g'!$C$1:$X$194,17,FALSE)</f>
        <v>48.0024624126562</v>
      </c>
      <c r="AA116" s="13">
        <f>VLOOKUP($E116,'ssp3-up-g'!$C$1:$X$194,18,FALSE)</f>
        <v>48.170566600464554</v>
      </c>
      <c r="AB116" s="13">
        <f>VLOOKUP($E116,'ssp3-up-g'!$C$1:$X$194,19,FALSE)</f>
        <v>48.030608647601071</v>
      </c>
      <c r="AC116" s="13">
        <f>VLOOKUP($E116,'ssp3-up-g'!$C$1:$X$194,20,FALSE)</f>
        <v>48.188211994568292</v>
      </c>
      <c r="AD116" s="13">
        <f>VLOOKUP($E116,'ssp3-up-g'!$C$1:$X$194,21,FALSE)</f>
        <v>48.468921784574377</v>
      </c>
      <c r="AE116" s="13">
        <f>VLOOKUP($E116,'ssp3-up-g'!$C$1:$X$194,22,FALSE)</f>
        <v>48.523657286958496</v>
      </c>
    </row>
    <row r="117" spans="1:31" x14ac:dyDescent="0.3">
      <c r="A117" s="14">
        <v>115</v>
      </c>
      <c r="B117" s="8" t="s">
        <v>422</v>
      </c>
      <c r="C117" s="8" t="s">
        <v>214</v>
      </c>
      <c r="D117" s="8">
        <v>364</v>
      </c>
      <c r="E117" s="8" t="s">
        <v>90</v>
      </c>
      <c r="F117" s="8">
        <v>364</v>
      </c>
      <c r="G117" s="8" t="s">
        <v>261</v>
      </c>
      <c r="H117" s="8">
        <v>5501</v>
      </c>
      <c r="J117" s="8" t="str">
        <f>VLOOKUP($E117,'un-class-eco'!$B$2:$D$219,3,FALSE)</f>
        <v>Upper middle income</v>
      </c>
      <c r="K117" s="8" t="str">
        <f>IF(VLOOKUP(E117,'un-class'!$L$1:$O$249,2,FALSE)="x","LDC",IF(VLOOKUP(E117,'un-class'!$L$1:$O$249,3,FALSE)="x","LLDC",IF(VLOOKUP(E117,'un-class'!$L$1:O332,4,FALSE)="x","SIDS","nan")))</f>
        <v>nan</v>
      </c>
      <c r="L117" s="14" t="str">
        <f t="shared" si="34"/>
        <v>IRN</v>
      </c>
      <c r="M117" s="15" t="s">
        <v>1049</v>
      </c>
      <c r="N117" s="13">
        <f>VLOOKUP($E117,'ssp3-up-g'!$C$1:$X$194,5,FALSE)</f>
        <v>3.8703039772268752</v>
      </c>
      <c r="O117" s="13">
        <f>VLOOKUP($E117,'ssp3-up-g'!$C$1:$X$194,6,FALSE)</f>
        <v>3.8574755128115967</v>
      </c>
      <c r="P117" s="13">
        <f>VLOOKUP($E117,'ssp3-up-g'!$C$1:$X$194,7,FALSE)</f>
        <v>3.438190093827231</v>
      </c>
      <c r="Q117" s="13">
        <f>VLOOKUP($E117,'ssp3-up-g'!$C$1:$X$194,8,FALSE)</f>
        <v>2.9961015514014449</v>
      </c>
      <c r="R117" s="13">
        <f>VLOOKUP($E117,'ssp3-up-g'!$C$1:$X$194,9,FALSE)</f>
        <v>2.6690899307936036</v>
      </c>
      <c r="S117" s="13">
        <f>VLOOKUP($E117,'ssp3-up-g'!$C$1:$X$194,10,FALSE)</f>
        <v>2.5451566547628488</v>
      </c>
      <c r="T117" s="13">
        <f>VLOOKUP($E117,'ssp3-up-g'!$C$1:$X$194,11,FALSE)</f>
        <v>2.3713708791080137</v>
      </c>
      <c r="U117" s="13">
        <f>VLOOKUP($E117,'ssp3-up-g'!$C$1:$X$194,12,FALSE)</f>
        <v>2.0134267432454891</v>
      </c>
      <c r="V117" s="13">
        <f>VLOOKUP($E117,'ssp3-up-g'!$C$1:$X$194,13,FALSE)</f>
        <v>1.4648465789520202</v>
      </c>
      <c r="W117" s="13">
        <f>VLOOKUP($E117,'ssp3-up-g'!$C$1:$X$194,14,FALSE)</f>
        <v>0.94785526780817975</v>
      </c>
      <c r="X117" s="13">
        <f>VLOOKUP($E117,'ssp3-up-g'!$C$1:$X$194,15,FALSE)</f>
        <v>0.58224442249429842</v>
      </c>
      <c r="Y117" s="13">
        <f>VLOOKUP($E117,'ssp3-up-g'!$C$1:$X$194,16,FALSE)</f>
        <v>0.40368072232126906</v>
      </c>
      <c r="Z117" s="13">
        <f>VLOOKUP($E117,'ssp3-up-g'!$C$1:$X$194,17,FALSE)</f>
        <v>0.41110613007215591</v>
      </c>
      <c r="AA117" s="13">
        <f>VLOOKUP($E117,'ssp3-up-g'!$C$1:$X$194,18,FALSE)</f>
        <v>0.58611897318604633</v>
      </c>
      <c r="AB117" s="13">
        <f>VLOOKUP($E117,'ssp3-up-g'!$C$1:$X$194,19,FALSE)</f>
        <v>0.88625870557929431</v>
      </c>
      <c r="AC117" s="13">
        <f>VLOOKUP($E117,'ssp3-up-g'!$C$1:$X$194,20,FALSE)</f>
        <v>1.220481743377519</v>
      </c>
      <c r="AD117" s="13">
        <f>VLOOKUP($E117,'ssp3-up-g'!$C$1:$X$194,21,FALSE)</f>
        <v>1.488274100855719</v>
      </c>
      <c r="AE117" s="13">
        <f>VLOOKUP($E117,'ssp3-up-g'!$C$1:$X$194,22,FALSE)</f>
        <v>1.6544928533904795</v>
      </c>
    </row>
    <row r="118" spans="1:31" x14ac:dyDescent="0.3">
      <c r="A118" s="14">
        <v>116</v>
      </c>
      <c r="B118" s="8" t="s">
        <v>424</v>
      </c>
      <c r="C118" s="8" t="s">
        <v>214</v>
      </c>
      <c r="D118" s="8">
        <v>462</v>
      </c>
      <c r="E118" s="8" t="s">
        <v>118</v>
      </c>
      <c r="F118" s="8">
        <v>462</v>
      </c>
      <c r="G118" s="8" t="s">
        <v>261</v>
      </c>
      <c r="H118" s="8">
        <v>5501</v>
      </c>
      <c r="J118" s="8" t="str">
        <f>VLOOKUP($E118,'un-class-eco'!$B$2:$D$219,3,FALSE)</f>
        <v>Upper middle income</v>
      </c>
      <c r="K118" s="8" t="str">
        <f>IF(VLOOKUP(E118,'un-class'!$L$1:$O$249,2,FALSE)="x","LDC",IF(VLOOKUP(E118,'un-class'!$L$1:$O$249,3,FALSE)="x","LLDC",IF(VLOOKUP(E118,'un-class'!$L$1:O333,4,FALSE)="x","SIDS","nan")))</f>
        <v>SIDS</v>
      </c>
      <c r="L118" s="14" t="str">
        <f t="shared" si="34"/>
        <v>MDV</v>
      </c>
      <c r="M118" s="15" t="s">
        <v>1049</v>
      </c>
      <c r="N118" s="13">
        <f>VLOOKUP($E118,'ssp3-up-g'!$C$1:$X$194,5,FALSE)</f>
        <v>1.7110932895603365E-2</v>
      </c>
      <c r="O118" s="13">
        <f>VLOOKUP($E118,'ssp3-up-g'!$C$1:$X$194,6,FALSE)</f>
        <v>1.8092563357416241E-2</v>
      </c>
      <c r="P118" s="13">
        <f>VLOOKUP($E118,'ssp3-up-g'!$C$1:$X$194,7,FALSE)</f>
        <v>1.7871623573286949E-2</v>
      </c>
      <c r="Q118" s="13">
        <f>VLOOKUP($E118,'ssp3-up-g'!$C$1:$X$194,8,FALSE)</f>
        <v>1.677847207561961E-2</v>
      </c>
      <c r="R118" s="13">
        <f>VLOOKUP($E118,'ssp3-up-g'!$C$1:$X$194,9,FALSE)</f>
        <v>1.526088759241806E-2</v>
      </c>
      <c r="S118" s="13">
        <f>VLOOKUP($E118,'ssp3-up-g'!$C$1:$X$194,10,FALSE)</f>
        <v>1.4461216203682653E-2</v>
      </c>
      <c r="T118" s="13">
        <f>VLOOKUP($E118,'ssp3-up-g'!$C$1:$X$194,11,FALSE)</f>
        <v>1.4177821837901255E-2</v>
      </c>
      <c r="U118" s="13">
        <f>VLOOKUP($E118,'ssp3-up-g'!$C$1:$X$194,12,FALSE)</f>
        <v>1.3658973459799328E-2</v>
      </c>
      <c r="V118" s="13">
        <f>VLOOKUP($E118,'ssp3-up-g'!$C$1:$X$194,13,FALSE)</f>
        <v>1.2239799025122455E-2</v>
      </c>
      <c r="W118" s="13">
        <f>VLOOKUP($E118,'ssp3-up-g'!$C$1:$X$194,14,FALSE)</f>
        <v>1.0336585276456922E-2</v>
      </c>
      <c r="X118" s="13">
        <f>VLOOKUP($E118,'ssp3-up-g'!$C$1:$X$194,15,FALSE)</f>
        <v>8.5162920856557411E-3</v>
      </c>
      <c r="Y118" s="13">
        <f>VLOOKUP($E118,'ssp3-up-g'!$C$1:$X$194,16,FALSE)</f>
        <v>7.1395900267983703E-3</v>
      </c>
      <c r="Z118" s="13">
        <f>VLOOKUP($E118,'ssp3-up-g'!$C$1:$X$194,17,FALSE)</f>
        <v>6.1258021626926507E-3</v>
      </c>
      <c r="AA118" s="13">
        <f>VLOOKUP($E118,'ssp3-up-g'!$C$1:$X$194,18,FALSE)</f>
        <v>5.3687905230290767E-3</v>
      </c>
      <c r="AB118" s="13">
        <f>VLOOKUP($E118,'ssp3-up-g'!$C$1:$X$194,19,FALSE)</f>
        <v>5.1026754371001348E-3</v>
      </c>
      <c r="AC118" s="13">
        <f>VLOOKUP($E118,'ssp3-up-g'!$C$1:$X$194,20,FALSE)</f>
        <v>5.5507086362501235E-3</v>
      </c>
      <c r="AD118" s="13">
        <f>VLOOKUP($E118,'ssp3-up-g'!$C$1:$X$194,21,FALSE)</f>
        <v>6.7031801075641551E-3</v>
      </c>
      <c r="AE118" s="13">
        <f>VLOOKUP($E118,'ssp3-up-g'!$C$1:$X$194,22,FALSE)</f>
        <v>8.0307738751307367E-3</v>
      </c>
    </row>
    <row r="119" spans="1:31" x14ac:dyDescent="0.3">
      <c r="A119" s="14">
        <v>117</v>
      </c>
      <c r="B119" s="8" t="s">
        <v>426</v>
      </c>
      <c r="C119" s="8" t="s">
        <v>214</v>
      </c>
      <c r="D119" s="8">
        <v>524</v>
      </c>
      <c r="E119" s="8" t="s">
        <v>140</v>
      </c>
      <c r="F119" s="8">
        <v>524</v>
      </c>
      <c r="G119" s="8" t="s">
        <v>261</v>
      </c>
      <c r="H119" s="8">
        <v>5501</v>
      </c>
      <c r="J119" s="8" t="str">
        <f>VLOOKUP($E119,'un-class-eco'!$B$2:$D$219,3,FALSE)</f>
        <v>Lower middle income</v>
      </c>
      <c r="K119" s="8" t="str">
        <f>IF(VLOOKUP(E119,'un-class'!$L$1:$O$249,2,FALSE)="x","LDC",IF(VLOOKUP(E119,'un-class'!$L$1:$O$249,3,FALSE)="x","LLDC",IF(VLOOKUP(E119,'un-class'!$L$1:O334,4,FALSE)="x","SIDS","nan")))</f>
        <v>LDC</v>
      </c>
      <c r="L119" s="14" t="str">
        <f t="shared" si="34"/>
        <v>NPL</v>
      </c>
      <c r="M119" s="15" t="s">
        <v>1049</v>
      </c>
      <c r="N119" s="13">
        <f>VLOOKUP($E119,'ssp3-up-g'!$C$1:$X$194,5,FALSE)</f>
        <v>0.99706804202460653</v>
      </c>
      <c r="O119" s="13">
        <f>VLOOKUP($E119,'ssp3-up-g'!$C$1:$X$194,6,FALSE)</f>
        <v>1.1788921863195645</v>
      </c>
      <c r="P119" s="13">
        <f>VLOOKUP($E119,'ssp3-up-g'!$C$1:$X$194,7,FALSE)</f>
        <v>1.3056937381537699</v>
      </c>
      <c r="Q119" s="13">
        <f>VLOOKUP($E119,'ssp3-up-g'!$C$1:$X$194,8,FALSE)</f>
        <v>1.3982755102545674</v>
      </c>
      <c r="R119" s="13">
        <f>VLOOKUP($E119,'ssp3-up-g'!$C$1:$X$194,9,FALSE)</f>
        <v>1.4641700835786136</v>
      </c>
      <c r="S119" s="13">
        <f>VLOOKUP($E119,'ssp3-up-g'!$C$1:$X$194,10,FALSE)</f>
        <v>1.5602064557386388</v>
      </c>
      <c r="T119" s="13">
        <f>VLOOKUP($E119,'ssp3-up-g'!$C$1:$X$194,11,FALSE)</f>
        <v>1.6603966066008482</v>
      </c>
      <c r="U119" s="13">
        <f>VLOOKUP($E119,'ssp3-up-g'!$C$1:$X$194,12,FALSE)</f>
        <v>1.7315156153010118</v>
      </c>
      <c r="V119" s="13">
        <f>VLOOKUP($E119,'ssp3-up-g'!$C$1:$X$194,13,FALSE)</f>
        <v>1.7428489933967555</v>
      </c>
      <c r="W119" s="13">
        <f>VLOOKUP($E119,'ssp3-up-g'!$C$1:$X$194,14,FALSE)</f>
        <v>1.723072781094956</v>
      </c>
      <c r="X119" s="13">
        <f>VLOOKUP($E119,'ssp3-up-g'!$C$1:$X$194,15,FALSE)</f>
        <v>1.7008268858547311</v>
      </c>
      <c r="Y119" s="13">
        <f>VLOOKUP($E119,'ssp3-up-g'!$C$1:$X$194,16,FALSE)</f>
        <v>1.685180041720038</v>
      </c>
      <c r="Z119" s="13">
        <f>VLOOKUP($E119,'ssp3-up-g'!$C$1:$X$194,17,FALSE)</f>
        <v>1.6686675361664669</v>
      </c>
      <c r="AA119" s="13">
        <f>VLOOKUP($E119,'ssp3-up-g'!$C$1:$X$194,18,FALSE)</f>
        <v>1.6432340340741369</v>
      </c>
      <c r="AB119" s="13">
        <f>VLOOKUP($E119,'ssp3-up-g'!$C$1:$X$194,19,FALSE)</f>
        <v>1.6161128441989341</v>
      </c>
      <c r="AC119" s="13">
        <f>VLOOKUP($E119,'ssp3-up-g'!$C$1:$X$194,20,FALSE)</f>
        <v>1.6009236801327056</v>
      </c>
      <c r="AD119" s="13">
        <f>VLOOKUP($E119,'ssp3-up-g'!$C$1:$X$194,21,FALSE)</f>
        <v>1.5967826200966151</v>
      </c>
      <c r="AE119" s="13">
        <f>VLOOKUP($E119,'ssp3-up-g'!$C$1:$X$194,22,FALSE)</f>
        <v>1.5891014300709649</v>
      </c>
    </row>
    <row r="120" spans="1:31" x14ac:dyDescent="0.3">
      <c r="A120" s="14">
        <v>118</v>
      </c>
      <c r="B120" s="8" t="s">
        <v>428</v>
      </c>
      <c r="C120" s="8" t="s">
        <v>214</v>
      </c>
      <c r="D120" s="8">
        <v>586</v>
      </c>
      <c r="E120" s="8" t="s">
        <v>143</v>
      </c>
      <c r="F120" s="8">
        <v>586</v>
      </c>
      <c r="G120" s="8" t="s">
        <v>261</v>
      </c>
      <c r="H120" s="8">
        <v>5501</v>
      </c>
      <c r="J120" s="8" t="str">
        <f>VLOOKUP($E120,'un-class-eco'!$B$2:$D$219,3,FALSE)</f>
        <v>Lower middle income</v>
      </c>
      <c r="K120" s="8" t="str">
        <f>IF(VLOOKUP(E120,'un-class'!$L$1:$O$249,2,FALSE)="x","LDC",IF(VLOOKUP(E120,'un-class'!$L$1:$O$249,3,FALSE)="x","LLDC",IF(VLOOKUP(E120,'un-class'!$L$1:O335,4,FALSE)="x","SIDS","nan")))</f>
        <v>nan</v>
      </c>
      <c r="L120" s="14" t="str">
        <f t="shared" si="34"/>
        <v>PAK</v>
      </c>
      <c r="M120" s="15" t="s">
        <v>1049</v>
      </c>
      <c r="N120" s="13">
        <f>VLOOKUP($E120,'ssp3-up-g'!$C$1:$X$194,5,FALSE)</f>
        <v>7.8201915728043758</v>
      </c>
      <c r="O120" s="13">
        <f>VLOOKUP($E120,'ssp3-up-g'!$C$1:$X$194,6,FALSE)</f>
        <v>9.1635466821859808</v>
      </c>
      <c r="P120" s="13">
        <f>VLOOKUP($E120,'ssp3-up-g'!$C$1:$X$194,7,FALSE)</f>
        <v>9.9597971336834377</v>
      </c>
      <c r="Q120" s="13">
        <f>VLOOKUP($E120,'ssp3-up-g'!$C$1:$X$194,8,FALSE)</f>
        <v>10.384743125856815</v>
      </c>
      <c r="R120" s="13">
        <f>VLOOKUP($E120,'ssp3-up-g'!$C$1:$X$194,9,FALSE)</f>
        <v>10.522445178717135</v>
      </c>
      <c r="S120" s="13">
        <f>VLOOKUP($E120,'ssp3-up-g'!$C$1:$X$194,10,FALSE)</f>
        <v>11.030954155462027</v>
      </c>
      <c r="T120" s="13">
        <f>VLOOKUP($E120,'ssp3-up-g'!$C$1:$X$194,11,FALSE)</f>
        <v>11.801767350736711</v>
      </c>
      <c r="U120" s="13">
        <f>VLOOKUP($E120,'ssp3-up-g'!$C$1:$X$194,12,FALSE)</f>
        <v>12.449507705846827</v>
      </c>
      <c r="V120" s="13">
        <f>VLOOKUP($E120,'ssp3-up-g'!$C$1:$X$194,13,FALSE)</f>
        <v>12.589531760044679</v>
      </c>
      <c r="W120" s="13">
        <f>VLOOKUP($E120,'ssp3-up-g'!$C$1:$X$194,14,FALSE)</f>
        <v>12.382039514742416</v>
      </c>
      <c r="X120" s="13">
        <f>VLOOKUP($E120,'ssp3-up-g'!$C$1:$X$194,15,FALSE)</f>
        <v>12.289906761816212</v>
      </c>
      <c r="Y120" s="13">
        <f>VLOOKUP($E120,'ssp3-up-g'!$C$1:$X$194,16,FALSE)</f>
        <v>12.481566268833348</v>
      </c>
      <c r="Z120" s="13">
        <f>VLOOKUP($E120,'ssp3-up-g'!$C$1:$X$194,17,FALSE)</f>
        <v>12.848068719554107</v>
      </c>
      <c r="AA120" s="13">
        <f>VLOOKUP($E120,'ssp3-up-g'!$C$1:$X$194,18,FALSE)</f>
        <v>13.251591430514168</v>
      </c>
      <c r="AB120" s="13">
        <f>VLOOKUP($E120,'ssp3-up-g'!$C$1:$X$194,19,FALSE)</f>
        <v>13.527294972842043</v>
      </c>
      <c r="AC120" s="13">
        <f>VLOOKUP($E120,'ssp3-up-g'!$C$1:$X$194,20,FALSE)</f>
        <v>13.58932268979791</v>
      </c>
      <c r="AD120" s="13">
        <f>VLOOKUP($E120,'ssp3-up-g'!$C$1:$X$194,21,FALSE)</f>
        <v>13.625109264885083</v>
      </c>
      <c r="AE120" s="13">
        <f>VLOOKUP($E120,'ssp3-up-g'!$C$1:$X$194,22,FALSE)</f>
        <v>13.701232218810446</v>
      </c>
    </row>
    <row r="121" spans="1:31" x14ac:dyDescent="0.3">
      <c r="A121" s="14">
        <v>119</v>
      </c>
      <c r="B121" s="8" t="s">
        <v>430</v>
      </c>
      <c r="C121" s="8" t="s">
        <v>214</v>
      </c>
      <c r="D121" s="8">
        <v>144</v>
      </c>
      <c r="E121" s="8" t="s">
        <v>109</v>
      </c>
      <c r="F121" s="8">
        <v>144</v>
      </c>
      <c r="G121" s="8" t="s">
        <v>261</v>
      </c>
      <c r="H121" s="8">
        <v>5501</v>
      </c>
      <c r="J121" s="8" t="str">
        <f>VLOOKUP($E121,'un-class-eco'!$B$2:$D$219,3,FALSE)</f>
        <v>Lower middle income</v>
      </c>
      <c r="K121" s="8" t="str">
        <f>IF(VLOOKUP(E121,'un-class'!$L$1:$O$249,2,FALSE)="x","LDC",IF(VLOOKUP(E121,'un-class'!$L$1:$O$249,3,FALSE)="x","LLDC",IF(VLOOKUP(E121,'un-class'!$L$1:O336,4,FALSE)="x","SIDS","nan")))</f>
        <v>nan</v>
      </c>
      <c r="L121" s="14" t="str">
        <f t="shared" si="34"/>
        <v>LKA</v>
      </c>
      <c r="M121" s="15" t="s">
        <v>1049</v>
      </c>
      <c r="N121" s="13">
        <f>VLOOKUP($E121,'ssp3-up-g'!$C$1:$X$194,5,FALSE)</f>
        <v>0.46167730282147623</v>
      </c>
      <c r="O121" s="13">
        <f>VLOOKUP($E121,'ssp3-up-g'!$C$1:$X$194,6,FALSE)</f>
        <v>0.45401456820246366</v>
      </c>
      <c r="P121" s="13">
        <f>VLOOKUP($E121,'ssp3-up-g'!$C$1:$X$194,7,FALSE)</f>
        <v>0.43871836971753719</v>
      </c>
      <c r="Q121" s="13">
        <f>VLOOKUP($E121,'ssp3-up-g'!$C$1:$X$194,8,FALSE)</f>
        <v>0.41587302280780758</v>
      </c>
      <c r="R121" s="13">
        <f>VLOOKUP($E121,'ssp3-up-g'!$C$1:$X$194,9,FALSE)</f>
        <v>0.38438116044007842</v>
      </c>
      <c r="S121" s="13">
        <f>VLOOKUP($E121,'ssp3-up-g'!$C$1:$X$194,10,FALSE)</f>
        <v>0.35047216691549377</v>
      </c>
      <c r="T121" s="13">
        <f>VLOOKUP($E121,'ssp3-up-g'!$C$1:$X$194,11,FALSE)</f>
        <v>0.31070589748656641</v>
      </c>
      <c r="U121" s="13">
        <f>VLOOKUP($E121,'ssp3-up-g'!$C$1:$X$194,12,FALSE)</f>
        <v>0.27514692231369775</v>
      </c>
      <c r="V121" s="13">
        <f>VLOOKUP($E121,'ssp3-up-g'!$C$1:$X$194,13,FALSE)</f>
        <v>0.24444936318857113</v>
      </c>
      <c r="W121" s="13">
        <f>VLOOKUP($E121,'ssp3-up-g'!$C$1:$X$194,14,FALSE)</f>
        <v>0.22240396189385425</v>
      </c>
      <c r="X121" s="13">
        <f>VLOOKUP($E121,'ssp3-up-g'!$C$1:$X$194,15,FALSE)</f>
        <v>0.209123397702208</v>
      </c>
      <c r="Y121" s="13">
        <f>VLOOKUP($E121,'ssp3-up-g'!$C$1:$X$194,16,FALSE)</f>
        <v>0.20041079012844509</v>
      </c>
      <c r="Z121" s="13">
        <f>VLOOKUP($E121,'ssp3-up-g'!$C$1:$X$194,17,FALSE)</f>
        <v>0.19631339953832949</v>
      </c>
      <c r="AA121" s="13">
        <f>VLOOKUP($E121,'ssp3-up-g'!$C$1:$X$194,18,FALSE)</f>
        <v>0.19810459030795347</v>
      </c>
      <c r="AB121" s="13">
        <f>VLOOKUP($E121,'ssp3-up-g'!$C$1:$X$194,19,FALSE)</f>
        <v>0.20362750481910208</v>
      </c>
      <c r="AC121" s="13">
        <f>VLOOKUP($E121,'ssp3-up-g'!$C$1:$X$194,20,FALSE)</f>
        <v>0.21015820356770654</v>
      </c>
      <c r="AD121" s="13">
        <f>VLOOKUP($E121,'ssp3-up-g'!$C$1:$X$194,21,FALSE)</f>
        <v>0.2171027380657593</v>
      </c>
      <c r="AE121" s="13">
        <f>VLOOKUP($E121,'ssp3-up-g'!$C$1:$X$194,22,FALSE)</f>
        <v>0.22615936001939474</v>
      </c>
    </row>
    <row r="122" spans="1:31" x14ac:dyDescent="0.3">
      <c r="A122" s="14">
        <v>120</v>
      </c>
      <c r="B122" s="14" t="s">
        <v>432</v>
      </c>
      <c r="C122" s="14" t="s">
        <v>214</v>
      </c>
      <c r="D122" s="14">
        <v>920</v>
      </c>
      <c r="E122" s="14" t="s">
        <v>214</v>
      </c>
      <c r="F122" s="14">
        <v>35</v>
      </c>
      <c r="G122" s="14" t="s">
        <v>258</v>
      </c>
      <c r="H122" s="14">
        <v>935</v>
      </c>
      <c r="I122" s="14">
        <v>1832</v>
      </c>
      <c r="L122" s="14" t="str">
        <f>B122</f>
        <v>South-Eastern Asia</v>
      </c>
      <c r="M122" s="15" t="s">
        <v>1049</v>
      </c>
      <c r="N122" s="15">
        <f t="shared" ref="N122:AE122" si="37">SUMIF($H$2:$H$295,$D122,N$2:N$295)</f>
        <v>20.050202704169902</v>
      </c>
      <c r="O122" s="15">
        <f t="shared" si="37"/>
        <v>20.783671982665325</v>
      </c>
      <c r="P122" s="15">
        <f t="shared" si="37"/>
        <v>20.884440288442267</v>
      </c>
      <c r="Q122" s="15">
        <f t="shared" si="37"/>
        <v>20.47658603699335</v>
      </c>
      <c r="R122" s="15">
        <f t="shared" si="37"/>
        <v>18.985272022094762</v>
      </c>
      <c r="S122" s="15">
        <f t="shared" si="37"/>
        <v>17.664632667957491</v>
      </c>
      <c r="T122" s="15">
        <f t="shared" si="37"/>
        <v>16.613288729845383</v>
      </c>
      <c r="U122" s="15">
        <f t="shared" si="37"/>
        <v>15.845662063762486</v>
      </c>
      <c r="V122" s="15">
        <f t="shared" si="37"/>
        <v>14.796432900909291</v>
      </c>
      <c r="W122" s="15">
        <f t="shared" si="37"/>
        <v>13.80071142316055</v>
      </c>
      <c r="X122" s="15">
        <f t="shared" si="37"/>
        <v>12.822192126090391</v>
      </c>
      <c r="Y122" s="15">
        <f t="shared" si="37"/>
        <v>12.214703631851483</v>
      </c>
      <c r="Z122" s="15">
        <f t="shared" si="37"/>
        <v>11.840146842396878</v>
      </c>
      <c r="AA122" s="15">
        <f t="shared" si="37"/>
        <v>11.744961967569639</v>
      </c>
      <c r="AB122" s="15">
        <f t="shared" si="37"/>
        <v>11.806372808042592</v>
      </c>
      <c r="AC122" s="15">
        <f t="shared" si="37"/>
        <v>11.881179591029014</v>
      </c>
      <c r="AD122" s="15">
        <f t="shared" si="37"/>
        <v>11.946403233684517</v>
      </c>
      <c r="AE122" s="15">
        <f t="shared" si="37"/>
        <v>11.93604987402041</v>
      </c>
    </row>
    <row r="123" spans="1:31" x14ac:dyDescent="0.3">
      <c r="A123" s="14">
        <v>121</v>
      </c>
      <c r="B123" s="8" t="s">
        <v>433</v>
      </c>
      <c r="C123" s="8" t="s">
        <v>214</v>
      </c>
      <c r="D123" s="8">
        <v>96</v>
      </c>
      <c r="E123" s="8" t="s">
        <v>33</v>
      </c>
      <c r="F123" s="8">
        <v>96</v>
      </c>
      <c r="G123" s="8" t="s">
        <v>261</v>
      </c>
      <c r="H123" s="8">
        <v>920</v>
      </c>
      <c r="J123" s="8" t="str">
        <f>VLOOKUP($E123,'un-class-eco'!$B$2:$D$219,3,FALSE)</f>
        <v>High income</v>
      </c>
      <c r="K123" s="8" t="str">
        <f>IF(VLOOKUP(E123,'un-class'!$L$1:$O$249,2,FALSE)="x","LDC",IF(VLOOKUP(E123,'un-class'!$L$1:$O$249,3,FALSE)="x","LLDC",IF(VLOOKUP(E123,'un-class'!$L$1:O338,4,FALSE)="x","SIDS","nan")))</f>
        <v>nan</v>
      </c>
      <c r="L123" s="14" t="str">
        <f t="shared" si="34"/>
        <v>BRN</v>
      </c>
      <c r="M123" s="15" t="s">
        <v>1049</v>
      </c>
      <c r="N123" s="13">
        <f>VLOOKUP($E123,'ssp3-up-g'!$C$1:$X$194,5,FALSE)</f>
        <v>2.7237811157703795E-2</v>
      </c>
      <c r="O123" s="13">
        <f>VLOOKUP($E123,'ssp3-up-g'!$C$1:$X$194,6,FALSE)</f>
        <v>2.628523862264559E-2</v>
      </c>
      <c r="P123" s="13">
        <f>VLOOKUP($E123,'ssp3-up-g'!$C$1:$X$194,7,FALSE)</f>
        <v>2.5001651729830321E-2</v>
      </c>
      <c r="Q123" s="13">
        <f>VLOOKUP($E123,'ssp3-up-g'!$C$1:$X$194,8,FALSE)</f>
        <v>2.4614111477878786E-2</v>
      </c>
      <c r="R123" s="13">
        <f>VLOOKUP($E123,'ssp3-up-g'!$C$1:$X$194,9,FALSE)</f>
        <v>2.397635088644906E-2</v>
      </c>
      <c r="S123" s="13">
        <f>VLOOKUP($E123,'ssp3-up-g'!$C$1:$X$194,10,FALSE)</f>
        <v>2.3444449277627344E-2</v>
      </c>
      <c r="T123" s="13">
        <f>VLOOKUP($E123,'ssp3-up-g'!$C$1:$X$194,11,FALSE)</f>
        <v>2.2706295054113534E-2</v>
      </c>
      <c r="U123" s="13">
        <f>VLOOKUP($E123,'ssp3-up-g'!$C$1:$X$194,12,FALSE)</f>
        <v>2.2110782026762366E-2</v>
      </c>
      <c r="V123" s="13">
        <f>VLOOKUP($E123,'ssp3-up-g'!$C$1:$X$194,13,FALSE)</f>
        <v>2.1336917984290715E-2</v>
      </c>
      <c r="W123" s="13">
        <f>VLOOKUP($E123,'ssp3-up-g'!$C$1:$X$194,14,FALSE)</f>
        <v>2.0808614521610092E-2</v>
      </c>
      <c r="X123" s="13">
        <f>VLOOKUP($E123,'ssp3-up-g'!$C$1:$X$194,15,FALSE)</f>
        <v>1.9707747520069985E-2</v>
      </c>
      <c r="Y123" s="13">
        <f>VLOOKUP($E123,'ssp3-up-g'!$C$1:$X$194,16,FALSE)</f>
        <v>1.8727481675865354E-2</v>
      </c>
      <c r="Z123" s="13">
        <f>VLOOKUP($E123,'ssp3-up-g'!$C$1:$X$194,17,FALSE)</f>
        <v>1.8191583168643E-2</v>
      </c>
      <c r="AA123" s="13">
        <f>VLOOKUP($E123,'ssp3-up-g'!$C$1:$X$194,18,FALSE)</f>
        <v>1.8224733207824806E-2</v>
      </c>
      <c r="AB123" s="13">
        <f>VLOOKUP($E123,'ssp3-up-g'!$C$1:$X$194,19,FALSE)</f>
        <v>1.8566140030077283E-2</v>
      </c>
      <c r="AC123" s="13">
        <f>VLOOKUP($E123,'ssp3-up-g'!$C$1:$X$194,20,FALSE)</f>
        <v>1.893887713997211E-2</v>
      </c>
      <c r="AD123" s="13">
        <f>VLOOKUP($E123,'ssp3-up-g'!$C$1:$X$194,21,FALSE)</f>
        <v>1.9126370154442962E-2</v>
      </c>
      <c r="AE123" s="13">
        <f>VLOOKUP($E123,'ssp3-up-g'!$C$1:$X$194,22,FALSE)</f>
        <v>1.9065185266674112E-2</v>
      </c>
    </row>
    <row r="124" spans="1:31" x14ac:dyDescent="0.3">
      <c r="A124" s="14">
        <v>122</v>
      </c>
      <c r="B124" s="8" t="s">
        <v>435</v>
      </c>
      <c r="C124" s="8" t="s">
        <v>214</v>
      </c>
      <c r="D124" s="8">
        <v>116</v>
      </c>
      <c r="E124" s="8" t="s">
        <v>101</v>
      </c>
      <c r="F124" s="8">
        <v>116</v>
      </c>
      <c r="G124" s="8" t="s">
        <v>261</v>
      </c>
      <c r="H124" s="8">
        <v>920</v>
      </c>
      <c r="J124" s="8" t="str">
        <f>VLOOKUP($E124,'un-class-eco'!$B$2:$D$219,3,FALSE)</f>
        <v>Lower middle income</v>
      </c>
      <c r="K124" s="8" t="str">
        <f>IF(VLOOKUP(E124,'un-class'!$L$1:$O$249,2,FALSE)="x","LDC",IF(VLOOKUP(E124,'un-class'!$L$1:$O$249,3,FALSE)="x","LLDC",IF(VLOOKUP(E124,'un-class'!$L$1:O339,4,FALSE)="x","SIDS","nan")))</f>
        <v>LDC</v>
      </c>
      <c r="L124" s="14" t="str">
        <f t="shared" si="34"/>
        <v>KHM</v>
      </c>
      <c r="M124" s="15" t="s">
        <v>1049</v>
      </c>
      <c r="N124" s="13">
        <f>VLOOKUP($E124,'ssp3-up-g'!$C$1:$X$194,5,FALSE)</f>
        <v>0.31393837234982414</v>
      </c>
      <c r="O124" s="13">
        <f>VLOOKUP($E124,'ssp3-up-g'!$C$1:$X$194,6,FALSE)</f>
        <v>0.36409051359616029</v>
      </c>
      <c r="P124" s="13">
        <f>VLOOKUP($E124,'ssp3-up-g'!$C$1:$X$194,7,FALSE)</f>
        <v>0.38522908094325237</v>
      </c>
      <c r="Q124" s="13">
        <f>VLOOKUP($E124,'ssp3-up-g'!$C$1:$X$194,8,FALSE)</f>
        <v>0.3883107505343113</v>
      </c>
      <c r="R124" s="13">
        <f>VLOOKUP($E124,'ssp3-up-g'!$C$1:$X$194,9,FALSE)</f>
        <v>0.37031351824886016</v>
      </c>
      <c r="S124" s="13">
        <f>VLOOKUP($E124,'ssp3-up-g'!$C$1:$X$194,10,FALSE)</f>
        <v>0.37251465015840424</v>
      </c>
      <c r="T124" s="13">
        <f>VLOOKUP($E124,'ssp3-up-g'!$C$1:$X$194,11,FALSE)</f>
        <v>0.38132286997669418</v>
      </c>
      <c r="U124" s="13">
        <f>VLOOKUP($E124,'ssp3-up-g'!$C$1:$X$194,12,FALSE)</f>
        <v>0.3900864753586184</v>
      </c>
      <c r="V124" s="13">
        <f>VLOOKUP($E124,'ssp3-up-g'!$C$1:$X$194,13,FALSE)</f>
        <v>0.3854401943932162</v>
      </c>
      <c r="W124" s="13">
        <f>VLOOKUP($E124,'ssp3-up-g'!$C$1:$X$194,14,FALSE)</f>
        <v>0.36330414152275115</v>
      </c>
      <c r="X124" s="13">
        <f>VLOOKUP($E124,'ssp3-up-g'!$C$1:$X$194,15,FALSE)</f>
        <v>0.3423473646564652</v>
      </c>
      <c r="Y124" s="13">
        <f>VLOOKUP($E124,'ssp3-up-g'!$C$1:$X$194,16,FALSE)</f>
        <v>0.33866162186021143</v>
      </c>
      <c r="Z124" s="13">
        <f>VLOOKUP($E124,'ssp3-up-g'!$C$1:$X$194,17,FALSE)</f>
        <v>0.34167050577806091</v>
      </c>
      <c r="AA124" s="13">
        <f>VLOOKUP($E124,'ssp3-up-g'!$C$1:$X$194,18,FALSE)</f>
        <v>0.36042802652657446</v>
      </c>
      <c r="AB124" s="13">
        <f>VLOOKUP($E124,'ssp3-up-g'!$C$1:$X$194,19,FALSE)</f>
        <v>0.36923573376808339</v>
      </c>
      <c r="AC124" s="13">
        <f>VLOOKUP($E124,'ssp3-up-g'!$C$1:$X$194,20,FALSE)</f>
        <v>0.38403681206376561</v>
      </c>
      <c r="AD124" s="13">
        <f>VLOOKUP($E124,'ssp3-up-g'!$C$1:$X$194,21,FALSE)</f>
        <v>0.39363903862451188</v>
      </c>
      <c r="AE124" s="13">
        <f>VLOOKUP($E124,'ssp3-up-g'!$C$1:$X$194,22,FALSE)</f>
        <v>0.41157336334125993</v>
      </c>
    </row>
    <row r="125" spans="1:31" x14ac:dyDescent="0.3">
      <c r="A125" s="14">
        <v>123</v>
      </c>
      <c r="B125" s="8" t="s">
        <v>437</v>
      </c>
      <c r="C125" s="8" t="s">
        <v>214</v>
      </c>
      <c r="D125" s="8">
        <v>360</v>
      </c>
      <c r="E125" s="8" t="s">
        <v>87</v>
      </c>
      <c r="F125" s="8">
        <v>360</v>
      </c>
      <c r="G125" s="8" t="s">
        <v>261</v>
      </c>
      <c r="H125" s="8">
        <v>920</v>
      </c>
      <c r="J125" s="8" t="str">
        <f>VLOOKUP($E125,'un-class-eco'!$B$2:$D$219,3,FALSE)</f>
        <v>Upper middle income</v>
      </c>
      <c r="K125" s="8" t="str">
        <f>IF(VLOOKUP(E125,'un-class'!$L$1:$O$249,2,FALSE)="x","LDC",IF(VLOOKUP(E125,'un-class'!$L$1:$O$249,3,FALSE)="x","LLDC",IF(VLOOKUP(E125,'un-class'!$L$1:O340,4,FALSE)="x","SIDS","nan")))</f>
        <v>nan</v>
      </c>
      <c r="L125" s="14" t="str">
        <f t="shared" si="34"/>
        <v>IDN</v>
      </c>
      <c r="M125" s="15" t="s">
        <v>1049</v>
      </c>
      <c r="N125" s="13">
        <f>VLOOKUP($E125,'ssp3-up-g'!$C$1:$X$194,5,FALSE)</f>
        <v>6.9375208828778625</v>
      </c>
      <c r="O125" s="13">
        <f>VLOOKUP($E125,'ssp3-up-g'!$C$1:$X$194,6,FALSE)</f>
        <v>6.9167985809854144</v>
      </c>
      <c r="P125" s="13">
        <f>VLOOKUP($E125,'ssp3-up-g'!$C$1:$X$194,7,FALSE)</f>
        <v>6.6732723249435111</v>
      </c>
      <c r="Q125" s="13">
        <f>VLOOKUP($E125,'ssp3-up-g'!$C$1:$X$194,8,FALSE)</f>
        <v>6.3185015961006741</v>
      </c>
      <c r="R125" s="13">
        <f>VLOOKUP($E125,'ssp3-up-g'!$C$1:$X$194,9,FALSE)</f>
        <v>5.6074738469537806</v>
      </c>
      <c r="S125" s="13">
        <f>VLOOKUP($E125,'ssp3-up-g'!$C$1:$X$194,10,FALSE)</f>
        <v>4.908079108199388</v>
      </c>
      <c r="T125" s="13">
        <f>VLOOKUP($E125,'ssp3-up-g'!$C$1:$X$194,11,FALSE)</f>
        <v>4.2585841618445386</v>
      </c>
      <c r="U125" s="13">
        <f>VLOOKUP($E125,'ssp3-up-g'!$C$1:$X$194,12,FALSE)</f>
        <v>3.6200199511208382</v>
      </c>
      <c r="V125" s="13">
        <f>VLOOKUP($E125,'ssp3-up-g'!$C$1:$X$194,13,FALSE)</f>
        <v>2.9196478261886796</v>
      </c>
      <c r="W125" s="13">
        <f>VLOOKUP($E125,'ssp3-up-g'!$C$1:$X$194,14,FALSE)</f>
        <v>2.3067372910397808</v>
      </c>
      <c r="X125" s="13">
        <f>VLOOKUP($E125,'ssp3-up-g'!$C$1:$X$194,15,FALSE)</f>
        <v>1.8105612491256409</v>
      </c>
      <c r="Y125" s="13">
        <f>VLOOKUP($E125,'ssp3-up-g'!$C$1:$X$194,16,FALSE)</f>
        <v>1.485988747095405</v>
      </c>
      <c r="Z125" s="13">
        <f>VLOOKUP($E125,'ssp3-up-g'!$C$1:$X$194,17,FALSE)</f>
        <v>1.2755924944961805</v>
      </c>
      <c r="AA125" s="13">
        <f>VLOOKUP($E125,'ssp3-up-g'!$C$1:$X$194,18,FALSE)</f>
        <v>1.1931071095196728</v>
      </c>
      <c r="AB125" s="13">
        <f>VLOOKUP($E125,'ssp3-up-g'!$C$1:$X$194,19,FALSE)</f>
        <v>1.1540976864132801</v>
      </c>
      <c r="AC125" s="13">
        <f>VLOOKUP($E125,'ssp3-up-g'!$C$1:$X$194,20,FALSE)</f>
        <v>1.1640902059064331</v>
      </c>
      <c r="AD125" s="13">
        <f>VLOOKUP($E125,'ssp3-up-g'!$C$1:$X$194,21,FALSE)</f>
        <v>1.202007176842443</v>
      </c>
      <c r="AE125" s="13">
        <f>VLOOKUP($E125,'ssp3-up-g'!$C$1:$X$194,22,FALSE)</f>
        <v>1.2585991150235429</v>
      </c>
    </row>
    <row r="126" spans="1:31" x14ac:dyDescent="0.3">
      <c r="A126" s="14">
        <v>124</v>
      </c>
      <c r="B126" s="8" t="s">
        <v>439</v>
      </c>
      <c r="C126" s="8" t="s">
        <v>214</v>
      </c>
      <c r="D126" s="8">
        <v>418</v>
      </c>
      <c r="E126" s="8" t="s">
        <v>104</v>
      </c>
      <c r="F126" s="8">
        <v>418</v>
      </c>
      <c r="G126" s="8" t="s">
        <v>261</v>
      </c>
      <c r="H126" s="8">
        <v>920</v>
      </c>
      <c r="J126" s="8" t="str">
        <f>VLOOKUP($E126,'un-class-eco'!$B$2:$D$219,3,FALSE)</f>
        <v>Lower middle income</v>
      </c>
      <c r="K126" s="8" t="str">
        <f>IF(VLOOKUP(E126,'un-class'!$L$1:$O$249,2,FALSE)="x","LDC",IF(VLOOKUP(E126,'un-class'!$L$1:$O$249,3,FALSE)="x","LLDC",IF(VLOOKUP(E126,'un-class'!$L$1:O341,4,FALSE)="x","SIDS","nan")))</f>
        <v>LDC</v>
      </c>
      <c r="L126" s="14" t="str">
        <f t="shared" si="34"/>
        <v>LAO</v>
      </c>
      <c r="M126" s="15" t="s">
        <v>1049</v>
      </c>
      <c r="N126" s="13">
        <f>VLOOKUP($E126,'ssp3-up-g'!$C$1:$X$194,5,FALSE)</f>
        <v>0.22239445893277265</v>
      </c>
      <c r="O126" s="13">
        <f>VLOOKUP($E126,'ssp3-up-g'!$C$1:$X$194,6,FALSE)</f>
        <v>0.25338446172714901</v>
      </c>
      <c r="P126" s="13">
        <f>VLOOKUP($E126,'ssp3-up-g'!$C$1:$X$194,7,FALSE)</f>
        <v>0.27198273263618811</v>
      </c>
      <c r="Q126" s="13">
        <f>VLOOKUP($E126,'ssp3-up-g'!$C$1:$X$194,8,FALSE)</f>
        <v>0.27010062789678146</v>
      </c>
      <c r="R126" s="13">
        <f>VLOOKUP($E126,'ssp3-up-g'!$C$1:$X$194,9,FALSE)</f>
        <v>0.25567647163234009</v>
      </c>
      <c r="S126" s="13">
        <f>VLOOKUP($E126,'ssp3-up-g'!$C$1:$X$194,10,FALSE)</f>
        <v>0.24577018113977944</v>
      </c>
      <c r="T126" s="13">
        <f>VLOOKUP($E126,'ssp3-up-g'!$C$1:$X$194,11,FALSE)</f>
        <v>0.2512037156826632</v>
      </c>
      <c r="U126" s="13">
        <f>VLOOKUP($E126,'ssp3-up-g'!$C$1:$X$194,12,FALSE)</f>
        <v>0.25931219601616551</v>
      </c>
      <c r="V126" s="13">
        <f>VLOOKUP($E126,'ssp3-up-g'!$C$1:$X$194,13,FALSE)</f>
        <v>0.25102058592415499</v>
      </c>
      <c r="W126" s="13">
        <f>VLOOKUP($E126,'ssp3-up-g'!$C$1:$X$194,14,FALSE)</f>
        <v>0.23319505307386557</v>
      </c>
      <c r="X126" s="13">
        <f>VLOOKUP($E126,'ssp3-up-g'!$C$1:$X$194,15,FALSE)</f>
        <v>0.21906220354269212</v>
      </c>
      <c r="Y126" s="13">
        <f>VLOOKUP($E126,'ssp3-up-g'!$C$1:$X$194,16,FALSE)</f>
        <v>0.20879213998216084</v>
      </c>
      <c r="Z126" s="13">
        <f>VLOOKUP($E126,'ssp3-up-g'!$C$1:$X$194,17,FALSE)</f>
        <v>0.21563398507872567</v>
      </c>
      <c r="AA126" s="13">
        <f>VLOOKUP($E126,'ssp3-up-g'!$C$1:$X$194,18,FALSE)</f>
        <v>0.2310870708360282</v>
      </c>
      <c r="AB126" s="13">
        <f>VLOOKUP($E126,'ssp3-up-g'!$C$1:$X$194,19,FALSE)</f>
        <v>0.23937524594638759</v>
      </c>
      <c r="AC126" s="13">
        <f>VLOOKUP($E126,'ssp3-up-g'!$C$1:$X$194,20,FALSE)</f>
        <v>0.24629733486965399</v>
      </c>
      <c r="AD126" s="13">
        <f>VLOOKUP($E126,'ssp3-up-g'!$C$1:$X$194,21,FALSE)</f>
        <v>0.24591514423101124</v>
      </c>
      <c r="AE126" s="13">
        <f>VLOOKUP($E126,'ssp3-up-g'!$C$1:$X$194,22,FALSE)</f>
        <v>0.25143493703464692</v>
      </c>
    </row>
    <row r="127" spans="1:31" x14ac:dyDescent="0.3">
      <c r="A127" s="14">
        <v>125</v>
      </c>
      <c r="B127" s="8" t="s">
        <v>441</v>
      </c>
      <c r="C127" s="8">
        <v>9</v>
      </c>
      <c r="D127" s="8">
        <v>458</v>
      </c>
      <c r="E127" s="8" t="s">
        <v>131</v>
      </c>
      <c r="F127" s="8">
        <v>458</v>
      </c>
      <c r="G127" s="8" t="s">
        <v>261</v>
      </c>
      <c r="H127" s="8">
        <v>920</v>
      </c>
      <c r="J127" s="8" t="str">
        <f>VLOOKUP($E127,'un-class-eco'!$B$2:$D$219,3,FALSE)</f>
        <v>Upper middle income</v>
      </c>
      <c r="K127" s="8" t="str">
        <f>IF(VLOOKUP(E127,'un-class'!$L$1:$O$249,2,FALSE)="x","LDC",IF(VLOOKUP(E127,'un-class'!$L$1:$O$249,3,FALSE)="x","LLDC",IF(VLOOKUP(E127,'un-class'!$L$1:O342,4,FALSE)="x","SIDS","nan")))</f>
        <v>nan</v>
      </c>
      <c r="L127" s="14" t="str">
        <f t="shared" si="34"/>
        <v>MYS</v>
      </c>
      <c r="M127" s="15" t="s">
        <v>1049</v>
      </c>
      <c r="N127" s="13">
        <f>VLOOKUP($E127,'ssp3-up-g'!$C$1:$X$194,5,FALSE)</f>
        <v>1.999546035263009</v>
      </c>
      <c r="O127" s="13">
        <f>VLOOKUP($E127,'ssp3-up-g'!$C$1:$X$194,6,FALSE)</f>
        <v>2.0975453209549286</v>
      </c>
      <c r="P127" s="13">
        <f>VLOOKUP($E127,'ssp3-up-g'!$C$1:$X$194,7,FALSE)</f>
        <v>2.1576472667924591</v>
      </c>
      <c r="Q127" s="13">
        <f>VLOOKUP($E127,'ssp3-up-g'!$C$1:$X$194,8,FALSE)</f>
        <v>2.1872654099147475</v>
      </c>
      <c r="R127" s="13">
        <f>VLOOKUP($E127,'ssp3-up-g'!$C$1:$X$194,9,FALSE)</f>
        <v>2.077208446180709</v>
      </c>
      <c r="S127" s="13">
        <f>VLOOKUP($E127,'ssp3-up-g'!$C$1:$X$194,10,FALSE)</f>
        <v>1.9529292062456989</v>
      </c>
      <c r="T127" s="13">
        <f>VLOOKUP($E127,'ssp3-up-g'!$C$1:$X$194,11,FALSE)</f>
        <v>1.8760785081604894</v>
      </c>
      <c r="U127" s="13">
        <f>VLOOKUP($E127,'ssp3-up-g'!$C$1:$X$194,12,FALSE)</f>
        <v>1.8646469419160425</v>
      </c>
      <c r="V127" s="13">
        <f>VLOOKUP($E127,'ssp3-up-g'!$C$1:$X$194,13,FALSE)</f>
        <v>1.8540752667927833</v>
      </c>
      <c r="W127" s="13">
        <f>VLOOKUP($E127,'ssp3-up-g'!$C$1:$X$194,14,FALSE)</f>
        <v>1.8190181735277235</v>
      </c>
      <c r="X127" s="13">
        <f>VLOOKUP($E127,'ssp3-up-g'!$C$1:$X$194,15,FALSE)</f>
        <v>1.7363915998842643</v>
      </c>
      <c r="Y127" s="13">
        <f>VLOOKUP($E127,'ssp3-up-g'!$C$1:$X$194,16,FALSE)</f>
        <v>1.6396488922271146</v>
      </c>
      <c r="Z127" s="13">
        <f>VLOOKUP($E127,'ssp3-up-g'!$C$1:$X$194,17,FALSE)</f>
        <v>1.561541412111211</v>
      </c>
      <c r="AA127" s="13">
        <f>VLOOKUP($E127,'ssp3-up-g'!$C$1:$X$194,18,FALSE)</f>
        <v>1.5126774666098584</v>
      </c>
      <c r="AB127" s="13">
        <f>VLOOKUP($E127,'ssp3-up-g'!$C$1:$X$194,19,FALSE)</f>
        <v>1.4783794528190981</v>
      </c>
      <c r="AC127" s="13">
        <f>VLOOKUP($E127,'ssp3-up-g'!$C$1:$X$194,20,FALSE)</f>
        <v>1.4521084830063273</v>
      </c>
      <c r="AD127" s="13">
        <f>VLOOKUP($E127,'ssp3-up-g'!$C$1:$X$194,21,FALSE)</f>
        <v>1.4177465509002118</v>
      </c>
      <c r="AE127" s="13">
        <f>VLOOKUP($E127,'ssp3-up-g'!$C$1:$X$194,22,FALSE)</f>
        <v>1.3750788696889771</v>
      </c>
    </row>
    <row r="128" spans="1:31" x14ac:dyDescent="0.3">
      <c r="A128" s="14">
        <v>126</v>
      </c>
      <c r="B128" s="8" t="s">
        <v>443</v>
      </c>
      <c r="C128" s="8" t="s">
        <v>214</v>
      </c>
      <c r="D128" s="8">
        <v>104</v>
      </c>
      <c r="E128" s="8" t="s">
        <v>123</v>
      </c>
      <c r="F128" s="8">
        <v>104</v>
      </c>
      <c r="G128" s="8" t="s">
        <v>261</v>
      </c>
      <c r="H128" s="8">
        <v>920</v>
      </c>
      <c r="J128" s="8" t="str">
        <f>VLOOKUP($E128,'un-class-eco'!$B$2:$D$219,3,FALSE)</f>
        <v>Lower middle income</v>
      </c>
      <c r="K128" s="8" t="str">
        <f>IF(VLOOKUP(E128,'un-class'!$L$1:$O$249,2,FALSE)="x","LDC",IF(VLOOKUP(E128,'un-class'!$L$1:$O$249,3,FALSE)="x","LLDC",IF(VLOOKUP(E128,'un-class'!$L$1:O343,4,FALSE)="x","SIDS","nan")))</f>
        <v>LDC</v>
      </c>
      <c r="L128" s="14" t="str">
        <f t="shared" si="34"/>
        <v>MMR</v>
      </c>
      <c r="M128" s="15" t="s">
        <v>1049</v>
      </c>
      <c r="N128" s="13">
        <f>VLOOKUP($E128,'ssp3-up-g'!$C$1:$X$194,5,FALSE)</f>
        <v>0.90590539003228088</v>
      </c>
      <c r="O128" s="13">
        <f>VLOOKUP($E128,'ssp3-up-g'!$C$1:$X$194,6,FALSE)</f>
        <v>0.93347898375681382</v>
      </c>
      <c r="P128" s="13">
        <f>VLOOKUP($E128,'ssp3-up-g'!$C$1:$X$194,7,FALSE)</f>
        <v>0.94447616254140954</v>
      </c>
      <c r="Q128" s="13">
        <f>VLOOKUP($E128,'ssp3-up-g'!$C$1:$X$194,8,FALSE)</f>
        <v>0.87964961624884808</v>
      </c>
      <c r="R128" s="13">
        <f>VLOOKUP($E128,'ssp3-up-g'!$C$1:$X$194,9,FALSE)</f>
        <v>0.70588876704612247</v>
      </c>
      <c r="S128" s="13">
        <f>VLOOKUP($E128,'ssp3-up-g'!$C$1:$X$194,10,FALSE)</f>
        <v>0.58219401890461597</v>
      </c>
      <c r="T128" s="13">
        <f>VLOOKUP($E128,'ssp3-up-g'!$C$1:$X$194,11,FALSE)</f>
        <v>0.46885973316954122</v>
      </c>
      <c r="U128" s="13">
        <f>VLOOKUP($E128,'ssp3-up-g'!$C$1:$X$194,12,FALSE)</f>
        <v>0.4465326223658721</v>
      </c>
      <c r="V128" s="13">
        <f>VLOOKUP($E128,'ssp3-up-g'!$C$1:$X$194,13,FALSE)</f>
        <v>0.39964987556406939</v>
      </c>
      <c r="W128" s="13">
        <f>VLOOKUP($E128,'ssp3-up-g'!$C$1:$X$194,14,FALSE)</f>
        <v>0.40516176671879478</v>
      </c>
      <c r="X128" s="13">
        <f>VLOOKUP($E128,'ssp3-up-g'!$C$1:$X$194,15,FALSE)</f>
        <v>0.37630021027644744</v>
      </c>
      <c r="Y128" s="13">
        <f>VLOOKUP($E128,'ssp3-up-g'!$C$1:$X$194,16,FALSE)</f>
        <v>0.40912314475120226</v>
      </c>
      <c r="Z128" s="13">
        <f>VLOOKUP($E128,'ssp3-up-g'!$C$1:$X$194,17,FALSE)</f>
        <v>0.44432868166389383</v>
      </c>
      <c r="AA128" s="13">
        <f>VLOOKUP($E128,'ssp3-up-g'!$C$1:$X$194,18,FALSE)</f>
        <v>0.52659136614849444</v>
      </c>
      <c r="AB128" s="13">
        <f>VLOOKUP($E128,'ssp3-up-g'!$C$1:$X$194,19,FALSE)</f>
        <v>0.66208348343872814</v>
      </c>
      <c r="AC128" s="13">
        <f>VLOOKUP($E128,'ssp3-up-g'!$C$1:$X$194,20,FALSE)</f>
        <v>0.73666941703857347</v>
      </c>
      <c r="AD128" s="13">
        <f>VLOOKUP($E128,'ssp3-up-g'!$C$1:$X$194,21,FALSE)</f>
        <v>0.84465329903354913</v>
      </c>
      <c r="AE128" s="13">
        <f>VLOOKUP($E128,'ssp3-up-g'!$C$1:$X$194,22,FALSE)</f>
        <v>0.92141623224183888</v>
      </c>
    </row>
    <row r="129" spans="1:31" x14ac:dyDescent="0.3">
      <c r="A129" s="14">
        <v>127</v>
      </c>
      <c r="B129" s="8" t="s">
        <v>445</v>
      </c>
      <c r="C129" s="8" t="s">
        <v>214</v>
      </c>
      <c r="D129" s="8">
        <v>608</v>
      </c>
      <c r="E129" s="8" t="s">
        <v>146</v>
      </c>
      <c r="F129" s="8">
        <v>608</v>
      </c>
      <c r="G129" s="8" t="s">
        <v>261</v>
      </c>
      <c r="H129" s="8">
        <v>920</v>
      </c>
      <c r="J129" s="8" t="str">
        <f>VLOOKUP($E129,'un-class-eco'!$B$2:$D$219,3,FALSE)</f>
        <v>Lower middle income</v>
      </c>
      <c r="K129" s="8" t="str">
        <f>IF(VLOOKUP(E129,'un-class'!$L$1:$O$249,2,FALSE)="x","LDC",IF(VLOOKUP(E129,'un-class'!$L$1:$O$249,3,FALSE)="x","LLDC",IF(VLOOKUP(E129,'un-class'!$L$1:O344,4,FALSE)="x","SIDS","nan")))</f>
        <v>nan</v>
      </c>
      <c r="L129" s="14" t="str">
        <f t="shared" si="34"/>
        <v>PHL</v>
      </c>
      <c r="M129" s="15" t="s">
        <v>1049</v>
      </c>
      <c r="N129" s="13">
        <f>VLOOKUP($E129,'ssp3-up-g'!$C$1:$X$194,5,FALSE)</f>
        <v>5.6148256435333082</v>
      </c>
      <c r="O129" s="13">
        <f>VLOOKUP($E129,'ssp3-up-g'!$C$1:$X$194,6,FALSE)</f>
        <v>6.3389837094900585</v>
      </c>
      <c r="P129" s="13">
        <f>VLOOKUP($E129,'ssp3-up-g'!$C$1:$X$194,7,FALSE)</f>
        <v>6.759551897529974</v>
      </c>
      <c r="Q129" s="13">
        <f>VLOOKUP($E129,'ssp3-up-g'!$C$1:$X$194,8,FALSE)</f>
        <v>6.9956688713366617</v>
      </c>
      <c r="R129" s="13">
        <f>VLOOKUP($E129,'ssp3-up-g'!$C$1:$X$194,9,FALSE)</f>
        <v>6.9124695738428557</v>
      </c>
      <c r="S129" s="13">
        <f>VLOOKUP($E129,'ssp3-up-g'!$C$1:$X$194,10,FALSE)</f>
        <v>6.8912488415041082</v>
      </c>
      <c r="T129" s="13">
        <f>VLOOKUP($E129,'ssp3-up-g'!$C$1:$X$194,11,FALSE)</f>
        <v>6.971737161932495</v>
      </c>
      <c r="U129" s="13">
        <f>VLOOKUP($E129,'ssp3-up-g'!$C$1:$X$194,12,FALSE)</f>
        <v>7.104669909231788</v>
      </c>
      <c r="V129" s="13">
        <f>VLOOKUP($E129,'ssp3-up-g'!$C$1:$X$194,13,FALSE)</f>
        <v>7.0328358007871827</v>
      </c>
      <c r="W129" s="13">
        <f>VLOOKUP($E129,'ssp3-up-g'!$C$1:$X$194,14,FALSE)</f>
        <v>6.8752528389746317</v>
      </c>
      <c r="X129" s="13">
        <f>VLOOKUP($E129,'ssp3-up-g'!$C$1:$X$194,15,FALSE)</f>
        <v>6.6769852563988792</v>
      </c>
      <c r="Y129" s="13">
        <f>VLOOKUP($E129,'ssp3-up-g'!$C$1:$X$194,16,FALSE)</f>
        <v>6.4920632710881847</v>
      </c>
      <c r="Z129" s="13">
        <f>VLOOKUP($E129,'ssp3-up-g'!$C$1:$X$194,17,FALSE)</f>
        <v>6.3060308831302905</v>
      </c>
      <c r="AA129" s="13">
        <f>VLOOKUP($E129,'ssp3-up-g'!$C$1:$X$194,18,FALSE)</f>
        <v>6.1258553736710724</v>
      </c>
      <c r="AB129" s="13">
        <f>VLOOKUP($E129,'ssp3-up-g'!$C$1:$X$194,19,FALSE)</f>
        <v>5.9287666302421371</v>
      </c>
      <c r="AC129" s="13">
        <f>VLOOKUP($E129,'ssp3-up-g'!$C$1:$X$194,20,FALSE)</f>
        <v>5.7071917532364864</v>
      </c>
      <c r="AD129" s="13">
        <f>VLOOKUP($E129,'ssp3-up-g'!$C$1:$X$194,21,FALSE)</f>
        <v>5.4449639750552024</v>
      </c>
      <c r="AE129" s="13">
        <f>VLOOKUP($E129,'ssp3-up-g'!$C$1:$X$194,22,FALSE)</f>
        <v>5.127327291612346</v>
      </c>
    </row>
    <row r="130" spans="1:31" x14ac:dyDescent="0.3">
      <c r="A130" s="14">
        <v>128</v>
      </c>
      <c r="B130" s="8" t="s">
        <v>447</v>
      </c>
      <c r="C130" s="8" t="s">
        <v>214</v>
      </c>
      <c r="D130" s="8">
        <v>702</v>
      </c>
      <c r="E130" s="8" t="s">
        <v>163</v>
      </c>
      <c r="F130" s="8">
        <v>702</v>
      </c>
      <c r="G130" s="8" t="s">
        <v>261</v>
      </c>
      <c r="H130" s="8">
        <v>920</v>
      </c>
      <c r="J130" s="8" t="str">
        <f>VLOOKUP($E130,'un-class-eco'!$B$2:$D$219,3,FALSE)</f>
        <v>High income</v>
      </c>
      <c r="K130" s="8" t="str">
        <f>IF(VLOOKUP(E130,'un-class'!$L$1:$O$249,2,FALSE)="x","LDC",IF(VLOOKUP(E130,'un-class'!$L$1:$O$249,3,FALSE)="x","LLDC",IF(VLOOKUP(E130,'un-class'!$L$1:O345,4,FALSE)="x","SIDS","nan")))</f>
        <v>SIDS</v>
      </c>
      <c r="L130" s="14" t="str">
        <f t="shared" si="34"/>
        <v>SGP</v>
      </c>
      <c r="M130" s="15" t="s">
        <v>1049</v>
      </c>
      <c r="N130" s="13">
        <f>VLOOKUP($E130,'ssp3-up-g'!$C$1:$X$194,5,FALSE)</f>
        <v>0.38121953108608064</v>
      </c>
      <c r="O130" s="13">
        <f>VLOOKUP($E130,'ssp3-up-g'!$C$1:$X$194,6,FALSE)</f>
        <v>0.16886225479016215</v>
      </c>
      <c r="P130" s="13">
        <f>VLOOKUP($E130,'ssp3-up-g'!$C$1:$X$194,7,FALSE)</f>
        <v>0.13880299255651618</v>
      </c>
      <c r="Q130" s="13">
        <f>VLOOKUP($E130,'ssp3-up-g'!$C$1:$X$194,8,FALSE)</f>
        <v>0.12448373058685469</v>
      </c>
      <c r="R130" s="13">
        <f>VLOOKUP($E130,'ssp3-up-g'!$C$1:$X$194,9,FALSE)</f>
        <v>8.3936317783670056E-2</v>
      </c>
      <c r="S130" s="13">
        <f>VLOOKUP($E130,'ssp3-up-g'!$C$1:$X$194,10,FALSE)</f>
        <v>3.6395777788552408E-2</v>
      </c>
      <c r="T130" s="13">
        <f>VLOOKUP($E130,'ssp3-up-g'!$C$1:$X$194,11,FALSE)</f>
        <v>3.0519055699684827E-4</v>
      </c>
      <c r="U130" s="13">
        <f>VLOOKUP($E130,'ssp3-up-g'!$C$1:$X$194,12,FALSE)</f>
        <v>0</v>
      </c>
      <c r="V130" s="13">
        <f>VLOOKUP($E130,'ssp3-up-g'!$C$1:$X$194,13,FALSE)</f>
        <v>0</v>
      </c>
      <c r="W130" s="13">
        <f>VLOOKUP($E130,'ssp3-up-g'!$C$1:$X$194,14,FALSE)</f>
        <v>0</v>
      </c>
      <c r="X130" s="13">
        <f>VLOOKUP($E130,'ssp3-up-g'!$C$1:$X$194,15,FALSE)</f>
        <v>0</v>
      </c>
      <c r="Y130" s="13">
        <f>VLOOKUP($E130,'ssp3-up-g'!$C$1:$X$194,16,FALSE)</f>
        <v>0</v>
      </c>
      <c r="Z130" s="13">
        <f>VLOOKUP($E130,'ssp3-up-g'!$C$1:$X$194,17,FALSE)</f>
        <v>0</v>
      </c>
      <c r="AA130" s="13">
        <f>VLOOKUP($E130,'ssp3-up-g'!$C$1:$X$194,18,FALSE)</f>
        <v>0</v>
      </c>
      <c r="AB130" s="13">
        <f>VLOOKUP($E130,'ssp3-up-g'!$C$1:$X$194,19,FALSE)</f>
        <v>0</v>
      </c>
      <c r="AC130" s="13">
        <f>VLOOKUP($E130,'ssp3-up-g'!$C$1:$X$194,20,FALSE)</f>
        <v>0</v>
      </c>
      <c r="AD130" s="13">
        <f>VLOOKUP($E130,'ssp3-up-g'!$C$1:$X$194,21,FALSE)</f>
        <v>0</v>
      </c>
      <c r="AE130" s="13">
        <f>VLOOKUP($E130,'ssp3-up-g'!$C$1:$X$194,22,FALSE)</f>
        <v>0</v>
      </c>
    </row>
    <row r="131" spans="1:31" x14ac:dyDescent="0.3">
      <c r="A131" s="14">
        <v>129</v>
      </c>
      <c r="B131" s="8" t="s">
        <v>449</v>
      </c>
      <c r="C131" s="8" t="s">
        <v>214</v>
      </c>
      <c r="D131" s="8">
        <v>764</v>
      </c>
      <c r="E131" s="8" t="s">
        <v>178</v>
      </c>
      <c r="F131" s="8">
        <v>764</v>
      </c>
      <c r="G131" s="8" t="s">
        <v>261</v>
      </c>
      <c r="H131" s="8">
        <v>920</v>
      </c>
      <c r="J131" s="8" t="str">
        <f>VLOOKUP($E131,'un-class-eco'!$B$2:$D$219,3,FALSE)</f>
        <v>Upper middle income</v>
      </c>
      <c r="K131" s="8" t="str">
        <f>IF(VLOOKUP(E131,'un-class'!$L$1:$O$249,2,FALSE)="x","LDC",IF(VLOOKUP(E131,'un-class'!$L$1:$O$249,3,FALSE)="x","LLDC",IF(VLOOKUP(E131,'un-class'!$L$1:O346,4,FALSE)="x","SIDS","nan")))</f>
        <v>nan</v>
      </c>
      <c r="L131" s="14" t="str">
        <f t="shared" si="34"/>
        <v>THA</v>
      </c>
      <c r="M131" s="15" t="s">
        <v>1049</v>
      </c>
      <c r="N131" s="13">
        <f>VLOOKUP($E131,'ssp3-up-g'!$C$1:$X$194,5,FALSE)</f>
        <v>1.2668315285522063</v>
      </c>
      <c r="O131" s="13">
        <f>VLOOKUP($E131,'ssp3-up-g'!$C$1:$X$194,6,FALSE)</f>
        <v>1.2170568015953265</v>
      </c>
      <c r="P131" s="13">
        <f>VLOOKUP($E131,'ssp3-up-g'!$C$1:$X$194,7,FALSE)</f>
        <v>1.1331019038345183</v>
      </c>
      <c r="Q131" s="13">
        <f>VLOOKUP($E131,'ssp3-up-g'!$C$1:$X$194,8,FALSE)</f>
        <v>1.0295419639420018</v>
      </c>
      <c r="R131" s="13">
        <f>VLOOKUP($E131,'ssp3-up-g'!$C$1:$X$194,9,FALSE)</f>
        <v>0.85519436868254672</v>
      </c>
      <c r="S131" s="13">
        <f>VLOOKUP($E131,'ssp3-up-g'!$C$1:$X$194,10,FALSE)</f>
        <v>0.68844845704330027</v>
      </c>
      <c r="T131" s="13">
        <f>VLOOKUP($E131,'ssp3-up-g'!$C$1:$X$194,11,FALSE)</f>
        <v>0.56958167825363049</v>
      </c>
      <c r="U131" s="13">
        <f>VLOOKUP($E131,'ssp3-up-g'!$C$1:$X$194,12,FALSE)</f>
        <v>0.50147967505723656</v>
      </c>
      <c r="V131" s="13">
        <f>VLOOKUP($E131,'ssp3-up-g'!$C$1:$X$194,13,FALSE)</f>
        <v>0.50856945632668626</v>
      </c>
      <c r="W131" s="13">
        <f>VLOOKUP($E131,'ssp3-up-g'!$C$1:$X$194,14,FALSE)</f>
        <v>0.53449148433098159</v>
      </c>
      <c r="X131" s="13">
        <f>VLOOKUP($E131,'ssp3-up-g'!$C$1:$X$194,15,FALSE)</f>
        <v>0.51914823532741039</v>
      </c>
      <c r="Y131" s="13">
        <f>VLOOKUP($E131,'ssp3-up-g'!$C$1:$X$194,16,FALSE)</f>
        <v>0.56491576791091092</v>
      </c>
      <c r="Z131" s="13">
        <f>VLOOKUP($E131,'ssp3-up-g'!$C$1:$X$194,17,FALSE)</f>
        <v>0.64352808032289488</v>
      </c>
      <c r="AA131" s="13">
        <f>VLOOKUP($E131,'ssp3-up-g'!$C$1:$X$194,18,FALSE)</f>
        <v>0.72975757511570549</v>
      </c>
      <c r="AB131" s="13">
        <f>VLOOKUP($E131,'ssp3-up-g'!$C$1:$X$194,19,FALSE)</f>
        <v>0.837353044634078</v>
      </c>
      <c r="AC131" s="13">
        <f>VLOOKUP($E131,'ssp3-up-g'!$C$1:$X$194,20,FALSE)</f>
        <v>0.9219673169839524</v>
      </c>
      <c r="AD131" s="13">
        <f>VLOOKUP($E131,'ssp3-up-g'!$C$1:$X$194,21,FALSE)</f>
        <v>0.97106656608718822</v>
      </c>
      <c r="AE131" s="13">
        <f>VLOOKUP($E131,'ssp3-up-g'!$C$1:$X$194,22,FALSE)</f>
        <v>1.0298775096407198</v>
      </c>
    </row>
    <row r="132" spans="1:31" x14ac:dyDescent="0.3">
      <c r="A132" s="14">
        <v>130</v>
      </c>
      <c r="B132" s="8" t="s">
        <v>451</v>
      </c>
      <c r="C132" s="8" t="s">
        <v>214</v>
      </c>
      <c r="D132" s="8">
        <v>626</v>
      </c>
      <c r="E132" s="8" t="s">
        <v>181</v>
      </c>
      <c r="F132" s="8">
        <v>626</v>
      </c>
      <c r="G132" s="8" t="s">
        <v>261</v>
      </c>
      <c r="H132" s="8">
        <v>920</v>
      </c>
      <c r="J132" s="8" t="str">
        <f>VLOOKUP($E132,'un-class-eco'!$B$2:$D$219,3,FALSE)</f>
        <v>Lower middle income</v>
      </c>
      <c r="K132" s="8" t="str">
        <f>IF(VLOOKUP(E132,'un-class'!$L$1:$O$249,2,FALSE)="x","LDC",IF(VLOOKUP(E132,'un-class'!$L$1:$O$249,3,FALSE)="x","LLDC",IF(VLOOKUP(E132,'un-class'!$L$1:O347,4,FALSE)="x","SIDS","nan")))</f>
        <v>LDC</v>
      </c>
      <c r="L132" s="14" t="str">
        <f t="shared" si="34"/>
        <v>TLS</v>
      </c>
      <c r="M132" s="15" t="s">
        <v>1049</v>
      </c>
      <c r="N132" s="13">
        <f>VLOOKUP($E132,'ssp3-up-g'!$C$1:$X$194,5,FALSE)</f>
        <v>5.9549521833219821E-2</v>
      </c>
      <c r="O132" s="13">
        <f>VLOOKUP($E132,'ssp3-up-g'!$C$1:$X$194,6,FALSE)</f>
        <v>7.7073037665028765E-2</v>
      </c>
      <c r="P132" s="13">
        <f>VLOOKUP($E132,'ssp3-up-g'!$C$1:$X$194,7,FALSE)</f>
        <v>9.7019223153352874E-2</v>
      </c>
      <c r="Q132" s="13">
        <f>VLOOKUP($E132,'ssp3-up-g'!$C$1:$X$194,8,FALSE)</f>
        <v>0.11208622715254868</v>
      </c>
      <c r="R132" s="13">
        <f>VLOOKUP($E132,'ssp3-up-g'!$C$1:$X$194,9,FALSE)</f>
        <v>0.12138628634810833</v>
      </c>
      <c r="S132" s="13">
        <f>VLOOKUP($E132,'ssp3-up-g'!$C$1:$X$194,10,FALSE)</f>
        <v>0.1296311402099386</v>
      </c>
      <c r="T132" s="13">
        <f>VLOOKUP($E132,'ssp3-up-g'!$C$1:$X$194,11,FALSE)</f>
        <v>0.13976719952192429</v>
      </c>
      <c r="U132" s="13">
        <f>VLOOKUP($E132,'ssp3-up-g'!$C$1:$X$194,12,FALSE)</f>
        <v>0.15374970220003914</v>
      </c>
      <c r="V132" s="13">
        <f>VLOOKUP($E132,'ssp3-up-g'!$C$1:$X$194,13,FALSE)</f>
        <v>0.16281084919400768</v>
      </c>
      <c r="W132" s="13">
        <f>VLOOKUP($E132,'ssp3-up-g'!$C$1:$X$194,14,FALSE)</f>
        <v>0.16904342295047026</v>
      </c>
      <c r="X132" s="13">
        <f>VLOOKUP($E132,'ssp3-up-g'!$C$1:$X$194,15,FALSE)</f>
        <v>0.17435119358390883</v>
      </c>
      <c r="Y132" s="13">
        <f>VLOOKUP($E132,'ssp3-up-g'!$C$1:$X$194,16,FALSE)</f>
        <v>0.17829711455475361</v>
      </c>
      <c r="Z132" s="13">
        <f>VLOOKUP($E132,'ssp3-up-g'!$C$1:$X$194,17,FALSE)</f>
        <v>0.18533374547010806</v>
      </c>
      <c r="AA132" s="13">
        <f>VLOOKUP($E132,'ssp3-up-g'!$C$1:$X$194,18,FALSE)</f>
        <v>0.19541926376982843</v>
      </c>
      <c r="AB132" s="13">
        <f>VLOOKUP($E132,'ssp3-up-g'!$C$1:$X$194,19,FALSE)</f>
        <v>0.2040367889856407</v>
      </c>
      <c r="AC132" s="13">
        <f>VLOOKUP($E132,'ssp3-up-g'!$C$1:$X$194,20,FALSE)</f>
        <v>0.2082301942986815</v>
      </c>
      <c r="AD132" s="13">
        <f>VLOOKUP($E132,'ssp3-up-g'!$C$1:$X$194,21,FALSE)</f>
        <v>0.21139560931611268</v>
      </c>
      <c r="AE132" s="13">
        <f>VLOOKUP($E132,'ssp3-up-g'!$C$1:$X$194,22,FALSE)</f>
        <v>0.2155161799170382</v>
      </c>
    </row>
    <row r="133" spans="1:31" x14ac:dyDescent="0.3">
      <c r="A133" s="14">
        <v>131</v>
      </c>
      <c r="B133" s="8" t="s">
        <v>453</v>
      </c>
      <c r="C133" s="8" t="s">
        <v>214</v>
      </c>
      <c r="D133" s="8">
        <v>704</v>
      </c>
      <c r="E133" s="8" t="s">
        <v>195</v>
      </c>
      <c r="F133" s="8">
        <v>704</v>
      </c>
      <c r="G133" s="8" t="s">
        <v>261</v>
      </c>
      <c r="H133" s="8">
        <v>920</v>
      </c>
      <c r="J133" s="8" t="str">
        <f>VLOOKUP($E133,'un-class-eco'!$B$2:$D$219,3,FALSE)</f>
        <v>Lower middle income</v>
      </c>
      <c r="K133" s="8" t="str">
        <f>IF(VLOOKUP(E133,'un-class'!$L$1:$O$249,2,FALSE)="x","LDC",IF(VLOOKUP(E133,'un-class'!$L$1:$O$249,3,FALSE)="x","LLDC",IF(VLOOKUP(E133,'un-class'!$L$1:O348,4,FALSE)="x","SIDS","nan")))</f>
        <v>nan</v>
      </c>
      <c r="L133" s="14" t="str">
        <f t="shared" si="34"/>
        <v>VNM</v>
      </c>
      <c r="M133" s="15" t="s">
        <v>1049</v>
      </c>
      <c r="N133" s="13">
        <f>VLOOKUP($E133,'ssp3-up-g'!$C$1:$X$194,5,FALSE)</f>
        <v>2.3212335285516339</v>
      </c>
      <c r="O133" s="13">
        <f>VLOOKUP($E133,'ssp3-up-g'!$C$1:$X$194,6,FALSE)</f>
        <v>2.3901130794816403</v>
      </c>
      <c r="P133" s="13">
        <f>VLOOKUP($E133,'ssp3-up-g'!$C$1:$X$194,7,FALSE)</f>
        <v>2.2983550517812539</v>
      </c>
      <c r="Q133" s="13">
        <f>VLOOKUP($E133,'ssp3-up-g'!$C$1:$X$194,8,FALSE)</f>
        <v>2.1463631318020404</v>
      </c>
      <c r="R133" s="13">
        <f>VLOOKUP($E133,'ssp3-up-g'!$C$1:$X$194,9,FALSE)</f>
        <v>1.9717480744893194</v>
      </c>
      <c r="S133" s="13">
        <f>VLOOKUP($E133,'ssp3-up-g'!$C$1:$X$194,10,FALSE)</f>
        <v>1.8339768374860768</v>
      </c>
      <c r="T133" s="13">
        <f>VLOOKUP($E133,'ssp3-up-g'!$C$1:$X$194,11,FALSE)</f>
        <v>1.6731422156922946</v>
      </c>
      <c r="U133" s="13">
        <f>VLOOKUP($E133,'ssp3-up-g'!$C$1:$X$194,12,FALSE)</f>
        <v>1.4830538084691227</v>
      </c>
      <c r="V133" s="13">
        <f>VLOOKUP($E133,'ssp3-up-g'!$C$1:$X$194,13,FALSE)</f>
        <v>1.26104612775422</v>
      </c>
      <c r="W133" s="13">
        <f>VLOOKUP($E133,'ssp3-up-g'!$C$1:$X$194,14,FALSE)</f>
        <v>1.073698636499941</v>
      </c>
      <c r="X133" s="13">
        <f>VLOOKUP($E133,'ssp3-up-g'!$C$1:$X$194,15,FALSE)</f>
        <v>0.94733706577461163</v>
      </c>
      <c r="Y133" s="13">
        <f>VLOOKUP($E133,'ssp3-up-g'!$C$1:$X$194,16,FALSE)</f>
        <v>0.87848545070567496</v>
      </c>
      <c r="Z133" s="13">
        <f>VLOOKUP($E133,'ssp3-up-g'!$C$1:$X$194,17,FALSE)</f>
        <v>0.84829547117686843</v>
      </c>
      <c r="AA133" s="13">
        <f>VLOOKUP($E133,'ssp3-up-g'!$C$1:$X$194,18,FALSE)</f>
        <v>0.85181398216457893</v>
      </c>
      <c r="AB133" s="13">
        <f>VLOOKUP($E133,'ssp3-up-g'!$C$1:$X$194,19,FALSE)</f>
        <v>0.914478601765083</v>
      </c>
      <c r="AC133" s="13">
        <f>VLOOKUP($E133,'ssp3-up-g'!$C$1:$X$194,20,FALSE)</f>
        <v>1.0416491964851673</v>
      </c>
      <c r="AD133" s="13">
        <f>VLOOKUP($E133,'ssp3-up-g'!$C$1:$X$194,21,FALSE)</f>
        <v>1.1958895034398438</v>
      </c>
      <c r="AE133" s="13">
        <f>VLOOKUP($E133,'ssp3-up-g'!$C$1:$X$194,22,FALSE)</f>
        <v>1.3261611902533659</v>
      </c>
    </row>
    <row r="134" spans="1:31" x14ac:dyDescent="0.3">
      <c r="A134" s="14">
        <v>132</v>
      </c>
      <c r="B134" s="14" t="s">
        <v>455</v>
      </c>
      <c r="C134" s="14" t="s">
        <v>214</v>
      </c>
      <c r="D134" s="14">
        <v>922</v>
      </c>
      <c r="E134" s="14" t="s">
        <v>214</v>
      </c>
      <c r="F134" s="14">
        <v>145</v>
      </c>
      <c r="G134" s="14" t="s">
        <v>258</v>
      </c>
      <c r="H134" s="14">
        <v>935</v>
      </c>
      <c r="I134" s="14">
        <v>1833</v>
      </c>
      <c r="L134" s="14" t="str">
        <f>B134</f>
        <v>Western Asia</v>
      </c>
      <c r="M134" s="15" t="s">
        <v>1049</v>
      </c>
      <c r="N134" s="15">
        <f t="shared" ref="N134:AE134" si="38">SUMIF($H$2:$H$295,$D134,N$2:N$295)</f>
        <v>19.540303605583794</v>
      </c>
      <c r="O134" s="15">
        <f t="shared" si="38"/>
        <v>19.674667660625062</v>
      </c>
      <c r="P134" s="15">
        <f t="shared" si="38"/>
        <v>20.116273078370959</v>
      </c>
      <c r="Q134" s="15">
        <f t="shared" si="38"/>
        <v>20.66504550725621</v>
      </c>
      <c r="R134" s="15">
        <f t="shared" si="38"/>
        <v>20.63091683180015</v>
      </c>
      <c r="S134" s="15">
        <f t="shared" si="38"/>
        <v>20.771194510642172</v>
      </c>
      <c r="T134" s="15">
        <f t="shared" si="38"/>
        <v>21.097058541854427</v>
      </c>
      <c r="U134" s="15">
        <f t="shared" si="38"/>
        <v>21.408495783741699</v>
      </c>
      <c r="V134" s="15">
        <f t="shared" si="38"/>
        <v>21.292187820680471</v>
      </c>
      <c r="W134" s="15">
        <f t="shared" si="38"/>
        <v>21.069812745767159</v>
      </c>
      <c r="X134" s="15">
        <f t="shared" si="38"/>
        <v>20.732315262495458</v>
      </c>
      <c r="Y134" s="15">
        <f t="shared" si="38"/>
        <v>20.712771532235891</v>
      </c>
      <c r="Z134" s="15">
        <f t="shared" si="38"/>
        <v>20.925280643360416</v>
      </c>
      <c r="AA134" s="15">
        <f t="shared" si="38"/>
        <v>21.161515829917111</v>
      </c>
      <c r="AB134" s="15">
        <f t="shared" si="38"/>
        <v>21.220712456806901</v>
      </c>
      <c r="AC134" s="15">
        <f t="shared" si="38"/>
        <v>21.037757250129463</v>
      </c>
      <c r="AD134" s="15">
        <f t="shared" si="38"/>
        <v>20.681561707548433</v>
      </c>
      <c r="AE134" s="15">
        <f t="shared" si="38"/>
        <v>20.301828934743753</v>
      </c>
    </row>
    <row r="135" spans="1:31" x14ac:dyDescent="0.3">
      <c r="A135" s="14">
        <v>133</v>
      </c>
      <c r="B135" s="8" t="s">
        <v>456</v>
      </c>
      <c r="C135" s="8" t="s">
        <v>214</v>
      </c>
      <c r="D135" s="8">
        <v>51</v>
      </c>
      <c r="E135" s="8" t="s">
        <v>15</v>
      </c>
      <c r="F135" s="8">
        <v>51</v>
      </c>
      <c r="G135" s="8" t="s">
        <v>261</v>
      </c>
      <c r="H135" s="8">
        <v>922</v>
      </c>
      <c r="J135" s="8" t="str">
        <f>VLOOKUP($E135,'un-class-eco'!$B$2:$D$219,3,FALSE)</f>
        <v>Upper middle income</v>
      </c>
      <c r="K135" s="8" t="str">
        <f>IF(VLOOKUP(E135,'un-class'!$L$1:$O$249,2,FALSE)="x","LDC",IF(VLOOKUP(E135,'un-class'!$L$1:$O$249,3,FALSE)="x","LLDC",IF(VLOOKUP(E135,'un-class'!$L$1:O350,4,FALSE)="x","SIDS","nan")))</f>
        <v>LLDC</v>
      </c>
      <c r="L135" s="14" t="str">
        <f t="shared" si="34"/>
        <v>ARM</v>
      </c>
      <c r="M135" s="15" t="s">
        <v>1049</v>
      </c>
      <c r="N135" s="13">
        <f>VLOOKUP($E135,'ssp3-up-g'!$C$1:$X$194,5,FALSE)</f>
        <v>5.7428153879054644E-2</v>
      </c>
      <c r="O135" s="13">
        <f>VLOOKUP($E135,'ssp3-up-g'!$C$1:$X$194,6,FALSE)</f>
        <v>4.2870861814708228E-2</v>
      </c>
      <c r="P135" s="13">
        <f>VLOOKUP($E135,'ssp3-up-g'!$C$1:$X$194,7,FALSE)</f>
        <v>3.3387235011817396E-2</v>
      </c>
      <c r="Q135" s="13">
        <f>VLOOKUP($E135,'ssp3-up-g'!$C$1:$X$194,8,FALSE)</f>
        <v>2.3273636104820472E-2</v>
      </c>
      <c r="R135" s="13">
        <f>VLOOKUP($E135,'ssp3-up-g'!$C$1:$X$194,9,FALSE)</f>
        <v>1.3331867665641983E-2</v>
      </c>
      <c r="S135" s="13">
        <f>VLOOKUP($E135,'ssp3-up-g'!$C$1:$X$194,10,FALSE)</f>
        <v>5.1181344438249177E-3</v>
      </c>
      <c r="T135" s="13">
        <f>VLOOKUP($E135,'ssp3-up-g'!$C$1:$X$194,11,FALSE)</f>
        <v>0</v>
      </c>
      <c r="U135" s="13">
        <f>VLOOKUP($E135,'ssp3-up-g'!$C$1:$X$194,12,FALSE)</f>
        <v>0</v>
      </c>
      <c r="V135" s="13">
        <f>VLOOKUP($E135,'ssp3-up-g'!$C$1:$X$194,13,FALSE)</f>
        <v>0</v>
      </c>
      <c r="W135" s="13">
        <f>VLOOKUP($E135,'ssp3-up-g'!$C$1:$X$194,14,FALSE)</f>
        <v>0</v>
      </c>
      <c r="X135" s="13">
        <f>VLOOKUP($E135,'ssp3-up-g'!$C$1:$X$194,15,FALSE)</f>
        <v>0</v>
      </c>
      <c r="Y135" s="13">
        <f>VLOOKUP($E135,'ssp3-up-g'!$C$1:$X$194,16,FALSE)</f>
        <v>0</v>
      </c>
      <c r="Z135" s="13">
        <f>VLOOKUP($E135,'ssp3-up-g'!$C$1:$X$194,17,FALSE)</f>
        <v>0</v>
      </c>
      <c r="AA135" s="13">
        <f>VLOOKUP($E135,'ssp3-up-g'!$C$1:$X$194,18,FALSE)</f>
        <v>0</v>
      </c>
      <c r="AB135" s="13">
        <f>VLOOKUP($E135,'ssp3-up-g'!$C$1:$X$194,19,FALSE)</f>
        <v>2.7200100813780104E-3</v>
      </c>
      <c r="AC135" s="13">
        <f>VLOOKUP($E135,'ssp3-up-g'!$C$1:$X$194,20,FALSE)</f>
        <v>1.144746299865318E-2</v>
      </c>
      <c r="AD135" s="13">
        <f>VLOOKUP($E135,'ssp3-up-g'!$C$1:$X$194,21,FALSE)</f>
        <v>1.9362547894324678E-2</v>
      </c>
      <c r="AE135" s="13">
        <f>VLOOKUP($E135,'ssp3-up-g'!$C$1:$X$194,22,FALSE)</f>
        <v>2.5688400321592031E-2</v>
      </c>
    </row>
    <row r="136" spans="1:31" x14ac:dyDescent="0.3">
      <c r="A136" s="14">
        <v>134</v>
      </c>
      <c r="B136" s="8" t="s">
        <v>458</v>
      </c>
      <c r="C136" s="8">
        <v>10</v>
      </c>
      <c r="D136" s="8">
        <v>31</v>
      </c>
      <c r="E136" s="8" t="s">
        <v>18</v>
      </c>
      <c r="F136" s="8">
        <v>31</v>
      </c>
      <c r="G136" s="8" t="s">
        <v>261</v>
      </c>
      <c r="H136" s="8">
        <v>922</v>
      </c>
      <c r="J136" s="8" t="str">
        <f>VLOOKUP($E136,'un-class-eco'!$B$2:$D$219,3,FALSE)</f>
        <v>Upper middle income</v>
      </c>
      <c r="K136" s="8" t="str">
        <f>IF(VLOOKUP(E136,'un-class'!$L$1:$O$249,2,FALSE)="x","LDC",IF(VLOOKUP(E136,'un-class'!$L$1:$O$249,3,FALSE)="x","LLDC",IF(VLOOKUP(E136,'un-class'!$L$1:O351,4,FALSE)="x","SIDS","nan")))</f>
        <v>LLDC</v>
      </c>
      <c r="L136" s="14" t="str">
        <f t="shared" si="34"/>
        <v>AZE</v>
      </c>
      <c r="M136" s="15" t="s">
        <v>1049</v>
      </c>
      <c r="N136" s="13">
        <f>VLOOKUP($E136,'ssp3-up-g'!$C$1:$X$194,5,FALSE)</f>
        <v>0.361711015764695</v>
      </c>
      <c r="O136" s="13">
        <f>VLOOKUP($E136,'ssp3-up-g'!$C$1:$X$194,6,FALSE)</f>
        <v>0.330420289267642</v>
      </c>
      <c r="P136" s="13">
        <f>VLOOKUP($E136,'ssp3-up-g'!$C$1:$X$194,7,FALSE)</f>
        <v>0.26643728640864328</v>
      </c>
      <c r="Q136" s="13">
        <f>VLOOKUP($E136,'ssp3-up-g'!$C$1:$X$194,8,FALSE)</f>
        <v>0.22658001093441538</v>
      </c>
      <c r="R136" s="13">
        <f>VLOOKUP($E136,'ssp3-up-g'!$C$1:$X$194,9,FALSE)</f>
        <v>0.21607085646079405</v>
      </c>
      <c r="S136" s="13">
        <f>VLOOKUP($E136,'ssp3-up-g'!$C$1:$X$194,10,FALSE)</f>
        <v>0.20724384504535909</v>
      </c>
      <c r="T136" s="13">
        <f>VLOOKUP($E136,'ssp3-up-g'!$C$1:$X$194,11,FALSE)</f>
        <v>0.18772442005001988</v>
      </c>
      <c r="U136" s="13">
        <f>VLOOKUP($E136,'ssp3-up-g'!$C$1:$X$194,12,FALSE)</f>
        <v>0.16112723840091991</v>
      </c>
      <c r="V136" s="13">
        <f>VLOOKUP($E136,'ssp3-up-g'!$C$1:$X$194,13,FALSE)</f>
        <v>0.13679259673350153</v>
      </c>
      <c r="W136" s="13">
        <f>VLOOKUP($E136,'ssp3-up-g'!$C$1:$X$194,14,FALSE)</f>
        <v>0.13656525160554267</v>
      </c>
      <c r="X136" s="13">
        <f>VLOOKUP($E136,'ssp3-up-g'!$C$1:$X$194,15,FALSE)</f>
        <v>0.13825202944704618</v>
      </c>
      <c r="Y136" s="13">
        <f>VLOOKUP($E136,'ssp3-up-g'!$C$1:$X$194,16,FALSE)</f>
        <v>0.14141778877523947</v>
      </c>
      <c r="Z136" s="13">
        <f>VLOOKUP($E136,'ssp3-up-g'!$C$1:$X$194,17,FALSE)</f>
        <v>0.14739811779347622</v>
      </c>
      <c r="AA136" s="13">
        <f>VLOOKUP($E136,'ssp3-up-g'!$C$1:$X$194,18,FALSE)</f>
        <v>0.15802679622665661</v>
      </c>
      <c r="AB136" s="13">
        <f>VLOOKUP($E136,'ssp3-up-g'!$C$1:$X$194,19,FALSE)</f>
        <v>0.17939538164508395</v>
      </c>
      <c r="AC136" s="13">
        <f>VLOOKUP($E136,'ssp3-up-g'!$C$1:$X$194,20,FALSE)</f>
        <v>0.19916560093351876</v>
      </c>
      <c r="AD136" s="13">
        <f>VLOOKUP($E136,'ssp3-up-g'!$C$1:$X$194,21,FALSE)</f>
        <v>0.20914482022578174</v>
      </c>
      <c r="AE136" s="13">
        <f>VLOOKUP($E136,'ssp3-up-g'!$C$1:$X$194,22,FALSE)</f>
        <v>0.21118433065434417</v>
      </c>
    </row>
    <row r="137" spans="1:31" x14ac:dyDescent="0.3">
      <c r="A137" s="14">
        <v>135</v>
      </c>
      <c r="B137" s="8" t="s">
        <v>460</v>
      </c>
      <c r="C137" s="8" t="s">
        <v>214</v>
      </c>
      <c r="D137" s="8">
        <v>48</v>
      </c>
      <c r="E137" s="8" t="s">
        <v>25</v>
      </c>
      <c r="F137" s="8">
        <v>48</v>
      </c>
      <c r="G137" s="8" t="s">
        <v>261</v>
      </c>
      <c r="H137" s="8">
        <v>922</v>
      </c>
      <c r="J137" s="8" t="str">
        <f>VLOOKUP($E137,'un-class-eco'!$B$2:$D$219,3,FALSE)</f>
        <v>High income</v>
      </c>
      <c r="K137" s="8" t="str">
        <f>IF(VLOOKUP(E137,'un-class'!$L$1:$O$249,2,FALSE)="x","LDC",IF(VLOOKUP(E137,'un-class'!$L$1:$O$249,3,FALSE)="x","LLDC",IF(VLOOKUP(E137,'un-class'!$L$1:O352,4,FALSE)="x","SIDS","nan")))</f>
        <v>nan</v>
      </c>
      <c r="L137" s="14" t="str">
        <f t="shared" si="34"/>
        <v>BHR</v>
      </c>
      <c r="M137" s="15" t="s">
        <v>1049</v>
      </c>
      <c r="N137" s="13">
        <f>VLOOKUP($E137,'ssp3-up-g'!$C$1:$X$194,5,FALSE)</f>
        <v>0.32282858796014313</v>
      </c>
      <c r="O137" s="13">
        <f>VLOOKUP($E137,'ssp3-up-g'!$C$1:$X$194,6,FALSE)</f>
        <v>0.21622560285301273</v>
      </c>
      <c r="P137" s="13">
        <f>VLOOKUP($E137,'ssp3-up-g'!$C$1:$X$194,7,FALSE)</f>
        <v>0.18546988987679014</v>
      </c>
      <c r="Q137" s="13">
        <f>VLOOKUP($E137,'ssp3-up-g'!$C$1:$X$194,8,FALSE)</f>
        <v>0.1759480058756826</v>
      </c>
      <c r="R137" s="13">
        <f>VLOOKUP($E137,'ssp3-up-g'!$C$1:$X$194,9,FALSE)</f>
        <v>0.17267814947704574</v>
      </c>
      <c r="S137" s="13">
        <f>VLOOKUP($E137,'ssp3-up-g'!$C$1:$X$194,10,FALSE)</f>
        <v>0.17727226860054701</v>
      </c>
      <c r="T137" s="13">
        <f>VLOOKUP($E137,'ssp3-up-g'!$C$1:$X$194,11,FALSE)</f>
        <v>0.17925790389918728</v>
      </c>
      <c r="U137" s="13">
        <f>VLOOKUP($E137,'ssp3-up-g'!$C$1:$X$194,12,FALSE)</f>
        <v>0.1730953224036389</v>
      </c>
      <c r="V137" s="13">
        <f>VLOOKUP($E137,'ssp3-up-g'!$C$1:$X$194,13,FALSE)</f>
        <v>0.16190385260388052</v>
      </c>
      <c r="W137" s="13">
        <f>VLOOKUP($E137,'ssp3-up-g'!$C$1:$X$194,14,FALSE)</f>
        <v>0.15594766907393964</v>
      </c>
      <c r="X137" s="13">
        <f>VLOOKUP($E137,'ssp3-up-g'!$C$1:$X$194,15,FALSE)</f>
        <v>0.1530641955617793</v>
      </c>
      <c r="Y137" s="13">
        <f>VLOOKUP($E137,'ssp3-up-g'!$C$1:$X$194,16,FALSE)</f>
        <v>0.15738762882865798</v>
      </c>
      <c r="Z137" s="13">
        <f>VLOOKUP($E137,'ssp3-up-g'!$C$1:$X$194,17,FALSE)</f>
        <v>0.16388006241974074</v>
      </c>
      <c r="AA137" s="13">
        <f>VLOOKUP($E137,'ssp3-up-g'!$C$1:$X$194,18,FALSE)</f>
        <v>0.16634438910743299</v>
      </c>
      <c r="AB137" s="13">
        <f>VLOOKUP($E137,'ssp3-up-g'!$C$1:$X$194,19,FALSE)</f>
        <v>0.16168308561704015</v>
      </c>
      <c r="AC137" s="13">
        <f>VLOOKUP($E137,'ssp3-up-g'!$C$1:$X$194,20,FALSE)</f>
        <v>0.14963317451318048</v>
      </c>
      <c r="AD137" s="13">
        <f>VLOOKUP($E137,'ssp3-up-g'!$C$1:$X$194,21,FALSE)</f>
        <v>0.13088186799592405</v>
      </c>
      <c r="AE137" s="13">
        <f>VLOOKUP($E137,'ssp3-up-g'!$C$1:$X$194,22,FALSE)</f>
        <v>0.10673240064687484</v>
      </c>
    </row>
    <row r="138" spans="1:31" x14ac:dyDescent="0.3">
      <c r="A138" s="14">
        <v>136</v>
      </c>
      <c r="B138" s="8" t="s">
        <v>462</v>
      </c>
      <c r="C138" s="8">
        <v>11</v>
      </c>
      <c r="D138" s="8">
        <v>196</v>
      </c>
      <c r="E138" s="8" t="s">
        <v>50</v>
      </c>
      <c r="F138" s="8">
        <v>196</v>
      </c>
      <c r="G138" s="8" t="s">
        <v>261</v>
      </c>
      <c r="H138" s="8">
        <v>922</v>
      </c>
      <c r="J138" s="8" t="str">
        <f>VLOOKUP($E138,'un-class-eco'!$B$2:$D$219,3,FALSE)</f>
        <v>High income</v>
      </c>
      <c r="K138" s="8" t="str">
        <f>IF(VLOOKUP(E138,'un-class'!$L$1:$O$249,2,FALSE)="x","LDC",IF(VLOOKUP(E138,'un-class'!$L$1:$O$249,3,FALSE)="x","LLDC",IF(VLOOKUP(E138,'un-class'!$L$1:O353,4,FALSE)="x","SIDS","nan")))</f>
        <v>nan</v>
      </c>
      <c r="L138" s="14" t="str">
        <f t="shared" si="34"/>
        <v>CYP</v>
      </c>
      <c r="M138" s="15" t="s">
        <v>1049</v>
      </c>
      <c r="N138" s="13">
        <f>VLOOKUP($E138,'ssp3-up-g'!$C$1:$X$194,5,FALSE)</f>
        <v>5.4129807332315982E-2</v>
      </c>
      <c r="O138" s="13">
        <f>VLOOKUP($E138,'ssp3-up-g'!$C$1:$X$194,6,FALSE)</f>
        <v>5.0729138851120403E-2</v>
      </c>
      <c r="P138" s="13">
        <f>VLOOKUP($E138,'ssp3-up-g'!$C$1:$X$194,7,FALSE)</f>
        <v>4.3970383663138546E-2</v>
      </c>
      <c r="Q138" s="13">
        <f>VLOOKUP($E138,'ssp3-up-g'!$C$1:$X$194,8,FALSE)</f>
        <v>3.894377350545164E-2</v>
      </c>
      <c r="R138" s="13">
        <f>VLOOKUP($E138,'ssp3-up-g'!$C$1:$X$194,9,FALSE)</f>
        <v>3.324802691310591E-2</v>
      </c>
      <c r="S138" s="13">
        <f>VLOOKUP($E138,'ssp3-up-g'!$C$1:$X$194,10,FALSE)</f>
        <v>3.1040773525575216E-2</v>
      </c>
      <c r="T138" s="13">
        <f>VLOOKUP($E138,'ssp3-up-g'!$C$1:$X$194,11,FALSE)</f>
        <v>3.1644277591050596E-2</v>
      </c>
      <c r="U138" s="13">
        <f>VLOOKUP($E138,'ssp3-up-g'!$C$1:$X$194,12,FALSE)</f>
        <v>3.2344344984384099E-2</v>
      </c>
      <c r="V138" s="13">
        <f>VLOOKUP($E138,'ssp3-up-g'!$C$1:$X$194,13,FALSE)</f>
        <v>3.0341186444549528E-2</v>
      </c>
      <c r="W138" s="13">
        <f>VLOOKUP($E138,'ssp3-up-g'!$C$1:$X$194,14,FALSE)</f>
        <v>2.662618642109349E-2</v>
      </c>
      <c r="X138" s="13">
        <f>VLOOKUP($E138,'ssp3-up-g'!$C$1:$X$194,15,FALSE)</f>
        <v>2.0487437658845975E-2</v>
      </c>
      <c r="Y138" s="13">
        <f>VLOOKUP($E138,'ssp3-up-g'!$C$1:$X$194,16,FALSE)</f>
        <v>1.6344177684848749E-2</v>
      </c>
      <c r="Z138" s="13">
        <f>VLOOKUP($E138,'ssp3-up-g'!$C$1:$X$194,17,FALSE)</f>
        <v>1.5709033640120884E-2</v>
      </c>
      <c r="AA138" s="13">
        <f>VLOOKUP($E138,'ssp3-up-g'!$C$1:$X$194,18,FALSE)</f>
        <v>1.7024206194320213E-2</v>
      </c>
      <c r="AB138" s="13">
        <f>VLOOKUP($E138,'ssp3-up-g'!$C$1:$X$194,19,FALSE)</f>
        <v>1.8192708956153325E-2</v>
      </c>
      <c r="AC138" s="13">
        <f>VLOOKUP($E138,'ssp3-up-g'!$C$1:$X$194,20,FALSE)</f>
        <v>1.8011983663988929E-2</v>
      </c>
      <c r="AD138" s="13">
        <f>VLOOKUP($E138,'ssp3-up-g'!$C$1:$X$194,21,FALSE)</f>
        <v>1.6389435687158116E-2</v>
      </c>
      <c r="AE138" s="13">
        <f>VLOOKUP($E138,'ssp3-up-g'!$C$1:$X$194,22,FALSE)</f>
        <v>1.3786135396665955E-2</v>
      </c>
    </row>
    <row r="139" spans="1:31" x14ac:dyDescent="0.3">
      <c r="A139" s="14">
        <v>137</v>
      </c>
      <c r="B139" s="8" t="s">
        <v>464</v>
      </c>
      <c r="C139" s="8">
        <v>12</v>
      </c>
      <c r="D139" s="8">
        <v>268</v>
      </c>
      <c r="E139" s="8" t="s">
        <v>69</v>
      </c>
      <c r="F139" s="8">
        <v>268</v>
      </c>
      <c r="G139" s="8" t="s">
        <v>261</v>
      </c>
      <c r="H139" s="8">
        <v>922</v>
      </c>
      <c r="J139" s="8" t="str">
        <f>VLOOKUP($E139,'un-class-eco'!$B$2:$D$219,3,FALSE)</f>
        <v>Upper middle income</v>
      </c>
      <c r="K139" s="8" t="str">
        <f>IF(VLOOKUP(E139,'un-class'!$L$1:$O$249,2,FALSE)="x","LDC",IF(VLOOKUP(E139,'un-class'!$L$1:$O$249,3,FALSE)="x","LLDC",IF(VLOOKUP(E139,'un-class'!$L$1:O354,4,FALSE)="x","SIDS","nan")))</f>
        <v>nan</v>
      </c>
      <c r="L139" s="14" t="str">
        <f t="shared" si="34"/>
        <v>GEO</v>
      </c>
      <c r="M139" s="15" t="s">
        <v>1049</v>
      </c>
      <c r="N139" s="13">
        <f>VLOOKUP($E139,'ssp3-up-g'!$C$1:$X$194,5,FALSE)</f>
        <v>8.9834106528305924E-3</v>
      </c>
      <c r="O139" s="13">
        <f>VLOOKUP($E139,'ssp3-up-g'!$C$1:$X$194,6,FALSE)</f>
        <v>7.575713717461241E-3</v>
      </c>
      <c r="P139" s="13">
        <f>VLOOKUP($E139,'ssp3-up-g'!$C$1:$X$194,7,FALSE)</f>
        <v>6.8027778501389413E-3</v>
      </c>
      <c r="Q139" s="13">
        <f>VLOOKUP($E139,'ssp3-up-g'!$C$1:$X$194,8,FALSE)</f>
        <v>0</v>
      </c>
      <c r="R139" s="13">
        <f>VLOOKUP($E139,'ssp3-up-g'!$C$1:$X$194,9,FALSE)</f>
        <v>0</v>
      </c>
      <c r="S139" s="13">
        <f>VLOOKUP($E139,'ssp3-up-g'!$C$1:$X$194,10,FALSE)</f>
        <v>0</v>
      </c>
      <c r="T139" s="13">
        <f>VLOOKUP($E139,'ssp3-up-g'!$C$1:$X$194,11,FALSE)</f>
        <v>0</v>
      </c>
      <c r="U139" s="13">
        <f>VLOOKUP($E139,'ssp3-up-g'!$C$1:$X$194,12,FALSE)</f>
        <v>0</v>
      </c>
      <c r="V139" s="13">
        <f>VLOOKUP($E139,'ssp3-up-g'!$C$1:$X$194,13,FALSE)</f>
        <v>0</v>
      </c>
      <c r="W139" s="13">
        <f>VLOOKUP($E139,'ssp3-up-g'!$C$1:$X$194,14,FALSE)</f>
        <v>0</v>
      </c>
      <c r="X139" s="13">
        <f>VLOOKUP($E139,'ssp3-up-g'!$C$1:$X$194,15,FALSE)</f>
        <v>0</v>
      </c>
      <c r="Y139" s="13">
        <f>VLOOKUP($E139,'ssp3-up-g'!$C$1:$X$194,16,FALSE)</f>
        <v>4.0770522847495272E-3</v>
      </c>
      <c r="Z139" s="13">
        <f>VLOOKUP($E139,'ssp3-up-g'!$C$1:$X$194,17,FALSE)</f>
        <v>1.2196644553844393E-2</v>
      </c>
      <c r="AA139" s="13">
        <f>VLOOKUP($E139,'ssp3-up-g'!$C$1:$X$194,18,FALSE)</f>
        <v>1.9255604721255093E-2</v>
      </c>
      <c r="AB139" s="13">
        <f>VLOOKUP($E139,'ssp3-up-g'!$C$1:$X$194,19,FALSE)</f>
        <v>2.6381014351394061E-2</v>
      </c>
      <c r="AC139" s="13">
        <f>VLOOKUP($E139,'ssp3-up-g'!$C$1:$X$194,20,FALSE)</f>
        <v>3.373303652472659E-2</v>
      </c>
      <c r="AD139" s="13">
        <f>VLOOKUP($E139,'ssp3-up-g'!$C$1:$X$194,21,FALSE)</f>
        <v>4.0248976271924697E-2</v>
      </c>
      <c r="AE139" s="13">
        <f>VLOOKUP($E139,'ssp3-up-g'!$C$1:$X$194,22,FALSE)</f>
        <v>4.4656629245032331E-2</v>
      </c>
    </row>
    <row r="140" spans="1:31" x14ac:dyDescent="0.3">
      <c r="A140" s="14">
        <v>138</v>
      </c>
      <c r="B140" s="8" t="s">
        <v>466</v>
      </c>
      <c r="C140" s="8" t="s">
        <v>214</v>
      </c>
      <c r="D140" s="8">
        <v>368</v>
      </c>
      <c r="E140" s="8" t="s">
        <v>91</v>
      </c>
      <c r="F140" s="8">
        <v>368</v>
      </c>
      <c r="G140" s="8" t="s">
        <v>261</v>
      </c>
      <c r="H140" s="8">
        <v>922</v>
      </c>
      <c r="J140" s="8" t="str">
        <f>VLOOKUP($E140,'un-class-eco'!$B$2:$D$219,3,FALSE)</f>
        <v>Upper middle income</v>
      </c>
      <c r="K140" s="8" t="str">
        <f>IF(VLOOKUP(E140,'un-class'!$L$1:$O$249,2,FALSE)="x","LDC",IF(VLOOKUP(E140,'un-class'!$L$1:$O$249,3,FALSE)="x","LLDC",IF(VLOOKUP(E140,'un-class'!$L$1:O355,4,FALSE)="x","SIDS","nan")))</f>
        <v>nan</v>
      </c>
      <c r="L140" s="14" t="str">
        <f t="shared" si="34"/>
        <v>IRQ</v>
      </c>
      <c r="M140" s="15" t="s">
        <v>1049</v>
      </c>
      <c r="N140" s="13">
        <f>VLOOKUP($E140,'ssp3-up-g'!$C$1:$X$194,5,FALSE)</f>
        <v>3.6850173669228639</v>
      </c>
      <c r="O140" s="13">
        <f>VLOOKUP($E140,'ssp3-up-g'!$C$1:$X$194,6,FALSE)</f>
        <v>4.2268117642046086</v>
      </c>
      <c r="P140" s="13">
        <f>VLOOKUP($E140,'ssp3-up-g'!$C$1:$X$194,7,FALSE)</f>
        <v>4.6718830387547001</v>
      </c>
      <c r="Q140" s="13">
        <f>VLOOKUP($E140,'ssp3-up-g'!$C$1:$X$194,8,FALSE)</f>
        <v>5.0791493867812605</v>
      </c>
      <c r="R140" s="13">
        <f>VLOOKUP($E140,'ssp3-up-g'!$C$1:$X$194,9,FALSE)</f>
        <v>5.3007832368379653</v>
      </c>
      <c r="S140" s="13">
        <f>VLOOKUP($E140,'ssp3-up-g'!$C$1:$X$194,10,FALSE)</f>
        <v>5.50298961842757</v>
      </c>
      <c r="T140" s="13">
        <f>VLOOKUP($E140,'ssp3-up-g'!$C$1:$X$194,11,FALSE)</f>
        <v>5.7193012142513169</v>
      </c>
      <c r="U140" s="13">
        <f>VLOOKUP($E140,'ssp3-up-g'!$C$1:$X$194,12,FALSE)</f>
        <v>5.9428350747324785</v>
      </c>
      <c r="V140" s="13">
        <f>VLOOKUP($E140,'ssp3-up-g'!$C$1:$X$194,13,FALSE)</f>
        <v>6.0649481825642511</v>
      </c>
      <c r="W140" s="13">
        <f>VLOOKUP($E140,'ssp3-up-g'!$C$1:$X$194,14,FALSE)</f>
        <v>6.1595736669275283</v>
      </c>
      <c r="X140" s="13">
        <f>VLOOKUP($E140,'ssp3-up-g'!$C$1:$X$194,15,FALSE)</f>
        <v>6.252615080955465</v>
      </c>
      <c r="Y140" s="13">
        <f>VLOOKUP($E140,'ssp3-up-g'!$C$1:$X$194,16,FALSE)</f>
        <v>6.3550325108241594</v>
      </c>
      <c r="Z140" s="13">
        <f>VLOOKUP($E140,'ssp3-up-g'!$C$1:$X$194,17,FALSE)</f>
        <v>6.4544296360993343</v>
      </c>
      <c r="AA140" s="13">
        <f>VLOOKUP($E140,'ssp3-up-g'!$C$1:$X$194,18,FALSE)</f>
        <v>6.5186941409938441</v>
      </c>
      <c r="AB140" s="13">
        <f>VLOOKUP($E140,'ssp3-up-g'!$C$1:$X$194,19,FALSE)</f>
        <v>6.5473232250277817</v>
      </c>
      <c r="AC140" s="13">
        <f>VLOOKUP($E140,'ssp3-up-g'!$C$1:$X$194,20,FALSE)</f>
        <v>6.5690194249029759</v>
      </c>
      <c r="AD140" s="13">
        <f>VLOOKUP($E140,'ssp3-up-g'!$C$1:$X$194,21,FALSE)</f>
        <v>6.6036760286855127</v>
      </c>
      <c r="AE140" s="13">
        <f>VLOOKUP($E140,'ssp3-up-g'!$C$1:$X$194,22,FALSE)</f>
        <v>6.6570718674317675</v>
      </c>
    </row>
    <row r="141" spans="1:31" x14ac:dyDescent="0.3">
      <c r="A141" s="14">
        <v>139</v>
      </c>
      <c r="B141" s="8" t="s">
        <v>468</v>
      </c>
      <c r="C141" s="8" t="s">
        <v>214</v>
      </c>
      <c r="D141" s="8">
        <v>376</v>
      </c>
      <c r="E141" s="8" t="s">
        <v>93</v>
      </c>
      <c r="F141" s="8">
        <v>376</v>
      </c>
      <c r="G141" s="8" t="s">
        <v>261</v>
      </c>
      <c r="H141" s="8">
        <v>922</v>
      </c>
      <c r="J141" s="8" t="str">
        <f>VLOOKUP($E141,'un-class-eco'!$B$2:$D$219,3,FALSE)</f>
        <v>High income</v>
      </c>
      <c r="K141" s="8" t="str">
        <f>IF(VLOOKUP(E141,'un-class'!$L$1:$O$249,2,FALSE)="x","LDC",IF(VLOOKUP(E141,'un-class'!$L$1:$O$249,3,FALSE)="x","LLDC",IF(VLOOKUP(E141,'un-class'!$L$1:O356,4,FALSE)="x","SIDS","nan")))</f>
        <v>nan</v>
      </c>
      <c r="L141" s="14" t="str">
        <f t="shared" si="34"/>
        <v>ISR</v>
      </c>
      <c r="M141" s="15" t="s">
        <v>1049</v>
      </c>
      <c r="N141" s="13">
        <f>VLOOKUP($E141,'ssp3-up-g'!$C$1:$X$194,5,FALSE)</f>
        <v>0.74851840752795962</v>
      </c>
      <c r="O141" s="13">
        <f>VLOOKUP($E141,'ssp3-up-g'!$C$1:$X$194,6,FALSE)</f>
        <v>0.67406488242695684</v>
      </c>
      <c r="P141" s="13">
        <f>VLOOKUP($E141,'ssp3-up-g'!$C$1:$X$194,7,FALSE)</f>
        <v>0.58566140146161949</v>
      </c>
      <c r="Q141" s="13">
        <f>VLOOKUP($E141,'ssp3-up-g'!$C$1:$X$194,8,FALSE)</f>
        <v>0.52534240177048197</v>
      </c>
      <c r="R141" s="13">
        <f>VLOOKUP($E141,'ssp3-up-g'!$C$1:$X$194,9,FALSE)</f>
        <v>0.50506978009513759</v>
      </c>
      <c r="S141" s="13">
        <f>VLOOKUP($E141,'ssp3-up-g'!$C$1:$X$194,10,FALSE)</f>
        <v>0.48641410430954046</v>
      </c>
      <c r="T141" s="13">
        <f>VLOOKUP($E141,'ssp3-up-g'!$C$1:$X$194,11,FALSE)</f>
        <v>0.44865029972728543</v>
      </c>
      <c r="U141" s="13">
        <f>VLOOKUP($E141,'ssp3-up-g'!$C$1:$X$194,12,FALSE)</f>
        <v>0.39113987320002863</v>
      </c>
      <c r="V141" s="13">
        <f>VLOOKUP($E141,'ssp3-up-g'!$C$1:$X$194,13,FALSE)</f>
        <v>0.33535208920480919</v>
      </c>
      <c r="W141" s="13">
        <f>VLOOKUP($E141,'ssp3-up-g'!$C$1:$X$194,14,FALSE)</f>
        <v>0.28130684911782744</v>
      </c>
      <c r="X141" s="13">
        <f>VLOOKUP($E141,'ssp3-up-g'!$C$1:$X$194,15,FALSE)</f>
        <v>0.24842294067241433</v>
      </c>
      <c r="Y141" s="13">
        <f>VLOOKUP($E141,'ssp3-up-g'!$C$1:$X$194,16,FALSE)</f>
        <v>0.21773000150586519</v>
      </c>
      <c r="Z141" s="13">
        <f>VLOOKUP($E141,'ssp3-up-g'!$C$1:$X$194,17,FALSE)</f>
        <v>0.18393995852353662</v>
      </c>
      <c r="AA141" s="13">
        <f>VLOOKUP($E141,'ssp3-up-g'!$C$1:$X$194,18,FALSE)</f>
        <v>0.14339071691541072</v>
      </c>
      <c r="AB141" s="13">
        <f>VLOOKUP($E141,'ssp3-up-g'!$C$1:$X$194,19,FALSE)</f>
        <v>0.10481459644472935</v>
      </c>
      <c r="AC141" s="13">
        <f>VLOOKUP($E141,'ssp3-up-g'!$C$1:$X$194,20,FALSE)</f>
        <v>6.8754599210766543E-2</v>
      </c>
      <c r="AD141" s="13">
        <f>VLOOKUP($E141,'ssp3-up-g'!$C$1:$X$194,21,FALSE)</f>
        <v>3.732831389382163E-2</v>
      </c>
      <c r="AE141" s="13">
        <f>VLOOKUP($E141,'ssp3-up-g'!$C$1:$X$194,22,FALSE)</f>
        <v>6.0605378359586126E-3</v>
      </c>
    </row>
    <row r="142" spans="1:31" x14ac:dyDescent="0.3">
      <c r="A142" s="14">
        <v>140</v>
      </c>
      <c r="B142" s="8" t="s">
        <v>470</v>
      </c>
      <c r="C142" s="8" t="s">
        <v>214</v>
      </c>
      <c r="D142" s="8">
        <v>400</v>
      </c>
      <c r="E142" s="8" t="s">
        <v>96</v>
      </c>
      <c r="F142" s="8">
        <v>400</v>
      </c>
      <c r="G142" s="8" t="s">
        <v>261</v>
      </c>
      <c r="H142" s="8">
        <v>922</v>
      </c>
      <c r="J142" s="8" t="str">
        <f>VLOOKUP($E142,'un-class-eco'!$B$2:$D$219,3,FALSE)</f>
        <v>Lower middle income</v>
      </c>
      <c r="K142" s="8" t="str">
        <f>IF(VLOOKUP(E142,'un-class'!$L$1:$O$249,2,FALSE)="x","LDC",IF(VLOOKUP(E142,'un-class'!$L$1:$O$249,3,FALSE)="x","LLDC",IF(VLOOKUP(E142,'un-class'!$L$1:O357,4,FALSE)="x","SIDS","nan")))</f>
        <v>nan</v>
      </c>
      <c r="L142" s="14" t="str">
        <f t="shared" si="34"/>
        <v>JOR</v>
      </c>
      <c r="M142" s="15" t="s">
        <v>1049</v>
      </c>
      <c r="N142" s="13">
        <f>VLOOKUP($E142,'ssp3-up-g'!$C$1:$X$194,5,FALSE)</f>
        <v>0.74793021009676863</v>
      </c>
      <c r="O142" s="13">
        <f>VLOOKUP($E142,'ssp3-up-g'!$C$1:$X$194,6,FALSE)</f>
        <v>0.82307115852257962</v>
      </c>
      <c r="P142" s="13">
        <f>VLOOKUP($E142,'ssp3-up-g'!$C$1:$X$194,7,FALSE)</f>
        <v>0.86025650593083824</v>
      </c>
      <c r="Q142" s="13">
        <f>VLOOKUP($E142,'ssp3-up-g'!$C$1:$X$194,8,FALSE)</f>
        <v>0.90977850106199742</v>
      </c>
      <c r="R142" s="13">
        <f>VLOOKUP($E142,'ssp3-up-g'!$C$1:$X$194,9,FALSE)</f>
        <v>0.92858119164602826</v>
      </c>
      <c r="S142" s="13">
        <f>VLOOKUP($E142,'ssp3-up-g'!$C$1:$X$194,10,FALSE)</f>
        <v>0.9516558207670851</v>
      </c>
      <c r="T142" s="13">
        <f>VLOOKUP($E142,'ssp3-up-g'!$C$1:$X$194,11,FALSE)</f>
        <v>0.98883095210632987</v>
      </c>
      <c r="U142" s="13">
        <f>VLOOKUP($E142,'ssp3-up-g'!$C$1:$X$194,12,FALSE)</f>
        <v>1.0328625536730875</v>
      </c>
      <c r="V142" s="13">
        <f>VLOOKUP($E142,'ssp3-up-g'!$C$1:$X$194,13,FALSE)</f>
        <v>1.0463505564085374</v>
      </c>
      <c r="W142" s="13">
        <f>VLOOKUP($E142,'ssp3-up-g'!$C$1:$X$194,14,FALSE)</f>
        <v>1.0320446822444431</v>
      </c>
      <c r="X142" s="13">
        <f>VLOOKUP($E142,'ssp3-up-g'!$C$1:$X$194,15,FALSE)</f>
        <v>0.9837459863714404</v>
      </c>
      <c r="Y142" s="13">
        <f>VLOOKUP($E142,'ssp3-up-g'!$C$1:$X$194,16,FALSE)</f>
        <v>0.93688233629753448</v>
      </c>
      <c r="Z142" s="13">
        <f>VLOOKUP($E142,'ssp3-up-g'!$C$1:$X$194,17,FALSE)</f>
        <v>0.90077383257239063</v>
      </c>
      <c r="AA142" s="13">
        <f>VLOOKUP($E142,'ssp3-up-g'!$C$1:$X$194,18,FALSE)</f>
        <v>0.8699632175686105</v>
      </c>
      <c r="AB142" s="13">
        <f>VLOOKUP($E142,'ssp3-up-g'!$C$1:$X$194,19,FALSE)</f>
        <v>0.82951820921842412</v>
      </c>
      <c r="AC142" s="13">
        <f>VLOOKUP($E142,'ssp3-up-g'!$C$1:$X$194,20,FALSE)</f>
        <v>0.77397777895949105</v>
      </c>
      <c r="AD142" s="13">
        <f>VLOOKUP($E142,'ssp3-up-g'!$C$1:$X$194,21,FALSE)</f>
        <v>0.70728576199257276</v>
      </c>
      <c r="AE142" s="13">
        <f>VLOOKUP($E142,'ssp3-up-g'!$C$1:$X$194,22,FALSE)</f>
        <v>0.6362159345374323</v>
      </c>
    </row>
    <row r="143" spans="1:31" x14ac:dyDescent="0.3">
      <c r="A143" s="14">
        <v>141</v>
      </c>
      <c r="B143" s="8" t="s">
        <v>472</v>
      </c>
      <c r="C143" s="8" t="s">
        <v>214</v>
      </c>
      <c r="D143" s="8">
        <v>414</v>
      </c>
      <c r="E143" s="8" t="s">
        <v>103</v>
      </c>
      <c r="F143" s="8">
        <v>414</v>
      </c>
      <c r="G143" s="8" t="s">
        <v>261</v>
      </c>
      <c r="H143" s="8">
        <v>922</v>
      </c>
      <c r="J143" s="8" t="str">
        <f>VLOOKUP($E143,'un-class-eco'!$B$2:$D$219,3,FALSE)</f>
        <v>High income</v>
      </c>
      <c r="K143" s="8" t="str">
        <f>IF(VLOOKUP(E143,'un-class'!$L$1:$O$249,2,FALSE)="x","LDC",IF(VLOOKUP(E143,'un-class'!$L$1:$O$249,3,FALSE)="x","LLDC",IF(VLOOKUP(E143,'un-class'!$L$1:O358,4,FALSE)="x","SIDS","nan")))</f>
        <v>nan</v>
      </c>
      <c r="L143" s="14" t="str">
        <f t="shared" si="34"/>
        <v>KWT</v>
      </c>
      <c r="M143" s="15" t="s">
        <v>1049</v>
      </c>
      <c r="N143" s="13">
        <f>VLOOKUP($E143,'ssp3-up-g'!$C$1:$X$194,5,FALSE)</f>
        <v>0.44388473092052783</v>
      </c>
      <c r="O143" s="13">
        <f>VLOOKUP($E143,'ssp3-up-g'!$C$1:$X$194,6,FALSE)</f>
        <v>0.35772397823125468</v>
      </c>
      <c r="P143" s="13">
        <f>VLOOKUP($E143,'ssp3-up-g'!$C$1:$X$194,7,FALSE)</f>
        <v>0.32246584167665748</v>
      </c>
      <c r="Q143" s="13">
        <f>VLOOKUP($E143,'ssp3-up-g'!$C$1:$X$194,8,FALSE)</f>
        <v>0.33133646002436334</v>
      </c>
      <c r="R143" s="13">
        <f>VLOOKUP($E143,'ssp3-up-g'!$C$1:$X$194,9,FALSE)</f>
        <v>0.3317765053859576</v>
      </c>
      <c r="S143" s="13">
        <f>VLOOKUP($E143,'ssp3-up-g'!$C$1:$X$194,10,FALSE)</f>
        <v>0.31994873960246029</v>
      </c>
      <c r="T143" s="13">
        <f>VLOOKUP($E143,'ssp3-up-g'!$C$1:$X$194,11,FALSE)</f>
        <v>0.29754202194188739</v>
      </c>
      <c r="U143" s="13">
        <f>VLOOKUP($E143,'ssp3-up-g'!$C$1:$X$194,12,FALSE)</f>
        <v>0.27468080112156112</v>
      </c>
      <c r="V143" s="13">
        <f>VLOOKUP($E143,'ssp3-up-g'!$C$1:$X$194,13,FALSE)</f>
        <v>0.25885542566240627</v>
      </c>
      <c r="W143" s="13">
        <f>VLOOKUP($E143,'ssp3-up-g'!$C$1:$X$194,14,FALSE)</f>
        <v>0.25343805144157194</v>
      </c>
      <c r="X143" s="13">
        <f>VLOOKUP($E143,'ssp3-up-g'!$C$1:$X$194,15,FALSE)</f>
        <v>0.24205330087578592</v>
      </c>
      <c r="Y143" s="13">
        <f>VLOOKUP($E143,'ssp3-up-g'!$C$1:$X$194,16,FALSE)</f>
        <v>0.23475014419033258</v>
      </c>
      <c r="Z143" s="13">
        <f>VLOOKUP($E143,'ssp3-up-g'!$C$1:$X$194,17,FALSE)</f>
        <v>0.23160000810495429</v>
      </c>
      <c r="AA143" s="13">
        <f>VLOOKUP($E143,'ssp3-up-g'!$C$1:$X$194,18,FALSE)</f>
        <v>0.22895704782443449</v>
      </c>
      <c r="AB143" s="13">
        <f>VLOOKUP($E143,'ssp3-up-g'!$C$1:$X$194,19,FALSE)</f>
        <v>0.22007092359147151</v>
      </c>
      <c r="AC143" s="13">
        <f>VLOOKUP($E143,'ssp3-up-g'!$C$1:$X$194,20,FALSE)</f>
        <v>0.20042219121081928</v>
      </c>
      <c r="AD143" s="13">
        <f>VLOOKUP($E143,'ssp3-up-g'!$C$1:$X$194,21,FALSE)</f>
        <v>0.17098993051830913</v>
      </c>
      <c r="AE143" s="13">
        <f>VLOOKUP($E143,'ssp3-up-g'!$C$1:$X$194,22,FALSE)</f>
        <v>0.13760246522835029</v>
      </c>
    </row>
    <row r="144" spans="1:31" x14ac:dyDescent="0.3">
      <c r="A144" s="14">
        <v>142</v>
      </c>
      <c r="B144" s="8" t="s">
        <v>474</v>
      </c>
      <c r="C144" s="8" t="s">
        <v>214</v>
      </c>
      <c r="D144" s="8">
        <v>422</v>
      </c>
      <c r="E144" s="8" t="s">
        <v>105</v>
      </c>
      <c r="F144" s="8">
        <v>422</v>
      </c>
      <c r="G144" s="8" t="s">
        <v>261</v>
      </c>
      <c r="H144" s="8">
        <v>922</v>
      </c>
      <c r="J144" s="8" t="str">
        <f>VLOOKUP($E144,'un-class-eco'!$B$2:$D$219,3,FALSE)</f>
        <v>Lower middle income</v>
      </c>
      <c r="K144" s="8" t="str">
        <f>IF(VLOOKUP(E144,'un-class'!$L$1:$O$249,2,FALSE)="x","LDC",IF(VLOOKUP(E144,'un-class'!$L$1:$O$249,3,FALSE)="x","LLDC",IF(VLOOKUP(E144,'un-class'!$L$1:O359,4,FALSE)="x","SIDS","nan")))</f>
        <v>nan</v>
      </c>
      <c r="L144" s="14" t="str">
        <f t="shared" si="34"/>
        <v>LBN</v>
      </c>
      <c r="M144" s="15" t="s">
        <v>1049</v>
      </c>
      <c r="N144" s="13">
        <f>VLOOKUP($E144,'ssp3-up-g'!$C$1:$X$194,5,FALSE)</f>
        <v>0.19825671934269495</v>
      </c>
      <c r="O144" s="13">
        <f>VLOOKUP($E144,'ssp3-up-g'!$C$1:$X$194,6,FALSE)</f>
        <v>0.20261433147573493</v>
      </c>
      <c r="P144" s="13">
        <f>VLOOKUP($E144,'ssp3-up-g'!$C$1:$X$194,7,FALSE)</f>
        <v>0.19966631392642409</v>
      </c>
      <c r="Q144" s="13">
        <f>VLOOKUP($E144,'ssp3-up-g'!$C$1:$X$194,8,FALSE)</f>
        <v>0.18546613921022814</v>
      </c>
      <c r="R144" s="13">
        <f>VLOOKUP($E144,'ssp3-up-g'!$C$1:$X$194,9,FALSE)</f>
        <v>0.15135286098403533</v>
      </c>
      <c r="S144" s="13">
        <f>VLOOKUP($E144,'ssp3-up-g'!$C$1:$X$194,10,FALSE)</f>
        <v>0.12331639010788287</v>
      </c>
      <c r="T144" s="13">
        <f>VLOOKUP($E144,'ssp3-up-g'!$C$1:$X$194,11,FALSE)</f>
        <v>0.10491054155295387</v>
      </c>
      <c r="U144" s="13">
        <f>VLOOKUP($E144,'ssp3-up-g'!$C$1:$X$194,12,FALSE)</f>
        <v>9.3865084915689678E-2</v>
      </c>
      <c r="V144" s="13">
        <f>VLOOKUP($E144,'ssp3-up-g'!$C$1:$X$194,13,FALSE)</f>
        <v>8.1359339022637478E-2</v>
      </c>
      <c r="W144" s="13">
        <f>VLOOKUP($E144,'ssp3-up-g'!$C$1:$X$194,14,FALSE)</f>
        <v>6.6185995785147611E-2</v>
      </c>
      <c r="X144" s="13">
        <f>VLOOKUP($E144,'ssp3-up-g'!$C$1:$X$194,15,FALSE)</f>
        <v>4.9897776560903218E-2</v>
      </c>
      <c r="Y144" s="13">
        <f>VLOOKUP($E144,'ssp3-up-g'!$C$1:$X$194,16,FALSE)</f>
        <v>4.2105086688689397E-2</v>
      </c>
      <c r="Z144" s="13">
        <f>VLOOKUP($E144,'ssp3-up-g'!$C$1:$X$194,17,FALSE)</f>
        <v>4.4847962027731114E-2</v>
      </c>
      <c r="AA144" s="13">
        <f>VLOOKUP($E144,'ssp3-up-g'!$C$1:$X$194,18,FALSE)</f>
        <v>5.3783208805302074E-2</v>
      </c>
      <c r="AB144" s="13">
        <f>VLOOKUP($E144,'ssp3-up-g'!$C$1:$X$194,19,FALSE)</f>
        <v>6.4840570823445631E-2</v>
      </c>
      <c r="AC144" s="13">
        <f>VLOOKUP($E144,'ssp3-up-g'!$C$1:$X$194,20,FALSE)</f>
        <v>7.4787137313097496E-2</v>
      </c>
      <c r="AD144" s="13">
        <f>VLOOKUP($E144,'ssp3-up-g'!$C$1:$X$194,21,FALSE)</f>
        <v>8.2360766845209987E-2</v>
      </c>
      <c r="AE144" s="13">
        <f>VLOOKUP($E144,'ssp3-up-g'!$C$1:$X$194,22,FALSE)</f>
        <v>8.9039217413501071E-2</v>
      </c>
    </row>
    <row r="145" spans="1:31" x14ac:dyDescent="0.3">
      <c r="A145" s="14">
        <v>143</v>
      </c>
      <c r="B145" s="8" t="s">
        <v>476</v>
      </c>
      <c r="C145" s="8" t="s">
        <v>214</v>
      </c>
      <c r="D145" s="8">
        <v>512</v>
      </c>
      <c r="E145" s="8" t="s">
        <v>142</v>
      </c>
      <c r="F145" s="8">
        <v>512</v>
      </c>
      <c r="G145" s="8" t="s">
        <v>261</v>
      </c>
      <c r="H145" s="8">
        <v>922</v>
      </c>
      <c r="J145" s="8" t="str">
        <f>VLOOKUP($E145,'un-class-eco'!$B$2:$D$219,3,FALSE)</f>
        <v>High income</v>
      </c>
      <c r="K145" s="8" t="str">
        <f>IF(VLOOKUP(E145,'un-class'!$L$1:$O$249,2,FALSE)="x","LDC",IF(VLOOKUP(E145,'un-class'!$L$1:$O$249,3,FALSE)="x","LLDC",IF(VLOOKUP(E145,'un-class'!$L$1:O360,4,FALSE)="x","SIDS","nan")))</f>
        <v>nan</v>
      </c>
      <c r="L145" s="14" t="str">
        <f t="shared" si="34"/>
        <v>OMN</v>
      </c>
      <c r="M145" s="15" t="s">
        <v>1049</v>
      </c>
      <c r="N145" s="13">
        <f>VLOOKUP($E145,'ssp3-up-g'!$C$1:$X$194,5,FALSE)</f>
        <v>0.21723702721419436</v>
      </c>
      <c r="O145" s="13">
        <f>VLOOKUP($E145,'ssp3-up-g'!$C$1:$X$194,6,FALSE)</f>
        <v>0.22663650099039678</v>
      </c>
      <c r="P145" s="13">
        <f>VLOOKUP($E145,'ssp3-up-g'!$C$1:$X$194,7,FALSE)</f>
        <v>0.23414352792531279</v>
      </c>
      <c r="Q145" s="13">
        <f>VLOOKUP($E145,'ssp3-up-g'!$C$1:$X$194,8,FALSE)</f>
        <v>0.23134734836587212</v>
      </c>
      <c r="R145" s="13">
        <f>VLOOKUP($E145,'ssp3-up-g'!$C$1:$X$194,9,FALSE)</f>
        <v>0.22283734719590242</v>
      </c>
      <c r="S145" s="13">
        <f>VLOOKUP($E145,'ssp3-up-g'!$C$1:$X$194,10,FALSE)</f>
        <v>0.21930661499143067</v>
      </c>
      <c r="T145" s="13">
        <f>VLOOKUP($E145,'ssp3-up-g'!$C$1:$X$194,11,FALSE)</f>
        <v>0.21615822161517873</v>
      </c>
      <c r="U145" s="13">
        <f>VLOOKUP($E145,'ssp3-up-g'!$C$1:$X$194,12,FALSE)</f>
        <v>0.21167783620511971</v>
      </c>
      <c r="V145" s="13">
        <f>VLOOKUP($E145,'ssp3-up-g'!$C$1:$X$194,13,FALSE)</f>
        <v>0.20089493615906839</v>
      </c>
      <c r="W145" s="13">
        <f>VLOOKUP($E145,'ssp3-up-g'!$C$1:$X$194,14,FALSE)</f>
        <v>0.19029203601824296</v>
      </c>
      <c r="X145" s="13">
        <f>VLOOKUP($E145,'ssp3-up-g'!$C$1:$X$194,15,FALSE)</f>
        <v>0.18110290765513248</v>
      </c>
      <c r="Y145" s="13">
        <f>VLOOKUP($E145,'ssp3-up-g'!$C$1:$X$194,16,FALSE)</f>
        <v>0.18122999328010891</v>
      </c>
      <c r="Z145" s="13">
        <f>VLOOKUP($E145,'ssp3-up-g'!$C$1:$X$194,17,FALSE)</f>
        <v>0.19206155046125417</v>
      </c>
      <c r="AA145" s="13">
        <f>VLOOKUP($E145,'ssp3-up-g'!$C$1:$X$194,18,FALSE)</f>
        <v>0.20842364954633297</v>
      </c>
      <c r="AB145" s="13">
        <f>VLOOKUP($E145,'ssp3-up-g'!$C$1:$X$194,19,FALSE)</f>
        <v>0.22349373003852513</v>
      </c>
      <c r="AC145" s="13">
        <f>VLOOKUP($E145,'ssp3-up-g'!$C$1:$X$194,20,FALSE)</f>
        <v>0.23426158189424484</v>
      </c>
      <c r="AD145" s="13">
        <f>VLOOKUP($E145,'ssp3-up-g'!$C$1:$X$194,21,FALSE)</f>
        <v>0.24170993418158204</v>
      </c>
      <c r="AE145" s="13">
        <f>VLOOKUP($E145,'ssp3-up-g'!$C$1:$X$194,22,FALSE)</f>
        <v>0.2483721183584775</v>
      </c>
    </row>
    <row r="146" spans="1:31" x14ac:dyDescent="0.3">
      <c r="A146" s="14">
        <v>144</v>
      </c>
      <c r="B146" s="8" t="s">
        <v>478</v>
      </c>
      <c r="C146" s="8" t="s">
        <v>214</v>
      </c>
      <c r="D146" s="8">
        <v>634</v>
      </c>
      <c r="E146" s="8" t="s">
        <v>155</v>
      </c>
      <c r="F146" s="8">
        <v>634</v>
      </c>
      <c r="G146" s="8" t="s">
        <v>261</v>
      </c>
      <c r="H146" s="8">
        <v>922</v>
      </c>
      <c r="J146" s="8" t="str">
        <f>VLOOKUP($E146,'un-class-eco'!$B$2:$D$219,3,FALSE)</f>
        <v>High income</v>
      </c>
      <c r="K146" s="8" t="str">
        <f>IF(VLOOKUP(E146,'un-class'!$L$1:$O$249,2,FALSE)="x","LDC",IF(VLOOKUP(E146,'un-class'!$L$1:$O$249,3,FALSE)="x","LLDC",IF(VLOOKUP(E146,'un-class'!$L$1:O361,4,FALSE)="x","SIDS","nan")))</f>
        <v>nan</v>
      </c>
      <c r="L146" s="14" t="str">
        <f t="shared" si="34"/>
        <v>QAT</v>
      </c>
      <c r="M146" s="15" t="s">
        <v>1049</v>
      </c>
      <c r="N146" s="13">
        <f>VLOOKUP($E146,'ssp3-up-g'!$C$1:$X$194,5,FALSE)</f>
        <v>0.46560654463171725</v>
      </c>
      <c r="O146" s="13">
        <f>VLOOKUP($E146,'ssp3-up-g'!$C$1:$X$194,6,FALSE)</f>
        <v>0.21391393738924958</v>
      </c>
      <c r="P146" s="13">
        <f>VLOOKUP($E146,'ssp3-up-g'!$C$1:$X$194,7,FALSE)</f>
        <v>0.17760970913522289</v>
      </c>
      <c r="Q146" s="13">
        <f>VLOOKUP($E146,'ssp3-up-g'!$C$1:$X$194,8,FALSE)</f>
        <v>0.16747959644611043</v>
      </c>
      <c r="R146" s="13">
        <f>VLOOKUP($E146,'ssp3-up-g'!$C$1:$X$194,9,FALSE)</f>
        <v>0.15838975670464928</v>
      </c>
      <c r="S146" s="13">
        <f>VLOOKUP($E146,'ssp3-up-g'!$C$1:$X$194,10,FALSE)</f>
        <v>0.14903306973271846</v>
      </c>
      <c r="T146" s="13">
        <f>VLOOKUP($E146,'ssp3-up-g'!$C$1:$X$194,11,FALSE)</f>
        <v>0.13404010365058072</v>
      </c>
      <c r="U146" s="13">
        <f>VLOOKUP($E146,'ssp3-up-g'!$C$1:$X$194,12,FALSE)</f>
        <v>0.11281029059487224</v>
      </c>
      <c r="V146" s="13">
        <f>VLOOKUP($E146,'ssp3-up-g'!$C$1:$X$194,13,FALSE)</f>
        <v>9.0824490881441733E-2</v>
      </c>
      <c r="W146" s="13">
        <f>VLOOKUP($E146,'ssp3-up-g'!$C$1:$X$194,14,FALSE)</f>
        <v>7.4428289221638799E-2</v>
      </c>
      <c r="X146" s="13">
        <f>VLOOKUP($E146,'ssp3-up-g'!$C$1:$X$194,15,FALSE)</f>
        <v>5.6211385943125691E-2</v>
      </c>
      <c r="Y146" s="13">
        <f>VLOOKUP($E146,'ssp3-up-g'!$C$1:$X$194,16,FALSE)</f>
        <v>4.3979099674448019E-2</v>
      </c>
      <c r="Z146" s="13">
        <f>VLOOKUP($E146,'ssp3-up-g'!$C$1:$X$194,17,FALSE)</f>
        <v>3.93651632587666E-2</v>
      </c>
      <c r="AA146" s="13">
        <f>VLOOKUP($E146,'ssp3-up-g'!$C$1:$X$194,18,FALSE)</f>
        <v>4.1535788137884389E-2</v>
      </c>
      <c r="AB146" s="13">
        <f>VLOOKUP($E146,'ssp3-up-g'!$C$1:$X$194,19,FALSE)</f>
        <v>4.5395883374813817E-2</v>
      </c>
      <c r="AC146" s="13">
        <f>VLOOKUP($E146,'ssp3-up-g'!$C$1:$X$194,20,FALSE)</f>
        <v>4.4163636347079649E-2</v>
      </c>
      <c r="AD146" s="13">
        <f>VLOOKUP($E146,'ssp3-up-g'!$C$1:$X$194,21,FALSE)</f>
        <v>3.3963303628130159E-2</v>
      </c>
      <c r="AE146" s="13">
        <f>VLOOKUP($E146,'ssp3-up-g'!$C$1:$X$194,22,FALSE)</f>
        <v>1.5300365510478642E-2</v>
      </c>
    </row>
    <row r="147" spans="1:31" x14ac:dyDescent="0.3">
      <c r="A147" s="14">
        <v>145</v>
      </c>
      <c r="B147" s="8" t="s">
        <v>480</v>
      </c>
      <c r="C147" s="8" t="s">
        <v>214</v>
      </c>
      <c r="D147" s="8">
        <v>682</v>
      </c>
      <c r="E147" s="8" t="s">
        <v>160</v>
      </c>
      <c r="F147" s="8">
        <v>682</v>
      </c>
      <c r="G147" s="8" t="s">
        <v>261</v>
      </c>
      <c r="H147" s="8">
        <v>922</v>
      </c>
      <c r="J147" s="8" t="str">
        <f>VLOOKUP($E147,'un-class-eco'!$B$2:$D$219,3,FALSE)</f>
        <v>High income</v>
      </c>
      <c r="K147" s="8" t="str">
        <f>IF(VLOOKUP(E147,'un-class'!$L$1:$O$249,2,FALSE)="x","LDC",IF(VLOOKUP(E147,'un-class'!$L$1:$O$249,3,FALSE)="x","LLDC",IF(VLOOKUP(E147,'un-class'!$L$1:O362,4,FALSE)="x","SIDS","nan")))</f>
        <v>nan</v>
      </c>
      <c r="L147" s="14" t="str">
        <f t="shared" si="34"/>
        <v>SAU</v>
      </c>
      <c r="M147" s="15" t="s">
        <v>1049</v>
      </c>
      <c r="N147" s="13">
        <f>VLOOKUP($E147,'ssp3-up-g'!$C$1:$X$194,5,FALSE)</f>
        <v>3.4081649940357757</v>
      </c>
      <c r="O147" s="13">
        <f>VLOOKUP($E147,'ssp3-up-g'!$C$1:$X$194,6,FALSE)</f>
        <v>3.5144496871785122</v>
      </c>
      <c r="P147" s="13">
        <f>VLOOKUP($E147,'ssp3-up-g'!$C$1:$X$194,7,FALSE)</f>
        <v>3.4753603768007686</v>
      </c>
      <c r="Q147" s="13">
        <f>VLOOKUP($E147,'ssp3-up-g'!$C$1:$X$194,8,FALSE)</f>
        <v>3.5901059444486734</v>
      </c>
      <c r="R147" s="13">
        <f>VLOOKUP($E147,'ssp3-up-g'!$C$1:$X$194,9,FALSE)</f>
        <v>3.6301957698003093</v>
      </c>
      <c r="S147" s="13">
        <f>VLOOKUP($E147,'ssp3-up-g'!$C$1:$X$194,10,FALSE)</f>
        <v>3.68210457185004</v>
      </c>
      <c r="T147" s="13">
        <f>VLOOKUP($E147,'ssp3-up-g'!$C$1:$X$194,11,FALSE)</f>
        <v>3.7199292021584967</v>
      </c>
      <c r="U147" s="13">
        <f>VLOOKUP($E147,'ssp3-up-g'!$C$1:$X$194,12,FALSE)</f>
        <v>3.737335159963223</v>
      </c>
      <c r="V147" s="13">
        <f>VLOOKUP($E147,'ssp3-up-g'!$C$1:$X$194,13,FALSE)</f>
        <v>3.6945582265784438</v>
      </c>
      <c r="W147" s="13">
        <f>VLOOKUP($E147,'ssp3-up-g'!$C$1:$X$194,14,FALSE)</f>
        <v>3.6529967108092549</v>
      </c>
      <c r="X147" s="13">
        <f>VLOOKUP($E147,'ssp3-up-g'!$C$1:$X$194,15,FALSE)</f>
        <v>3.5720673516064636</v>
      </c>
      <c r="Y147" s="13">
        <f>VLOOKUP($E147,'ssp3-up-g'!$C$1:$X$194,16,FALSE)</f>
        <v>3.5422708569943495</v>
      </c>
      <c r="Z147" s="13">
        <f>VLOOKUP($E147,'ssp3-up-g'!$C$1:$X$194,17,FALSE)</f>
        <v>3.538212667430372</v>
      </c>
      <c r="AA147" s="13">
        <f>VLOOKUP($E147,'ssp3-up-g'!$C$1:$X$194,18,FALSE)</f>
        <v>3.5028772424387853</v>
      </c>
      <c r="AB147" s="13">
        <f>VLOOKUP($E147,'ssp3-up-g'!$C$1:$X$194,19,FALSE)</f>
        <v>3.3957371839992021</v>
      </c>
      <c r="AC147" s="13">
        <f>VLOOKUP($E147,'ssp3-up-g'!$C$1:$X$194,20,FALSE)</f>
        <v>3.2278307794582872</v>
      </c>
      <c r="AD147" s="13">
        <f>VLOOKUP($E147,'ssp3-up-g'!$C$1:$X$194,21,FALSE)</f>
        <v>3.0146094286690754</v>
      </c>
      <c r="AE147" s="13">
        <f>VLOOKUP($E147,'ssp3-up-g'!$C$1:$X$194,22,FALSE)</f>
        <v>2.7723872898329915</v>
      </c>
    </row>
    <row r="148" spans="1:31" x14ac:dyDescent="0.3">
      <c r="A148" s="14">
        <v>146</v>
      </c>
      <c r="B148" s="8" t="s">
        <v>482</v>
      </c>
      <c r="C148" s="8">
        <v>13</v>
      </c>
      <c r="D148" s="8">
        <v>275</v>
      </c>
      <c r="E148" s="8" t="s">
        <v>153</v>
      </c>
      <c r="F148" s="8">
        <v>275</v>
      </c>
      <c r="G148" s="8" t="s">
        <v>261</v>
      </c>
      <c r="H148" s="8">
        <v>922</v>
      </c>
      <c r="J148" s="8" t="str">
        <f>VLOOKUP($E148,'un-class-eco'!$B$2:$D$219,3,FALSE)</f>
        <v>Lower middle income</v>
      </c>
      <c r="K148" s="8" t="str">
        <f>IF(VLOOKUP(E148,'un-class'!$L$1:$O$249,2,FALSE)="x","LDC",IF(VLOOKUP(E148,'un-class'!$L$1:$O$249,3,FALSE)="x","LLDC",IF(VLOOKUP(E148,'un-class'!$L$1:O363,4,FALSE)="x","SIDS","nan")))</f>
        <v>nan</v>
      </c>
      <c r="L148" s="14" t="str">
        <f t="shared" si="34"/>
        <v>PSE</v>
      </c>
      <c r="M148" s="15" t="s">
        <v>1049</v>
      </c>
      <c r="N148" s="13">
        <f>VLOOKUP($E148,'ssp3-up-g'!$C$1:$X$194,5,FALSE)</f>
        <v>0.4060851900880631</v>
      </c>
      <c r="O148" s="13">
        <f>VLOOKUP($E148,'ssp3-up-g'!$C$1:$X$194,6,FALSE)</f>
        <v>0.44587010695268114</v>
      </c>
      <c r="P148" s="13">
        <f>VLOOKUP($E148,'ssp3-up-g'!$C$1:$X$194,7,FALSE)</f>
        <v>0.48715612960909427</v>
      </c>
      <c r="Q148" s="13">
        <f>VLOOKUP($E148,'ssp3-up-g'!$C$1:$X$194,8,FALSE)</f>
        <v>0.50413046607712619</v>
      </c>
      <c r="R148" s="13">
        <f>VLOOKUP($E148,'ssp3-up-g'!$C$1:$X$194,9,FALSE)</f>
        <v>0.49755024061254094</v>
      </c>
      <c r="S148" s="13">
        <f>VLOOKUP($E148,'ssp3-up-g'!$C$1:$X$194,10,FALSE)</f>
        <v>0.49265295723883096</v>
      </c>
      <c r="T148" s="13">
        <f>VLOOKUP($E148,'ssp3-up-g'!$C$1:$X$194,11,FALSE)</f>
        <v>0.49832848305107458</v>
      </c>
      <c r="U148" s="13">
        <f>VLOOKUP($E148,'ssp3-up-g'!$C$1:$X$194,12,FALSE)</f>
        <v>0.51245252065673874</v>
      </c>
      <c r="V148" s="13">
        <f>VLOOKUP($E148,'ssp3-up-g'!$C$1:$X$194,13,FALSE)</f>
        <v>0.51730042098950957</v>
      </c>
      <c r="W148" s="13">
        <f>VLOOKUP($E148,'ssp3-up-g'!$C$1:$X$194,14,FALSE)</f>
        <v>0.51450420485986825</v>
      </c>
      <c r="X148" s="13">
        <f>VLOOKUP($E148,'ssp3-up-g'!$C$1:$X$194,15,FALSE)</f>
        <v>0.52086867273115622</v>
      </c>
      <c r="Y148" s="13">
        <f>VLOOKUP($E148,'ssp3-up-g'!$C$1:$X$194,16,FALSE)</f>
        <v>0.53058264888020901</v>
      </c>
      <c r="Z148" s="13">
        <f>VLOOKUP($E148,'ssp3-up-g'!$C$1:$X$194,17,FALSE)</f>
        <v>0.5460429311281505</v>
      </c>
      <c r="AA148" s="13">
        <f>VLOOKUP($E148,'ssp3-up-g'!$C$1:$X$194,18,FALSE)</f>
        <v>0.56347661658615245</v>
      </c>
      <c r="AB148" s="13">
        <f>VLOOKUP($E148,'ssp3-up-g'!$C$1:$X$194,19,FALSE)</f>
        <v>0.57849129744522365</v>
      </c>
      <c r="AC148" s="13">
        <f>VLOOKUP($E148,'ssp3-up-g'!$C$1:$X$194,20,FALSE)</f>
        <v>0.59024387730576322</v>
      </c>
      <c r="AD148" s="13">
        <f>VLOOKUP($E148,'ssp3-up-g'!$C$1:$X$194,21,FALSE)</f>
        <v>0.60098905956135873</v>
      </c>
      <c r="AE148" s="13">
        <f>VLOOKUP($E148,'ssp3-up-g'!$C$1:$X$194,22,FALSE)</f>
        <v>0.61242787757254469</v>
      </c>
    </row>
    <row r="149" spans="1:31" x14ac:dyDescent="0.3">
      <c r="A149" s="14">
        <v>147</v>
      </c>
      <c r="B149" s="8" t="s">
        <v>484</v>
      </c>
      <c r="C149" s="8" t="s">
        <v>214</v>
      </c>
      <c r="D149" s="8">
        <v>760</v>
      </c>
      <c r="E149" s="8" t="s">
        <v>175</v>
      </c>
      <c r="F149" s="8">
        <v>760</v>
      </c>
      <c r="G149" s="8" t="s">
        <v>261</v>
      </c>
      <c r="H149" s="8">
        <v>922</v>
      </c>
      <c r="J149" s="8" t="str">
        <f>VLOOKUP($E149,'un-class-eco'!$B$2:$D$219,3,FALSE)</f>
        <v>Low income</v>
      </c>
      <c r="K149" s="8" t="str">
        <f>IF(VLOOKUP(E149,'un-class'!$L$1:$O$249,2,FALSE)="x","LDC",IF(VLOOKUP(E149,'un-class'!$L$1:$O$249,3,FALSE)="x","LLDC",IF(VLOOKUP(E149,'un-class'!$L$1:O364,4,FALSE)="x","SIDS","nan")))</f>
        <v>nan</v>
      </c>
      <c r="L149" s="14" t="str">
        <f t="shared" si="34"/>
        <v>SYR</v>
      </c>
      <c r="M149" s="15" t="s">
        <v>1049</v>
      </c>
      <c r="N149" s="13">
        <f>VLOOKUP($E149,'ssp3-up-g'!$C$1:$X$194,5,FALSE)</f>
        <v>1.3818538169240071</v>
      </c>
      <c r="O149" s="13">
        <f>VLOOKUP($E149,'ssp3-up-g'!$C$1:$X$194,6,FALSE)</f>
        <v>1.5615337778096219</v>
      </c>
      <c r="P149" s="13">
        <f>VLOOKUP($E149,'ssp3-up-g'!$C$1:$X$194,7,FALSE)</f>
        <v>1.7108640063477107</v>
      </c>
      <c r="Q149" s="13">
        <f>VLOOKUP($E149,'ssp3-up-g'!$C$1:$X$194,8,FALSE)</f>
        <v>1.7971918063716039</v>
      </c>
      <c r="R149" s="13">
        <f>VLOOKUP($E149,'ssp3-up-g'!$C$1:$X$194,9,FALSE)</f>
        <v>1.7580849603167508</v>
      </c>
      <c r="S149" s="13">
        <f>VLOOKUP($E149,'ssp3-up-g'!$C$1:$X$194,10,FALSE)</f>
        <v>1.6965267617576956</v>
      </c>
      <c r="T149" s="13">
        <f>VLOOKUP($E149,'ssp3-up-g'!$C$1:$X$194,11,FALSE)</f>
        <v>1.6784813069029703</v>
      </c>
      <c r="U149" s="13">
        <f>VLOOKUP($E149,'ssp3-up-g'!$C$1:$X$194,12,FALSE)</f>
        <v>1.721723754859017</v>
      </c>
      <c r="V149" s="13">
        <f>VLOOKUP($E149,'ssp3-up-g'!$C$1:$X$194,13,FALSE)</f>
        <v>1.7417955085347572</v>
      </c>
      <c r="W149" s="13">
        <f>VLOOKUP($E149,'ssp3-up-g'!$C$1:$X$194,14,FALSE)</f>
        <v>1.7114992829951596</v>
      </c>
      <c r="X149" s="13">
        <f>VLOOKUP($E149,'ssp3-up-g'!$C$1:$X$194,15,FALSE)</f>
        <v>1.6475323126414985</v>
      </c>
      <c r="Y149" s="13">
        <f>VLOOKUP($E149,'ssp3-up-g'!$C$1:$X$194,16,FALSE)</f>
        <v>1.5878971438041845</v>
      </c>
      <c r="Z149" s="13">
        <f>VLOOKUP($E149,'ssp3-up-g'!$C$1:$X$194,17,FALSE)</f>
        <v>1.5623443527716745</v>
      </c>
      <c r="AA149" s="13">
        <f>VLOOKUP($E149,'ssp3-up-g'!$C$1:$X$194,18,FALSE)</f>
        <v>1.5658504427764939</v>
      </c>
      <c r="AB149" s="13">
        <f>VLOOKUP($E149,'ssp3-up-g'!$C$1:$X$194,19,FALSE)</f>
        <v>1.5708305512183216</v>
      </c>
      <c r="AC149" s="13">
        <f>VLOOKUP($E149,'ssp3-up-g'!$C$1:$X$194,20,FALSE)</f>
        <v>1.5632210561009998</v>
      </c>
      <c r="AD149" s="13">
        <f>VLOOKUP($E149,'ssp3-up-g'!$C$1:$X$194,21,FALSE)</f>
        <v>1.5523544429044449</v>
      </c>
      <c r="AE149" s="13">
        <f>VLOOKUP($E149,'ssp3-up-g'!$C$1:$X$194,22,FALSE)</f>
        <v>1.5520882713165491</v>
      </c>
    </row>
    <row r="150" spans="1:31" x14ac:dyDescent="0.3">
      <c r="A150" s="14">
        <v>148</v>
      </c>
      <c r="B150" s="8" t="s">
        <v>486</v>
      </c>
      <c r="C150" s="8" t="s">
        <v>214</v>
      </c>
      <c r="D150" s="8">
        <v>792</v>
      </c>
      <c r="E150" s="8" t="s">
        <v>185</v>
      </c>
      <c r="F150" s="8">
        <v>792</v>
      </c>
      <c r="G150" s="8" t="s">
        <v>261</v>
      </c>
      <c r="H150" s="8">
        <v>922</v>
      </c>
      <c r="J150" s="8" t="str">
        <f>VLOOKUP($E150,'un-class-eco'!$B$2:$D$219,3,FALSE)</f>
        <v>Upper middle income</v>
      </c>
      <c r="K150" s="8" t="str">
        <f>IF(VLOOKUP(E150,'un-class'!$L$1:$O$249,2,FALSE)="x","LDC",IF(VLOOKUP(E150,'un-class'!$L$1:$O$249,3,FALSE)="x","LLDC",IF(VLOOKUP(E150,'un-class'!$L$1:O365,4,FALSE)="x","SIDS","nan")))</f>
        <v>nan</v>
      </c>
      <c r="L150" s="14" t="str">
        <f t="shared" si="34"/>
        <v>TUR</v>
      </c>
      <c r="M150" s="15" t="s">
        <v>1049</v>
      </c>
      <c r="N150" s="13">
        <f>VLOOKUP($E150,'ssp3-up-g'!$C$1:$X$194,5,FALSE)</f>
        <v>3.6828023621396611</v>
      </c>
      <c r="O150" s="13">
        <f>VLOOKUP($E150,'ssp3-up-g'!$C$1:$X$194,6,FALSE)</f>
        <v>3.829764528346459</v>
      </c>
      <c r="P150" s="13">
        <f>VLOOKUP($E150,'ssp3-up-g'!$C$1:$X$194,7,FALSE)</f>
        <v>3.7869915082106829</v>
      </c>
      <c r="Q150" s="13">
        <f>VLOOKUP($E150,'ssp3-up-g'!$C$1:$X$194,8,FALSE)</f>
        <v>3.6361881185810887</v>
      </c>
      <c r="R150" s="13">
        <f>VLOOKUP($E150,'ssp3-up-g'!$C$1:$X$194,9,FALSE)</f>
        <v>3.3449020541988119</v>
      </c>
      <c r="S150" s="13">
        <f>VLOOKUP($E150,'ssp3-up-g'!$C$1:$X$194,10,FALSE)</f>
        <v>3.1595049632566372</v>
      </c>
      <c r="T150" s="13">
        <f>VLOOKUP($E150,'ssp3-up-g'!$C$1:$X$194,11,FALSE)</f>
        <v>3.1180378996511564</v>
      </c>
      <c r="U150" s="13">
        <f>VLOOKUP($E150,'ssp3-up-g'!$C$1:$X$194,12,FALSE)</f>
        <v>3.0808895730949217</v>
      </c>
      <c r="V150" s="13">
        <f>VLOOKUP($E150,'ssp3-up-g'!$C$1:$X$194,13,FALSE)</f>
        <v>2.9401192200230355</v>
      </c>
      <c r="W150" s="13">
        <f>VLOOKUP($E150,'ssp3-up-g'!$C$1:$X$194,14,FALSE)</f>
        <v>2.7975142363683574</v>
      </c>
      <c r="X150" s="13">
        <f>VLOOKUP($E150,'ssp3-up-g'!$C$1:$X$194,15,FALSE)</f>
        <v>2.6808186107467122</v>
      </c>
      <c r="Y150" s="13">
        <f>VLOOKUP($E150,'ssp3-up-g'!$C$1:$X$194,16,FALSE)</f>
        <v>2.6799641668227281</v>
      </c>
      <c r="Z150" s="13">
        <f>VLOOKUP($E150,'ssp3-up-g'!$C$1:$X$194,17,FALSE)</f>
        <v>2.7825764578076928</v>
      </c>
      <c r="AA150" s="13">
        <f>VLOOKUP($E150,'ssp3-up-g'!$C$1:$X$194,18,FALSE)</f>
        <v>2.9261133689585392</v>
      </c>
      <c r="AB150" s="13">
        <f>VLOOKUP($E150,'ssp3-up-g'!$C$1:$X$194,19,FALSE)</f>
        <v>3.0279885763342946</v>
      </c>
      <c r="AC150" s="13">
        <f>VLOOKUP($E150,'ssp3-up-g'!$C$1:$X$194,20,FALSE)</f>
        <v>3.1084270163981529</v>
      </c>
      <c r="AD150" s="13">
        <f>VLOOKUP($E150,'ssp3-up-g'!$C$1:$X$194,21,FALSE)</f>
        <v>3.1729119687187932</v>
      </c>
      <c r="AE150" s="13">
        <f>VLOOKUP($E150,'ssp3-up-g'!$C$1:$X$194,22,FALSE)</f>
        <v>3.228315177163168</v>
      </c>
    </row>
    <row r="151" spans="1:31" x14ac:dyDescent="0.3">
      <c r="A151" s="14">
        <v>149</v>
      </c>
      <c r="B151" s="8" t="s">
        <v>488</v>
      </c>
      <c r="C151" s="8" t="s">
        <v>214</v>
      </c>
      <c r="D151" s="8">
        <v>784</v>
      </c>
      <c r="E151" s="8" t="s">
        <v>13</v>
      </c>
      <c r="F151" s="8">
        <v>784</v>
      </c>
      <c r="G151" s="8" t="s">
        <v>261</v>
      </c>
      <c r="H151" s="8">
        <v>922</v>
      </c>
      <c r="J151" s="8" t="str">
        <f>VLOOKUP($E151,'un-class-eco'!$B$2:$D$219,3,FALSE)</f>
        <v>High income</v>
      </c>
      <c r="K151" s="8" t="str">
        <f>IF(VLOOKUP(E151,'un-class'!$L$1:$O$249,2,FALSE)="x","LDC",IF(VLOOKUP(E151,'un-class'!$L$1:$O$249,3,FALSE)="x","LLDC",IF(VLOOKUP(E151,'un-class'!$L$1:O366,4,FALSE)="x","SIDS","nan")))</f>
        <v>nan</v>
      </c>
      <c r="L151" s="14" t="str">
        <f t="shared" si="34"/>
        <v>ARE</v>
      </c>
      <c r="M151" s="15" t="s">
        <v>1049</v>
      </c>
      <c r="N151" s="13">
        <f>VLOOKUP($E151,'ssp3-up-g'!$C$1:$X$194,5,FALSE)</f>
        <v>1.7753119039559682</v>
      </c>
      <c r="O151" s="13">
        <f>VLOOKUP($E151,'ssp3-up-g'!$C$1:$X$194,6,FALSE)</f>
        <v>1.0434957537784655</v>
      </c>
      <c r="P151" s="13">
        <f>VLOOKUP($E151,'ssp3-up-g'!$C$1:$X$194,7,FALSE)</f>
        <v>0.86260749477311371</v>
      </c>
      <c r="Q151" s="13">
        <f>VLOOKUP($E151,'ssp3-up-g'!$C$1:$X$194,8,FALSE)</f>
        <v>0.79830139424904623</v>
      </c>
      <c r="R151" s="13">
        <f>VLOOKUP($E151,'ssp3-up-g'!$C$1:$X$194,9,FALSE)</f>
        <v>0.73580072474990565</v>
      </c>
      <c r="S151" s="13">
        <f>VLOOKUP($E151,'ssp3-up-g'!$C$1:$X$194,10,FALSE)</f>
        <v>0.6861068391852907</v>
      </c>
      <c r="T151" s="13">
        <f>VLOOKUP($E151,'ssp3-up-g'!$C$1:$X$194,11,FALSE)</f>
        <v>0.6255167856988848</v>
      </c>
      <c r="U151" s="13">
        <f>VLOOKUP($E151,'ssp3-up-g'!$C$1:$X$194,12,FALSE)</f>
        <v>0.54956729002479143</v>
      </c>
      <c r="V151" s="13">
        <f>VLOOKUP($E151,'ssp3-up-g'!$C$1:$X$194,13,FALSE)</f>
        <v>0.4705904935974683</v>
      </c>
      <c r="W151" s="13">
        <f>VLOOKUP($E151,'ssp3-up-g'!$C$1:$X$194,14,FALSE)</f>
        <v>0.41161112549507095</v>
      </c>
      <c r="X151" s="13">
        <f>VLOOKUP($E151,'ssp3-up-g'!$C$1:$X$194,15,FALSE)</f>
        <v>0.32815250964962672</v>
      </c>
      <c r="Y151" s="13">
        <f>VLOOKUP($E151,'ssp3-up-g'!$C$1:$X$194,16,FALSE)</f>
        <v>0.27662562415219583</v>
      </c>
      <c r="Z151" s="13">
        <f>VLOOKUP($E151,'ssp3-up-g'!$C$1:$X$194,17,FALSE)</f>
        <v>0.2585410163468822</v>
      </c>
      <c r="AA151" s="13">
        <f>VLOOKUP($E151,'ssp3-up-g'!$C$1:$X$194,18,FALSE)</f>
        <v>0.25747042726288427</v>
      </c>
      <c r="AB151" s="13">
        <f>VLOOKUP($E151,'ssp3-up-g'!$C$1:$X$194,19,FALSE)</f>
        <v>0.24894323598715395</v>
      </c>
      <c r="AC151" s="13">
        <f>VLOOKUP($E151,'ssp3-up-g'!$C$1:$X$194,20,FALSE)</f>
        <v>0.21063751965312605</v>
      </c>
      <c r="AD151" s="13">
        <f>VLOOKUP($E151,'ssp3-up-g'!$C$1:$X$194,21,FALSE)</f>
        <v>0.13373025216259471</v>
      </c>
      <c r="AE151" s="13">
        <f>VLOOKUP($E151,'ssp3-up-g'!$C$1:$X$194,22,FALSE)</f>
        <v>3.1587913045131089E-2</v>
      </c>
    </row>
    <row r="152" spans="1:31" x14ac:dyDescent="0.3">
      <c r="A152" s="14">
        <v>150</v>
      </c>
      <c r="B152" s="8" t="s">
        <v>490</v>
      </c>
      <c r="C152" s="8" t="s">
        <v>214</v>
      </c>
      <c r="D152" s="8">
        <v>887</v>
      </c>
      <c r="E152" s="8" t="s">
        <v>198</v>
      </c>
      <c r="F152" s="8">
        <v>887</v>
      </c>
      <c r="G152" s="8" t="s">
        <v>261</v>
      </c>
      <c r="H152" s="8">
        <v>922</v>
      </c>
      <c r="J152" s="8" t="str">
        <f>VLOOKUP($E152,'un-class-eco'!$B$2:$D$219,3,FALSE)</f>
        <v>Low income</v>
      </c>
      <c r="K152" s="8" t="str">
        <f>IF(VLOOKUP(E152,'un-class'!$L$1:$O$249,2,FALSE)="x","LDC",IF(VLOOKUP(E152,'un-class'!$L$1:$O$249,3,FALSE)="x","LLDC",IF(VLOOKUP(E152,'un-class'!$L$1:O367,4,FALSE)="x","SIDS","nan")))</f>
        <v>LDC</v>
      </c>
      <c r="L152" s="14" t="str">
        <f t="shared" si="34"/>
        <v>YEM</v>
      </c>
      <c r="M152" s="15" t="s">
        <v>1049</v>
      </c>
      <c r="N152" s="13">
        <f>VLOOKUP($E152,'ssp3-up-g'!$C$1:$X$194,5,FALSE)</f>
        <v>1.5745533561945582</v>
      </c>
      <c r="O152" s="13">
        <f>VLOOKUP($E152,'ssp3-up-g'!$C$1:$X$194,6,FALSE)</f>
        <v>1.9068956468145988</v>
      </c>
      <c r="P152" s="13">
        <f>VLOOKUP($E152,'ssp3-up-g'!$C$1:$X$194,7,FALSE)</f>
        <v>2.2055396510082854</v>
      </c>
      <c r="Q152" s="13">
        <f>VLOOKUP($E152,'ssp3-up-g'!$C$1:$X$194,8,FALSE)</f>
        <v>2.4444825174479892</v>
      </c>
      <c r="R152" s="13">
        <f>VLOOKUP($E152,'ssp3-up-g'!$C$1:$X$194,9,FALSE)</f>
        <v>2.6302635027555681</v>
      </c>
      <c r="S152" s="13">
        <f>VLOOKUP($E152,'ssp3-up-g'!$C$1:$X$194,10,FALSE)</f>
        <v>2.8809590377996805</v>
      </c>
      <c r="T152" s="13">
        <f>VLOOKUP($E152,'ssp3-up-g'!$C$1:$X$194,11,FALSE)</f>
        <v>3.148704908006053</v>
      </c>
      <c r="U152" s="13">
        <f>VLOOKUP($E152,'ssp3-up-g'!$C$1:$X$194,12,FALSE)</f>
        <v>3.3800890649112247</v>
      </c>
      <c r="V152" s="13">
        <f>VLOOKUP($E152,'ssp3-up-g'!$C$1:$X$194,13,FALSE)</f>
        <v>3.5202012952721766</v>
      </c>
      <c r="W152" s="13">
        <f>VLOOKUP($E152,'ssp3-up-g'!$C$1:$X$194,14,FALSE)</f>
        <v>3.6052785073824722</v>
      </c>
      <c r="X152" s="13">
        <f>VLOOKUP($E152,'ssp3-up-g'!$C$1:$X$194,15,FALSE)</f>
        <v>3.6570227634180625</v>
      </c>
      <c r="Y152" s="13">
        <f>VLOOKUP($E152,'ssp3-up-g'!$C$1:$X$194,16,FALSE)</f>
        <v>3.7644952715475881</v>
      </c>
      <c r="Z152" s="13">
        <f>VLOOKUP($E152,'ssp3-up-g'!$C$1:$X$194,17,FALSE)</f>
        <v>3.8513612484204955</v>
      </c>
      <c r="AA152" s="13">
        <f>VLOOKUP($E152,'ssp3-up-g'!$C$1:$X$194,18,FALSE)</f>
        <v>3.920328965852768</v>
      </c>
      <c r="AB152" s="13">
        <f>VLOOKUP($E152,'ssp3-up-g'!$C$1:$X$194,19,FALSE)</f>
        <v>3.9748922726524611</v>
      </c>
      <c r="AC152" s="13">
        <f>VLOOKUP($E152,'ssp3-up-g'!$C$1:$X$194,20,FALSE)</f>
        <v>3.9600193927405911</v>
      </c>
      <c r="AD152" s="13">
        <f>VLOOKUP($E152,'ssp3-up-g'!$C$1:$X$194,21,FALSE)</f>
        <v>3.913624867711917</v>
      </c>
      <c r="AE152" s="13">
        <f>VLOOKUP($E152,'ssp3-up-g'!$C$1:$X$194,22,FALSE)</f>
        <v>3.9133120032328961</v>
      </c>
    </row>
    <row r="153" spans="1:31" x14ac:dyDescent="0.3">
      <c r="A153" s="14">
        <v>151</v>
      </c>
      <c r="B153" s="14" t="s">
        <v>492</v>
      </c>
      <c r="C153" s="14" t="s">
        <v>214</v>
      </c>
      <c r="D153" s="14">
        <v>908</v>
      </c>
      <c r="E153" s="14" t="s">
        <v>214</v>
      </c>
      <c r="F153" s="14">
        <v>150</v>
      </c>
      <c r="G153" s="14" t="s">
        <v>2</v>
      </c>
      <c r="H153" s="14">
        <v>1840</v>
      </c>
      <c r="I153" s="14"/>
      <c r="L153" s="14" t="str">
        <f>B153</f>
        <v>Europe</v>
      </c>
      <c r="M153" s="15" t="s">
        <v>1049</v>
      </c>
      <c r="N153" s="15">
        <f t="shared" ref="N153:W154" si="39">SUMIF($H$2:$H$295,$D153,N$2:N$295)</f>
        <v>10.432690807977774</v>
      </c>
      <c r="O153" s="15">
        <f t="shared" si="39"/>
        <v>6.5812509866277562</v>
      </c>
      <c r="P153" s="15">
        <f t="shared" si="39"/>
        <v>4.0347576892931905</v>
      </c>
      <c r="Q153" s="15">
        <f t="shared" si="39"/>
        <v>2.7193564785600599</v>
      </c>
      <c r="R153" s="15">
        <f t="shared" si="39"/>
        <v>1.9038074113321999</v>
      </c>
      <c r="S153" s="15">
        <f t="shared" si="39"/>
        <v>1.2761203194189705</v>
      </c>
      <c r="T153" s="15">
        <f t="shared" si="39"/>
        <v>0.84545572428419691</v>
      </c>
      <c r="U153" s="15">
        <f t="shared" si="39"/>
        <v>0.76609137783073145</v>
      </c>
      <c r="V153" s="15">
        <f t="shared" si="39"/>
        <v>0.80461760360363888</v>
      </c>
      <c r="W153" s="15">
        <f t="shared" si="39"/>
        <v>0.99664768556213335</v>
      </c>
      <c r="X153" s="15">
        <f t="shared" ref="X153:AE154" si="40">SUMIF($H$2:$H$295,$D153,X$2:X$295)</f>
        <v>1.1688578866607515</v>
      </c>
      <c r="Y153" s="15">
        <f t="shared" si="40"/>
        <v>1.6034664216456722</v>
      </c>
      <c r="Z153" s="15">
        <f t="shared" si="40"/>
        <v>2.1263545345930837</v>
      </c>
      <c r="AA153" s="15">
        <f t="shared" si="40"/>
        <v>2.5419578990643394</v>
      </c>
      <c r="AB153" s="15">
        <f t="shared" si="40"/>
        <v>2.7864465194470518</v>
      </c>
      <c r="AC153" s="15">
        <f t="shared" si="40"/>
        <v>2.9385544368418275</v>
      </c>
      <c r="AD153" s="15">
        <f t="shared" si="40"/>
        <v>2.9638456973716636</v>
      </c>
      <c r="AE153" s="15">
        <f t="shared" si="40"/>
        <v>2.892895006452044</v>
      </c>
    </row>
    <row r="154" spans="1:31" x14ac:dyDescent="0.3">
      <c r="A154" s="14">
        <v>152</v>
      </c>
      <c r="B154" s="14" t="s">
        <v>493</v>
      </c>
      <c r="C154" s="14" t="s">
        <v>214</v>
      </c>
      <c r="D154" s="14">
        <v>923</v>
      </c>
      <c r="E154" s="14" t="s">
        <v>214</v>
      </c>
      <c r="F154" s="14">
        <v>151</v>
      </c>
      <c r="G154" s="14" t="s">
        <v>258</v>
      </c>
      <c r="H154" s="14">
        <v>908</v>
      </c>
      <c r="I154" s="14">
        <v>1829</v>
      </c>
      <c r="L154" s="14" t="str">
        <f>B154</f>
        <v>Eastern Europe</v>
      </c>
      <c r="M154" s="15" t="s">
        <v>1049</v>
      </c>
      <c r="N154" s="15">
        <f t="shared" si="39"/>
        <v>1.4676114583633924</v>
      </c>
      <c r="O154" s="15">
        <f t="shared" si="39"/>
        <v>0.72021013519116606</v>
      </c>
      <c r="P154" s="15">
        <f t="shared" si="39"/>
        <v>9.419552770822559E-2</v>
      </c>
      <c r="Q154" s="15">
        <f t="shared" si="39"/>
        <v>9.2196520454557174E-4</v>
      </c>
      <c r="R154" s="15">
        <f t="shared" si="39"/>
        <v>0</v>
      </c>
      <c r="S154" s="15">
        <f t="shared" si="39"/>
        <v>0</v>
      </c>
      <c r="T154" s="15">
        <f t="shared" si="39"/>
        <v>0.16148760938179407</v>
      </c>
      <c r="U154" s="15">
        <f t="shared" si="39"/>
        <v>0.41614749394048545</v>
      </c>
      <c r="V154" s="15">
        <f t="shared" si="39"/>
        <v>0.60795724898287062</v>
      </c>
      <c r="W154" s="15">
        <f t="shared" si="39"/>
        <v>0.82104834314183961</v>
      </c>
      <c r="X154" s="15">
        <f t="shared" si="40"/>
        <v>1.050575684881391</v>
      </c>
      <c r="Y154" s="15">
        <f t="shared" si="40"/>
        <v>1.5101650841972898</v>
      </c>
      <c r="Z154" s="15">
        <f t="shared" si="40"/>
        <v>2.0362164973515924</v>
      </c>
      <c r="AA154" s="15">
        <f t="shared" si="40"/>
        <v>2.4287166033550349</v>
      </c>
      <c r="AB154" s="15">
        <f t="shared" si="40"/>
        <v>2.6415501465250797</v>
      </c>
      <c r="AC154" s="15">
        <f t="shared" si="40"/>
        <v>2.7736951626896094</v>
      </c>
      <c r="AD154" s="15">
        <f t="shared" si="40"/>
        <v>2.7944533845086967</v>
      </c>
      <c r="AE154" s="15">
        <f t="shared" si="40"/>
        <v>2.7273310149990051</v>
      </c>
    </row>
    <row r="155" spans="1:31" x14ac:dyDescent="0.3">
      <c r="A155" s="14">
        <v>153</v>
      </c>
      <c r="B155" s="8" t="s">
        <v>494</v>
      </c>
      <c r="C155" s="8" t="s">
        <v>214</v>
      </c>
      <c r="D155" s="8">
        <v>112</v>
      </c>
      <c r="E155" s="8" t="s">
        <v>28</v>
      </c>
      <c r="F155" s="8">
        <v>112</v>
      </c>
      <c r="G155" s="8" t="s">
        <v>261</v>
      </c>
      <c r="H155" s="8">
        <v>923</v>
      </c>
      <c r="J155" s="8" t="str">
        <f>VLOOKUP($E155,'un-class-eco'!$B$2:$D$219,3,FALSE)</f>
        <v>Upper middle income</v>
      </c>
      <c r="K155" s="8" t="str">
        <f>IF(VLOOKUP(E155,'un-class'!$L$1:$O$249,2,FALSE)="x","LDC",IF(VLOOKUP(E155,'un-class'!$L$1:$O$249,3,FALSE)="x","LLDC",IF(VLOOKUP(E155,'un-class'!$L$1:O370,4,FALSE)="x","SIDS","nan")))</f>
        <v>nan</v>
      </c>
      <c r="L155" s="14" t="str">
        <f t="shared" si="34"/>
        <v>BLR</v>
      </c>
      <c r="M155" s="15" t="s">
        <v>1049</v>
      </c>
      <c r="N155" s="13">
        <f>VLOOKUP($E155,'ssp3-up-g'!$C$1:$X$194,5,FALSE)</f>
        <v>0</v>
      </c>
      <c r="O155" s="13">
        <f>VLOOKUP($E155,'ssp3-up-g'!$C$1:$X$194,6,FALSE)</f>
        <v>0</v>
      </c>
      <c r="P155" s="13">
        <f>VLOOKUP($E155,'ssp3-up-g'!$C$1:$X$194,7,FALSE)</f>
        <v>0</v>
      </c>
      <c r="Q155" s="13">
        <f>VLOOKUP($E155,'ssp3-up-g'!$C$1:$X$194,8,FALSE)</f>
        <v>0</v>
      </c>
      <c r="R155" s="13">
        <f>VLOOKUP($E155,'ssp3-up-g'!$C$1:$X$194,9,FALSE)</f>
        <v>0</v>
      </c>
      <c r="S155" s="13">
        <f>VLOOKUP($E155,'ssp3-up-g'!$C$1:$X$194,10,FALSE)</f>
        <v>0</v>
      </c>
      <c r="T155" s="13">
        <f>VLOOKUP($E155,'ssp3-up-g'!$C$1:$X$194,11,FALSE)</f>
        <v>0</v>
      </c>
      <c r="U155" s="13">
        <f>VLOOKUP($E155,'ssp3-up-g'!$C$1:$X$194,12,FALSE)</f>
        <v>0</v>
      </c>
      <c r="V155" s="13">
        <f>VLOOKUP($E155,'ssp3-up-g'!$C$1:$X$194,13,FALSE)</f>
        <v>0</v>
      </c>
      <c r="W155" s="13">
        <f>VLOOKUP($E155,'ssp3-up-g'!$C$1:$X$194,14,FALSE)</f>
        <v>0</v>
      </c>
      <c r="X155" s="13">
        <f>VLOOKUP($E155,'ssp3-up-g'!$C$1:$X$194,15,FALSE)</f>
        <v>0</v>
      </c>
      <c r="Y155" s="13">
        <f>VLOOKUP($E155,'ssp3-up-g'!$C$1:$X$194,16,FALSE)</f>
        <v>0</v>
      </c>
      <c r="Z155" s="13">
        <f>VLOOKUP($E155,'ssp3-up-g'!$C$1:$X$194,17,FALSE)</f>
        <v>0</v>
      </c>
      <c r="AA155" s="13">
        <f>VLOOKUP($E155,'ssp3-up-g'!$C$1:$X$194,18,FALSE)</f>
        <v>1.9894465999207078E-2</v>
      </c>
      <c r="AB155" s="13">
        <f>VLOOKUP($E155,'ssp3-up-g'!$C$1:$X$194,19,FALSE)</f>
        <v>3.6420589934654579E-2</v>
      </c>
      <c r="AC155" s="13">
        <f>VLOOKUP($E155,'ssp3-up-g'!$C$1:$X$194,20,FALSE)</f>
        <v>4.9448482798614357E-2</v>
      </c>
      <c r="AD155" s="13">
        <f>VLOOKUP($E155,'ssp3-up-g'!$C$1:$X$194,21,FALSE)</f>
        <v>5.8317742051529287E-2</v>
      </c>
      <c r="AE155" s="13">
        <f>VLOOKUP($E155,'ssp3-up-g'!$C$1:$X$194,22,FALSE)</f>
        <v>6.40386063727858E-2</v>
      </c>
    </row>
    <row r="156" spans="1:31" x14ac:dyDescent="0.3">
      <c r="A156" s="14">
        <v>154</v>
      </c>
      <c r="B156" s="8" t="s">
        <v>496</v>
      </c>
      <c r="C156" s="8" t="s">
        <v>214</v>
      </c>
      <c r="D156" s="8">
        <v>100</v>
      </c>
      <c r="E156" s="8" t="s">
        <v>24</v>
      </c>
      <c r="F156" s="8">
        <v>100</v>
      </c>
      <c r="G156" s="8" t="s">
        <v>261</v>
      </c>
      <c r="H156" s="8">
        <v>923</v>
      </c>
      <c r="J156" s="8" t="str">
        <f>VLOOKUP($E156,'un-class-eco'!$B$2:$D$219,3,FALSE)</f>
        <v>High income</v>
      </c>
      <c r="K156" s="8" t="str">
        <f>IF(VLOOKUP(E156,'un-class'!$L$1:$O$249,2,FALSE)="x","LDC",IF(VLOOKUP(E156,'un-class'!$L$1:$O$249,3,FALSE)="x","LLDC",IF(VLOOKUP(E156,'un-class'!$L$1:O371,4,FALSE)="x","SIDS","nan")))</f>
        <v>nan</v>
      </c>
      <c r="L156" s="14" t="str">
        <f t="shared" si="34"/>
        <v>BGR</v>
      </c>
      <c r="M156" s="15" t="s">
        <v>1049</v>
      </c>
      <c r="N156" s="13">
        <f>VLOOKUP($E156,'ssp3-up-g'!$C$1:$X$194,5,FALSE)</f>
        <v>0</v>
      </c>
      <c r="O156" s="13">
        <f>VLOOKUP($E156,'ssp3-up-g'!$C$1:$X$194,6,FALSE)</f>
        <v>0</v>
      </c>
      <c r="P156" s="13">
        <f>VLOOKUP($E156,'ssp3-up-g'!$C$1:$X$194,7,FALSE)</f>
        <v>0</v>
      </c>
      <c r="Q156" s="13">
        <f>VLOOKUP($E156,'ssp3-up-g'!$C$1:$X$194,8,FALSE)</f>
        <v>0</v>
      </c>
      <c r="R156" s="13">
        <f>VLOOKUP($E156,'ssp3-up-g'!$C$1:$X$194,9,FALSE)</f>
        <v>0</v>
      </c>
      <c r="S156" s="13">
        <f>VLOOKUP($E156,'ssp3-up-g'!$C$1:$X$194,10,FALSE)</f>
        <v>0</v>
      </c>
      <c r="T156" s="13">
        <f>VLOOKUP($E156,'ssp3-up-g'!$C$1:$X$194,11,FALSE)</f>
        <v>0</v>
      </c>
      <c r="U156" s="13">
        <f>VLOOKUP($E156,'ssp3-up-g'!$C$1:$X$194,12,FALSE)</f>
        <v>0</v>
      </c>
      <c r="V156" s="13">
        <f>VLOOKUP($E156,'ssp3-up-g'!$C$1:$X$194,13,FALSE)</f>
        <v>0</v>
      </c>
      <c r="W156" s="13">
        <f>VLOOKUP($E156,'ssp3-up-g'!$C$1:$X$194,14,FALSE)</f>
        <v>0</v>
      </c>
      <c r="X156" s="13">
        <f>VLOOKUP($E156,'ssp3-up-g'!$C$1:$X$194,15,FALSE)</f>
        <v>0</v>
      </c>
      <c r="Y156" s="13">
        <f>VLOOKUP($E156,'ssp3-up-g'!$C$1:$X$194,16,FALSE)</f>
        <v>1.0242910581162334E-2</v>
      </c>
      <c r="Z156" s="13">
        <f>VLOOKUP($E156,'ssp3-up-g'!$C$1:$X$194,17,FALSE)</f>
        <v>2.9167342252964801E-2</v>
      </c>
      <c r="AA156" s="13">
        <f>VLOOKUP($E156,'ssp3-up-g'!$C$1:$X$194,18,FALSE)</f>
        <v>4.4879742258214783E-2</v>
      </c>
      <c r="AB156" s="13">
        <f>VLOOKUP($E156,'ssp3-up-g'!$C$1:$X$194,19,FALSE)</f>
        <v>5.5216371965459032E-2</v>
      </c>
      <c r="AC156" s="13">
        <f>VLOOKUP($E156,'ssp3-up-g'!$C$1:$X$194,20,FALSE)</f>
        <v>5.9690363539460556E-2</v>
      </c>
      <c r="AD156" s="13">
        <f>VLOOKUP($E156,'ssp3-up-g'!$C$1:$X$194,21,FALSE)</f>
        <v>5.9415300270584837E-2</v>
      </c>
      <c r="AE156" s="13">
        <f>VLOOKUP($E156,'ssp3-up-g'!$C$1:$X$194,22,FALSE)</f>
        <v>5.6163335253145874E-2</v>
      </c>
    </row>
    <row r="157" spans="1:31" x14ac:dyDescent="0.3">
      <c r="A157" s="14">
        <v>155</v>
      </c>
      <c r="B157" s="8" t="s">
        <v>498</v>
      </c>
      <c r="C157" s="8" t="s">
        <v>214</v>
      </c>
      <c r="D157" s="8">
        <v>203</v>
      </c>
      <c r="E157" s="8" t="s">
        <v>51</v>
      </c>
      <c r="F157" s="8">
        <v>203</v>
      </c>
      <c r="G157" s="8" t="s">
        <v>261</v>
      </c>
      <c r="H157" s="8">
        <v>923</v>
      </c>
      <c r="J157" s="8" t="str">
        <f>VLOOKUP($E157,'un-class-eco'!$B$2:$D$219,3,FALSE)</f>
        <v>High income</v>
      </c>
      <c r="K157" s="8" t="str">
        <f>IF(VLOOKUP(E157,'un-class'!$L$1:$O$249,2,FALSE)="x","LDC",IF(VLOOKUP(E157,'un-class'!$L$1:$O$249,3,FALSE)="x","LLDC",IF(VLOOKUP(E157,'un-class'!$L$1:O372,4,FALSE)="x","SIDS","nan")))</f>
        <v>nan</v>
      </c>
      <c r="L157" s="14" t="str">
        <f t="shared" si="34"/>
        <v>CZE</v>
      </c>
      <c r="M157" s="15" t="s">
        <v>1049</v>
      </c>
      <c r="N157" s="13">
        <f>VLOOKUP($E157,'ssp3-up-g'!$C$1:$X$194,5,FALSE)</f>
        <v>0.20940173711312582</v>
      </c>
      <c r="O157" s="13">
        <f>VLOOKUP($E157,'ssp3-up-g'!$C$1:$X$194,6,FALSE)</f>
        <v>0.11449375779440274</v>
      </c>
      <c r="P157" s="13">
        <f>VLOOKUP($E157,'ssp3-up-g'!$C$1:$X$194,7,FALSE)</f>
        <v>2.5814801580846591E-2</v>
      </c>
      <c r="Q157" s="13">
        <f>VLOOKUP($E157,'ssp3-up-g'!$C$1:$X$194,8,FALSE)</f>
        <v>0</v>
      </c>
      <c r="R157" s="13">
        <f>VLOOKUP($E157,'ssp3-up-g'!$C$1:$X$194,9,FALSE)</f>
        <v>0</v>
      </c>
      <c r="S157" s="13">
        <f>VLOOKUP($E157,'ssp3-up-g'!$C$1:$X$194,10,FALSE)</f>
        <v>0</v>
      </c>
      <c r="T157" s="13">
        <f>VLOOKUP($E157,'ssp3-up-g'!$C$1:$X$194,11,FALSE)</f>
        <v>0</v>
      </c>
      <c r="U157" s="13">
        <f>VLOOKUP($E157,'ssp3-up-g'!$C$1:$X$194,12,FALSE)</f>
        <v>0</v>
      </c>
      <c r="V157" s="13">
        <f>VLOOKUP($E157,'ssp3-up-g'!$C$1:$X$194,13,FALSE)</f>
        <v>0</v>
      </c>
      <c r="W157" s="13">
        <f>VLOOKUP($E157,'ssp3-up-g'!$C$1:$X$194,14,FALSE)</f>
        <v>0</v>
      </c>
      <c r="X157" s="13">
        <f>VLOOKUP($E157,'ssp3-up-g'!$C$1:$X$194,15,FALSE)</f>
        <v>0</v>
      </c>
      <c r="Y157" s="13">
        <f>VLOOKUP($E157,'ssp3-up-g'!$C$1:$X$194,16,FALSE)</f>
        <v>0</v>
      </c>
      <c r="Z157" s="13">
        <f>VLOOKUP($E157,'ssp3-up-g'!$C$1:$X$194,17,FALSE)</f>
        <v>0</v>
      </c>
      <c r="AA157" s="13">
        <f>VLOOKUP($E157,'ssp3-up-g'!$C$1:$X$194,18,FALSE)</f>
        <v>0</v>
      </c>
      <c r="AB157" s="13">
        <f>VLOOKUP($E157,'ssp3-up-g'!$C$1:$X$194,19,FALSE)</f>
        <v>0</v>
      </c>
      <c r="AC157" s="13">
        <f>VLOOKUP($E157,'ssp3-up-g'!$C$1:$X$194,20,FALSE)</f>
        <v>0</v>
      </c>
      <c r="AD157" s="13">
        <f>VLOOKUP($E157,'ssp3-up-g'!$C$1:$X$194,21,FALSE)</f>
        <v>0</v>
      </c>
      <c r="AE157" s="13">
        <f>VLOOKUP($E157,'ssp3-up-g'!$C$1:$X$194,22,FALSE)</f>
        <v>0</v>
      </c>
    </row>
    <row r="158" spans="1:31" x14ac:dyDescent="0.3">
      <c r="A158" s="14">
        <v>156</v>
      </c>
      <c r="B158" s="8" t="s">
        <v>500</v>
      </c>
      <c r="C158" s="8" t="s">
        <v>214</v>
      </c>
      <c r="D158" s="8">
        <v>348</v>
      </c>
      <c r="E158" s="8" t="s">
        <v>86</v>
      </c>
      <c r="F158" s="8">
        <v>348</v>
      </c>
      <c r="G158" s="8" t="s">
        <v>261</v>
      </c>
      <c r="H158" s="8">
        <v>923</v>
      </c>
      <c r="J158" s="8" t="str">
        <f>VLOOKUP($E158,'un-class-eco'!$B$2:$D$219,3,FALSE)</f>
        <v>High income</v>
      </c>
      <c r="K158" s="8" t="str">
        <f>IF(VLOOKUP(E158,'un-class'!$L$1:$O$249,2,FALSE)="x","LDC",IF(VLOOKUP(E158,'un-class'!$L$1:$O$249,3,FALSE)="x","LLDC",IF(VLOOKUP(E158,'un-class'!$L$1:O373,4,FALSE)="x","SIDS","nan")))</f>
        <v>nan</v>
      </c>
      <c r="L158" s="14" t="str">
        <f t="shared" si="34"/>
        <v>HUN</v>
      </c>
      <c r="M158" s="15" t="s">
        <v>1049</v>
      </c>
      <c r="N158" s="13">
        <f>VLOOKUP($E158,'ssp3-up-g'!$C$1:$X$194,5,FALSE)</f>
        <v>0</v>
      </c>
      <c r="O158" s="13">
        <f>VLOOKUP($E158,'ssp3-up-g'!$C$1:$X$194,6,FALSE)</f>
        <v>0</v>
      </c>
      <c r="P158" s="13">
        <f>VLOOKUP($E158,'ssp3-up-g'!$C$1:$X$194,7,FALSE)</f>
        <v>0</v>
      </c>
      <c r="Q158" s="13">
        <f>VLOOKUP($E158,'ssp3-up-g'!$C$1:$X$194,8,FALSE)</f>
        <v>0</v>
      </c>
      <c r="R158" s="13">
        <f>VLOOKUP($E158,'ssp3-up-g'!$C$1:$X$194,9,FALSE)</f>
        <v>0</v>
      </c>
      <c r="S158" s="13">
        <f>VLOOKUP($E158,'ssp3-up-g'!$C$1:$X$194,10,FALSE)</f>
        <v>0</v>
      </c>
      <c r="T158" s="13">
        <f>VLOOKUP($E158,'ssp3-up-g'!$C$1:$X$194,11,FALSE)</f>
        <v>0</v>
      </c>
      <c r="U158" s="13">
        <f>VLOOKUP($E158,'ssp3-up-g'!$C$1:$X$194,12,FALSE)</f>
        <v>0</v>
      </c>
      <c r="V158" s="13">
        <f>VLOOKUP($E158,'ssp3-up-g'!$C$1:$X$194,13,FALSE)</f>
        <v>0</v>
      </c>
      <c r="W158" s="13">
        <f>VLOOKUP($E158,'ssp3-up-g'!$C$1:$X$194,14,FALSE)</f>
        <v>0</v>
      </c>
      <c r="X158" s="13">
        <f>VLOOKUP($E158,'ssp3-up-g'!$C$1:$X$194,15,FALSE)</f>
        <v>0</v>
      </c>
      <c r="Y158" s="13">
        <f>VLOOKUP($E158,'ssp3-up-g'!$C$1:$X$194,16,FALSE)</f>
        <v>0</v>
      </c>
      <c r="Z158" s="13">
        <f>VLOOKUP($E158,'ssp3-up-g'!$C$1:$X$194,17,FALSE)</f>
        <v>0</v>
      </c>
      <c r="AA158" s="13">
        <f>VLOOKUP($E158,'ssp3-up-g'!$C$1:$X$194,18,FALSE)</f>
        <v>0</v>
      </c>
      <c r="AB158" s="13">
        <f>VLOOKUP($E158,'ssp3-up-g'!$C$1:$X$194,19,FALSE)</f>
        <v>0</v>
      </c>
      <c r="AC158" s="13">
        <f>VLOOKUP($E158,'ssp3-up-g'!$C$1:$X$194,20,FALSE)</f>
        <v>0</v>
      </c>
      <c r="AD158" s="13">
        <f>VLOOKUP($E158,'ssp3-up-g'!$C$1:$X$194,21,FALSE)</f>
        <v>0</v>
      </c>
      <c r="AE158" s="13">
        <f>VLOOKUP($E158,'ssp3-up-g'!$C$1:$X$194,22,FALSE)</f>
        <v>0</v>
      </c>
    </row>
    <row r="159" spans="1:31" x14ac:dyDescent="0.3">
      <c r="A159" s="14">
        <v>157</v>
      </c>
      <c r="B159" s="8" t="s">
        <v>502</v>
      </c>
      <c r="C159" s="8" t="s">
        <v>214</v>
      </c>
      <c r="D159" s="8">
        <v>616</v>
      </c>
      <c r="E159" s="8" t="s">
        <v>148</v>
      </c>
      <c r="F159" s="8">
        <v>616</v>
      </c>
      <c r="G159" s="8" t="s">
        <v>261</v>
      </c>
      <c r="H159" s="8">
        <v>923</v>
      </c>
      <c r="J159" s="8" t="str">
        <f>VLOOKUP($E159,'un-class-eco'!$B$2:$D$219,3,FALSE)</f>
        <v>High income</v>
      </c>
      <c r="K159" s="8" t="str">
        <f>IF(VLOOKUP(E159,'un-class'!$L$1:$O$249,2,FALSE)="x","LDC",IF(VLOOKUP(E159,'un-class'!$L$1:$O$249,3,FALSE)="x","LLDC",IF(VLOOKUP(E159,'un-class'!$L$1:O374,4,FALSE)="x","SIDS","nan")))</f>
        <v>nan</v>
      </c>
      <c r="L159" s="14" t="str">
        <f t="shared" si="34"/>
        <v>POL</v>
      </c>
      <c r="M159" s="15" t="s">
        <v>1049</v>
      </c>
      <c r="N159" s="13">
        <f>VLOOKUP($E159,'ssp3-up-g'!$C$1:$X$194,5,FALSE)</f>
        <v>0.37556108721507186</v>
      </c>
      <c r="O159" s="13">
        <f>VLOOKUP($E159,'ssp3-up-g'!$C$1:$X$194,6,FALSE)</f>
        <v>0.18361054281981382</v>
      </c>
      <c r="P159" s="13">
        <f>VLOOKUP($E159,'ssp3-up-g'!$C$1:$X$194,7,FALSE)</f>
        <v>0</v>
      </c>
      <c r="Q159" s="13">
        <f>VLOOKUP($E159,'ssp3-up-g'!$C$1:$X$194,8,FALSE)</f>
        <v>0</v>
      </c>
      <c r="R159" s="13">
        <f>VLOOKUP($E159,'ssp3-up-g'!$C$1:$X$194,9,FALSE)</f>
        <v>0</v>
      </c>
      <c r="S159" s="13">
        <f>VLOOKUP($E159,'ssp3-up-g'!$C$1:$X$194,10,FALSE)</f>
        <v>0</v>
      </c>
      <c r="T159" s="13">
        <f>VLOOKUP($E159,'ssp3-up-g'!$C$1:$X$194,11,FALSE)</f>
        <v>0</v>
      </c>
      <c r="U159" s="13">
        <f>VLOOKUP($E159,'ssp3-up-g'!$C$1:$X$194,12,FALSE)</f>
        <v>0</v>
      </c>
      <c r="V159" s="13">
        <f>VLOOKUP($E159,'ssp3-up-g'!$C$1:$X$194,13,FALSE)</f>
        <v>0</v>
      </c>
      <c r="W159" s="13">
        <f>VLOOKUP($E159,'ssp3-up-g'!$C$1:$X$194,14,FALSE)</f>
        <v>0</v>
      </c>
      <c r="X159" s="13">
        <f>VLOOKUP($E159,'ssp3-up-g'!$C$1:$X$194,15,FALSE)</f>
        <v>0</v>
      </c>
      <c r="Y159" s="13">
        <f>VLOOKUP($E159,'ssp3-up-g'!$C$1:$X$194,16,FALSE)</f>
        <v>0</v>
      </c>
      <c r="Z159" s="13">
        <f>VLOOKUP($E159,'ssp3-up-g'!$C$1:$X$194,17,FALSE)</f>
        <v>0</v>
      </c>
      <c r="AA159" s="13">
        <f>VLOOKUP($E159,'ssp3-up-g'!$C$1:$X$194,18,FALSE)</f>
        <v>0</v>
      </c>
      <c r="AB159" s="13">
        <f>VLOOKUP($E159,'ssp3-up-g'!$C$1:$X$194,19,FALSE)</f>
        <v>0</v>
      </c>
      <c r="AC159" s="13">
        <f>VLOOKUP($E159,'ssp3-up-g'!$C$1:$X$194,20,FALSE)</f>
        <v>0</v>
      </c>
      <c r="AD159" s="13">
        <f>VLOOKUP($E159,'ssp3-up-g'!$C$1:$X$194,21,FALSE)</f>
        <v>0</v>
      </c>
      <c r="AE159" s="13">
        <f>VLOOKUP($E159,'ssp3-up-g'!$C$1:$X$194,22,FALSE)</f>
        <v>0</v>
      </c>
    </row>
    <row r="160" spans="1:31" x14ac:dyDescent="0.3">
      <c r="A160" s="14">
        <v>158</v>
      </c>
      <c r="B160" s="8" t="s">
        <v>504</v>
      </c>
      <c r="C160" s="8">
        <v>14</v>
      </c>
      <c r="D160" s="8">
        <v>498</v>
      </c>
      <c r="E160" s="8" t="s">
        <v>116</v>
      </c>
      <c r="F160" s="8">
        <v>498</v>
      </c>
      <c r="G160" s="8" t="s">
        <v>261</v>
      </c>
      <c r="H160" s="8">
        <v>923</v>
      </c>
      <c r="J160" s="8" t="str">
        <f>VLOOKUP($E160,'un-class-eco'!$B$2:$D$219,3,FALSE)</f>
        <v>Upper middle income</v>
      </c>
      <c r="K160" s="8" t="str">
        <f>IF(VLOOKUP(E160,'un-class'!$L$1:$O$249,2,FALSE)="x","LDC",IF(VLOOKUP(E160,'un-class'!$L$1:$O$249,3,FALSE)="x","LLDC",IF(VLOOKUP(E160,'un-class'!$L$1:O375,4,FALSE)="x","SIDS","nan")))</f>
        <v>LLDC</v>
      </c>
      <c r="L160" s="14" t="str">
        <f t="shared" si="34"/>
        <v>MDA</v>
      </c>
      <c r="M160" s="15" t="s">
        <v>1049</v>
      </c>
      <c r="N160" s="13">
        <f>VLOOKUP($E160,'ssp3-up-g'!$C$1:$X$194,5,FALSE)</f>
        <v>0</v>
      </c>
      <c r="O160" s="13">
        <f>VLOOKUP($E160,'ssp3-up-g'!$C$1:$X$194,6,FALSE)</f>
        <v>0</v>
      </c>
      <c r="P160" s="13">
        <f>VLOOKUP($E160,'ssp3-up-g'!$C$1:$X$194,7,FALSE)</f>
        <v>0</v>
      </c>
      <c r="Q160" s="13">
        <f>VLOOKUP($E160,'ssp3-up-g'!$C$1:$X$194,8,FALSE)</f>
        <v>0</v>
      </c>
      <c r="R160" s="13">
        <f>VLOOKUP($E160,'ssp3-up-g'!$C$1:$X$194,9,FALSE)</f>
        <v>0</v>
      </c>
      <c r="S160" s="13">
        <f>VLOOKUP($E160,'ssp3-up-g'!$C$1:$X$194,10,FALSE)</f>
        <v>0</v>
      </c>
      <c r="T160" s="13">
        <f>VLOOKUP($E160,'ssp3-up-g'!$C$1:$X$194,11,FALSE)</f>
        <v>0</v>
      </c>
      <c r="U160" s="13">
        <f>VLOOKUP($E160,'ssp3-up-g'!$C$1:$X$194,12,FALSE)</f>
        <v>0</v>
      </c>
      <c r="V160" s="13">
        <f>VLOOKUP($E160,'ssp3-up-g'!$C$1:$X$194,13,FALSE)</f>
        <v>0</v>
      </c>
      <c r="W160" s="13">
        <f>VLOOKUP($E160,'ssp3-up-g'!$C$1:$X$194,14,FALSE)</f>
        <v>0</v>
      </c>
      <c r="X160" s="13">
        <f>VLOOKUP($E160,'ssp3-up-g'!$C$1:$X$194,15,FALSE)</f>
        <v>0</v>
      </c>
      <c r="Y160" s="13">
        <f>VLOOKUP($E160,'ssp3-up-g'!$C$1:$X$194,16,FALSE)</f>
        <v>0</v>
      </c>
      <c r="Z160" s="13">
        <f>VLOOKUP($E160,'ssp3-up-g'!$C$1:$X$194,17,FALSE)</f>
        <v>0</v>
      </c>
      <c r="AA160" s="13">
        <f>VLOOKUP($E160,'ssp3-up-g'!$C$1:$X$194,18,FALSE)</f>
        <v>0</v>
      </c>
      <c r="AB160" s="13">
        <f>VLOOKUP($E160,'ssp3-up-g'!$C$1:$X$194,19,FALSE)</f>
        <v>0</v>
      </c>
      <c r="AC160" s="13">
        <f>VLOOKUP($E160,'ssp3-up-g'!$C$1:$X$194,20,FALSE)</f>
        <v>3.0624492575235251E-3</v>
      </c>
      <c r="AD160" s="13">
        <f>VLOOKUP($E160,'ssp3-up-g'!$C$1:$X$194,21,FALSE)</f>
        <v>8.3355039120363017E-3</v>
      </c>
      <c r="AE160" s="13">
        <f>VLOOKUP($E160,'ssp3-up-g'!$C$1:$X$194,22,FALSE)</f>
        <v>1.2687201526851766E-2</v>
      </c>
    </row>
    <row r="161" spans="1:31" x14ac:dyDescent="0.3">
      <c r="A161" s="14">
        <v>159</v>
      </c>
      <c r="B161" s="8" t="s">
        <v>506</v>
      </c>
      <c r="C161" s="8" t="s">
        <v>214</v>
      </c>
      <c r="D161" s="8">
        <v>642</v>
      </c>
      <c r="E161" s="8" t="s">
        <v>157</v>
      </c>
      <c r="F161" s="8">
        <v>642</v>
      </c>
      <c r="G161" s="8" t="s">
        <v>261</v>
      </c>
      <c r="H161" s="8">
        <v>923</v>
      </c>
      <c r="J161" s="8" t="str">
        <f>VLOOKUP($E161,'un-class-eco'!$B$2:$D$219,3,FALSE)</f>
        <v>High income</v>
      </c>
      <c r="K161" s="8" t="str">
        <f>IF(VLOOKUP(E161,'un-class'!$L$1:$O$249,2,FALSE)="x","LDC",IF(VLOOKUP(E161,'un-class'!$L$1:$O$249,3,FALSE)="x","LLDC",IF(VLOOKUP(E161,'un-class'!$L$1:O376,4,FALSE)="x","SIDS","nan")))</f>
        <v>nan</v>
      </c>
      <c r="L161" s="14" t="str">
        <f t="shared" si="34"/>
        <v>ROU</v>
      </c>
      <c r="M161" s="15" t="s">
        <v>1049</v>
      </c>
      <c r="N161" s="13">
        <f>VLOOKUP($E161,'ssp3-up-g'!$C$1:$X$194,5,FALSE)</f>
        <v>5.8502500690760684E-2</v>
      </c>
      <c r="O161" s="13">
        <f>VLOOKUP($E161,'ssp3-up-g'!$C$1:$X$194,6,FALSE)</f>
        <v>5.9148982116125737E-2</v>
      </c>
      <c r="P161" s="13">
        <f>VLOOKUP($E161,'ssp3-up-g'!$C$1:$X$194,7,FALSE)</f>
        <v>2.7950154129690929E-2</v>
      </c>
      <c r="Q161" s="13">
        <f>VLOOKUP($E161,'ssp3-up-g'!$C$1:$X$194,8,FALSE)</f>
        <v>0</v>
      </c>
      <c r="R161" s="13">
        <f>VLOOKUP($E161,'ssp3-up-g'!$C$1:$X$194,9,FALSE)</f>
        <v>0</v>
      </c>
      <c r="S161" s="13">
        <f>VLOOKUP($E161,'ssp3-up-g'!$C$1:$X$194,10,FALSE)</f>
        <v>0</v>
      </c>
      <c r="T161" s="13">
        <f>VLOOKUP($E161,'ssp3-up-g'!$C$1:$X$194,11,FALSE)</f>
        <v>0</v>
      </c>
      <c r="U161" s="13">
        <f>VLOOKUP($E161,'ssp3-up-g'!$C$1:$X$194,12,FALSE)</f>
        <v>0</v>
      </c>
      <c r="V161" s="13">
        <f>VLOOKUP($E161,'ssp3-up-g'!$C$1:$X$194,13,FALSE)</f>
        <v>0</v>
      </c>
      <c r="W161" s="13">
        <f>VLOOKUP($E161,'ssp3-up-g'!$C$1:$X$194,14,FALSE)</f>
        <v>0</v>
      </c>
      <c r="X161" s="13">
        <f>VLOOKUP($E161,'ssp3-up-g'!$C$1:$X$194,15,FALSE)</f>
        <v>0</v>
      </c>
      <c r="Y161" s="13">
        <f>VLOOKUP($E161,'ssp3-up-g'!$C$1:$X$194,16,FALSE)</f>
        <v>0</v>
      </c>
      <c r="Z161" s="13">
        <f>VLOOKUP($E161,'ssp3-up-g'!$C$1:$X$194,17,FALSE)</f>
        <v>0</v>
      </c>
      <c r="AA161" s="13">
        <f>VLOOKUP($E161,'ssp3-up-g'!$C$1:$X$194,18,FALSE)</f>
        <v>0</v>
      </c>
      <c r="AB161" s="13">
        <f>VLOOKUP($E161,'ssp3-up-g'!$C$1:$X$194,19,FALSE)</f>
        <v>0</v>
      </c>
      <c r="AC161" s="13">
        <f>VLOOKUP($E161,'ssp3-up-g'!$C$1:$X$194,20,FALSE)</f>
        <v>4.24581977277807E-2</v>
      </c>
      <c r="AD161" s="13">
        <f>VLOOKUP($E161,'ssp3-up-g'!$C$1:$X$194,21,FALSE)</f>
        <v>6.8797450782843939E-2</v>
      </c>
      <c r="AE161" s="13">
        <f>VLOOKUP($E161,'ssp3-up-g'!$C$1:$X$194,22,FALSE)</f>
        <v>8.5717394842394157E-2</v>
      </c>
    </row>
    <row r="162" spans="1:31" x14ac:dyDescent="0.3">
      <c r="A162" s="14">
        <v>160</v>
      </c>
      <c r="B162" s="8" t="s">
        <v>508</v>
      </c>
      <c r="C162" s="8" t="s">
        <v>214</v>
      </c>
      <c r="D162" s="8">
        <v>643</v>
      </c>
      <c r="E162" s="8" t="s">
        <v>158</v>
      </c>
      <c r="F162" s="8">
        <v>643</v>
      </c>
      <c r="G162" s="8" t="s">
        <v>261</v>
      </c>
      <c r="H162" s="8">
        <v>923</v>
      </c>
      <c r="J162" s="8" t="str">
        <f>VLOOKUP($E162,'un-class-eco'!$B$2:$D$219,3,FALSE)</f>
        <v>High income</v>
      </c>
      <c r="K162" s="8" t="str">
        <f>IF(VLOOKUP(E162,'un-class'!$L$1:$O$249,2,FALSE)="x","LDC",IF(VLOOKUP(E162,'un-class'!$L$1:$O$249,3,FALSE)="x","LLDC",IF(VLOOKUP(E162,'un-class'!$L$1:O377,4,FALSE)="x","SIDS","nan")))</f>
        <v>nan</v>
      </c>
      <c r="L162" s="14" t="str">
        <f t="shared" ref="L162:L225" si="41">E162</f>
        <v>RUS</v>
      </c>
      <c r="M162" s="15" t="s">
        <v>1049</v>
      </c>
      <c r="N162" s="13">
        <f>VLOOKUP($E162,'ssp3-up-g'!$C$1:$X$194,5,FALSE)</f>
        <v>0.71498299426467327</v>
      </c>
      <c r="O162" s="13">
        <f>VLOOKUP($E162,'ssp3-up-g'!$C$1:$X$194,6,FALSE)</f>
        <v>0.28433394892215347</v>
      </c>
      <c r="P162" s="13">
        <f>VLOOKUP($E162,'ssp3-up-g'!$C$1:$X$194,7,FALSE)</f>
        <v>0</v>
      </c>
      <c r="Q162" s="13">
        <f>VLOOKUP($E162,'ssp3-up-g'!$C$1:$X$194,8,FALSE)</f>
        <v>0</v>
      </c>
      <c r="R162" s="13">
        <f>VLOOKUP($E162,'ssp3-up-g'!$C$1:$X$194,9,FALSE)</f>
        <v>0</v>
      </c>
      <c r="S162" s="13">
        <f>VLOOKUP($E162,'ssp3-up-g'!$C$1:$X$194,10,FALSE)</f>
        <v>0</v>
      </c>
      <c r="T162" s="13">
        <f>VLOOKUP($E162,'ssp3-up-g'!$C$1:$X$194,11,FALSE)</f>
        <v>0.16148760938179407</v>
      </c>
      <c r="U162" s="13">
        <f>VLOOKUP($E162,'ssp3-up-g'!$C$1:$X$194,12,FALSE)</f>
        <v>0.41614749394048545</v>
      </c>
      <c r="V162" s="13">
        <f>VLOOKUP($E162,'ssp3-up-g'!$C$1:$X$194,13,FALSE)</f>
        <v>0.60795724898287062</v>
      </c>
      <c r="W162" s="13">
        <f>VLOOKUP($E162,'ssp3-up-g'!$C$1:$X$194,14,FALSE)</f>
        <v>0.82104834314183961</v>
      </c>
      <c r="X162" s="13">
        <f>VLOOKUP($E162,'ssp3-up-g'!$C$1:$X$194,15,FALSE)</f>
        <v>1.0348297725055176</v>
      </c>
      <c r="Y162" s="13">
        <f>VLOOKUP($E162,'ssp3-up-g'!$C$1:$X$194,16,FALSE)</f>
        <v>1.4141735775753688</v>
      </c>
      <c r="Z162" s="13">
        <f>VLOOKUP($E162,'ssp3-up-g'!$C$1:$X$194,17,FALSE)</f>
        <v>1.8276872495061411</v>
      </c>
      <c r="AA162" s="13">
        <f>VLOOKUP($E162,'ssp3-up-g'!$C$1:$X$194,18,FALSE)</f>
        <v>2.1107576433575019</v>
      </c>
      <c r="AB162" s="13">
        <f>VLOOKUP($E162,'ssp3-up-g'!$C$1:$X$194,19,FALSE)</f>
        <v>2.2604798973674463</v>
      </c>
      <c r="AC162" s="13">
        <f>VLOOKUP($E162,'ssp3-up-g'!$C$1:$X$194,20,FALSE)</f>
        <v>2.3219049630365163</v>
      </c>
      <c r="AD162" s="13">
        <f>VLOOKUP($E162,'ssp3-up-g'!$C$1:$X$194,21,FALSE)</f>
        <v>2.3155488386973957</v>
      </c>
      <c r="AE162" s="13">
        <f>VLOOKUP($E162,'ssp3-up-g'!$C$1:$X$194,22,FALSE)</f>
        <v>2.2486770853900282</v>
      </c>
    </row>
    <row r="163" spans="1:31" x14ac:dyDescent="0.3">
      <c r="A163" s="14">
        <v>161</v>
      </c>
      <c r="B163" s="8" t="s">
        <v>510</v>
      </c>
      <c r="C163" s="8" t="s">
        <v>214</v>
      </c>
      <c r="D163" s="8">
        <v>703</v>
      </c>
      <c r="E163" s="8" t="s">
        <v>171</v>
      </c>
      <c r="F163" s="8">
        <v>703</v>
      </c>
      <c r="G163" s="8" t="s">
        <v>261</v>
      </c>
      <c r="H163" s="8">
        <v>923</v>
      </c>
      <c r="J163" s="8" t="str">
        <f>VLOOKUP($E163,'un-class-eco'!$B$2:$D$219,3,FALSE)</f>
        <v>High income</v>
      </c>
      <c r="K163" s="8" t="str">
        <f>IF(VLOOKUP(E163,'un-class'!$L$1:$O$249,2,FALSE)="x","LDC",IF(VLOOKUP(E163,'un-class'!$L$1:$O$249,3,FALSE)="x","LLDC",IF(VLOOKUP(E163,'un-class'!$L$1:O378,4,FALSE)="x","SIDS","nan")))</f>
        <v>nan</v>
      </c>
      <c r="L163" s="14" t="str">
        <f t="shared" si="41"/>
        <v>SVK</v>
      </c>
      <c r="M163" s="15" t="s">
        <v>1049</v>
      </c>
      <c r="N163" s="13">
        <f>VLOOKUP($E163,'ssp3-up-g'!$C$1:$X$194,5,FALSE)</f>
        <v>0.10916313907976072</v>
      </c>
      <c r="O163" s="13">
        <f>VLOOKUP($E163,'ssp3-up-g'!$C$1:$X$194,6,FALSE)</f>
        <v>7.8622903538670297E-2</v>
      </c>
      <c r="P163" s="13">
        <f>VLOOKUP($E163,'ssp3-up-g'!$C$1:$X$194,7,FALSE)</f>
        <v>4.043057199768807E-2</v>
      </c>
      <c r="Q163" s="13">
        <f>VLOOKUP($E163,'ssp3-up-g'!$C$1:$X$194,8,FALSE)</f>
        <v>9.2196520454557174E-4</v>
      </c>
      <c r="R163" s="13">
        <f>VLOOKUP($E163,'ssp3-up-g'!$C$1:$X$194,9,FALSE)</f>
        <v>0</v>
      </c>
      <c r="S163" s="13">
        <f>VLOOKUP($E163,'ssp3-up-g'!$C$1:$X$194,10,FALSE)</f>
        <v>0</v>
      </c>
      <c r="T163" s="13">
        <f>VLOOKUP($E163,'ssp3-up-g'!$C$1:$X$194,11,FALSE)</f>
        <v>0</v>
      </c>
      <c r="U163" s="13">
        <f>VLOOKUP($E163,'ssp3-up-g'!$C$1:$X$194,12,FALSE)</f>
        <v>0</v>
      </c>
      <c r="V163" s="13">
        <f>VLOOKUP($E163,'ssp3-up-g'!$C$1:$X$194,13,FALSE)</f>
        <v>0</v>
      </c>
      <c r="W163" s="13">
        <f>VLOOKUP($E163,'ssp3-up-g'!$C$1:$X$194,14,FALSE)</f>
        <v>0</v>
      </c>
      <c r="X163" s="13">
        <f>VLOOKUP($E163,'ssp3-up-g'!$C$1:$X$194,15,FALSE)</f>
        <v>0</v>
      </c>
      <c r="Y163" s="13">
        <f>VLOOKUP($E163,'ssp3-up-g'!$C$1:$X$194,16,FALSE)</f>
        <v>0</v>
      </c>
      <c r="Z163" s="13">
        <f>VLOOKUP($E163,'ssp3-up-g'!$C$1:$X$194,17,FALSE)</f>
        <v>0</v>
      </c>
      <c r="AA163" s="13">
        <f>VLOOKUP($E163,'ssp3-up-g'!$C$1:$X$194,18,FALSE)</f>
        <v>0</v>
      </c>
      <c r="AB163" s="13">
        <f>VLOOKUP($E163,'ssp3-up-g'!$C$1:$X$194,19,FALSE)</f>
        <v>0</v>
      </c>
      <c r="AC163" s="13">
        <f>VLOOKUP($E163,'ssp3-up-g'!$C$1:$X$194,20,FALSE)</f>
        <v>0</v>
      </c>
      <c r="AD163" s="13">
        <f>VLOOKUP($E163,'ssp3-up-g'!$C$1:$X$194,21,FALSE)</f>
        <v>0</v>
      </c>
      <c r="AE163" s="13">
        <f>VLOOKUP($E163,'ssp3-up-g'!$C$1:$X$194,22,FALSE)</f>
        <v>0</v>
      </c>
    </row>
    <row r="164" spans="1:31" x14ac:dyDescent="0.3">
      <c r="A164" s="14">
        <v>162</v>
      </c>
      <c r="B164" s="8" t="s">
        <v>512</v>
      </c>
      <c r="C164" s="8">
        <v>15</v>
      </c>
      <c r="D164" s="8">
        <v>804</v>
      </c>
      <c r="E164" s="8" t="s">
        <v>188</v>
      </c>
      <c r="F164" s="8">
        <v>804</v>
      </c>
      <c r="G164" s="8" t="s">
        <v>261</v>
      </c>
      <c r="H164" s="8">
        <v>923</v>
      </c>
      <c r="J164" s="8" t="str">
        <f>VLOOKUP($E164,'un-class-eco'!$B$2:$D$219,3,FALSE)</f>
        <v>Upper middle income</v>
      </c>
      <c r="K164" s="8" t="str">
        <f>IF(VLOOKUP(E164,'un-class'!$L$1:$O$249,2,FALSE)="x","LDC",IF(VLOOKUP(E164,'un-class'!$L$1:$O$249,3,FALSE)="x","LLDC",IF(VLOOKUP(E164,'un-class'!$L$1:O379,4,FALSE)="x","SIDS","nan")))</f>
        <v>nan</v>
      </c>
      <c r="L164" s="14" t="str">
        <f t="shared" si="41"/>
        <v>UKR</v>
      </c>
      <c r="M164" s="15" t="s">
        <v>1049</v>
      </c>
      <c r="N164" s="13">
        <f>VLOOKUP($E164,'ssp3-up-g'!$C$1:$X$194,5,FALSE)</f>
        <v>0</v>
      </c>
      <c r="O164" s="13">
        <f>VLOOKUP($E164,'ssp3-up-g'!$C$1:$X$194,6,FALSE)</f>
        <v>0</v>
      </c>
      <c r="P164" s="13">
        <f>VLOOKUP($E164,'ssp3-up-g'!$C$1:$X$194,7,FALSE)</f>
        <v>0</v>
      </c>
      <c r="Q164" s="13">
        <f>VLOOKUP($E164,'ssp3-up-g'!$C$1:$X$194,8,FALSE)</f>
        <v>0</v>
      </c>
      <c r="R164" s="13">
        <f>VLOOKUP($E164,'ssp3-up-g'!$C$1:$X$194,9,FALSE)</f>
        <v>0</v>
      </c>
      <c r="S164" s="13">
        <f>VLOOKUP($E164,'ssp3-up-g'!$C$1:$X$194,10,FALSE)</f>
        <v>0</v>
      </c>
      <c r="T164" s="13">
        <f>VLOOKUP($E164,'ssp3-up-g'!$C$1:$X$194,11,FALSE)</f>
        <v>0</v>
      </c>
      <c r="U164" s="13">
        <f>VLOOKUP($E164,'ssp3-up-g'!$C$1:$X$194,12,FALSE)</f>
        <v>0</v>
      </c>
      <c r="V164" s="13">
        <f>VLOOKUP($E164,'ssp3-up-g'!$C$1:$X$194,13,FALSE)</f>
        <v>0</v>
      </c>
      <c r="W164" s="13">
        <f>VLOOKUP($E164,'ssp3-up-g'!$C$1:$X$194,14,FALSE)</f>
        <v>0</v>
      </c>
      <c r="X164" s="13">
        <f>VLOOKUP($E164,'ssp3-up-g'!$C$1:$X$194,15,FALSE)</f>
        <v>1.5745912375873417E-2</v>
      </c>
      <c r="Y164" s="13">
        <f>VLOOKUP($E164,'ssp3-up-g'!$C$1:$X$194,16,FALSE)</f>
        <v>8.5748596040758684E-2</v>
      </c>
      <c r="Z164" s="13">
        <f>VLOOKUP($E164,'ssp3-up-g'!$C$1:$X$194,17,FALSE)</f>
        <v>0.17936190559248644</v>
      </c>
      <c r="AA164" s="13">
        <f>VLOOKUP($E164,'ssp3-up-g'!$C$1:$X$194,18,FALSE)</f>
        <v>0.25318475174011112</v>
      </c>
      <c r="AB164" s="13">
        <f>VLOOKUP($E164,'ssp3-up-g'!$C$1:$X$194,19,FALSE)</f>
        <v>0.28943328725751982</v>
      </c>
      <c r="AC164" s="13">
        <f>VLOOKUP($E164,'ssp3-up-g'!$C$1:$X$194,20,FALSE)</f>
        <v>0.29713070632971395</v>
      </c>
      <c r="AD164" s="13">
        <f>VLOOKUP($E164,'ssp3-up-g'!$C$1:$X$194,21,FALSE)</f>
        <v>0.28403854879430668</v>
      </c>
      <c r="AE164" s="13">
        <f>VLOOKUP($E164,'ssp3-up-g'!$C$1:$X$194,22,FALSE)</f>
        <v>0.26004739161379931</v>
      </c>
    </row>
    <row r="165" spans="1:31" x14ac:dyDescent="0.3">
      <c r="A165" s="14">
        <v>163</v>
      </c>
      <c r="B165" s="14" t="s">
        <v>514</v>
      </c>
      <c r="C165" s="14" t="s">
        <v>214</v>
      </c>
      <c r="D165" s="14">
        <v>924</v>
      </c>
      <c r="E165" s="14" t="s">
        <v>214</v>
      </c>
      <c r="F165" s="14">
        <v>154</v>
      </c>
      <c r="G165" s="14" t="s">
        <v>258</v>
      </c>
      <c r="H165" s="14">
        <v>908</v>
      </c>
      <c r="I165" s="14">
        <v>1829</v>
      </c>
      <c r="L165" s="14" t="str">
        <f>B165</f>
        <v>Northern Europe</v>
      </c>
      <c r="M165" s="15" t="s">
        <v>1049</v>
      </c>
      <c r="N165" s="15">
        <f t="shared" ref="N165:AE165" si="42">SUMIF($H$2:$H$295,$D165,N$2:N$295)</f>
        <v>3.1706509021622242</v>
      </c>
      <c r="O165" s="15">
        <f t="shared" si="42"/>
        <v>2.5684470544792393</v>
      </c>
      <c r="P165" s="15">
        <f t="shared" si="42"/>
        <v>1.9581450518326271</v>
      </c>
      <c r="Q165" s="15">
        <f t="shared" si="42"/>
        <v>1.3896697151618873</v>
      </c>
      <c r="R165" s="15">
        <f t="shared" si="42"/>
        <v>1.0122815264518454</v>
      </c>
      <c r="S165" s="15">
        <f t="shared" si="42"/>
        <v>0.76324062340656118</v>
      </c>
      <c r="T165" s="15">
        <f t="shared" si="42"/>
        <v>0.52400986189870813</v>
      </c>
      <c r="U165" s="15">
        <f t="shared" si="42"/>
        <v>0.20328217507404395</v>
      </c>
      <c r="V165" s="15">
        <f t="shared" si="42"/>
        <v>4.7568096831382856E-2</v>
      </c>
      <c r="W165" s="15">
        <f t="shared" si="42"/>
        <v>2.6279878010131874E-2</v>
      </c>
      <c r="X165" s="15">
        <f t="shared" si="42"/>
        <v>9.2181718291950432E-4</v>
      </c>
      <c r="Y165" s="15">
        <f t="shared" si="42"/>
        <v>0</v>
      </c>
      <c r="Z165" s="15">
        <f t="shared" si="42"/>
        <v>0</v>
      </c>
      <c r="AA165" s="15">
        <f t="shared" si="42"/>
        <v>8.1231891766360143E-3</v>
      </c>
      <c r="AB165" s="15">
        <f t="shared" si="42"/>
        <v>2.0016663608413587E-2</v>
      </c>
      <c r="AC165" s="15">
        <f t="shared" si="42"/>
        <v>2.9562642930113459E-2</v>
      </c>
      <c r="AD165" s="15">
        <f t="shared" si="42"/>
        <v>3.4173395854708355E-2</v>
      </c>
      <c r="AE165" s="15">
        <f t="shared" si="42"/>
        <v>3.5021215494950741E-2</v>
      </c>
    </row>
    <row r="166" spans="1:31" x14ac:dyDescent="0.3">
      <c r="A166" s="14">
        <v>164</v>
      </c>
      <c r="B166" s="8" t="s">
        <v>515</v>
      </c>
      <c r="C166" s="8">
        <v>16</v>
      </c>
      <c r="D166" s="8">
        <v>208</v>
      </c>
      <c r="E166" s="8" t="s">
        <v>54</v>
      </c>
      <c r="F166" s="8">
        <v>208</v>
      </c>
      <c r="G166" s="8" t="s">
        <v>261</v>
      </c>
      <c r="H166" s="8">
        <v>924</v>
      </c>
      <c r="J166" s="8" t="str">
        <f>VLOOKUP($E166,'un-class-eco'!$B$2:$D$219,3,FALSE)</f>
        <v>High income</v>
      </c>
      <c r="K166" s="8" t="str">
        <f>IF(VLOOKUP(E166,'un-class'!$L$1:$O$249,2,FALSE)="x","LDC",IF(VLOOKUP(E166,'un-class'!$L$1:$O$249,3,FALSE)="x","LLDC",IF(VLOOKUP(E166,'un-class'!$L$1:O381,4,FALSE)="x","SIDS","nan")))</f>
        <v>nan</v>
      </c>
      <c r="L166" s="14" t="str">
        <f t="shared" si="41"/>
        <v>DNK</v>
      </c>
      <c r="M166" s="15" t="s">
        <v>1049</v>
      </c>
      <c r="N166" s="13">
        <f>VLOOKUP($E166,'ssp3-up-g'!$C$1:$X$194,5,FALSE)</f>
        <v>0.1388667828554091</v>
      </c>
      <c r="O166" s="13">
        <f>VLOOKUP($E166,'ssp3-up-g'!$C$1:$X$194,6,FALSE)</f>
        <v>9.4445233436407428E-2</v>
      </c>
      <c r="P166" s="13">
        <f>VLOOKUP($E166,'ssp3-up-g'!$C$1:$X$194,7,FALSE)</f>
        <v>5.8391186284365126E-2</v>
      </c>
      <c r="Q166" s="13">
        <f>VLOOKUP($E166,'ssp3-up-g'!$C$1:$X$194,8,FALSE)</f>
        <v>2.4717039108296035E-2</v>
      </c>
      <c r="R166" s="13">
        <f>VLOOKUP($E166,'ssp3-up-g'!$C$1:$X$194,9,FALSE)</f>
        <v>0</v>
      </c>
      <c r="S166" s="13">
        <f>VLOOKUP($E166,'ssp3-up-g'!$C$1:$X$194,10,FALSE)</f>
        <v>0</v>
      </c>
      <c r="T166" s="13">
        <f>VLOOKUP($E166,'ssp3-up-g'!$C$1:$X$194,11,FALSE)</f>
        <v>0</v>
      </c>
      <c r="U166" s="13">
        <f>VLOOKUP($E166,'ssp3-up-g'!$C$1:$X$194,12,FALSE)</f>
        <v>0</v>
      </c>
      <c r="V166" s="13">
        <f>VLOOKUP($E166,'ssp3-up-g'!$C$1:$X$194,13,FALSE)</f>
        <v>0</v>
      </c>
      <c r="W166" s="13">
        <f>VLOOKUP($E166,'ssp3-up-g'!$C$1:$X$194,14,FALSE)</f>
        <v>0</v>
      </c>
      <c r="X166" s="13">
        <f>VLOOKUP($E166,'ssp3-up-g'!$C$1:$X$194,15,FALSE)</f>
        <v>0</v>
      </c>
      <c r="Y166" s="13">
        <f>VLOOKUP($E166,'ssp3-up-g'!$C$1:$X$194,16,FALSE)</f>
        <v>0</v>
      </c>
      <c r="Z166" s="13">
        <f>VLOOKUP($E166,'ssp3-up-g'!$C$1:$X$194,17,FALSE)</f>
        <v>0</v>
      </c>
      <c r="AA166" s="13">
        <f>VLOOKUP($E166,'ssp3-up-g'!$C$1:$X$194,18,FALSE)</f>
        <v>0</v>
      </c>
      <c r="AB166" s="13">
        <f>VLOOKUP($E166,'ssp3-up-g'!$C$1:$X$194,19,FALSE)</f>
        <v>0</v>
      </c>
      <c r="AC166" s="13">
        <f>VLOOKUP($E166,'ssp3-up-g'!$C$1:$X$194,20,FALSE)</f>
        <v>0</v>
      </c>
      <c r="AD166" s="13">
        <f>VLOOKUP($E166,'ssp3-up-g'!$C$1:$X$194,21,FALSE)</f>
        <v>0</v>
      </c>
      <c r="AE166" s="13">
        <f>VLOOKUP($E166,'ssp3-up-g'!$C$1:$X$194,22,FALSE)</f>
        <v>0</v>
      </c>
    </row>
    <row r="167" spans="1:31" x14ac:dyDescent="0.3">
      <c r="A167" s="14">
        <v>165</v>
      </c>
      <c r="B167" s="8" t="s">
        <v>517</v>
      </c>
      <c r="C167" s="8" t="s">
        <v>214</v>
      </c>
      <c r="D167" s="8">
        <v>233</v>
      </c>
      <c r="E167" s="8" t="s">
        <v>61</v>
      </c>
      <c r="F167" s="8">
        <v>233</v>
      </c>
      <c r="G167" s="8" t="s">
        <v>261</v>
      </c>
      <c r="H167" s="8">
        <v>924</v>
      </c>
      <c r="J167" s="8" t="str">
        <f>VLOOKUP($E167,'un-class-eco'!$B$2:$D$219,3,FALSE)</f>
        <v>High income</v>
      </c>
      <c r="K167" s="8" t="str">
        <f>IF(VLOOKUP(E167,'un-class'!$L$1:$O$249,2,FALSE)="x","LDC",IF(VLOOKUP(E167,'un-class'!$L$1:$O$249,3,FALSE)="x","LLDC",IF(VLOOKUP(E167,'un-class'!$L$1:O382,4,FALSE)="x","SIDS","nan")))</f>
        <v>nan</v>
      </c>
      <c r="L167" s="14" t="str">
        <f t="shared" si="41"/>
        <v>EST</v>
      </c>
      <c r="M167" s="15" t="s">
        <v>1049</v>
      </c>
      <c r="N167" s="13">
        <f>VLOOKUP($E167,'ssp3-up-g'!$C$1:$X$194,5,FALSE)</f>
        <v>0</v>
      </c>
      <c r="O167" s="13">
        <f>VLOOKUP($E167,'ssp3-up-g'!$C$1:$X$194,6,FALSE)</f>
        <v>0</v>
      </c>
      <c r="P167" s="13">
        <f>VLOOKUP($E167,'ssp3-up-g'!$C$1:$X$194,7,FALSE)</f>
        <v>0</v>
      </c>
      <c r="Q167" s="13">
        <f>VLOOKUP($E167,'ssp3-up-g'!$C$1:$X$194,8,FALSE)</f>
        <v>0</v>
      </c>
      <c r="R167" s="13">
        <f>VLOOKUP($E167,'ssp3-up-g'!$C$1:$X$194,9,FALSE)</f>
        <v>0</v>
      </c>
      <c r="S167" s="13">
        <f>VLOOKUP($E167,'ssp3-up-g'!$C$1:$X$194,10,FALSE)</f>
        <v>0</v>
      </c>
      <c r="T167" s="13">
        <f>VLOOKUP($E167,'ssp3-up-g'!$C$1:$X$194,11,FALSE)</f>
        <v>0</v>
      </c>
      <c r="U167" s="13">
        <f>VLOOKUP($E167,'ssp3-up-g'!$C$1:$X$194,12,FALSE)</f>
        <v>0</v>
      </c>
      <c r="V167" s="13">
        <f>VLOOKUP($E167,'ssp3-up-g'!$C$1:$X$194,13,FALSE)</f>
        <v>0</v>
      </c>
      <c r="W167" s="13">
        <f>VLOOKUP($E167,'ssp3-up-g'!$C$1:$X$194,14,FALSE)</f>
        <v>0</v>
      </c>
      <c r="X167" s="13">
        <f>VLOOKUP($E167,'ssp3-up-g'!$C$1:$X$194,15,FALSE)</f>
        <v>0</v>
      </c>
      <c r="Y167" s="13">
        <f>VLOOKUP($E167,'ssp3-up-g'!$C$1:$X$194,16,FALSE)</f>
        <v>0</v>
      </c>
      <c r="Z167" s="13">
        <f>VLOOKUP($E167,'ssp3-up-g'!$C$1:$X$194,17,FALSE)</f>
        <v>0</v>
      </c>
      <c r="AA167" s="13">
        <f>VLOOKUP($E167,'ssp3-up-g'!$C$1:$X$194,18,FALSE)</f>
        <v>0</v>
      </c>
      <c r="AB167" s="13">
        <f>VLOOKUP($E167,'ssp3-up-g'!$C$1:$X$194,19,FALSE)</f>
        <v>0</v>
      </c>
      <c r="AC167" s="13">
        <f>VLOOKUP($E167,'ssp3-up-g'!$C$1:$X$194,20,FALSE)</f>
        <v>0</v>
      </c>
      <c r="AD167" s="13">
        <f>VLOOKUP($E167,'ssp3-up-g'!$C$1:$X$194,21,FALSE)</f>
        <v>0</v>
      </c>
      <c r="AE167" s="13">
        <f>VLOOKUP($E167,'ssp3-up-g'!$C$1:$X$194,22,FALSE)</f>
        <v>0</v>
      </c>
    </row>
    <row r="168" spans="1:31" x14ac:dyDescent="0.3">
      <c r="A168" s="14">
        <v>166</v>
      </c>
      <c r="B168" s="8" t="s">
        <v>519</v>
      </c>
      <c r="C168" s="8">
        <v>17</v>
      </c>
      <c r="D168" s="8">
        <v>234</v>
      </c>
      <c r="E168" s="8" t="s">
        <v>520</v>
      </c>
      <c r="F168" s="8">
        <v>234</v>
      </c>
      <c r="G168" s="8" t="s">
        <v>261</v>
      </c>
      <c r="H168" s="8">
        <v>924</v>
      </c>
      <c r="J168" s="8" t="str">
        <f>VLOOKUP($E168,'un-class-eco'!$B$2:$D$219,3,FALSE)</f>
        <v>High income</v>
      </c>
      <c r="K168" s="8" t="str">
        <f>IF(VLOOKUP(E168,'un-class'!$L$1:$O$249,2,FALSE)="x","LDC",IF(VLOOKUP(E168,'un-class'!$L$1:$O$249,3,FALSE)="x","LLDC",IF(VLOOKUP(E168,'un-class'!$L$1:O383,4,FALSE)="x","SIDS","nan")))</f>
        <v>nan</v>
      </c>
      <c r="L168" s="14" t="str">
        <f t="shared" si="41"/>
        <v>FRO</v>
      </c>
      <c r="M168" s="15" t="s">
        <v>1049</v>
      </c>
      <c r="N168" s="8" t="s">
        <v>799</v>
      </c>
      <c r="O168" s="8" t="s">
        <v>799</v>
      </c>
      <c r="P168" s="8" t="s">
        <v>799</v>
      </c>
      <c r="Q168" s="8" t="s">
        <v>799</v>
      </c>
      <c r="R168" s="8" t="s">
        <v>799</v>
      </c>
      <c r="S168" s="8" t="s">
        <v>799</v>
      </c>
      <c r="T168" s="8" t="s">
        <v>799</v>
      </c>
      <c r="U168" s="8" t="s">
        <v>799</v>
      </c>
      <c r="V168" s="8" t="s">
        <v>799</v>
      </c>
      <c r="W168" s="8" t="s">
        <v>799</v>
      </c>
      <c r="X168" s="8" t="s">
        <v>799</v>
      </c>
      <c r="Y168" s="8" t="s">
        <v>799</v>
      </c>
      <c r="Z168" s="8" t="s">
        <v>799</v>
      </c>
      <c r="AA168" s="8" t="s">
        <v>799</v>
      </c>
      <c r="AB168" s="8" t="s">
        <v>799</v>
      </c>
      <c r="AC168" s="8" t="s">
        <v>799</v>
      </c>
      <c r="AD168" s="8" t="s">
        <v>799</v>
      </c>
      <c r="AE168" s="8" t="s">
        <v>799</v>
      </c>
    </row>
    <row r="169" spans="1:31" x14ac:dyDescent="0.3">
      <c r="A169" s="14">
        <v>167</v>
      </c>
      <c r="B169" s="8" t="s">
        <v>522</v>
      </c>
      <c r="C169" s="8">
        <v>18</v>
      </c>
      <c r="D169" s="8">
        <v>246</v>
      </c>
      <c r="E169" s="8" t="s">
        <v>63</v>
      </c>
      <c r="F169" s="8">
        <v>246</v>
      </c>
      <c r="G169" s="8" t="s">
        <v>261</v>
      </c>
      <c r="H169" s="8">
        <v>924</v>
      </c>
      <c r="J169" s="8" t="str">
        <f>VLOOKUP($E169,'un-class-eco'!$B$2:$D$219,3,FALSE)</f>
        <v>High income</v>
      </c>
      <c r="K169" s="8" t="str">
        <f>IF(VLOOKUP(E169,'un-class'!$L$1:$O$249,2,FALSE)="x","LDC",IF(VLOOKUP(E169,'un-class'!$L$1:$O$249,3,FALSE)="x","LLDC",IF(VLOOKUP(E169,'un-class'!$L$1:O384,4,FALSE)="x","SIDS","nan")))</f>
        <v>nan</v>
      </c>
      <c r="L169" s="14" t="str">
        <f t="shared" si="41"/>
        <v>FIN</v>
      </c>
      <c r="M169" s="15" t="s">
        <v>1049</v>
      </c>
      <c r="N169" s="13">
        <f>VLOOKUP($E169,'ssp3-up-g'!$C$1:$X$194,5,FALSE)</f>
        <v>0.13967790316435025</v>
      </c>
      <c r="O169" s="13">
        <f>VLOOKUP($E169,'ssp3-up-g'!$C$1:$X$194,6,FALSE)</f>
        <v>0.10345015328763019</v>
      </c>
      <c r="P169" s="13">
        <f>VLOOKUP($E169,'ssp3-up-g'!$C$1:$X$194,7,FALSE)</f>
        <v>6.2942277616177655E-2</v>
      </c>
      <c r="Q169" s="13">
        <f>VLOOKUP($E169,'ssp3-up-g'!$C$1:$X$194,8,FALSE)</f>
        <v>2.3245674710230979E-2</v>
      </c>
      <c r="R169" s="13">
        <f>VLOOKUP($E169,'ssp3-up-g'!$C$1:$X$194,9,FALSE)</f>
        <v>0</v>
      </c>
      <c r="S169" s="13">
        <f>VLOOKUP($E169,'ssp3-up-g'!$C$1:$X$194,10,FALSE)</f>
        <v>0</v>
      </c>
      <c r="T169" s="13">
        <f>VLOOKUP($E169,'ssp3-up-g'!$C$1:$X$194,11,FALSE)</f>
        <v>0</v>
      </c>
      <c r="U169" s="13">
        <f>VLOOKUP($E169,'ssp3-up-g'!$C$1:$X$194,12,FALSE)</f>
        <v>0</v>
      </c>
      <c r="V169" s="13">
        <f>VLOOKUP($E169,'ssp3-up-g'!$C$1:$X$194,13,FALSE)</f>
        <v>0</v>
      </c>
      <c r="W169" s="13">
        <f>VLOOKUP($E169,'ssp3-up-g'!$C$1:$X$194,14,FALSE)</f>
        <v>0</v>
      </c>
      <c r="X169" s="13">
        <f>VLOOKUP($E169,'ssp3-up-g'!$C$1:$X$194,15,FALSE)</f>
        <v>0</v>
      </c>
      <c r="Y169" s="13">
        <f>VLOOKUP($E169,'ssp3-up-g'!$C$1:$X$194,16,FALSE)</f>
        <v>0</v>
      </c>
      <c r="Z169" s="13">
        <f>VLOOKUP($E169,'ssp3-up-g'!$C$1:$X$194,17,FALSE)</f>
        <v>0</v>
      </c>
      <c r="AA169" s="13">
        <f>VLOOKUP($E169,'ssp3-up-g'!$C$1:$X$194,18,FALSE)</f>
        <v>0</v>
      </c>
      <c r="AB169" s="13">
        <f>VLOOKUP($E169,'ssp3-up-g'!$C$1:$X$194,19,FALSE)</f>
        <v>0</v>
      </c>
      <c r="AC169" s="13">
        <f>VLOOKUP($E169,'ssp3-up-g'!$C$1:$X$194,20,FALSE)</f>
        <v>0</v>
      </c>
      <c r="AD169" s="13">
        <f>VLOOKUP($E169,'ssp3-up-g'!$C$1:$X$194,21,FALSE)</f>
        <v>0</v>
      </c>
      <c r="AE169" s="13">
        <f>VLOOKUP($E169,'ssp3-up-g'!$C$1:$X$194,22,FALSE)</f>
        <v>0</v>
      </c>
    </row>
    <row r="170" spans="1:31" x14ac:dyDescent="0.3">
      <c r="A170" s="14">
        <v>168</v>
      </c>
      <c r="B170" s="8" t="s">
        <v>524</v>
      </c>
      <c r="C170" s="8">
        <v>19</v>
      </c>
      <c r="D170" s="8">
        <v>831</v>
      </c>
      <c r="E170" s="8" t="s">
        <v>525</v>
      </c>
      <c r="F170" s="8">
        <v>831</v>
      </c>
      <c r="G170" s="8" t="s">
        <v>261</v>
      </c>
      <c r="H170" s="8">
        <v>924</v>
      </c>
      <c r="J170" s="8" t="s">
        <v>799</v>
      </c>
      <c r="K170" s="8" t="str">
        <f>IF(VLOOKUP(E170,'un-class'!$L$1:$O$249,2,FALSE)="x","LDC",IF(VLOOKUP(E170,'un-class'!$L$1:$O$249,3,FALSE)="x","LLDC",IF(VLOOKUP(E170,'un-class'!$L$1:O385,4,FALSE)="x","SIDS","nan")))</f>
        <v>nan</v>
      </c>
      <c r="L170" s="14" t="str">
        <f t="shared" si="41"/>
        <v>GGY</v>
      </c>
      <c r="M170" s="15" t="s">
        <v>1049</v>
      </c>
      <c r="N170" s="8" t="s">
        <v>799</v>
      </c>
      <c r="O170" s="8" t="s">
        <v>799</v>
      </c>
      <c r="P170" s="8" t="s">
        <v>799</v>
      </c>
      <c r="Q170" s="8" t="s">
        <v>799</v>
      </c>
      <c r="R170" s="8" t="s">
        <v>799</v>
      </c>
      <c r="S170" s="8" t="s">
        <v>799</v>
      </c>
      <c r="T170" s="8" t="s">
        <v>799</v>
      </c>
      <c r="U170" s="8" t="s">
        <v>799</v>
      </c>
      <c r="V170" s="8" t="s">
        <v>799</v>
      </c>
      <c r="W170" s="8" t="s">
        <v>799</v>
      </c>
      <c r="X170" s="8" t="s">
        <v>799</v>
      </c>
      <c r="Y170" s="8" t="s">
        <v>799</v>
      </c>
      <c r="Z170" s="8" t="s">
        <v>799</v>
      </c>
      <c r="AA170" s="8" t="s">
        <v>799</v>
      </c>
      <c r="AB170" s="8" t="s">
        <v>799</v>
      </c>
      <c r="AC170" s="8" t="s">
        <v>799</v>
      </c>
      <c r="AD170" s="8" t="s">
        <v>799</v>
      </c>
      <c r="AE170" s="8" t="s">
        <v>799</v>
      </c>
    </row>
    <row r="171" spans="1:31" x14ac:dyDescent="0.3">
      <c r="A171" s="14">
        <v>169</v>
      </c>
      <c r="B171" s="8" t="s">
        <v>527</v>
      </c>
      <c r="C171" s="8" t="s">
        <v>214</v>
      </c>
      <c r="D171" s="8">
        <v>352</v>
      </c>
      <c r="E171" s="8" t="s">
        <v>92</v>
      </c>
      <c r="F171" s="8">
        <v>352</v>
      </c>
      <c r="G171" s="8" t="s">
        <v>261</v>
      </c>
      <c r="H171" s="8">
        <v>924</v>
      </c>
      <c r="J171" s="8" t="str">
        <f>VLOOKUP($E171,'un-class-eco'!$B$2:$D$219,3,FALSE)</f>
        <v>High income</v>
      </c>
      <c r="K171" s="8" t="str">
        <f>IF(VLOOKUP(E171,'un-class'!$L$1:$O$249,2,FALSE)="x","LDC",IF(VLOOKUP(E171,'un-class'!$L$1:$O$249,3,FALSE)="x","LLDC",IF(VLOOKUP(E171,'un-class'!$L$1:O386,4,FALSE)="x","SIDS","nan")))</f>
        <v>nan</v>
      </c>
      <c r="L171" s="14" t="str">
        <f t="shared" si="41"/>
        <v>ISL</v>
      </c>
      <c r="M171" s="15" t="s">
        <v>1049</v>
      </c>
      <c r="N171" s="13">
        <f>VLOOKUP($E171,'ssp3-up-g'!$C$1:$X$194,5,FALSE)</f>
        <v>2.8356133070650547E-2</v>
      </c>
      <c r="O171" s="13">
        <f>VLOOKUP($E171,'ssp3-up-g'!$C$1:$X$194,6,FALSE)</f>
        <v>1.9875578994910104E-2</v>
      </c>
      <c r="P171" s="13">
        <f>VLOOKUP($E171,'ssp3-up-g'!$C$1:$X$194,7,FALSE)</f>
        <v>1.4689405026133695E-2</v>
      </c>
      <c r="Q171" s="13">
        <f>VLOOKUP($E171,'ssp3-up-g'!$C$1:$X$194,8,FALSE)</f>
        <v>1.0986810595117413E-2</v>
      </c>
      <c r="R171" s="13">
        <f>VLOOKUP($E171,'ssp3-up-g'!$C$1:$X$194,9,FALSE)</f>
        <v>8.5786236145781181E-3</v>
      </c>
      <c r="S171" s="13">
        <f>VLOOKUP($E171,'ssp3-up-g'!$C$1:$X$194,10,FALSE)</f>
        <v>6.6647879463367921E-3</v>
      </c>
      <c r="T171" s="13">
        <f>VLOOKUP($E171,'ssp3-up-g'!$C$1:$X$194,11,FALSE)</f>
        <v>4.7210262600441699E-3</v>
      </c>
      <c r="U171" s="13">
        <f>VLOOKUP($E171,'ssp3-up-g'!$C$1:$X$194,12,FALSE)</f>
        <v>2.3432615638712684E-3</v>
      </c>
      <c r="V171" s="13">
        <f>VLOOKUP($E171,'ssp3-up-g'!$C$1:$X$194,13,FALSE)</f>
        <v>6.9684709724793237E-7</v>
      </c>
      <c r="W171" s="13">
        <f>VLOOKUP($E171,'ssp3-up-g'!$C$1:$X$194,14,FALSE)</f>
        <v>0</v>
      </c>
      <c r="X171" s="13">
        <f>VLOOKUP($E171,'ssp3-up-g'!$C$1:$X$194,15,FALSE)</f>
        <v>0</v>
      </c>
      <c r="Y171" s="13">
        <f>VLOOKUP($E171,'ssp3-up-g'!$C$1:$X$194,16,FALSE)</f>
        <v>0</v>
      </c>
      <c r="Z171" s="13">
        <f>VLOOKUP($E171,'ssp3-up-g'!$C$1:$X$194,17,FALSE)</f>
        <v>0</v>
      </c>
      <c r="AA171" s="13">
        <f>VLOOKUP($E171,'ssp3-up-g'!$C$1:$X$194,18,FALSE)</f>
        <v>0</v>
      </c>
      <c r="AB171" s="13">
        <f>VLOOKUP($E171,'ssp3-up-g'!$C$1:$X$194,19,FALSE)</f>
        <v>0</v>
      </c>
      <c r="AC171" s="13">
        <f>VLOOKUP($E171,'ssp3-up-g'!$C$1:$X$194,20,FALSE)</f>
        <v>0</v>
      </c>
      <c r="AD171" s="13">
        <f>VLOOKUP($E171,'ssp3-up-g'!$C$1:$X$194,21,FALSE)</f>
        <v>0</v>
      </c>
      <c r="AE171" s="13">
        <f>VLOOKUP($E171,'ssp3-up-g'!$C$1:$X$194,22,FALSE)</f>
        <v>0</v>
      </c>
    </row>
    <row r="172" spans="1:31" x14ac:dyDescent="0.3">
      <c r="A172" s="14">
        <v>170</v>
      </c>
      <c r="B172" s="8" t="s">
        <v>529</v>
      </c>
      <c r="C172" s="8" t="s">
        <v>214</v>
      </c>
      <c r="D172" s="8">
        <v>372</v>
      </c>
      <c r="E172" s="8" t="s">
        <v>89</v>
      </c>
      <c r="F172" s="8">
        <v>372</v>
      </c>
      <c r="G172" s="8" t="s">
        <v>261</v>
      </c>
      <c r="H172" s="8">
        <v>924</v>
      </c>
      <c r="J172" s="8" t="str">
        <f>VLOOKUP($E172,'un-class-eco'!$B$2:$D$219,3,FALSE)</f>
        <v>High income</v>
      </c>
      <c r="K172" s="8" t="str">
        <f>IF(VLOOKUP(E172,'un-class'!$L$1:$O$249,2,FALSE)="x","LDC",IF(VLOOKUP(E172,'un-class'!$L$1:$O$249,3,FALSE)="x","LLDC",IF(VLOOKUP(E172,'un-class'!$L$1:O387,4,FALSE)="x","SIDS","nan")))</f>
        <v>nan</v>
      </c>
      <c r="L172" s="14" t="str">
        <f t="shared" si="41"/>
        <v>IRL</v>
      </c>
      <c r="M172" s="15" t="s">
        <v>1049</v>
      </c>
      <c r="N172" s="13">
        <f>VLOOKUP($E172,'ssp3-up-g'!$C$1:$X$194,5,FALSE)</f>
        <v>0.21974695928156773</v>
      </c>
      <c r="O172" s="13">
        <f>VLOOKUP($E172,'ssp3-up-g'!$C$1:$X$194,6,FALSE)</f>
        <v>0.1750950226341832</v>
      </c>
      <c r="P172" s="13">
        <f>VLOOKUP($E172,'ssp3-up-g'!$C$1:$X$194,7,FALSE)</f>
        <v>0.13147147890719024</v>
      </c>
      <c r="Q172" s="13">
        <f>VLOOKUP($E172,'ssp3-up-g'!$C$1:$X$194,8,FALSE)</f>
        <v>9.9621825823967836E-2</v>
      </c>
      <c r="R172" s="13">
        <f>VLOOKUP($E172,'ssp3-up-g'!$C$1:$X$194,9,FALSE)</f>
        <v>8.1774789339953191E-2</v>
      </c>
      <c r="S172" s="13">
        <f>VLOOKUP($E172,'ssp3-up-g'!$C$1:$X$194,10,FALSE)</f>
        <v>6.5902065631157747E-2</v>
      </c>
      <c r="T172" s="13">
        <f>VLOOKUP($E172,'ssp3-up-g'!$C$1:$X$194,11,FALSE)</f>
        <v>4.5413160940740216E-2</v>
      </c>
      <c r="U172" s="13">
        <f>VLOOKUP($E172,'ssp3-up-g'!$C$1:$X$194,12,FALSE)</f>
        <v>1.7871236720173211E-2</v>
      </c>
      <c r="V172" s="13">
        <f>VLOOKUP($E172,'ssp3-up-g'!$C$1:$X$194,13,FALSE)</f>
        <v>0</v>
      </c>
      <c r="W172" s="13">
        <f>VLOOKUP($E172,'ssp3-up-g'!$C$1:$X$194,14,FALSE)</f>
        <v>0</v>
      </c>
      <c r="X172" s="13">
        <f>VLOOKUP($E172,'ssp3-up-g'!$C$1:$X$194,15,FALSE)</f>
        <v>0</v>
      </c>
      <c r="Y172" s="13">
        <f>VLOOKUP($E172,'ssp3-up-g'!$C$1:$X$194,16,FALSE)</f>
        <v>0</v>
      </c>
      <c r="Z172" s="13">
        <f>VLOOKUP($E172,'ssp3-up-g'!$C$1:$X$194,17,FALSE)</f>
        <v>0</v>
      </c>
      <c r="AA172" s="13">
        <f>VLOOKUP($E172,'ssp3-up-g'!$C$1:$X$194,18,FALSE)</f>
        <v>0</v>
      </c>
      <c r="AB172" s="13">
        <f>VLOOKUP($E172,'ssp3-up-g'!$C$1:$X$194,19,FALSE)</f>
        <v>0</v>
      </c>
      <c r="AC172" s="13">
        <f>VLOOKUP($E172,'ssp3-up-g'!$C$1:$X$194,20,FALSE)</f>
        <v>0</v>
      </c>
      <c r="AD172" s="13">
        <f>VLOOKUP($E172,'ssp3-up-g'!$C$1:$X$194,21,FALSE)</f>
        <v>0</v>
      </c>
      <c r="AE172" s="13">
        <f>VLOOKUP($E172,'ssp3-up-g'!$C$1:$X$194,22,FALSE)</f>
        <v>0</v>
      </c>
    </row>
    <row r="173" spans="1:31" x14ac:dyDescent="0.3">
      <c r="A173" s="14">
        <v>171</v>
      </c>
      <c r="B173" s="8" t="s">
        <v>531</v>
      </c>
      <c r="C173" s="8">
        <v>19</v>
      </c>
      <c r="D173" s="8">
        <v>833</v>
      </c>
      <c r="E173" s="8" t="s">
        <v>532</v>
      </c>
      <c r="F173" s="8">
        <v>833</v>
      </c>
      <c r="G173" s="8" t="s">
        <v>261</v>
      </c>
      <c r="H173" s="8">
        <v>924</v>
      </c>
      <c r="J173" s="8" t="str">
        <f>VLOOKUP($E173,'un-class-eco'!$B$2:$D$219,3,FALSE)</f>
        <v>High income</v>
      </c>
      <c r="K173" s="8" t="str">
        <f>IF(VLOOKUP(E173,'un-class'!$L$1:$O$249,2,FALSE)="x","LDC",IF(VLOOKUP(E173,'un-class'!$L$1:$O$249,3,FALSE)="x","LLDC",IF(VLOOKUP(E173,'un-class'!$L$1:O388,4,FALSE)="x","SIDS","nan")))</f>
        <v>nan</v>
      </c>
      <c r="L173" s="14" t="str">
        <f t="shared" si="41"/>
        <v>IMN</v>
      </c>
      <c r="M173" s="15" t="s">
        <v>1049</v>
      </c>
      <c r="N173" s="8" t="s">
        <v>799</v>
      </c>
      <c r="O173" s="8" t="s">
        <v>799</v>
      </c>
      <c r="P173" s="8" t="s">
        <v>799</v>
      </c>
      <c r="Q173" s="8" t="s">
        <v>799</v>
      </c>
      <c r="R173" s="8" t="s">
        <v>799</v>
      </c>
      <c r="S173" s="8" t="s">
        <v>799</v>
      </c>
      <c r="T173" s="8" t="s">
        <v>799</v>
      </c>
      <c r="U173" s="8" t="s">
        <v>799</v>
      </c>
      <c r="V173" s="8" t="s">
        <v>799</v>
      </c>
      <c r="W173" s="8" t="s">
        <v>799</v>
      </c>
      <c r="X173" s="8" t="s">
        <v>799</v>
      </c>
      <c r="Y173" s="8" t="s">
        <v>799</v>
      </c>
      <c r="Z173" s="8" t="s">
        <v>799</v>
      </c>
      <c r="AA173" s="8" t="s">
        <v>799</v>
      </c>
      <c r="AB173" s="8" t="s">
        <v>799</v>
      </c>
      <c r="AC173" s="8" t="s">
        <v>799</v>
      </c>
      <c r="AD173" s="8" t="s">
        <v>799</v>
      </c>
      <c r="AE173" s="8" t="s">
        <v>799</v>
      </c>
    </row>
    <row r="174" spans="1:31" x14ac:dyDescent="0.3">
      <c r="A174" s="14">
        <v>172</v>
      </c>
      <c r="B174" s="8" t="s">
        <v>534</v>
      </c>
      <c r="C174" s="8">
        <v>19</v>
      </c>
      <c r="D174" s="8">
        <v>832</v>
      </c>
      <c r="E174" s="8" t="s">
        <v>535</v>
      </c>
      <c r="F174" s="8">
        <v>832</v>
      </c>
      <c r="G174" s="8" t="s">
        <v>261</v>
      </c>
      <c r="H174" s="8">
        <v>924</v>
      </c>
      <c r="J174" s="8" t="s">
        <v>799</v>
      </c>
      <c r="K174" s="8" t="str">
        <f>IF(VLOOKUP(E174,'un-class'!$L$1:$O$249,2,FALSE)="x","LDC",IF(VLOOKUP(E174,'un-class'!$L$1:$O$249,3,FALSE)="x","LLDC",IF(VLOOKUP(E174,'un-class'!$L$1:O389,4,FALSE)="x","SIDS","nan")))</f>
        <v>nan</v>
      </c>
      <c r="L174" s="14" t="str">
        <f t="shared" si="41"/>
        <v>JEY</v>
      </c>
      <c r="M174" s="15" t="s">
        <v>1049</v>
      </c>
      <c r="N174" s="8" t="s">
        <v>799</v>
      </c>
      <c r="O174" s="8" t="s">
        <v>799</v>
      </c>
      <c r="P174" s="8" t="s">
        <v>799</v>
      </c>
      <c r="Q174" s="8" t="s">
        <v>799</v>
      </c>
      <c r="R174" s="8" t="s">
        <v>799</v>
      </c>
      <c r="S174" s="8" t="s">
        <v>799</v>
      </c>
      <c r="T174" s="8" t="s">
        <v>799</v>
      </c>
      <c r="U174" s="8" t="s">
        <v>799</v>
      </c>
      <c r="V174" s="8" t="s">
        <v>799</v>
      </c>
      <c r="W174" s="8" t="s">
        <v>799</v>
      </c>
      <c r="X174" s="8" t="s">
        <v>799</v>
      </c>
      <c r="Y174" s="8" t="s">
        <v>799</v>
      </c>
      <c r="Z174" s="8" t="s">
        <v>799</v>
      </c>
      <c r="AA174" s="8" t="s">
        <v>799</v>
      </c>
      <c r="AB174" s="8" t="s">
        <v>799</v>
      </c>
      <c r="AC174" s="8" t="s">
        <v>799</v>
      </c>
      <c r="AD174" s="8" t="s">
        <v>799</v>
      </c>
      <c r="AE174" s="8" t="s">
        <v>799</v>
      </c>
    </row>
    <row r="175" spans="1:31" x14ac:dyDescent="0.3">
      <c r="A175" s="14">
        <v>173</v>
      </c>
      <c r="B175" s="8" t="s">
        <v>537</v>
      </c>
      <c r="C175" s="8" t="s">
        <v>214</v>
      </c>
      <c r="D175" s="8">
        <v>428</v>
      </c>
      <c r="E175" s="8" t="s">
        <v>113</v>
      </c>
      <c r="F175" s="8">
        <v>428</v>
      </c>
      <c r="G175" s="8" t="s">
        <v>261</v>
      </c>
      <c r="H175" s="8">
        <v>924</v>
      </c>
      <c r="J175" s="8" t="str">
        <f>VLOOKUP($E175,'un-class-eco'!$B$2:$D$219,3,FALSE)</f>
        <v>High income</v>
      </c>
      <c r="K175" s="8" t="str">
        <f>IF(VLOOKUP(E175,'un-class'!$L$1:$O$249,2,FALSE)="x","LDC",IF(VLOOKUP(E175,'un-class'!$L$1:$O$249,3,FALSE)="x","LLDC",IF(VLOOKUP(E175,'un-class'!$L$1:O390,4,FALSE)="x","SIDS","nan")))</f>
        <v>nan</v>
      </c>
      <c r="L175" s="14" t="str">
        <f t="shared" si="41"/>
        <v>LVA</v>
      </c>
      <c r="M175" s="15" t="s">
        <v>1049</v>
      </c>
      <c r="N175" s="13">
        <f>VLOOKUP($E175,'ssp3-up-g'!$C$1:$X$194,5,FALSE)</f>
        <v>0</v>
      </c>
      <c r="O175" s="13">
        <f>VLOOKUP($E175,'ssp3-up-g'!$C$1:$X$194,6,FALSE)</f>
        <v>0</v>
      </c>
      <c r="P175" s="13">
        <f>VLOOKUP($E175,'ssp3-up-g'!$C$1:$X$194,7,FALSE)</f>
        <v>0</v>
      </c>
      <c r="Q175" s="13">
        <f>VLOOKUP($E175,'ssp3-up-g'!$C$1:$X$194,8,FALSE)</f>
        <v>0</v>
      </c>
      <c r="R175" s="13">
        <f>VLOOKUP($E175,'ssp3-up-g'!$C$1:$X$194,9,FALSE)</f>
        <v>0</v>
      </c>
      <c r="S175" s="13">
        <f>VLOOKUP($E175,'ssp3-up-g'!$C$1:$X$194,10,FALSE)</f>
        <v>0</v>
      </c>
      <c r="T175" s="13">
        <f>VLOOKUP($E175,'ssp3-up-g'!$C$1:$X$194,11,FALSE)</f>
        <v>0</v>
      </c>
      <c r="U175" s="13">
        <f>VLOOKUP($E175,'ssp3-up-g'!$C$1:$X$194,12,FALSE)</f>
        <v>0</v>
      </c>
      <c r="V175" s="13">
        <f>VLOOKUP($E175,'ssp3-up-g'!$C$1:$X$194,13,FALSE)</f>
        <v>0</v>
      </c>
      <c r="W175" s="13">
        <f>VLOOKUP($E175,'ssp3-up-g'!$C$1:$X$194,14,FALSE)</f>
        <v>0</v>
      </c>
      <c r="X175" s="13">
        <f>VLOOKUP($E175,'ssp3-up-g'!$C$1:$X$194,15,FALSE)</f>
        <v>0</v>
      </c>
      <c r="Y175" s="13">
        <f>VLOOKUP($E175,'ssp3-up-g'!$C$1:$X$194,16,FALSE)</f>
        <v>0</v>
      </c>
      <c r="Z175" s="13">
        <f>VLOOKUP($E175,'ssp3-up-g'!$C$1:$X$194,17,FALSE)</f>
        <v>0</v>
      </c>
      <c r="AA175" s="13">
        <f>VLOOKUP($E175,'ssp3-up-g'!$C$1:$X$194,18,FALSE)</f>
        <v>0</v>
      </c>
      <c r="AB175" s="13">
        <f>VLOOKUP($E175,'ssp3-up-g'!$C$1:$X$194,19,FALSE)</f>
        <v>0</v>
      </c>
      <c r="AC175" s="13">
        <f>VLOOKUP($E175,'ssp3-up-g'!$C$1:$X$194,20,FALSE)</f>
        <v>2.624306615293559E-3</v>
      </c>
      <c r="AD175" s="13">
        <f>VLOOKUP($E175,'ssp3-up-g'!$C$1:$X$194,21,FALSE)</f>
        <v>4.6142563819817628E-3</v>
      </c>
      <c r="AE175" s="13">
        <f>VLOOKUP($E175,'ssp3-up-g'!$C$1:$X$194,22,FALSE)</f>
        <v>5.0179844167708154E-3</v>
      </c>
    </row>
    <row r="176" spans="1:31" x14ac:dyDescent="0.3">
      <c r="A176" s="14">
        <v>174</v>
      </c>
      <c r="B176" s="8" t="s">
        <v>539</v>
      </c>
      <c r="C176" s="8" t="s">
        <v>214</v>
      </c>
      <c r="D176" s="8">
        <v>440</v>
      </c>
      <c r="E176" s="8" t="s">
        <v>111</v>
      </c>
      <c r="F176" s="8">
        <v>440</v>
      </c>
      <c r="G176" s="8" t="s">
        <v>261</v>
      </c>
      <c r="H176" s="8">
        <v>924</v>
      </c>
      <c r="J176" s="8" t="str">
        <f>VLOOKUP($E176,'un-class-eco'!$B$2:$D$219,3,FALSE)</f>
        <v>High income</v>
      </c>
      <c r="K176" s="8" t="str">
        <f>IF(VLOOKUP(E176,'un-class'!$L$1:$O$249,2,FALSE)="x","LDC",IF(VLOOKUP(E176,'un-class'!$L$1:$O$249,3,FALSE)="x","LLDC",IF(VLOOKUP(E176,'un-class'!$L$1:O391,4,FALSE)="x","SIDS","nan")))</f>
        <v>nan</v>
      </c>
      <c r="L176" s="14" t="str">
        <f t="shared" si="41"/>
        <v>LTU</v>
      </c>
      <c r="M176" s="15" t="s">
        <v>1049</v>
      </c>
      <c r="N176" s="13">
        <f>VLOOKUP($E176,'ssp3-up-g'!$C$1:$X$194,5,FALSE)</f>
        <v>0</v>
      </c>
      <c r="O176" s="13">
        <f>VLOOKUP($E176,'ssp3-up-g'!$C$1:$X$194,6,FALSE)</f>
        <v>0</v>
      </c>
      <c r="P176" s="13">
        <f>VLOOKUP($E176,'ssp3-up-g'!$C$1:$X$194,7,FALSE)</f>
        <v>0</v>
      </c>
      <c r="Q176" s="13">
        <f>VLOOKUP($E176,'ssp3-up-g'!$C$1:$X$194,8,FALSE)</f>
        <v>0</v>
      </c>
      <c r="R176" s="13">
        <f>VLOOKUP($E176,'ssp3-up-g'!$C$1:$X$194,9,FALSE)</f>
        <v>0</v>
      </c>
      <c r="S176" s="13">
        <f>VLOOKUP($E176,'ssp3-up-g'!$C$1:$X$194,10,FALSE)</f>
        <v>0</v>
      </c>
      <c r="T176" s="13">
        <f>VLOOKUP($E176,'ssp3-up-g'!$C$1:$X$194,11,FALSE)</f>
        <v>0</v>
      </c>
      <c r="U176" s="13">
        <f>VLOOKUP($E176,'ssp3-up-g'!$C$1:$X$194,12,FALSE)</f>
        <v>0</v>
      </c>
      <c r="V176" s="13">
        <f>VLOOKUP($E176,'ssp3-up-g'!$C$1:$X$194,13,FALSE)</f>
        <v>0</v>
      </c>
      <c r="W176" s="13">
        <f>VLOOKUP($E176,'ssp3-up-g'!$C$1:$X$194,14,FALSE)</f>
        <v>0</v>
      </c>
      <c r="X176" s="13">
        <f>VLOOKUP($E176,'ssp3-up-g'!$C$1:$X$194,15,FALSE)</f>
        <v>0</v>
      </c>
      <c r="Y176" s="13">
        <f>VLOOKUP($E176,'ssp3-up-g'!$C$1:$X$194,16,FALSE)</f>
        <v>0</v>
      </c>
      <c r="Z176" s="13">
        <f>VLOOKUP($E176,'ssp3-up-g'!$C$1:$X$194,17,FALSE)</f>
        <v>0</v>
      </c>
      <c r="AA176" s="13">
        <f>VLOOKUP($E176,'ssp3-up-g'!$C$1:$X$194,18,FALSE)</f>
        <v>8.1231891766360143E-3</v>
      </c>
      <c r="AB176" s="13">
        <f>VLOOKUP($E176,'ssp3-up-g'!$C$1:$X$194,19,FALSE)</f>
        <v>2.0016663608413587E-2</v>
      </c>
      <c r="AC176" s="13">
        <f>VLOOKUP($E176,'ssp3-up-g'!$C$1:$X$194,20,FALSE)</f>
        <v>2.69383363148199E-2</v>
      </c>
      <c r="AD176" s="13">
        <f>VLOOKUP($E176,'ssp3-up-g'!$C$1:$X$194,21,FALSE)</f>
        <v>2.9559139472726592E-2</v>
      </c>
      <c r="AE176" s="13">
        <f>VLOOKUP($E176,'ssp3-up-g'!$C$1:$X$194,22,FALSE)</f>
        <v>3.0003231078179926E-2</v>
      </c>
    </row>
    <row r="177" spans="1:31" x14ac:dyDescent="0.3">
      <c r="A177" s="14">
        <v>175</v>
      </c>
      <c r="B177" s="8" t="s">
        <v>541</v>
      </c>
      <c r="C177" s="8">
        <v>20</v>
      </c>
      <c r="D177" s="8">
        <v>578</v>
      </c>
      <c r="E177" s="8" t="s">
        <v>139</v>
      </c>
      <c r="F177" s="8">
        <v>578</v>
      </c>
      <c r="G177" s="8" t="s">
        <v>261</v>
      </c>
      <c r="H177" s="8">
        <v>924</v>
      </c>
      <c r="J177" s="8" t="str">
        <f>VLOOKUP($E177,'un-class-eco'!$B$2:$D$219,3,FALSE)</f>
        <v>High income</v>
      </c>
      <c r="K177" s="8" t="str">
        <f>IF(VLOOKUP(E177,'un-class'!$L$1:$O$249,2,FALSE)="x","LDC",IF(VLOOKUP(E177,'un-class'!$L$1:$O$249,3,FALSE)="x","LLDC",IF(VLOOKUP(E177,'un-class'!$L$1:O392,4,FALSE)="x","SIDS","nan")))</f>
        <v>nan</v>
      </c>
      <c r="L177" s="14" t="str">
        <f t="shared" si="41"/>
        <v>NOR</v>
      </c>
      <c r="M177" s="15" t="s">
        <v>1049</v>
      </c>
      <c r="N177" s="13">
        <f>VLOOKUP($E177,'ssp3-up-g'!$C$1:$X$194,5,FALSE)</f>
        <v>0.22273585150566477</v>
      </c>
      <c r="O177" s="13">
        <f>VLOOKUP($E177,'ssp3-up-g'!$C$1:$X$194,6,FALSE)</f>
        <v>0.1944612357613682</v>
      </c>
      <c r="P177" s="13">
        <f>VLOOKUP($E177,'ssp3-up-g'!$C$1:$X$194,7,FALSE)</f>
        <v>0.16682892039028108</v>
      </c>
      <c r="Q177" s="13">
        <f>VLOOKUP($E177,'ssp3-up-g'!$C$1:$X$194,8,FALSE)</f>
        <v>0.14546414654283346</v>
      </c>
      <c r="R177" s="13">
        <f>VLOOKUP($E177,'ssp3-up-g'!$C$1:$X$194,9,FALSE)</f>
        <v>0.12442405527065681</v>
      </c>
      <c r="S177" s="13">
        <f>VLOOKUP($E177,'ssp3-up-g'!$C$1:$X$194,10,FALSE)</f>
        <v>0.10459757632190936</v>
      </c>
      <c r="T177" s="13">
        <f>VLOOKUP($E177,'ssp3-up-g'!$C$1:$X$194,11,FALSE)</f>
        <v>8.5916177017185902E-2</v>
      </c>
      <c r="U177" s="13">
        <f>VLOOKUP($E177,'ssp3-up-g'!$C$1:$X$194,12,FALSE)</f>
        <v>6.6335201536601218E-2</v>
      </c>
      <c r="V177" s="13">
        <f>VLOOKUP($E177,'ssp3-up-g'!$C$1:$X$194,13,FALSE)</f>
        <v>4.7567399984285608E-2</v>
      </c>
      <c r="W177" s="13">
        <f>VLOOKUP($E177,'ssp3-up-g'!$C$1:$X$194,14,FALSE)</f>
        <v>2.6279878010131874E-2</v>
      </c>
      <c r="X177" s="13">
        <f>VLOOKUP($E177,'ssp3-up-g'!$C$1:$X$194,15,FALSE)</f>
        <v>9.2181718291950432E-4</v>
      </c>
      <c r="Y177" s="13">
        <f>VLOOKUP($E177,'ssp3-up-g'!$C$1:$X$194,16,FALSE)</f>
        <v>0</v>
      </c>
      <c r="Z177" s="13">
        <f>VLOOKUP($E177,'ssp3-up-g'!$C$1:$X$194,17,FALSE)</f>
        <v>0</v>
      </c>
      <c r="AA177" s="13">
        <f>VLOOKUP($E177,'ssp3-up-g'!$C$1:$X$194,18,FALSE)</f>
        <v>0</v>
      </c>
      <c r="AB177" s="13">
        <f>VLOOKUP($E177,'ssp3-up-g'!$C$1:$X$194,19,FALSE)</f>
        <v>0</v>
      </c>
      <c r="AC177" s="13">
        <f>VLOOKUP($E177,'ssp3-up-g'!$C$1:$X$194,20,FALSE)</f>
        <v>0</v>
      </c>
      <c r="AD177" s="13">
        <f>VLOOKUP($E177,'ssp3-up-g'!$C$1:$X$194,21,FALSE)</f>
        <v>0</v>
      </c>
      <c r="AE177" s="13">
        <f>VLOOKUP($E177,'ssp3-up-g'!$C$1:$X$194,22,FALSE)</f>
        <v>0</v>
      </c>
    </row>
    <row r="178" spans="1:31" x14ac:dyDescent="0.3">
      <c r="A178" s="14">
        <v>176</v>
      </c>
      <c r="B178" s="8" t="s">
        <v>543</v>
      </c>
      <c r="C178" s="8" t="s">
        <v>214</v>
      </c>
      <c r="D178" s="8">
        <v>752</v>
      </c>
      <c r="E178" s="8" t="s">
        <v>173</v>
      </c>
      <c r="F178" s="8">
        <v>752</v>
      </c>
      <c r="G178" s="8" t="s">
        <v>261</v>
      </c>
      <c r="H178" s="8">
        <v>924</v>
      </c>
      <c r="J178" s="8" t="str">
        <f>VLOOKUP($E178,'un-class-eco'!$B$2:$D$219,3,FALSE)</f>
        <v>High income</v>
      </c>
      <c r="K178" s="8" t="str">
        <f>IF(VLOOKUP(E178,'un-class'!$L$1:$O$249,2,FALSE)="x","LDC",IF(VLOOKUP(E178,'un-class'!$L$1:$O$249,3,FALSE)="x","LLDC",IF(VLOOKUP(E178,'un-class'!$L$1:O393,4,FALSE)="x","SIDS","nan")))</f>
        <v>nan</v>
      </c>
      <c r="L178" s="14" t="str">
        <f t="shared" si="41"/>
        <v>SWE</v>
      </c>
      <c r="M178" s="15" t="s">
        <v>1049</v>
      </c>
      <c r="N178" s="13">
        <f>VLOOKUP($E178,'ssp3-up-g'!$C$1:$X$194,5,FALSE)</f>
        <v>0.37597386022816526</v>
      </c>
      <c r="O178" s="13">
        <f>VLOOKUP($E178,'ssp3-up-g'!$C$1:$X$194,6,FALSE)</f>
        <v>0.30880878723923644</v>
      </c>
      <c r="P178" s="13">
        <f>VLOOKUP($E178,'ssp3-up-g'!$C$1:$X$194,7,FALSE)</f>
        <v>0.22744205811293838</v>
      </c>
      <c r="Q178" s="13">
        <f>VLOOKUP($E178,'ssp3-up-g'!$C$1:$X$194,8,FALSE)</f>
        <v>0.14606222762152576</v>
      </c>
      <c r="R178" s="13">
        <f>VLOOKUP($E178,'ssp3-up-g'!$C$1:$X$194,9,FALSE)</f>
        <v>9.4385807854912684E-2</v>
      </c>
      <c r="S178" s="13">
        <f>VLOOKUP($E178,'ssp3-up-g'!$C$1:$X$194,10,FALSE)</f>
        <v>7.1017620582981777E-2</v>
      </c>
      <c r="T178" s="13">
        <f>VLOOKUP($E178,'ssp3-up-g'!$C$1:$X$194,11,FALSE)</f>
        <v>5.5912523926570756E-2</v>
      </c>
      <c r="U178" s="13">
        <f>VLOOKUP($E178,'ssp3-up-g'!$C$1:$X$194,12,FALSE)</f>
        <v>3.2223241893886367E-2</v>
      </c>
      <c r="V178" s="13">
        <f>VLOOKUP($E178,'ssp3-up-g'!$C$1:$X$194,13,FALSE)</f>
        <v>0</v>
      </c>
      <c r="W178" s="13">
        <f>VLOOKUP($E178,'ssp3-up-g'!$C$1:$X$194,14,FALSE)</f>
        <v>0</v>
      </c>
      <c r="X178" s="13">
        <f>VLOOKUP($E178,'ssp3-up-g'!$C$1:$X$194,15,FALSE)</f>
        <v>0</v>
      </c>
      <c r="Y178" s="13">
        <f>VLOOKUP($E178,'ssp3-up-g'!$C$1:$X$194,16,FALSE)</f>
        <v>0</v>
      </c>
      <c r="Z178" s="13">
        <f>VLOOKUP($E178,'ssp3-up-g'!$C$1:$X$194,17,FALSE)</f>
        <v>0</v>
      </c>
      <c r="AA178" s="13">
        <f>VLOOKUP($E178,'ssp3-up-g'!$C$1:$X$194,18,FALSE)</f>
        <v>0</v>
      </c>
      <c r="AB178" s="13">
        <f>VLOOKUP($E178,'ssp3-up-g'!$C$1:$X$194,19,FALSE)</f>
        <v>0</v>
      </c>
      <c r="AC178" s="13">
        <f>VLOOKUP($E178,'ssp3-up-g'!$C$1:$X$194,20,FALSE)</f>
        <v>0</v>
      </c>
      <c r="AD178" s="13">
        <f>VLOOKUP($E178,'ssp3-up-g'!$C$1:$X$194,21,FALSE)</f>
        <v>0</v>
      </c>
      <c r="AE178" s="13">
        <f>VLOOKUP($E178,'ssp3-up-g'!$C$1:$X$194,22,FALSE)</f>
        <v>0</v>
      </c>
    </row>
    <row r="179" spans="1:31" x14ac:dyDescent="0.3">
      <c r="A179" s="14">
        <v>177</v>
      </c>
      <c r="B179" s="8" t="s">
        <v>545</v>
      </c>
      <c r="C179" s="8">
        <v>21</v>
      </c>
      <c r="D179" s="8">
        <v>826</v>
      </c>
      <c r="E179" s="8" t="s">
        <v>68</v>
      </c>
      <c r="F179" s="8">
        <v>826</v>
      </c>
      <c r="G179" s="8" t="s">
        <v>261</v>
      </c>
      <c r="H179" s="8">
        <v>924</v>
      </c>
      <c r="J179" s="8" t="str">
        <f>VLOOKUP($E179,'un-class-eco'!$B$2:$D$219,3,FALSE)</f>
        <v>High income</v>
      </c>
      <c r="K179" s="8" t="str">
        <f>IF(VLOOKUP(E179,'un-class'!$L$1:$O$249,2,FALSE)="x","LDC",IF(VLOOKUP(E179,'un-class'!$L$1:$O$249,3,FALSE)="x","LLDC",IF(VLOOKUP(E179,'un-class'!$L$1:O394,4,FALSE)="x","SIDS","nan")))</f>
        <v>nan</v>
      </c>
      <c r="L179" s="14" t="str">
        <f t="shared" si="41"/>
        <v>GBR</v>
      </c>
      <c r="M179" s="15" t="s">
        <v>1049</v>
      </c>
      <c r="N179" s="13">
        <f>VLOOKUP($E179,'ssp3-up-g'!$C$1:$X$194,5,FALSE)</f>
        <v>2.0452934120564166</v>
      </c>
      <c r="O179" s="13">
        <f>VLOOKUP($E179,'ssp3-up-g'!$C$1:$X$194,6,FALSE)</f>
        <v>1.6723110431255037</v>
      </c>
      <c r="P179" s="13">
        <f>VLOOKUP($E179,'ssp3-up-g'!$C$1:$X$194,7,FALSE)</f>
        <v>1.2963797254955409</v>
      </c>
      <c r="Q179" s="13">
        <f>VLOOKUP($E179,'ssp3-up-g'!$C$1:$X$194,8,FALSE)</f>
        <v>0.93957199075991582</v>
      </c>
      <c r="R179" s="13">
        <f>VLOOKUP($E179,'ssp3-up-g'!$C$1:$X$194,9,FALSE)</f>
        <v>0.70311825037174458</v>
      </c>
      <c r="S179" s="13">
        <f>VLOOKUP($E179,'ssp3-up-g'!$C$1:$X$194,10,FALSE)</f>
        <v>0.51505857292417545</v>
      </c>
      <c r="T179" s="13">
        <f>VLOOKUP($E179,'ssp3-up-g'!$C$1:$X$194,11,FALSE)</f>
        <v>0.33204697375416714</v>
      </c>
      <c r="U179" s="13">
        <f>VLOOKUP($E179,'ssp3-up-g'!$C$1:$X$194,12,FALSE)</f>
        <v>8.4509233359511882E-2</v>
      </c>
      <c r="V179" s="13">
        <f>VLOOKUP($E179,'ssp3-up-g'!$C$1:$X$194,13,FALSE)</f>
        <v>0</v>
      </c>
      <c r="W179" s="13">
        <f>VLOOKUP($E179,'ssp3-up-g'!$C$1:$X$194,14,FALSE)</f>
        <v>0</v>
      </c>
      <c r="X179" s="13">
        <f>VLOOKUP($E179,'ssp3-up-g'!$C$1:$X$194,15,FALSE)</f>
        <v>0</v>
      </c>
      <c r="Y179" s="13">
        <f>VLOOKUP($E179,'ssp3-up-g'!$C$1:$X$194,16,FALSE)</f>
        <v>0</v>
      </c>
      <c r="Z179" s="13">
        <f>VLOOKUP($E179,'ssp3-up-g'!$C$1:$X$194,17,FALSE)</f>
        <v>0</v>
      </c>
      <c r="AA179" s="13">
        <f>VLOOKUP($E179,'ssp3-up-g'!$C$1:$X$194,18,FALSE)</f>
        <v>0</v>
      </c>
      <c r="AB179" s="13">
        <f>VLOOKUP($E179,'ssp3-up-g'!$C$1:$X$194,19,FALSE)</f>
        <v>0</v>
      </c>
      <c r="AC179" s="13">
        <f>VLOOKUP($E179,'ssp3-up-g'!$C$1:$X$194,20,FALSE)</f>
        <v>0</v>
      </c>
      <c r="AD179" s="13">
        <f>VLOOKUP($E179,'ssp3-up-g'!$C$1:$X$194,21,FALSE)</f>
        <v>0</v>
      </c>
      <c r="AE179" s="13">
        <f>VLOOKUP($E179,'ssp3-up-g'!$C$1:$X$194,22,FALSE)</f>
        <v>0</v>
      </c>
    </row>
    <row r="180" spans="1:31" x14ac:dyDescent="0.3">
      <c r="A180" s="14">
        <v>178</v>
      </c>
      <c r="B180" s="14" t="s">
        <v>547</v>
      </c>
      <c r="C180" s="14" t="s">
        <v>214</v>
      </c>
      <c r="D180" s="14">
        <v>925</v>
      </c>
      <c r="E180" s="14" t="s">
        <v>214</v>
      </c>
      <c r="F180" s="14">
        <v>39</v>
      </c>
      <c r="G180" s="14" t="s">
        <v>258</v>
      </c>
      <c r="H180" s="14">
        <v>908</v>
      </c>
      <c r="I180" s="14">
        <v>1829</v>
      </c>
      <c r="L180" s="14" t="str">
        <f>B180</f>
        <v>Southern Europe</v>
      </c>
      <c r="M180" s="15" t="s">
        <v>1049</v>
      </c>
      <c r="N180" s="15">
        <f t="shared" ref="N180:AE180" si="43">SUMIF($H$2:$H$295,$D180,N$2:N$295)</f>
        <v>2.6307919898092553</v>
      </c>
      <c r="O180" s="15">
        <f t="shared" si="43"/>
        <v>0.9447377761824598</v>
      </c>
      <c r="P180" s="15">
        <f t="shared" si="43"/>
        <v>0.34871506348060272</v>
      </c>
      <c r="Q180" s="15">
        <f t="shared" si="43"/>
        <v>0.2542335161061236</v>
      </c>
      <c r="R180" s="15">
        <f t="shared" si="43"/>
        <v>0.19009797375044485</v>
      </c>
      <c r="S180" s="15">
        <f t="shared" si="43"/>
        <v>0.15107232064120724</v>
      </c>
      <c r="T180" s="15">
        <f t="shared" si="43"/>
        <v>0.1347054675041065</v>
      </c>
      <c r="U180" s="15">
        <f t="shared" si="43"/>
        <v>0.14039803869584916</v>
      </c>
      <c r="V180" s="15">
        <f t="shared" si="43"/>
        <v>0.14706167127876441</v>
      </c>
      <c r="W180" s="15">
        <f t="shared" si="43"/>
        <v>0.14931946441016192</v>
      </c>
      <c r="X180" s="15">
        <f t="shared" si="43"/>
        <v>0.11736038459644094</v>
      </c>
      <c r="Y180" s="15">
        <f t="shared" si="43"/>
        <v>9.3301337448382315E-2</v>
      </c>
      <c r="Z180" s="15">
        <f t="shared" si="43"/>
        <v>9.013803724149122E-2</v>
      </c>
      <c r="AA180" s="15">
        <f t="shared" si="43"/>
        <v>0.10511810653266856</v>
      </c>
      <c r="AB180" s="15">
        <f t="shared" si="43"/>
        <v>0.12487970931355863</v>
      </c>
      <c r="AC180" s="15">
        <f t="shared" si="43"/>
        <v>0.13529663122210456</v>
      </c>
      <c r="AD180" s="15">
        <f t="shared" si="43"/>
        <v>0.13521891700825889</v>
      </c>
      <c r="AE180" s="15">
        <f t="shared" si="43"/>
        <v>0.13054277595808811</v>
      </c>
    </row>
    <row r="181" spans="1:31" x14ac:dyDescent="0.3">
      <c r="A181" s="14">
        <v>179</v>
      </c>
      <c r="B181" s="8" t="s">
        <v>548</v>
      </c>
      <c r="C181" s="8" t="s">
        <v>214</v>
      </c>
      <c r="D181" s="8">
        <v>8</v>
      </c>
      <c r="E181" s="8" t="s">
        <v>12</v>
      </c>
      <c r="F181" s="8">
        <v>8</v>
      </c>
      <c r="G181" s="8" t="s">
        <v>261</v>
      </c>
      <c r="H181" s="8">
        <v>925</v>
      </c>
      <c r="J181" s="8" t="str">
        <f>VLOOKUP($E181,'un-class-eco'!$B$2:$D$219,3,FALSE)</f>
        <v>Upper middle income</v>
      </c>
      <c r="K181" s="8" t="str">
        <f>IF(VLOOKUP(E181,'un-class'!$L$1:$O$249,2,FALSE)="x","LDC",IF(VLOOKUP(E181,'un-class'!$L$1:$O$249,3,FALSE)="x","LLDC",IF(VLOOKUP(E181,'un-class'!$L$1:O396,4,FALSE)="x","SIDS","nan")))</f>
        <v>nan</v>
      </c>
      <c r="L181" s="14" t="str">
        <f t="shared" si="41"/>
        <v>ALB</v>
      </c>
      <c r="M181" s="15" t="s">
        <v>1049</v>
      </c>
      <c r="N181" s="13">
        <f>VLOOKUP($E181,'ssp3-up-g'!$C$1:$X$194,5,FALSE)</f>
        <v>7.6347686022040007E-2</v>
      </c>
      <c r="O181" s="13">
        <f>VLOOKUP($E181,'ssp3-up-g'!$C$1:$X$194,6,FALSE)</f>
        <v>8.5617268875840313E-2</v>
      </c>
      <c r="P181" s="13">
        <f>VLOOKUP($E181,'ssp3-up-g'!$C$1:$X$194,7,FALSE)</f>
        <v>8.8325083538678184E-2</v>
      </c>
      <c r="Q181" s="13">
        <f>VLOOKUP($E181,'ssp3-up-g'!$C$1:$X$194,8,FALSE)</f>
        <v>8.1778743038612101E-2</v>
      </c>
      <c r="R181" s="13">
        <f>VLOOKUP($E181,'ssp3-up-g'!$C$1:$X$194,9,FALSE)</f>
        <v>6.769853129927017E-2</v>
      </c>
      <c r="S181" s="13">
        <f>VLOOKUP($E181,'ssp3-up-g'!$C$1:$X$194,10,FALSE)</f>
        <v>5.493261395367055E-2</v>
      </c>
      <c r="T181" s="13">
        <f>VLOOKUP($E181,'ssp3-up-g'!$C$1:$X$194,11,FALSE)</f>
        <v>4.76459508956939E-2</v>
      </c>
      <c r="U181" s="13">
        <f>VLOOKUP($E181,'ssp3-up-g'!$C$1:$X$194,12,FALSE)</f>
        <v>4.5683219965524824E-2</v>
      </c>
      <c r="V181" s="13">
        <f>VLOOKUP($E181,'ssp3-up-g'!$C$1:$X$194,13,FALSE)</f>
        <v>4.3674621462138852E-2</v>
      </c>
      <c r="W181" s="13">
        <f>VLOOKUP($E181,'ssp3-up-g'!$C$1:$X$194,14,FALSE)</f>
        <v>3.9103895039195535E-2</v>
      </c>
      <c r="X181" s="13">
        <f>VLOOKUP($E181,'ssp3-up-g'!$C$1:$X$194,15,FALSE)</f>
        <v>2.9174057279620413E-2</v>
      </c>
      <c r="Y181" s="13">
        <f>VLOOKUP($E181,'ssp3-up-g'!$C$1:$X$194,16,FALSE)</f>
        <v>1.9166732122661401E-2</v>
      </c>
      <c r="Z181" s="13">
        <f>VLOOKUP($E181,'ssp3-up-g'!$C$1:$X$194,17,FALSE)</f>
        <v>1.3616227958867633E-2</v>
      </c>
      <c r="AA181" s="13">
        <f>VLOOKUP($E181,'ssp3-up-g'!$C$1:$X$194,18,FALSE)</f>
        <v>1.4097567821177659E-2</v>
      </c>
      <c r="AB181" s="13">
        <f>VLOOKUP($E181,'ssp3-up-g'!$C$1:$X$194,19,FALSE)</f>
        <v>1.8574397441827095E-2</v>
      </c>
      <c r="AC181" s="13">
        <f>VLOOKUP($E181,'ssp3-up-g'!$C$1:$X$194,20,FALSE)</f>
        <v>2.3912925297052467E-2</v>
      </c>
      <c r="AD181" s="13">
        <f>VLOOKUP($E181,'ssp3-up-g'!$C$1:$X$194,21,FALSE)</f>
        <v>2.8934285171290153E-2</v>
      </c>
      <c r="AE181" s="13">
        <f>VLOOKUP($E181,'ssp3-up-g'!$C$1:$X$194,22,FALSE)</f>
        <v>3.3431164505792754E-2</v>
      </c>
    </row>
    <row r="182" spans="1:31" x14ac:dyDescent="0.3">
      <c r="A182" s="14">
        <v>180</v>
      </c>
      <c r="B182" s="8" t="s">
        <v>550</v>
      </c>
      <c r="C182" s="8" t="s">
        <v>214</v>
      </c>
      <c r="D182" s="8">
        <v>20</v>
      </c>
      <c r="E182" s="8" t="s">
        <v>551</v>
      </c>
      <c r="F182" s="8">
        <v>20</v>
      </c>
      <c r="G182" s="8" t="s">
        <v>261</v>
      </c>
      <c r="H182" s="8">
        <v>925</v>
      </c>
      <c r="J182" s="8" t="str">
        <f>VLOOKUP($E182,'un-class-eco'!$B$2:$D$219,3,FALSE)</f>
        <v>High income</v>
      </c>
      <c r="K182" s="8" t="str">
        <f>IF(VLOOKUP(E182,'un-class'!$L$1:$O$249,2,FALSE)="x","LDC",IF(VLOOKUP(E182,'un-class'!$L$1:$O$249,3,FALSE)="x","LLDC",IF(VLOOKUP(E182,'un-class'!$L$1:O397,4,FALSE)="x","SIDS","nan")))</f>
        <v>nan</v>
      </c>
      <c r="L182" s="14" t="str">
        <f t="shared" si="41"/>
        <v>AND</v>
      </c>
      <c r="M182" s="15" t="s">
        <v>1049</v>
      </c>
      <c r="N182" s="8" t="s">
        <v>799</v>
      </c>
      <c r="O182" s="8" t="s">
        <v>799</v>
      </c>
      <c r="P182" s="8" t="s">
        <v>799</v>
      </c>
      <c r="Q182" s="8" t="s">
        <v>799</v>
      </c>
      <c r="R182" s="8" t="s">
        <v>799</v>
      </c>
      <c r="S182" s="8" t="s">
        <v>799</v>
      </c>
      <c r="T182" s="8" t="s">
        <v>799</v>
      </c>
      <c r="U182" s="8" t="s">
        <v>799</v>
      </c>
      <c r="V182" s="8" t="s">
        <v>799</v>
      </c>
      <c r="W182" s="8" t="s">
        <v>799</v>
      </c>
      <c r="X182" s="8" t="s">
        <v>799</v>
      </c>
      <c r="Y182" s="8" t="s">
        <v>799</v>
      </c>
      <c r="Z182" s="8" t="s">
        <v>799</v>
      </c>
      <c r="AA182" s="8" t="s">
        <v>799</v>
      </c>
      <c r="AB182" s="8" t="s">
        <v>799</v>
      </c>
      <c r="AC182" s="8" t="s">
        <v>799</v>
      </c>
      <c r="AD182" s="8" t="s">
        <v>799</v>
      </c>
      <c r="AE182" s="8" t="s">
        <v>799</v>
      </c>
    </row>
    <row r="183" spans="1:31" x14ac:dyDescent="0.3">
      <c r="A183" s="14">
        <v>181</v>
      </c>
      <c r="B183" s="8" t="s">
        <v>553</v>
      </c>
      <c r="C183" s="8" t="s">
        <v>214</v>
      </c>
      <c r="D183" s="8">
        <v>70</v>
      </c>
      <c r="E183" s="8" t="s">
        <v>27</v>
      </c>
      <c r="F183" s="8">
        <v>70</v>
      </c>
      <c r="G183" s="8" t="s">
        <v>261</v>
      </c>
      <c r="H183" s="8">
        <v>925</v>
      </c>
      <c r="J183" s="8" t="str">
        <f>VLOOKUP($E183,'un-class-eco'!$B$2:$D$219,3,FALSE)</f>
        <v>Upper middle income</v>
      </c>
      <c r="K183" s="8" t="str">
        <f>IF(VLOOKUP(E183,'un-class'!$L$1:$O$249,2,FALSE)="x","LDC",IF(VLOOKUP(E183,'un-class'!$L$1:$O$249,3,FALSE)="x","LLDC",IF(VLOOKUP(E183,'un-class'!$L$1:O398,4,FALSE)="x","SIDS","nan")))</f>
        <v>nan</v>
      </c>
      <c r="L183" s="14" t="str">
        <f t="shared" si="41"/>
        <v>BIH</v>
      </c>
      <c r="M183" s="15" t="s">
        <v>1049</v>
      </c>
      <c r="N183" s="13">
        <f>VLOOKUP($E183,'ssp3-up-g'!$C$1:$X$194,5,FALSE)</f>
        <v>3.6760797350157581E-2</v>
      </c>
      <c r="O183" s="13">
        <f>VLOOKUP($E183,'ssp3-up-g'!$C$1:$X$194,6,FALSE)</f>
        <v>3.0930715986605017E-2</v>
      </c>
      <c r="P183" s="13">
        <f>VLOOKUP($E183,'ssp3-up-g'!$C$1:$X$194,7,FALSE)</f>
        <v>2.2696448911081912E-2</v>
      </c>
      <c r="Q183" s="13">
        <f>VLOOKUP($E183,'ssp3-up-g'!$C$1:$X$194,8,FALSE)</f>
        <v>1.3436773691509529E-2</v>
      </c>
      <c r="R183" s="13">
        <f>VLOOKUP($E183,'ssp3-up-g'!$C$1:$X$194,9,FALSE)</f>
        <v>4.4659231400756561E-4</v>
      </c>
      <c r="S183" s="13">
        <f>VLOOKUP($E183,'ssp3-up-g'!$C$1:$X$194,10,FALSE)</f>
        <v>0</v>
      </c>
      <c r="T183" s="13">
        <f>VLOOKUP($E183,'ssp3-up-g'!$C$1:$X$194,11,FALSE)</f>
        <v>0</v>
      </c>
      <c r="U183" s="13">
        <f>VLOOKUP($E183,'ssp3-up-g'!$C$1:$X$194,12,FALSE)</f>
        <v>0</v>
      </c>
      <c r="V183" s="13">
        <f>VLOOKUP($E183,'ssp3-up-g'!$C$1:$X$194,13,FALSE)</f>
        <v>0</v>
      </c>
      <c r="W183" s="13">
        <f>VLOOKUP($E183,'ssp3-up-g'!$C$1:$X$194,14,FALSE)</f>
        <v>0</v>
      </c>
      <c r="X183" s="13">
        <f>VLOOKUP($E183,'ssp3-up-g'!$C$1:$X$194,15,FALSE)</f>
        <v>0</v>
      </c>
      <c r="Y183" s="13">
        <f>VLOOKUP($E183,'ssp3-up-g'!$C$1:$X$194,16,FALSE)</f>
        <v>0</v>
      </c>
      <c r="Z183" s="13">
        <f>VLOOKUP($E183,'ssp3-up-g'!$C$1:$X$194,17,FALSE)</f>
        <v>0</v>
      </c>
      <c r="AA183" s="13">
        <f>VLOOKUP($E183,'ssp3-up-g'!$C$1:$X$194,18,FALSE)</f>
        <v>0</v>
      </c>
      <c r="AB183" s="13">
        <f>VLOOKUP($E183,'ssp3-up-g'!$C$1:$X$194,19,FALSE)</f>
        <v>0</v>
      </c>
      <c r="AC183" s="13">
        <f>VLOOKUP($E183,'ssp3-up-g'!$C$1:$X$194,20,FALSE)</f>
        <v>0</v>
      </c>
      <c r="AD183" s="13">
        <f>VLOOKUP($E183,'ssp3-up-g'!$C$1:$X$194,21,FALSE)</f>
        <v>1.0982707357483079E-3</v>
      </c>
      <c r="AE183" s="13">
        <f>VLOOKUP($E183,'ssp3-up-g'!$C$1:$X$194,22,FALSE)</f>
        <v>3.6722705787832766E-3</v>
      </c>
    </row>
    <row r="184" spans="1:31" x14ac:dyDescent="0.3">
      <c r="A184" s="14">
        <v>182</v>
      </c>
      <c r="B184" s="8" t="s">
        <v>555</v>
      </c>
      <c r="C184" s="8" t="s">
        <v>214</v>
      </c>
      <c r="D184" s="8">
        <v>191</v>
      </c>
      <c r="E184" s="8" t="s">
        <v>84</v>
      </c>
      <c r="F184" s="8">
        <v>191</v>
      </c>
      <c r="G184" s="8" t="s">
        <v>261</v>
      </c>
      <c r="H184" s="8">
        <v>925</v>
      </c>
      <c r="J184" s="8" t="str">
        <f>VLOOKUP($E184,'un-class-eco'!$B$2:$D$219,3,FALSE)</f>
        <v>High income</v>
      </c>
      <c r="K184" s="8" t="str">
        <f>IF(VLOOKUP(E184,'un-class'!$L$1:$O$249,2,FALSE)="x","LDC",IF(VLOOKUP(E184,'un-class'!$L$1:$O$249,3,FALSE)="x","LLDC",IF(VLOOKUP(E184,'un-class'!$L$1:O399,4,FALSE)="x","SIDS","nan")))</f>
        <v>nan</v>
      </c>
      <c r="L184" s="14" t="str">
        <f t="shared" si="41"/>
        <v>HRV</v>
      </c>
      <c r="M184" s="15" t="s">
        <v>1049</v>
      </c>
      <c r="N184" s="13">
        <f>VLOOKUP($E184,'ssp3-up-g'!$C$1:$X$194,5,FALSE)</f>
        <v>3.6349653728603215E-2</v>
      </c>
      <c r="O184" s="13">
        <f>VLOOKUP($E184,'ssp3-up-g'!$C$1:$X$194,6,FALSE)</f>
        <v>2.8325592369253361E-2</v>
      </c>
      <c r="P184" s="13">
        <f>VLOOKUP($E184,'ssp3-up-g'!$C$1:$X$194,7,FALSE)</f>
        <v>1.8204623355820182E-2</v>
      </c>
      <c r="Q184" s="13">
        <f>VLOOKUP($E184,'ssp3-up-g'!$C$1:$X$194,8,FALSE)</f>
        <v>1.1508237463411231E-2</v>
      </c>
      <c r="R184" s="13">
        <f>VLOOKUP($E184,'ssp3-up-g'!$C$1:$X$194,9,FALSE)</f>
        <v>2.8038360049014166E-3</v>
      </c>
      <c r="S184" s="13">
        <f>VLOOKUP($E184,'ssp3-up-g'!$C$1:$X$194,10,FALSE)</f>
        <v>0</v>
      </c>
      <c r="T184" s="13">
        <f>VLOOKUP($E184,'ssp3-up-g'!$C$1:$X$194,11,FALSE)</f>
        <v>0</v>
      </c>
      <c r="U184" s="13">
        <f>VLOOKUP($E184,'ssp3-up-g'!$C$1:$X$194,12,FALSE)</f>
        <v>1.7461290304185972E-3</v>
      </c>
      <c r="V184" s="13">
        <f>VLOOKUP($E184,'ssp3-up-g'!$C$1:$X$194,13,FALSE)</f>
        <v>4.0001347800626696E-3</v>
      </c>
      <c r="W184" s="13">
        <f>VLOOKUP($E184,'ssp3-up-g'!$C$1:$X$194,14,FALSE)</f>
        <v>5.8381172138330939E-3</v>
      </c>
      <c r="X184" s="13">
        <f>VLOOKUP($E184,'ssp3-up-g'!$C$1:$X$194,15,FALSE)</f>
        <v>4.1158271665975299E-3</v>
      </c>
      <c r="Y184" s="13">
        <f>VLOOKUP($E184,'ssp3-up-g'!$C$1:$X$194,16,FALSE)</f>
        <v>4.8239993132646042E-3</v>
      </c>
      <c r="Z184" s="13">
        <f>VLOOKUP($E184,'ssp3-up-g'!$C$1:$X$194,17,FALSE)</f>
        <v>8.6280786661023789E-3</v>
      </c>
      <c r="AA184" s="13">
        <f>VLOOKUP($E184,'ssp3-up-g'!$C$1:$X$194,18,FALSE)</f>
        <v>1.4004350486077843E-2</v>
      </c>
      <c r="AB184" s="13">
        <f>VLOOKUP($E184,'ssp3-up-g'!$C$1:$X$194,19,FALSE)</f>
        <v>1.8847086285667558E-2</v>
      </c>
      <c r="AC184" s="13">
        <f>VLOOKUP($E184,'ssp3-up-g'!$C$1:$X$194,20,FALSE)</f>
        <v>2.1772946893836131E-2</v>
      </c>
      <c r="AD184" s="13">
        <f>VLOOKUP($E184,'ssp3-up-g'!$C$1:$X$194,21,FALSE)</f>
        <v>2.295635482460856E-2</v>
      </c>
      <c r="AE184" s="13">
        <f>VLOOKUP($E184,'ssp3-up-g'!$C$1:$X$194,22,FALSE)</f>
        <v>2.2987012446497701E-2</v>
      </c>
    </row>
    <row r="185" spans="1:31" x14ac:dyDescent="0.3">
      <c r="A185" s="14">
        <v>183</v>
      </c>
      <c r="B185" s="8" t="s">
        <v>557</v>
      </c>
      <c r="C185" s="8">
        <v>19</v>
      </c>
      <c r="D185" s="8">
        <v>292</v>
      </c>
      <c r="E185" s="8" t="s">
        <v>558</v>
      </c>
      <c r="F185" s="8">
        <v>292</v>
      </c>
      <c r="G185" s="8" t="s">
        <v>261</v>
      </c>
      <c r="H185" s="8">
        <v>925</v>
      </c>
      <c r="J185" s="8" t="str">
        <f>VLOOKUP($E185,'un-class-eco'!$B$2:$D$219,3,FALSE)</f>
        <v>High income</v>
      </c>
      <c r="K185" s="8" t="str">
        <f>IF(VLOOKUP(E185,'un-class'!$L$1:$O$249,2,FALSE)="x","LDC",IF(VLOOKUP(E185,'un-class'!$L$1:$O$249,3,FALSE)="x","LLDC",IF(VLOOKUP(E185,'un-class'!$L$1:O400,4,FALSE)="x","SIDS","nan")))</f>
        <v>nan</v>
      </c>
      <c r="L185" s="14" t="str">
        <f t="shared" si="41"/>
        <v>GIB</v>
      </c>
      <c r="M185" s="15" t="s">
        <v>1049</v>
      </c>
      <c r="N185" s="8" t="s">
        <v>799</v>
      </c>
      <c r="O185" s="8" t="s">
        <v>799</v>
      </c>
      <c r="P185" s="8" t="s">
        <v>799</v>
      </c>
      <c r="Q185" s="8" t="s">
        <v>799</v>
      </c>
      <c r="R185" s="8" t="s">
        <v>799</v>
      </c>
      <c r="S185" s="8" t="s">
        <v>799</v>
      </c>
      <c r="T185" s="8" t="s">
        <v>799</v>
      </c>
      <c r="U185" s="8" t="s">
        <v>799</v>
      </c>
      <c r="V185" s="8" t="s">
        <v>799</v>
      </c>
      <c r="W185" s="8" t="s">
        <v>799</v>
      </c>
      <c r="X185" s="8" t="s">
        <v>799</v>
      </c>
      <c r="Y185" s="8" t="s">
        <v>799</v>
      </c>
      <c r="Z185" s="8" t="s">
        <v>799</v>
      </c>
      <c r="AA185" s="8" t="s">
        <v>799</v>
      </c>
      <c r="AB185" s="8" t="s">
        <v>799</v>
      </c>
      <c r="AC185" s="8" t="s">
        <v>799</v>
      </c>
      <c r="AD185" s="8" t="s">
        <v>799</v>
      </c>
      <c r="AE185" s="8" t="s">
        <v>799</v>
      </c>
    </row>
    <row r="186" spans="1:31" x14ac:dyDescent="0.3">
      <c r="A186" s="14">
        <v>184</v>
      </c>
      <c r="B186" s="8" t="s">
        <v>560</v>
      </c>
      <c r="C186" s="8" t="s">
        <v>214</v>
      </c>
      <c r="D186" s="8">
        <v>300</v>
      </c>
      <c r="E186" s="8" t="s">
        <v>76</v>
      </c>
      <c r="F186" s="8">
        <v>300</v>
      </c>
      <c r="G186" s="8" t="s">
        <v>261</v>
      </c>
      <c r="H186" s="8">
        <v>925</v>
      </c>
      <c r="J186" s="8" t="str">
        <f>VLOOKUP($E186,'un-class-eco'!$B$2:$D$219,3,FALSE)</f>
        <v>High income</v>
      </c>
      <c r="K186" s="8" t="str">
        <f>IF(VLOOKUP(E186,'un-class'!$L$1:$O$249,2,FALSE)="x","LDC",IF(VLOOKUP(E186,'un-class'!$L$1:$O$249,3,FALSE)="x","LLDC",IF(VLOOKUP(E186,'un-class'!$L$1:O401,4,FALSE)="x","SIDS","nan")))</f>
        <v>nan</v>
      </c>
      <c r="L186" s="14" t="str">
        <f t="shared" si="41"/>
        <v>GRC</v>
      </c>
      <c r="M186" s="15" t="s">
        <v>1049</v>
      </c>
      <c r="N186" s="13">
        <f>VLOOKUP($E186,'ssp3-up-g'!$C$1:$X$194,5,FALSE)</f>
        <v>0.19134832860734541</v>
      </c>
      <c r="O186" s="13">
        <f>VLOOKUP($E186,'ssp3-up-g'!$C$1:$X$194,6,FALSE)</f>
        <v>6.9723677570417308E-2</v>
      </c>
      <c r="P186" s="13">
        <f>VLOOKUP($E186,'ssp3-up-g'!$C$1:$X$194,7,FALSE)</f>
        <v>0</v>
      </c>
      <c r="Q186" s="13">
        <f>VLOOKUP($E186,'ssp3-up-g'!$C$1:$X$194,8,FALSE)</f>
        <v>0</v>
      </c>
      <c r="R186" s="13">
        <f>VLOOKUP($E186,'ssp3-up-g'!$C$1:$X$194,9,FALSE)</f>
        <v>0</v>
      </c>
      <c r="S186" s="13">
        <f>VLOOKUP($E186,'ssp3-up-g'!$C$1:$X$194,10,FALSE)</f>
        <v>0</v>
      </c>
      <c r="T186" s="13">
        <f>VLOOKUP($E186,'ssp3-up-g'!$C$1:$X$194,11,FALSE)</f>
        <v>0</v>
      </c>
      <c r="U186" s="13">
        <f>VLOOKUP($E186,'ssp3-up-g'!$C$1:$X$194,12,FALSE)</f>
        <v>0</v>
      </c>
      <c r="V186" s="13">
        <f>VLOOKUP($E186,'ssp3-up-g'!$C$1:$X$194,13,FALSE)</f>
        <v>0</v>
      </c>
      <c r="W186" s="13">
        <f>VLOOKUP($E186,'ssp3-up-g'!$C$1:$X$194,14,FALSE)</f>
        <v>0</v>
      </c>
      <c r="X186" s="13">
        <f>VLOOKUP($E186,'ssp3-up-g'!$C$1:$X$194,15,FALSE)</f>
        <v>0</v>
      </c>
      <c r="Y186" s="13">
        <f>VLOOKUP($E186,'ssp3-up-g'!$C$1:$X$194,16,FALSE)</f>
        <v>0</v>
      </c>
      <c r="Z186" s="13">
        <f>VLOOKUP($E186,'ssp3-up-g'!$C$1:$X$194,17,FALSE)</f>
        <v>0</v>
      </c>
      <c r="AA186" s="13">
        <f>VLOOKUP($E186,'ssp3-up-g'!$C$1:$X$194,18,FALSE)</f>
        <v>0</v>
      </c>
      <c r="AB186" s="13">
        <f>VLOOKUP($E186,'ssp3-up-g'!$C$1:$X$194,19,FALSE)</f>
        <v>0</v>
      </c>
      <c r="AC186" s="13">
        <f>VLOOKUP($E186,'ssp3-up-g'!$C$1:$X$194,20,FALSE)</f>
        <v>0</v>
      </c>
      <c r="AD186" s="13">
        <f>VLOOKUP($E186,'ssp3-up-g'!$C$1:$X$194,21,FALSE)</f>
        <v>0</v>
      </c>
      <c r="AE186" s="13">
        <f>VLOOKUP($E186,'ssp3-up-g'!$C$1:$X$194,22,FALSE)</f>
        <v>0</v>
      </c>
    </row>
    <row r="187" spans="1:31" x14ac:dyDescent="0.3">
      <c r="A187" s="14">
        <v>185</v>
      </c>
      <c r="B187" s="8" t="s">
        <v>562</v>
      </c>
      <c r="C187" s="8">
        <v>22</v>
      </c>
      <c r="D187" s="8">
        <v>336</v>
      </c>
      <c r="E187" s="8" t="s">
        <v>563</v>
      </c>
      <c r="F187" s="8">
        <v>336</v>
      </c>
      <c r="G187" s="8" t="s">
        <v>261</v>
      </c>
      <c r="H187" s="8">
        <v>925</v>
      </c>
      <c r="J187" s="8" t="s">
        <v>799</v>
      </c>
      <c r="K187" s="8" t="str">
        <f>IF(VLOOKUP(E187,'un-class'!$L$1:$O$249,2,FALSE)="x","LDC",IF(VLOOKUP(E187,'un-class'!$L$1:$O$249,3,FALSE)="x","LLDC",IF(VLOOKUP(E187,'un-class'!$L$1:O402,4,FALSE)="x","SIDS","nan")))</f>
        <v>nan</v>
      </c>
      <c r="L187" s="14" t="str">
        <f t="shared" si="41"/>
        <v>VAT</v>
      </c>
      <c r="M187" s="15" t="s">
        <v>1049</v>
      </c>
      <c r="N187" s="8" t="s">
        <v>799</v>
      </c>
      <c r="O187" s="8" t="s">
        <v>799</v>
      </c>
      <c r="P187" s="8" t="s">
        <v>799</v>
      </c>
      <c r="Q187" s="8" t="s">
        <v>799</v>
      </c>
      <c r="R187" s="8" t="s">
        <v>799</v>
      </c>
      <c r="S187" s="8" t="s">
        <v>799</v>
      </c>
      <c r="T187" s="8" t="s">
        <v>799</v>
      </c>
      <c r="U187" s="8" t="s">
        <v>799</v>
      </c>
      <c r="V187" s="8" t="s">
        <v>799</v>
      </c>
      <c r="W187" s="8" t="s">
        <v>799</v>
      </c>
      <c r="X187" s="8" t="s">
        <v>799</v>
      </c>
      <c r="Y187" s="8" t="s">
        <v>799</v>
      </c>
      <c r="Z187" s="8" t="s">
        <v>799</v>
      </c>
      <c r="AA187" s="8" t="s">
        <v>799</v>
      </c>
      <c r="AB187" s="8" t="s">
        <v>799</v>
      </c>
      <c r="AC187" s="8" t="s">
        <v>799</v>
      </c>
      <c r="AD187" s="8" t="s">
        <v>799</v>
      </c>
      <c r="AE187" s="8" t="s">
        <v>799</v>
      </c>
    </row>
    <row r="188" spans="1:31" x14ac:dyDescent="0.3">
      <c r="A188" s="14">
        <v>186</v>
      </c>
      <c r="B188" s="8" t="s">
        <v>565</v>
      </c>
      <c r="C188" s="8" t="s">
        <v>214</v>
      </c>
      <c r="D188" s="8">
        <v>380</v>
      </c>
      <c r="E188" s="8" t="s">
        <v>94</v>
      </c>
      <c r="F188" s="8">
        <v>380</v>
      </c>
      <c r="G188" s="8" t="s">
        <v>261</v>
      </c>
      <c r="H188" s="8">
        <v>925</v>
      </c>
      <c r="J188" s="8" t="str">
        <f>VLOOKUP($E188,'un-class-eco'!$B$2:$D$219,3,FALSE)</f>
        <v>High income</v>
      </c>
      <c r="K188" s="8" t="str">
        <f>IF(VLOOKUP(E188,'un-class'!$L$1:$O$249,2,FALSE)="x","LDC",IF(VLOOKUP(E188,'un-class'!$L$1:$O$249,3,FALSE)="x","LLDC",IF(VLOOKUP(E188,'un-class'!$L$1:O403,4,FALSE)="x","SIDS","nan")))</f>
        <v>nan</v>
      </c>
      <c r="L188" s="14" t="str">
        <f t="shared" si="41"/>
        <v>ITA</v>
      </c>
      <c r="M188" s="15" t="s">
        <v>1049</v>
      </c>
      <c r="N188" s="13">
        <f>VLOOKUP($E188,'ssp3-up-g'!$C$1:$X$194,5,FALSE)</f>
        <v>0.79867721282828086</v>
      </c>
      <c r="O188" s="13">
        <f>VLOOKUP($E188,'ssp3-up-g'!$C$1:$X$194,6,FALSE)</f>
        <v>5.529891507666207E-2</v>
      </c>
      <c r="P188" s="13">
        <f>VLOOKUP($E188,'ssp3-up-g'!$C$1:$X$194,7,FALSE)</f>
        <v>0</v>
      </c>
      <c r="Q188" s="13">
        <f>VLOOKUP($E188,'ssp3-up-g'!$C$1:$X$194,8,FALSE)</f>
        <v>0</v>
      </c>
      <c r="R188" s="13">
        <f>VLOOKUP($E188,'ssp3-up-g'!$C$1:$X$194,9,FALSE)</f>
        <v>0</v>
      </c>
      <c r="S188" s="13">
        <f>VLOOKUP($E188,'ssp3-up-g'!$C$1:$X$194,10,FALSE)</f>
        <v>0</v>
      </c>
      <c r="T188" s="13">
        <f>VLOOKUP($E188,'ssp3-up-g'!$C$1:$X$194,11,FALSE)</f>
        <v>0</v>
      </c>
      <c r="U188" s="13">
        <f>VLOOKUP($E188,'ssp3-up-g'!$C$1:$X$194,12,FALSE)</f>
        <v>0</v>
      </c>
      <c r="V188" s="13">
        <f>VLOOKUP($E188,'ssp3-up-g'!$C$1:$X$194,13,FALSE)</f>
        <v>0</v>
      </c>
      <c r="W188" s="13">
        <f>VLOOKUP($E188,'ssp3-up-g'!$C$1:$X$194,14,FALSE)</f>
        <v>0</v>
      </c>
      <c r="X188" s="13">
        <f>VLOOKUP($E188,'ssp3-up-g'!$C$1:$X$194,15,FALSE)</f>
        <v>0</v>
      </c>
      <c r="Y188" s="13">
        <f>VLOOKUP($E188,'ssp3-up-g'!$C$1:$X$194,16,FALSE)</f>
        <v>0</v>
      </c>
      <c r="Z188" s="13">
        <f>VLOOKUP($E188,'ssp3-up-g'!$C$1:$X$194,17,FALSE)</f>
        <v>0</v>
      </c>
      <c r="AA188" s="13">
        <f>VLOOKUP($E188,'ssp3-up-g'!$C$1:$X$194,18,FALSE)</f>
        <v>0</v>
      </c>
      <c r="AB188" s="13">
        <f>VLOOKUP($E188,'ssp3-up-g'!$C$1:$X$194,19,FALSE)</f>
        <v>0</v>
      </c>
      <c r="AC188" s="13">
        <f>VLOOKUP($E188,'ssp3-up-g'!$C$1:$X$194,20,FALSE)</f>
        <v>0</v>
      </c>
      <c r="AD188" s="13">
        <f>VLOOKUP($E188,'ssp3-up-g'!$C$1:$X$194,21,FALSE)</f>
        <v>0</v>
      </c>
      <c r="AE188" s="13">
        <f>VLOOKUP($E188,'ssp3-up-g'!$C$1:$X$194,22,FALSE)</f>
        <v>0</v>
      </c>
    </row>
    <row r="189" spans="1:31" x14ac:dyDescent="0.3">
      <c r="A189" s="14">
        <v>187</v>
      </c>
      <c r="B189" s="8" t="s">
        <v>567</v>
      </c>
      <c r="C189" s="8">
        <v>23</v>
      </c>
      <c r="D189" s="8">
        <v>412</v>
      </c>
      <c r="E189" s="8" t="s">
        <v>568</v>
      </c>
      <c r="F189" s="8">
        <v>412</v>
      </c>
      <c r="G189" s="8" t="s">
        <v>261</v>
      </c>
      <c r="H189" s="8">
        <v>925</v>
      </c>
      <c r="J189" s="8" t="str">
        <f>VLOOKUP($E189,'un-class-eco'!$B$2:$D$219,3,FALSE)</f>
        <v>Upper middle income</v>
      </c>
      <c r="K189" s="8" t="s">
        <v>799</v>
      </c>
      <c r="L189" s="14" t="str">
        <f t="shared" si="41"/>
        <v>XKX</v>
      </c>
      <c r="M189" s="15" t="s">
        <v>1049</v>
      </c>
      <c r="N189" s="8" t="s">
        <v>799</v>
      </c>
      <c r="O189" s="8" t="s">
        <v>799</v>
      </c>
      <c r="P189" s="8" t="s">
        <v>799</v>
      </c>
      <c r="Q189" s="8" t="s">
        <v>799</v>
      </c>
      <c r="R189" s="8" t="s">
        <v>799</v>
      </c>
      <c r="S189" s="8" t="s">
        <v>799</v>
      </c>
      <c r="T189" s="8" t="s">
        <v>799</v>
      </c>
      <c r="U189" s="8" t="s">
        <v>799</v>
      </c>
      <c r="V189" s="8" t="s">
        <v>799</v>
      </c>
      <c r="W189" s="8" t="s">
        <v>799</v>
      </c>
      <c r="X189" s="8" t="s">
        <v>799</v>
      </c>
      <c r="Y189" s="8" t="s">
        <v>799</v>
      </c>
      <c r="Z189" s="8" t="s">
        <v>799</v>
      </c>
      <c r="AA189" s="8" t="s">
        <v>799</v>
      </c>
      <c r="AB189" s="8" t="s">
        <v>799</v>
      </c>
      <c r="AC189" s="8" t="s">
        <v>799</v>
      </c>
      <c r="AD189" s="8" t="s">
        <v>799</v>
      </c>
      <c r="AE189" s="8" t="s">
        <v>799</v>
      </c>
    </row>
    <row r="190" spans="1:31" x14ac:dyDescent="0.3">
      <c r="A190" s="14">
        <v>188</v>
      </c>
      <c r="B190" s="8" t="s">
        <v>569</v>
      </c>
      <c r="C190" s="8" t="s">
        <v>214</v>
      </c>
      <c r="D190" s="8">
        <v>470</v>
      </c>
      <c r="E190" s="8" t="s">
        <v>122</v>
      </c>
      <c r="F190" s="8">
        <v>470</v>
      </c>
      <c r="G190" s="8" t="s">
        <v>261</v>
      </c>
      <c r="H190" s="8">
        <v>925</v>
      </c>
      <c r="J190" s="8" t="str">
        <f>VLOOKUP($E190,'un-class-eco'!$B$2:$D$219,3,FALSE)</f>
        <v>High income</v>
      </c>
      <c r="K190" s="8" t="str">
        <f>IF(VLOOKUP(E190,'un-class'!$L$1:$O$249,2,FALSE)="x","LDC",IF(VLOOKUP(E190,'un-class'!$L$1:$O$249,3,FALSE)="x","LLDC",IF(VLOOKUP(E190,'un-class'!$L$1:O405,4,FALSE)="x","SIDS","nan")))</f>
        <v>nan</v>
      </c>
      <c r="L190" s="14" t="str">
        <f t="shared" si="41"/>
        <v>MLT</v>
      </c>
      <c r="M190" s="15" t="s">
        <v>1049</v>
      </c>
      <c r="N190" s="13">
        <f>VLOOKUP($E190,'ssp3-up-g'!$C$1:$X$194,5,FALSE)</f>
        <v>1.3562079753856815E-2</v>
      </c>
      <c r="O190" s="13">
        <f>VLOOKUP($E190,'ssp3-up-g'!$C$1:$X$194,6,FALSE)</f>
        <v>1.0981677456876171E-2</v>
      </c>
      <c r="P190" s="13">
        <f>VLOOKUP($E190,'ssp3-up-g'!$C$1:$X$194,7,FALSE)</f>
        <v>7.6074051947445098E-3</v>
      </c>
      <c r="Q190" s="13">
        <f>VLOOKUP($E190,'ssp3-up-g'!$C$1:$X$194,8,FALSE)</f>
        <v>4.5891442224569867E-3</v>
      </c>
      <c r="R190" s="13">
        <f>VLOOKUP($E190,'ssp3-up-g'!$C$1:$X$194,9,FALSE)</f>
        <v>1.3861902330274956E-3</v>
      </c>
      <c r="S190" s="13">
        <f>VLOOKUP($E190,'ssp3-up-g'!$C$1:$X$194,10,FALSE)</f>
        <v>0</v>
      </c>
      <c r="T190" s="13">
        <f>VLOOKUP($E190,'ssp3-up-g'!$C$1:$X$194,11,FALSE)</f>
        <v>0</v>
      </c>
      <c r="U190" s="13">
        <f>VLOOKUP($E190,'ssp3-up-g'!$C$1:$X$194,12,FALSE)</f>
        <v>4.2847641240989498E-4</v>
      </c>
      <c r="V190" s="13">
        <f>VLOOKUP($E190,'ssp3-up-g'!$C$1:$X$194,13,FALSE)</f>
        <v>1.3347943545452545E-3</v>
      </c>
      <c r="W190" s="13">
        <f>VLOOKUP($E190,'ssp3-up-g'!$C$1:$X$194,14,FALSE)</f>
        <v>1.7428627750796788E-3</v>
      </c>
      <c r="X190" s="13">
        <f>VLOOKUP($E190,'ssp3-up-g'!$C$1:$X$194,15,FALSE)</f>
        <v>1.1395926891046293E-3</v>
      </c>
      <c r="Y190" s="13">
        <f>VLOOKUP($E190,'ssp3-up-g'!$C$1:$X$194,16,FALSE)</f>
        <v>5.3766521882636642E-4</v>
      </c>
      <c r="Z190" s="13">
        <f>VLOOKUP($E190,'ssp3-up-g'!$C$1:$X$194,17,FALSE)</f>
        <v>5.3876766664856524E-4</v>
      </c>
      <c r="AA190" s="13">
        <f>VLOOKUP($E190,'ssp3-up-g'!$C$1:$X$194,18,FALSE)</f>
        <v>1.4805608548434379E-3</v>
      </c>
      <c r="AB190" s="13">
        <f>VLOOKUP($E190,'ssp3-up-g'!$C$1:$X$194,19,FALSE)</f>
        <v>3.0206491252782186E-3</v>
      </c>
      <c r="AC190" s="13">
        <f>VLOOKUP($E190,'ssp3-up-g'!$C$1:$X$194,20,FALSE)</f>
        <v>4.5620631584218918E-3</v>
      </c>
      <c r="AD190" s="13">
        <f>VLOOKUP($E190,'ssp3-up-g'!$C$1:$X$194,21,FALSE)</f>
        <v>5.7899215020610906E-3</v>
      </c>
      <c r="AE190" s="13">
        <f>VLOOKUP($E190,'ssp3-up-g'!$C$1:$X$194,22,FALSE)</f>
        <v>6.3184628800098674E-3</v>
      </c>
    </row>
    <row r="191" spans="1:31" x14ac:dyDescent="0.3">
      <c r="A191" s="14">
        <v>189</v>
      </c>
      <c r="B191" s="8" t="s">
        <v>571</v>
      </c>
      <c r="C191" s="8" t="s">
        <v>214</v>
      </c>
      <c r="D191" s="8">
        <v>499</v>
      </c>
      <c r="E191" s="8" t="s">
        <v>124</v>
      </c>
      <c r="F191" s="8">
        <v>499</v>
      </c>
      <c r="G191" s="8" t="s">
        <v>261</v>
      </c>
      <c r="H191" s="8">
        <v>925</v>
      </c>
      <c r="J191" s="8" t="str">
        <f>VLOOKUP($E191,'un-class-eco'!$B$2:$D$219,3,FALSE)</f>
        <v>Upper middle income</v>
      </c>
      <c r="K191" s="8" t="str">
        <f>IF(VLOOKUP(E191,'un-class'!$L$1:$O$249,2,FALSE)="x","LDC",IF(VLOOKUP(E191,'un-class'!$L$1:$O$249,3,FALSE)="x","LLDC",IF(VLOOKUP(E191,'un-class'!$L$1:O406,4,FALSE)="x","SIDS","nan")))</f>
        <v>nan</v>
      </c>
      <c r="L191" s="14" t="str">
        <f t="shared" si="41"/>
        <v>MNE</v>
      </c>
      <c r="M191" s="15" t="s">
        <v>1049</v>
      </c>
      <c r="N191" s="13">
        <f>VLOOKUP($E191,'ssp3-up-g'!$C$1:$X$194,5,FALSE)</f>
        <v>1.6299900720748051E-2</v>
      </c>
      <c r="O191" s="13">
        <f>VLOOKUP($E191,'ssp3-up-g'!$C$1:$X$194,6,FALSE)</f>
        <v>1.5499390630246801E-2</v>
      </c>
      <c r="P191" s="13">
        <f>VLOOKUP($E191,'ssp3-up-g'!$C$1:$X$194,7,FALSE)</f>
        <v>1.3380876102102479E-2</v>
      </c>
      <c r="Q191" s="13">
        <f>VLOOKUP($E191,'ssp3-up-g'!$C$1:$X$194,8,FALSE)</f>
        <v>1.1671551712513772E-2</v>
      </c>
      <c r="R191" s="13">
        <f>VLOOKUP($E191,'ssp3-up-g'!$C$1:$X$194,9,FALSE)</f>
        <v>9.5799926294622972E-3</v>
      </c>
      <c r="S191" s="13">
        <f>VLOOKUP($E191,'ssp3-up-g'!$C$1:$X$194,10,FALSE)</f>
        <v>8.0054194150043223E-3</v>
      </c>
      <c r="T191" s="13">
        <f>VLOOKUP($E191,'ssp3-up-g'!$C$1:$X$194,11,FALSE)</f>
        <v>7.2181315715630356E-3</v>
      </c>
      <c r="U191" s="13">
        <f>VLOOKUP($E191,'ssp3-up-g'!$C$1:$X$194,12,FALSE)</f>
        <v>7.1959160314857273E-3</v>
      </c>
      <c r="V191" s="13">
        <f>VLOOKUP($E191,'ssp3-up-g'!$C$1:$X$194,13,FALSE)</f>
        <v>7.1644089409542699E-3</v>
      </c>
      <c r="W191" s="13">
        <f>VLOOKUP($E191,'ssp3-up-g'!$C$1:$X$194,14,FALSE)</f>
        <v>7.0777388996915436E-3</v>
      </c>
      <c r="X191" s="13">
        <f>VLOOKUP($E191,'ssp3-up-g'!$C$1:$X$194,15,FALSE)</f>
        <v>5.6200993101817587E-3</v>
      </c>
      <c r="Y191" s="13">
        <f>VLOOKUP($E191,'ssp3-up-g'!$C$1:$X$194,16,FALSE)</f>
        <v>4.4536906989871561E-3</v>
      </c>
      <c r="Z191" s="13">
        <f>VLOOKUP($E191,'ssp3-up-g'!$C$1:$X$194,17,FALSE)</f>
        <v>3.9791576059040601E-3</v>
      </c>
      <c r="AA191" s="13">
        <f>VLOOKUP($E191,'ssp3-up-g'!$C$1:$X$194,18,FALSE)</f>
        <v>4.1017002162100358E-3</v>
      </c>
      <c r="AB191" s="13">
        <f>VLOOKUP($E191,'ssp3-up-g'!$C$1:$X$194,19,FALSE)</f>
        <v>4.2482725393419019E-3</v>
      </c>
      <c r="AC191" s="13">
        <f>VLOOKUP($E191,'ssp3-up-g'!$C$1:$X$194,20,FALSE)</f>
        <v>4.0576887075700618E-3</v>
      </c>
      <c r="AD191" s="13">
        <f>VLOOKUP($E191,'ssp3-up-g'!$C$1:$X$194,21,FALSE)</f>
        <v>3.4697473269074131E-3</v>
      </c>
      <c r="AE191" s="13">
        <f>VLOOKUP($E191,'ssp3-up-g'!$C$1:$X$194,22,FALSE)</f>
        <v>2.7062050186408282E-3</v>
      </c>
    </row>
    <row r="192" spans="1:31" x14ac:dyDescent="0.3">
      <c r="A192" s="14">
        <v>190</v>
      </c>
      <c r="B192" s="8" t="s">
        <v>573</v>
      </c>
      <c r="C192" s="8" t="s">
        <v>214</v>
      </c>
      <c r="D192" s="8">
        <v>807</v>
      </c>
      <c r="E192" s="8" t="s">
        <v>120</v>
      </c>
      <c r="F192" s="8">
        <v>807</v>
      </c>
      <c r="G192" s="8" t="s">
        <v>261</v>
      </c>
      <c r="H192" s="8">
        <v>925</v>
      </c>
      <c r="J192" s="8" t="str">
        <f>VLOOKUP($E192,'un-class-eco'!$B$2:$D$219,3,FALSE)</f>
        <v>Upper middle income</v>
      </c>
      <c r="K192" s="8" t="str">
        <f>IF(VLOOKUP(E192,'un-class'!$L$1:$O$249,2,FALSE)="x","LDC",IF(VLOOKUP(E192,'un-class'!$L$1:$O$249,3,FALSE)="x","LLDC",IF(VLOOKUP(E192,'un-class'!$L$1:O407,4,FALSE)="x","SIDS","nan")))</f>
        <v>LLDC</v>
      </c>
      <c r="L192" s="14" t="str">
        <f t="shared" si="41"/>
        <v>MKD</v>
      </c>
      <c r="M192" s="15" t="s">
        <v>1049</v>
      </c>
      <c r="N192" s="13">
        <f>VLOOKUP($E192,'ssp3-up-g'!$C$1:$X$194,5,FALSE)</f>
        <v>5.0938533749079973E-2</v>
      </c>
      <c r="O192" s="13">
        <f>VLOOKUP($E192,'ssp3-up-g'!$C$1:$X$194,6,FALSE)</f>
        <v>4.8391728588625504E-2</v>
      </c>
      <c r="P192" s="13">
        <f>VLOOKUP($E192,'ssp3-up-g'!$C$1:$X$194,7,FALSE)</f>
        <v>4.3496285133559631E-2</v>
      </c>
      <c r="Q192" s="13">
        <f>VLOOKUP($E192,'ssp3-up-g'!$C$1:$X$194,8,FALSE)</f>
        <v>3.9306403682865643E-2</v>
      </c>
      <c r="R192" s="13">
        <f>VLOOKUP($E192,'ssp3-up-g'!$C$1:$X$194,9,FALSE)</f>
        <v>3.3269236048290907E-2</v>
      </c>
      <c r="S192" s="13">
        <f>VLOOKUP($E192,'ssp3-up-g'!$C$1:$X$194,10,FALSE)</f>
        <v>2.9738017330996458E-2</v>
      </c>
      <c r="T192" s="13">
        <f>VLOOKUP($E192,'ssp3-up-g'!$C$1:$X$194,11,FALSE)</f>
        <v>2.9404648531281552E-2</v>
      </c>
      <c r="U192" s="13">
        <f>VLOOKUP($E192,'ssp3-up-g'!$C$1:$X$194,12,FALSE)</f>
        <v>2.9874975364820422E-2</v>
      </c>
      <c r="V192" s="13">
        <f>VLOOKUP($E192,'ssp3-up-g'!$C$1:$X$194,13,FALSE)</f>
        <v>2.8673812934190135E-2</v>
      </c>
      <c r="W192" s="13">
        <f>VLOOKUP($E192,'ssp3-up-g'!$C$1:$X$194,14,FALSE)</f>
        <v>2.6783624851155707E-2</v>
      </c>
      <c r="X192" s="13">
        <f>VLOOKUP($E192,'ssp3-up-g'!$C$1:$X$194,15,FALSE)</f>
        <v>2.0726798942189983E-2</v>
      </c>
      <c r="Y192" s="13">
        <f>VLOOKUP($E192,'ssp3-up-g'!$C$1:$X$194,16,FALSE)</f>
        <v>1.7094873125751198E-2</v>
      </c>
      <c r="Z192" s="13">
        <f>VLOOKUP($E192,'ssp3-up-g'!$C$1:$X$194,17,FALSE)</f>
        <v>1.6444526350686051E-2</v>
      </c>
      <c r="AA192" s="13">
        <f>VLOOKUP($E192,'ssp3-up-g'!$C$1:$X$194,18,FALSE)</f>
        <v>1.717253925440354E-2</v>
      </c>
      <c r="AB192" s="13">
        <f>VLOOKUP($E192,'ssp3-up-g'!$C$1:$X$194,19,FALSE)</f>
        <v>1.7436640239246959E-2</v>
      </c>
      <c r="AC192" s="13">
        <f>VLOOKUP($E192,'ssp3-up-g'!$C$1:$X$194,20,FALSE)</f>
        <v>1.6366794601191614E-2</v>
      </c>
      <c r="AD192" s="13">
        <f>VLOOKUP($E192,'ssp3-up-g'!$C$1:$X$194,21,FALSE)</f>
        <v>1.4165591780086917E-2</v>
      </c>
      <c r="AE192" s="13">
        <f>VLOOKUP($E192,'ssp3-up-g'!$C$1:$X$194,22,FALSE)</f>
        <v>1.1160777153427226E-2</v>
      </c>
    </row>
    <row r="193" spans="1:31" x14ac:dyDescent="0.3">
      <c r="A193" s="14">
        <v>191</v>
      </c>
      <c r="B193" s="8" t="s">
        <v>575</v>
      </c>
      <c r="C193" s="8" t="s">
        <v>214</v>
      </c>
      <c r="D193" s="8">
        <v>620</v>
      </c>
      <c r="E193" s="8" t="s">
        <v>151</v>
      </c>
      <c r="F193" s="8">
        <v>620</v>
      </c>
      <c r="G193" s="8" t="s">
        <v>261</v>
      </c>
      <c r="H193" s="8">
        <v>925</v>
      </c>
      <c r="J193" s="8" t="str">
        <f>VLOOKUP($E193,'un-class-eco'!$B$2:$D$219,3,FALSE)</f>
        <v>High income</v>
      </c>
      <c r="K193" s="8" t="str">
        <f>IF(VLOOKUP(E193,'un-class'!$L$1:$O$249,2,FALSE)="x","LDC",IF(VLOOKUP(E193,'un-class'!$L$1:$O$249,3,FALSE)="x","LLDC",IF(VLOOKUP(E193,'un-class'!$L$1:O408,4,FALSE)="x","SIDS","nan")))</f>
        <v>nan</v>
      </c>
      <c r="L193" s="14" t="str">
        <f t="shared" si="41"/>
        <v>PRT</v>
      </c>
      <c r="M193" s="15" t="s">
        <v>1049</v>
      </c>
      <c r="N193" s="13">
        <f>VLOOKUP($E193,'ssp3-up-g'!$C$1:$X$194,5,FALSE)</f>
        <v>0.1465929948609066</v>
      </c>
      <c r="O193" s="13">
        <f>VLOOKUP($E193,'ssp3-up-g'!$C$1:$X$194,6,FALSE)</f>
        <v>8.4459544278240983E-2</v>
      </c>
      <c r="P193" s="13">
        <f>VLOOKUP($E193,'ssp3-up-g'!$C$1:$X$194,7,FALSE)</f>
        <v>2.2496124130506168E-2</v>
      </c>
      <c r="Q193" s="13">
        <f>VLOOKUP($E193,'ssp3-up-g'!$C$1:$X$194,8,FALSE)</f>
        <v>0</v>
      </c>
      <c r="R193" s="13">
        <f>VLOOKUP($E193,'ssp3-up-g'!$C$1:$X$194,9,FALSE)</f>
        <v>0</v>
      </c>
      <c r="S193" s="13">
        <f>VLOOKUP($E193,'ssp3-up-g'!$C$1:$X$194,10,FALSE)</f>
        <v>0</v>
      </c>
      <c r="T193" s="13">
        <f>VLOOKUP($E193,'ssp3-up-g'!$C$1:$X$194,11,FALSE)</f>
        <v>0</v>
      </c>
      <c r="U193" s="13">
        <f>VLOOKUP($E193,'ssp3-up-g'!$C$1:$X$194,12,FALSE)</f>
        <v>0</v>
      </c>
      <c r="V193" s="13">
        <f>VLOOKUP($E193,'ssp3-up-g'!$C$1:$X$194,13,FALSE)</f>
        <v>0</v>
      </c>
      <c r="W193" s="13">
        <f>VLOOKUP($E193,'ssp3-up-g'!$C$1:$X$194,14,FALSE)</f>
        <v>0</v>
      </c>
      <c r="X193" s="13">
        <f>VLOOKUP($E193,'ssp3-up-g'!$C$1:$X$194,15,FALSE)</f>
        <v>0</v>
      </c>
      <c r="Y193" s="13">
        <f>VLOOKUP($E193,'ssp3-up-g'!$C$1:$X$194,16,FALSE)</f>
        <v>0</v>
      </c>
      <c r="Z193" s="13">
        <f>VLOOKUP($E193,'ssp3-up-g'!$C$1:$X$194,17,FALSE)</f>
        <v>0</v>
      </c>
      <c r="AA193" s="13">
        <f>VLOOKUP($E193,'ssp3-up-g'!$C$1:$X$194,18,FALSE)</f>
        <v>0</v>
      </c>
      <c r="AB193" s="13">
        <f>VLOOKUP($E193,'ssp3-up-g'!$C$1:$X$194,19,FALSE)</f>
        <v>0</v>
      </c>
      <c r="AC193" s="13">
        <f>VLOOKUP($E193,'ssp3-up-g'!$C$1:$X$194,20,FALSE)</f>
        <v>0</v>
      </c>
      <c r="AD193" s="13">
        <f>VLOOKUP($E193,'ssp3-up-g'!$C$1:$X$194,21,FALSE)</f>
        <v>0</v>
      </c>
      <c r="AE193" s="13">
        <f>VLOOKUP($E193,'ssp3-up-g'!$C$1:$X$194,22,FALSE)</f>
        <v>0</v>
      </c>
    </row>
    <row r="194" spans="1:31" x14ac:dyDescent="0.3">
      <c r="A194" s="14">
        <v>192</v>
      </c>
      <c r="B194" s="8" t="s">
        <v>577</v>
      </c>
      <c r="C194" s="8" t="s">
        <v>214</v>
      </c>
      <c r="D194" s="8">
        <v>674</v>
      </c>
      <c r="E194" s="8" t="s">
        <v>578</v>
      </c>
      <c r="F194" s="8">
        <v>674</v>
      </c>
      <c r="G194" s="8" t="s">
        <v>261</v>
      </c>
      <c r="H194" s="8">
        <v>925</v>
      </c>
      <c r="J194" s="8" t="str">
        <f>VLOOKUP($E194,'un-class-eco'!$B$2:$D$219,3,FALSE)</f>
        <v>High income</v>
      </c>
      <c r="K194" s="8" t="str">
        <f>IF(VLOOKUP(E194,'un-class'!$L$1:$O$249,2,FALSE)="x","LDC",IF(VLOOKUP(E194,'un-class'!$L$1:$O$249,3,FALSE)="x","LLDC",IF(VLOOKUP(E194,'un-class'!$L$1:O409,4,FALSE)="x","SIDS","nan")))</f>
        <v>nan</v>
      </c>
      <c r="L194" s="14" t="str">
        <f t="shared" si="41"/>
        <v>SMR</v>
      </c>
      <c r="M194" s="15" t="s">
        <v>1049</v>
      </c>
      <c r="N194" s="8" t="s">
        <v>799</v>
      </c>
      <c r="O194" s="8" t="s">
        <v>799</v>
      </c>
      <c r="P194" s="8" t="s">
        <v>799</v>
      </c>
      <c r="Q194" s="8" t="s">
        <v>799</v>
      </c>
      <c r="R194" s="8" t="s">
        <v>799</v>
      </c>
      <c r="S194" s="8" t="s">
        <v>799</v>
      </c>
      <c r="T194" s="8" t="s">
        <v>799</v>
      </c>
      <c r="U194" s="8" t="s">
        <v>799</v>
      </c>
      <c r="V194" s="8" t="s">
        <v>799</v>
      </c>
      <c r="W194" s="8" t="s">
        <v>799</v>
      </c>
      <c r="X194" s="8" t="s">
        <v>799</v>
      </c>
      <c r="Y194" s="8" t="s">
        <v>799</v>
      </c>
      <c r="Z194" s="8" t="s">
        <v>799</v>
      </c>
      <c r="AA194" s="8" t="s">
        <v>799</v>
      </c>
      <c r="AB194" s="8" t="s">
        <v>799</v>
      </c>
      <c r="AC194" s="8" t="s">
        <v>799</v>
      </c>
      <c r="AD194" s="8" t="s">
        <v>799</v>
      </c>
      <c r="AE194" s="8" t="s">
        <v>799</v>
      </c>
    </row>
    <row r="195" spans="1:31" x14ac:dyDescent="0.3">
      <c r="A195" s="14">
        <v>193</v>
      </c>
      <c r="B195" s="8" t="s">
        <v>580</v>
      </c>
      <c r="C195" s="8">
        <v>24</v>
      </c>
      <c r="D195" s="8">
        <v>688</v>
      </c>
      <c r="E195" s="8" t="s">
        <v>168</v>
      </c>
      <c r="F195" s="8">
        <v>688</v>
      </c>
      <c r="G195" s="8" t="s">
        <v>261</v>
      </c>
      <c r="H195" s="8">
        <v>925</v>
      </c>
      <c r="J195" s="8" t="str">
        <f>VLOOKUP($E195,'un-class-eco'!$B$2:$D$219,3,FALSE)</f>
        <v>Upper middle income</v>
      </c>
      <c r="K195" s="8" t="str">
        <f>IF(VLOOKUP(E195,'un-class'!$L$1:$O$249,2,FALSE)="x","LDC",IF(VLOOKUP(E195,'un-class'!$L$1:$O$249,3,FALSE)="x","LLDC",IF(VLOOKUP(E195,'un-class'!$L$1:O410,4,FALSE)="x","SIDS","nan")))</f>
        <v>nan</v>
      </c>
      <c r="L195" s="14" t="str">
        <f t="shared" si="41"/>
        <v>SRB</v>
      </c>
      <c r="M195" s="15" t="s">
        <v>1049</v>
      </c>
      <c r="N195" s="13">
        <f>VLOOKUP($E195,'ssp3-up-g'!$C$1:$X$194,5,FALSE)</f>
        <v>7.9141569128764466E-2</v>
      </c>
      <c r="O195" s="13">
        <f>VLOOKUP($E195,'ssp3-up-g'!$C$1:$X$194,6,FALSE)</f>
        <v>8.653903810234187E-2</v>
      </c>
      <c r="P195" s="13">
        <f>VLOOKUP($E195,'ssp3-up-g'!$C$1:$X$194,7,FALSE)</f>
        <v>8.7556932802230314E-2</v>
      </c>
      <c r="Q195" s="13">
        <f>VLOOKUP($E195,'ssp3-up-g'!$C$1:$X$194,8,FALSE)</f>
        <v>8.9715664445726873E-2</v>
      </c>
      <c r="R195" s="13">
        <f>VLOOKUP($E195,'ssp3-up-g'!$C$1:$X$194,9,FALSE)</f>
        <v>7.4913595221484997E-2</v>
      </c>
      <c r="S195" s="13">
        <f>VLOOKUP($E195,'ssp3-up-g'!$C$1:$X$194,10,FALSE)</f>
        <v>5.8396269941535905E-2</v>
      </c>
      <c r="T195" s="13">
        <f>VLOOKUP($E195,'ssp3-up-g'!$C$1:$X$194,11,FALSE)</f>
        <v>5.0436736505568014E-2</v>
      </c>
      <c r="U195" s="13">
        <f>VLOOKUP($E195,'ssp3-up-g'!$C$1:$X$194,12,FALSE)</f>
        <v>5.5469321891189693E-2</v>
      </c>
      <c r="V195" s="13">
        <f>VLOOKUP($E195,'ssp3-up-g'!$C$1:$X$194,13,FALSE)</f>
        <v>6.2213898806873225E-2</v>
      </c>
      <c r="W195" s="13">
        <f>VLOOKUP($E195,'ssp3-up-g'!$C$1:$X$194,14,FALSE)</f>
        <v>6.8773225631206358E-2</v>
      </c>
      <c r="X195" s="13">
        <f>VLOOKUP($E195,'ssp3-up-g'!$C$1:$X$194,15,FALSE)</f>
        <v>5.6584009208746622E-2</v>
      </c>
      <c r="Y195" s="13">
        <f>VLOOKUP($E195,'ssp3-up-g'!$C$1:$X$194,16,FALSE)</f>
        <v>4.722437696889159E-2</v>
      </c>
      <c r="Z195" s="13">
        <f>VLOOKUP($E195,'ssp3-up-g'!$C$1:$X$194,17,FALSE)</f>
        <v>4.6931278993282532E-2</v>
      </c>
      <c r="AA195" s="13">
        <f>VLOOKUP($E195,'ssp3-up-g'!$C$1:$X$194,18,FALSE)</f>
        <v>5.4261387899956048E-2</v>
      </c>
      <c r="AB195" s="13">
        <f>VLOOKUP($E195,'ssp3-up-g'!$C$1:$X$194,19,FALSE)</f>
        <v>6.2752663682196896E-2</v>
      </c>
      <c r="AC195" s="13">
        <f>VLOOKUP($E195,'ssp3-up-g'!$C$1:$X$194,20,FALSE)</f>
        <v>6.4624212564032391E-2</v>
      </c>
      <c r="AD195" s="13">
        <f>VLOOKUP($E195,'ssp3-up-g'!$C$1:$X$194,21,FALSE)</f>
        <v>5.8804745667556446E-2</v>
      </c>
      <c r="AE195" s="13">
        <f>VLOOKUP($E195,'ssp3-up-g'!$C$1:$X$194,22,FALSE)</f>
        <v>5.0266883374936455E-2</v>
      </c>
    </row>
    <row r="196" spans="1:31" x14ac:dyDescent="0.3">
      <c r="A196" s="14">
        <v>194</v>
      </c>
      <c r="B196" s="8" t="s">
        <v>582</v>
      </c>
      <c r="C196" s="8" t="s">
        <v>214</v>
      </c>
      <c r="D196" s="8">
        <v>705</v>
      </c>
      <c r="E196" s="8" t="s">
        <v>172</v>
      </c>
      <c r="F196" s="8">
        <v>705</v>
      </c>
      <c r="G196" s="8" t="s">
        <v>261</v>
      </c>
      <c r="H196" s="8">
        <v>925</v>
      </c>
      <c r="J196" s="8" t="str">
        <f>VLOOKUP($E196,'un-class-eco'!$B$2:$D$219,3,FALSE)</f>
        <v>High income</v>
      </c>
      <c r="K196" s="8" t="str">
        <f>IF(VLOOKUP(E196,'un-class'!$L$1:$O$249,2,FALSE)="x","LDC",IF(VLOOKUP(E196,'un-class'!$L$1:$O$249,3,FALSE)="x","LLDC",IF(VLOOKUP(E196,'un-class'!$L$1:O411,4,FALSE)="x","SIDS","nan")))</f>
        <v>nan</v>
      </c>
      <c r="L196" s="14" t="str">
        <f t="shared" si="41"/>
        <v>SVN</v>
      </c>
      <c r="M196" s="15" t="s">
        <v>1049</v>
      </c>
      <c r="N196" s="13">
        <f>VLOOKUP($E196,'ssp3-up-g'!$C$1:$X$194,5,FALSE)</f>
        <v>3.4900970298471723E-2</v>
      </c>
      <c r="O196" s="13">
        <f>VLOOKUP($E196,'ssp3-up-g'!$C$1:$X$194,6,FALSE)</f>
        <v>2.3641695843923394E-2</v>
      </c>
      <c r="P196" s="13">
        <f>VLOOKUP($E196,'ssp3-up-g'!$C$1:$X$194,7,FALSE)</f>
        <v>1.1422466358760319E-2</v>
      </c>
      <c r="Q196" s="13">
        <f>VLOOKUP($E196,'ssp3-up-g'!$C$1:$X$194,8,FALSE)</f>
        <v>2.2269978490274678E-3</v>
      </c>
      <c r="R196" s="13">
        <f>VLOOKUP($E196,'ssp3-up-g'!$C$1:$X$194,9,FALSE)</f>
        <v>0</v>
      </c>
      <c r="S196" s="13">
        <f>VLOOKUP($E196,'ssp3-up-g'!$C$1:$X$194,10,FALSE)</f>
        <v>0</v>
      </c>
      <c r="T196" s="13">
        <f>VLOOKUP($E196,'ssp3-up-g'!$C$1:$X$194,11,FALSE)</f>
        <v>0</v>
      </c>
      <c r="U196" s="13">
        <f>VLOOKUP($E196,'ssp3-up-g'!$C$1:$X$194,12,FALSE)</f>
        <v>0</v>
      </c>
      <c r="V196" s="13">
        <f>VLOOKUP($E196,'ssp3-up-g'!$C$1:$X$194,13,FALSE)</f>
        <v>0</v>
      </c>
      <c r="W196" s="13">
        <f>VLOOKUP($E196,'ssp3-up-g'!$C$1:$X$194,14,FALSE)</f>
        <v>0</v>
      </c>
      <c r="X196" s="13">
        <f>VLOOKUP($E196,'ssp3-up-g'!$C$1:$X$194,15,FALSE)</f>
        <v>0</v>
      </c>
      <c r="Y196" s="13">
        <f>VLOOKUP($E196,'ssp3-up-g'!$C$1:$X$194,16,FALSE)</f>
        <v>0</v>
      </c>
      <c r="Z196" s="13">
        <f>VLOOKUP($E196,'ssp3-up-g'!$C$1:$X$194,17,FALSE)</f>
        <v>0</v>
      </c>
      <c r="AA196" s="13">
        <f>VLOOKUP($E196,'ssp3-up-g'!$C$1:$X$194,18,FALSE)</f>
        <v>0</v>
      </c>
      <c r="AB196" s="13">
        <f>VLOOKUP($E196,'ssp3-up-g'!$C$1:$X$194,19,FALSE)</f>
        <v>0</v>
      </c>
      <c r="AC196" s="13">
        <f>VLOOKUP($E196,'ssp3-up-g'!$C$1:$X$194,20,FALSE)</f>
        <v>0</v>
      </c>
      <c r="AD196" s="13">
        <f>VLOOKUP($E196,'ssp3-up-g'!$C$1:$X$194,21,FALSE)</f>
        <v>0</v>
      </c>
      <c r="AE196" s="13">
        <f>VLOOKUP($E196,'ssp3-up-g'!$C$1:$X$194,22,FALSE)</f>
        <v>0</v>
      </c>
    </row>
    <row r="197" spans="1:31" x14ac:dyDescent="0.3">
      <c r="A197" s="14">
        <v>195</v>
      </c>
      <c r="B197" s="8" t="s">
        <v>584</v>
      </c>
      <c r="C197" s="8">
        <v>25</v>
      </c>
      <c r="D197" s="8">
        <v>724</v>
      </c>
      <c r="E197" s="8" t="s">
        <v>60</v>
      </c>
      <c r="F197" s="8">
        <v>724</v>
      </c>
      <c r="G197" s="8" t="s">
        <v>261</v>
      </c>
      <c r="H197" s="8">
        <v>925</v>
      </c>
      <c r="J197" s="8" t="str">
        <f>VLOOKUP($E197,'un-class-eco'!$B$2:$D$219,3,FALSE)</f>
        <v>High income</v>
      </c>
      <c r="K197" s="8" t="str">
        <f>IF(VLOOKUP(E197,'un-class'!$L$1:$O$249,2,FALSE)="x","LDC",IF(VLOOKUP(E197,'un-class'!$L$1:$O$249,3,FALSE)="x","LLDC",IF(VLOOKUP(E197,'un-class'!$L$1:O412,4,FALSE)="x","SIDS","nan")))</f>
        <v>nan</v>
      </c>
      <c r="L197" s="14" t="str">
        <f t="shared" si="41"/>
        <v>ESP</v>
      </c>
      <c r="M197" s="15" t="s">
        <v>1049</v>
      </c>
      <c r="N197" s="13">
        <f>VLOOKUP($E197,'ssp3-up-g'!$C$1:$X$194,5,FALSE)</f>
        <v>1.1498722627610007</v>
      </c>
      <c r="O197" s="13">
        <f>VLOOKUP($E197,'ssp3-up-g'!$C$1:$X$194,6,FALSE)</f>
        <v>0.40532853140342695</v>
      </c>
      <c r="P197" s="13">
        <f>VLOOKUP($E197,'ssp3-up-g'!$C$1:$X$194,7,FALSE)</f>
        <v>3.3528817953119017E-2</v>
      </c>
      <c r="Q197" s="13">
        <f>VLOOKUP($E197,'ssp3-up-g'!$C$1:$X$194,8,FALSE)</f>
        <v>0</v>
      </c>
      <c r="R197" s="13">
        <f>VLOOKUP($E197,'ssp3-up-g'!$C$1:$X$194,9,FALSE)</f>
        <v>0</v>
      </c>
      <c r="S197" s="13">
        <f>VLOOKUP($E197,'ssp3-up-g'!$C$1:$X$194,10,FALSE)</f>
        <v>0</v>
      </c>
      <c r="T197" s="13">
        <f>VLOOKUP($E197,'ssp3-up-g'!$C$1:$X$194,11,FALSE)</f>
        <v>0</v>
      </c>
      <c r="U197" s="13">
        <f>VLOOKUP($E197,'ssp3-up-g'!$C$1:$X$194,12,FALSE)</f>
        <v>0</v>
      </c>
      <c r="V197" s="13">
        <f>VLOOKUP($E197,'ssp3-up-g'!$C$1:$X$194,13,FALSE)</f>
        <v>0</v>
      </c>
      <c r="W197" s="13">
        <f>VLOOKUP($E197,'ssp3-up-g'!$C$1:$X$194,14,FALSE)</f>
        <v>0</v>
      </c>
      <c r="X197" s="13">
        <f>VLOOKUP($E197,'ssp3-up-g'!$C$1:$X$194,15,FALSE)</f>
        <v>0</v>
      </c>
      <c r="Y197" s="13">
        <f>VLOOKUP($E197,'ssp3-up-g'!$C$1:$X$194,16,FALSE)</f>
        <v>0</v>
      </c>
      <c r="Z197" s="13">
        <f>VLOOKUP($E197,'ssp3-up-g'!$C$1:$X$194,17,FALSE)</f>
        <v>0</v>
      </c>
      <c r="AA197" s="13">
        <f>VLOOKUP($E197,'ssp3-up-g'!$C$1:$X$194,18,FALSE)</f>
        <v>0</v>
      </c>
      <c r="AB197" s="13">
        <f>VLOOKUP($E197,'ssp3-up-g'!$C$1:$X$194,19,FALSE)</f>
        <v>0</v>
      </c>
      <c r="AC197" s="13">
        <f>VLOOKUP($E197,'ssp3-up-g'!$C$1:$X$194,20,FALSE)</f>
        <v>0</v>
      </c>
      <c r="AD197" s="13">
        <f>VLOOKUP($E197,'ssp3-up-g'!$C$1:$X$194,21,FALSE)</f>
        <v>0</v>
      </c>
      <c r="AE197" s="13">
        <f>VLOOKUP($E197,'ssp3-up-g'!$C$1:$X$194,22,FALSE)</f>
        <v>0</v>
      </c>
    </row>
    <row r="198" spans="1:31" x14ac:dyDescent="0.3">
      <c r="A198" s="14">
        <v>196</v>
      </c>
      <c r="B198" s="14" t="s">
        <v>586</v>
      </c>
      <c r="C198" s="14" t="s">
        <v>214</v>
      </c>
      <c r="D198" s="14">
        <v>926</v>
      </c>
      <c r="E198" s="14" t="s">
        <v>214</v>
      </c>
      <c r="F198" s="14">
        <v>155</v>
      </c>
      <c r="G198" s="14" t="s">
        <v>258</v>
      </c>
      <c r="H198" s="14">
        <v>908</v>
      </c>
      <c r="I198" s="14">
        <v>1829</v>
      </c>
      <c r="L198" s="14" t="str">
        <f>B198</f>
        <v>Western Europe</v>
      </c>
      <c r="M198" s="15" t="s">
        <v>1049</v>
      </c>
      <c r="N198" s="15">
        <f t="shared" ref="N198:AE198" si="44">SUMIF($H$2:$H$295,$D198,N$2:N$295)</f>
        <v>3.1636364576429017</v>
      </c>
      <c r="O198" s="15">
        <f t="shared" si="44"/>
        <v>2.3478560207748913</v>
      </c>
      <c r="P198" s="15">
        <f t="shared" si="44"/>
        <v>1.6337020462717353</v>
      </c>
      <c r="Q198" s="15">
        <f t="shared" si="44"/>
        <v>1.0745312820875035</v>
      </c>
      <c r="R198" s="15">
        <f t="shared" si="44"/>
        <v>0.70142791112990965</v>
      </c>
      <c r="S198" s="15">
        <f t="shared" si="44"/>
        <v>0.36180737537120222</v>
      </c>
      <c r="T198" s="15">
        <f t="shared" si="44"/>
        <v>2.5252785499588204E-2</v>
      </c>
      <c r="U198" s="15">
        <f t="shared" si="44"/>
        <v>6.2636701203528933E-3</v>
      </c>
      <c r="V198" s="15">
        <f t="shared" si="44"/>
        <v>2.0305865106210463E-3</v>
      </c>
      <c r="W198" s="15">
        <f t="shared" si="44"/>
        <v>0</v>
      </c>
      <c r="X198" s="15">
        <f t="shared" si="44"/>
        <v>0</v>
      </c>
      <c r="Y198" s="15">
        <f t="shared" si="44"/>
        <v>0</v>
      </c>
      <c r="Z198" s="15">
        <f t="shared" si="44"/>
        <v>0</v>
      </c>
      <c r="AA198" s="15">
        <f t="shared" si="44"/>
        <v>0</v>
      </c>
      <c r="AB198" s="15">
        <f t="shared" si="44"/>
        <v>0</v>
      </c>
      <c r="AC198" s="15">
        <f t="shared" si="44"/>
        <v>0</v>
      </c>
      <c r="AD198" s="15">
        <f t="shared" si="44"/>
        <v>0</v>
      </c>
      <c r="AE198" s="15">
        <f t="shared" si="44"/>
        <v>0</v>
      </c>
    </row>
    <row r="199" spans="1:31" x14ac:dyDescent="0.3">
      <c r="A199" s="14">
        <v>197</v>
      </c>
      <c r="B199" s="8" t="s">
        <v>587</v>
      </c>
      <c r="C199" s="8" t="s">
        <v>214</v>
      </c>
      <c r="D199" s="8">
        <v>40</v>
      </c>
      <c r="E199" s="8" t="s">
        <v>17</v>
      </c>
      <c r="F199" s="8">
        <v>40</v>
      </c>
      <c r="G199" s="8" t="s">
        <v>261</v>
      </c>
      <c r="H199" s="8">
        <v>926</v>
      </c>
      <c r="J199" s="8" t="str">
        <f>VLOOKUP($E199,'un-class-eco'!$B$2:$D$219,3,FALSE)</f>
        <v>High income</v>
      </c>
      <c r="K199" s="8" t="str">
        <f>IF(VLOOKUP(E199,'un-class'!$L$1:$O$249,2,FALSE)="x","LDC",IF(VLOOKUP(E199,'un-class'!$L$1:$O$249,3,FALSE)="x","LLDC",IF(VLOOKUP(E199,'un-class'!$L$1:O414,4,FALSE)="x","SIDS","nan")))</f>
        <v>nan</v>
      </c>
      <c r="L199" s="14" t="str">
        <f t="shared" si="41"/>
        <v>AUT</v>
      </c>
      <c r="M199" s="15" t="s">
        <v>1049</v>
      </c>
      <c r="N199" s="13">
        <f>VLOOKUP($E199,'ssp3-up-g'!$C$1:$X$194,5,FALSE)</f>
        <v>0.13040742952367523</v>
      </c>
      <c r="O199" s="13">
        <f>VLOOKUP($E199,'ssp3-up-g'!$C$1:$X$194,6,FALSE)</f>
        <v>6.5814716006587837E-2</v>
      </c>
      <c r="P199" s="13">
        <f>VLOOKUP($E199,'ssp3-up-g'!$C$1:$X$194,7,FALSE)</f>
        <v>1.030330798749457E-2</v>
      </c>
      <c r="Q199" s="13">
        <f>VLOOKUP($E199,'ssp3-up-g'!$C$1:$X$194,8,FALSE)</f>
        <v>0</v>
      </c>
      <c r="R199" s="13">
        <f>VLOOKUP($E199,'ssp3-up-g'!$C$1:$X$194,9,FALSE)</f>
        <v>0</v>
      </c>
      <c r="S199" s="13">
        <f>VLOOKUP($E199,'ssp3-up-g'!$C$1:$X$194,10,FALSE)</f>
        <v>0</v>
      </c>
      <c r="T199" s="13">
        <f>VLOOKUP($E199,'ssp3-up-g'!$C$1:$X$194,11,FALSE)</f>
        <v>0</v>
      </c>
      <c r="U199" s="13">
        <f>VLOOKUP($E199,'ssp3-up-g'!$C$1:$X$194,12,FALSE)</f>
        <v>0</v>
      </c>
      <c r="V199" s="13">
        <f>VLOOKUP($E199,'ssp3-up-g'!$C$1:$X$194,13,FALSE)</f>
        <v>0</v>
      </c>
      <c r="W199" s="13">
        <f>VLOOKUP($E199,'ssp3-up-g'!$C$1:$X$194,14,FALSE)</f>
        <v>0</v>
      </c>
      <c r="X199" s="13">
        <f>VLOOKUP($E199,'ssp3-up-g'!$C$1:$X$194,15,FALSE)</f>
        <v>0</v>
      </c>
      <c r="Y199" s="13">
        <f>VLOOKUP($E199,'ssp3-up-g'!$C$1:$X$194,16,FALSE)</f>
        <v>0</v>
      </c>
      <c r="Z199" s="13">
        <f>VLOOKUP($E199,'ssp3-up-g'!$C$1:$X$194,17,FALSE)</f>
        <v>0</v>
      </c>
      <c r="AA199" s="13">
        <f>VLOOKUP($E199,'ssp3-up-g'!$C$1:$X$194,18,FALSE)</f>
        <v>0</v>
      </c>
      <c r="AB199" s="13">
        <f>VLOOKUP($E199,'ssp3-up-g'!$C$1:$X$194,19,FALSE)</f>
        <v>0</v>
      </c>
      <c r="AC199" s="13">
        <f>VLOOKUP($E199,'ssp3-up-g'!$C$1:$X$194,20,FALSE)</f>
        <v>0</v>
      </c>
      <c r="AD199" s="13">
        <f>VLOOKUP($E199,'ssp3-up-g'!$C$1:$X$194,21,FALSE)</f>
        <v>0</v>
      </c>
      <c r="AE199" s="13">
        <f>VLOOKUP($E199,'ssp3-up-g'!$C$1:$X$194,22,FALSE)</f>
        <v>0</v>
      </c>
    </row>
    <row r="200" spans="1:31" x14ac:dyDescent="0.3">
      <c r="A200" s="14">
        <v>198</v>
      </c>
      <c r="B200" s="8" t="s">
        <v>589</v>
      </c>
      <c r="C200" s="8" t="s">
        <v>214</v>
      </c>
      <c r="D200" s="8">
        <v>56</v>
      </c>
      <c r="E200" s="8" t="s">
        <v>20</v>
      </c>
      <c r="F200" s="8">
        <v>56</v>
      </c>
      <c r="G200" s="8" t="s">
        <v>261</v>
      </c>
      <c r="H200" s="8">
        <v>926</v>
      </c>
      <c r="J200" s="8" t="str">
        <f>VLOOKUP($E200,'un-class-eco'!$B$2:$D$219,3,FALSE)</f>
        <v>High income</v>
      </c>
      <c r="K200" s="8" t="str">
        <f>IF(VLOOKUP(E200,'un-class'!$L$1:$O$249,2,FALSE)="x","LDC",IF(VLOOKUP(E200,'un-class'!$L$1:$O$249,3,FALSE)="x","LLDC",IF(VLOOKUP(E200,'un-class'!$L$1:O415,4,FALSE)="x","SIDS","nan")))</f>
        <v>nan</v>
      </c>
      <c r="L200" s="14" t="str">
        <f t="shared" si="41"/>
        <v>BEL</v>
      </c>
      <c r="M200" s="15" t="s">
        <v>1049</v>
      </c>
      <c r="N200" s="13">
        <f>VLOOKUP($E200,'ssp3-up-g'!$C$1:$X$194,5,FALSE)</f>
        <v>0.21693265289930963</v>
      </c>
      <c r="O200" s="13">
        <f>VLOOKUP($E200,'ssp3-up-g'!$C$1:$X$194,6,FALSE)</f>
        <v>0.11647478393074273</v>
      </c>
      <c r="P200" s="13">
        <f>VLOOKUP($E200,'ssp3-up-g'!$C$1:$X$194,7,FALSE)</f>
        <v>3.2411112021016208E-2</v>
      </c>
      <c r="Q200" s="13">
        <f>VLOOKUP($E200,'ssp3-up-g'!$C$1:$X$194,8,FALSE)</f>
        <v>0</v>
      </c>
      <c r="R200" s="13">
        <f>VLOOKUP($E200,'ssp3-up-g'!$C$1:$X$194,9,FALSE)</f>
        <v>0</v>
      </c>
      <c r="S200" s="13">
        <f>VLOOKUP($E200,'ssp3-up-g'!$C$1:$X$194,10,FALSE)</f>
        <v>0</v>
      </c>
      <c r="T200" s="13">
        <f>VLOOKUP($E200,'ssp3-up-g'!$C$1:$X$194,11,FALSE)</f>
        <v>0</v>
      </c>
      <c r="U200" s="13">
        <f>VLOOKUP($E200,'ssp3-up-g'!$C$1:$X$194,12,FALSE)</f>
        <v>0</v>
      </c>
      <c r="V200" s="13">
        <f>VLOOKUP($E200,'ssp3-up-g'!$C$1:$X$194,13,FALSE)</f>
        <v>0</v>
      </c>
      <c r="W200" s="13">
        <f>VLOOKUP($E200,'ssp3-up-g'!$C$1:$X$194,14,FALSE)</f>
        <v>0</v>
      </c>
      <c r="X200" s="13">
        <f>VLOOKUP($E200,'ssp3-up-g'!$C$1:$X$194,15,FALSE)</f>
        <v>0</v>
      </c>
      <c r="Y200" s="13">
        <f>VLOOKUP($E200,'ssp3-up-g'!$C$1:$X$194,16,FALSE)</f>
        <v>0</v>
      </c>
      <c r="Z200" s="13">
        <f>VLOOKUP($E200,'ssp3-up-g'!$C$1:$X$194,17,FALSE)</f>
        <v>0</v>
      </c>
      <c r="AA200" s="13">
        <f>VLOOKUP($E200,'ssp3-up-g'!$C$1:$X$194,18,FALSE)</f>
        <v>0</v>
      </c>
      <c r="AB200" s="13">
        <f>VLOOKUP($E200,'ssp3-up-g'!$C$1:$X$194,19,FALSE)</f>
        <v>0</v>
      </c>
      <c r="AC200" s="13">
        <f>VLOOKUP($E200,'ssp3-up-g'!$C$1:$X$194,20,FALSE)</f>
        <v>0</v>
      </c>
      <c r="AD200" s="13">
        <f>VLOOKUP($E200,'ssp3-up-g'!$C$1:$X$194,21,FALSE)</f>
        <v>0</v>
      </c>
      <c r="AE200" s="13">
        <f>VLOOKUP($E200,'ssp3-up-g'!$C$1:$X$194,22,FALSE)</f>
        <v>0</v>
      </c>
    </row>
    <row r="201" spans="1:31" x14ac:dyDescent="0.3">
      <c r="A201" s="14">
        <v>199</v>
      </c>
      <c r="B201" s="8" t="s">
        <v>591</v>
      </c>
      <c r="C201" s="8">
        <v>26</v>
      </c>
      <c r="D201" s="8">
        <v>250</v>
      </c>
      <c r="E201" s="8" t="s">
        <v>65</v>
      </c>
      <c r="F201" s="8">
        <v>250</v>
      </c>
      <c r="G201" s="8" t="s">
        <v>261</v>
      </c>
      <c r="H201" s="8">
        <v>926</v>
      </c>
      <c r="J201" s="8" t="str">
        <f>VLOOKUP($E201,'un-class-eco'!$B$2:$D$219,3,FALSE)</f>
        <v>High income</v>
      </c>
      <c r="K201" s="8" t="str">
        <f>IF(VLOOKUP(E201,'un-class'!$L$1:$O$249,2,FALSE)="x","LDC",IF(VLOOKUP(E201,'un-class'!$L$1:$O$249,3,FALSE)="x","LLDC",IF(VLOOKUP(E201,'un-class'!$L$1:O416,4,FALSE)="x","SIDS","nan")))</f>
        <v>nan</v>
      </c>
      <c r="L201" s="14" t="str">
        <f t="shared" si="41"/>
        <v>FRA</v>
      </c>
      <c r="M201" s="15" t="s">
        <v>1049</v>
      </c>
      <c r="N201" s="13">
        <f>VLOOKUP($E201,'ssp3-up-g'!$C$1:$X$194,5,FALSE)</f>
        <v>2.0600768619414609</v>
      </c>
      <c r="O201" s="13">
        <f>VLOOKUP($E201,'ssp3-up-g'!$C$1:$X$194,6,FALSE)</f>
        <v>1.6676745143903915</v>
      </c>
      <c r="P201" s="13">
        <f>VLOOKUP($E201,'ssp3-up-g'!$C$1:$X$194,7,FALSE)</f>
        <v>1.2390333571466385</v>
      </c>
      <c r="Q201" s="13">
        <f>VLOOKUP($E201,'ssp3-up-g'!$C$1:$X$194,8,FALSE)</f>
        <v>0.86882137390747971</v>
      </c>
      <c r="R201" s="13">
        <f>VLOOKUP($E201,'ssp3-up-g'!$C$1:$X$194,9,FALSE)</f>
        <v>0.62699963088593336</v>
      </c>
      <c r="S201" s="13">
        <f>VLOOKUP($E201,'ssp3-up-g'!$C$1:$X$194,10,FALSE)</f>
        <v>0.34714394697086703</v>
      </c>
      <c r="T201" s="13">
        <f>VLOOKUP($E201,'ssp3-up-g'!$C$1:$X$194,11,FALSE)</f>
        <v>1.4534715326369962E-2</v>
      </c>
      <c r="U201" s="13">
        <f>VLOOKUP($E201,'ssp3-up-g'!$C$1:$X$194,12,FALSE)</f>
        <v>0</v>
      </c>
      <c r="V201" s="13">
        <f>VLOOKUP($E201,'ssp3-up-g'!$C$1:$X$194,13,FALSE)</f>
        <v>0</v>
      </c>
      <c r="W201" s="13">
        <f>VLOOKUP($E201,'ssp3-up-g'!$C$1:$X$194,14,FALSE)</f>
        <v>0</v>
      </c>
      <c r="X201" s="13">
        <f>VLOOKUP($E201,'ssp3-up-g'!$C$1:$X$194,15,FALSE)</f>
        <v>0</v>
      </c>
      <c r="Y201" s="13">
        <f>VLOOKUP($E201,'ssp3-up-g'!$C$1:$X$194,16,FALSE)</f>
        <v>0</v>
      </c>
      <c r="Z201" s="13">
        <f>VLOOKUP($E201,'ssp3-up-g'!$C$1:$X$194,17,FALSE)</f>
        <v>0</v>
      </c>
      <c r="AA201" s="13">
        <f>VLOOKUP($E201,'ssp3-up-g'!$C$1:$X$194,18,FALSE)</f>
        <v>0</v>
      </c>
      <c r="AB201" s="13">
        <f>VLOOKUP($E201,'ssp3-up-g'!$C$1:$X$194,19,FALSE)</f>
        <v>0</v>
      </c>
      <c r="AC201" s="13">
        <f>VLOOKUP($E201,'ssp3-up-g'!$C$1:$X$194,20,FALSE)</f>
        <v>0</v>
      </c>
      <c r="AD201" s="13">
        <f>VLOOKUP($E201,'ssp3-up-g'!$C$1:$X$194,21,FALSE)</f>
        <v>0</v>
      </c>
      <c r="AE201" s="13">
        <f>VLOOKUP($E201,'ssp3-up-g'!$C$1:$X$194,22,FALSE)</f>
        <v>0</v>
      </c>
    </row>
    <row r="202" spans="1:31" x14ac:dyDescent="0.3">
      <c r="A202" s="14">
        <v>200</v>
      </c>
      <c r="B202" s="8" t="s">
        <v>593</v>
      </c>
      <c r="C202" s="8" t="s">
        <v>214</v>
      </c>
      <c r="D202" s="8">
        <v>276</v>
      </c>
      <c r="E202" s="8" t="s">
        <v>52</v>
      </c>
      <c r="F202" s="8">
        <v>276</v>
      </c>
      <c r="G202" s="8" t="s">
        <v>261</v>
      </c>
      <c r="H202" s="8">
        <v>926</v>
      </c>
      <c r="J202" s="8" t="str">
        <f>VLOOKUP($E202,'un-class-eco'!$B$2:$D$219,3,FALSE)</f>
        <v>High income</v>
      </c>
      <c r="K202" s="8" t="str">
        <f>IF(VLOOKUP(E202,'un-class'!$L$1:$O$249,2,FALSE)="x","LDC",IF(VLOOKUP(E202,'un-class'!$L$1:$O$249,3,FALSE)="x","LLDC",IF(VLOOKUP(E202,'un-class'!$L$1:O417,4,FALSE)="x","SIDS","nan")))</f>
        <v>nan</v>
      </c>
      <c r="L202" s="14" t="str">
        <f t="shared" si="41"/>
        <v>DEU</v>
      </c>
      <c r="M202" s="15" t="s">
        <v>1049</v>
      </c>
      <c r="N202" s="13">
        <f>VLOOKUP($E202,'ssp3-up-g'!$C$1:$X$194,5,FALSE)</f>
        <v>0.10544416672674117</v>
      </c>
      <c r="O202" s="13">
        <f>VLOOKUP($E202,'ssp3-up-g'!$C$1:$X$194,6,FALSE)</f>
        <v>0</v>
      </c>
      <c r="P202" s="13">
        <f>VLOOKUP($E202,'ssp3-up-g'!$C$1:$X$194,7,FALSE)</f>
        <v>0</v>
      </c>
      <c r="Q202" s="13">
        <f>VLOOKUP($E202,'ssp3-up-g'!$C$1:$X$194,8,FALSE)</f>
        <v>0</v>
      </c>
      <c r="R202" s="13">
        <f>VLOOKUP($E202,'ssp3-up-g'!$C$1:$X$194,9,FALSE)</f>
        <v>0</v>
      </c>
      <c r="S202" s="13">
        <f>VLOOKUP($E202,'ssp3-up-g'!$C$1:$X$194,10,FALSE)</f>
        <v>0</v>
      </c>
      <c r="T202" s="13">
        <f>VLOOKUP($E202,'ssp3-up-g'!$C$1:$X$194,11,FALSE)</f>
        <v>0</v>
      </c>
      <c r="U202" s="13">
        <f>VLOOKUP($E202,'ssp3-up-g'!$C$1:$X$194,12,FALSE)</f>
        <v>0</v>
      </c>
      <c r="V202" s="13">
        <f>VLOOKUP($E202,'ssp3-up-g'!$C$1:$X$194,13,FALSE)</f>
        <v>0</v>
      </c>
      <c r="W202" s="13">
        <f>VLOOKUP($E202,'ssp3-up-g'!$C$1:$X$194,14,FALSE)</f>
        <v>0</v>
      </c>
      <c r="X202" s="13">
        <f>VLOOKUP($E202,'ssp3-up-g'!$C$1:$X$194,15,FALSE)</f>
        <v>0</v>
      </c>
      <c r="Y202" s="13">
        <f>VLOOKUP($E202,'ssp3-up-g'!$C$1:$X$194,16,FALSE)</f>
        <v>0</v>
      </c>
      <c r="Z202" s="13">
        <f>VLOOKUP($E202,'ssp3-up-g'!$C$1:$X$194,17,FALSE)</f>
        <v>0</v>
      </c>
      <c r="AA202" s="13">
        <f>VLOOKUP($E202,'ssp3-up-g'!$C$1:$X$194,18,FALSE)</f>
        <v>0</v>
      </c>
      <c r="AB202" s="13">
        <f>VLOOKUP($E202,'ssp3-up-g'!$C$1:$X$194,19,FALSE)</f>
        <v>0</v>
      </c>
      <c r="AC202" s="13">
        <f>VLOOKUP($E202,'ssp3-up-g'!$C$1:$X$194,20,FALSE)</f>
        <v>0</v>
      </c>
      <c r="AD202" s="13">
        <f>VLOOKUP($E202,'ssp3-up-g'!$C$1:$X$194,21,FALSE)</f>
        <v>0</v>
      </c>
      <c r="AE202" s="13">
        <f>VLOOKUP($E202,'ssp3-up-g'!$C$1:$X$194,22,FALSE)</f>
        <v>0</v>
      </c>
    </row>
    <row r="203" spans="1:31" x14ac:dyDescent="0.3">
      <c r="A203" s="14">
        <v>201</v>
      </c>
      <c r="B203" s="8" t="s">
        <v>595</v>
      </c>
      <c r="C203" s="8" t="s">
        <v>214</v>
      </c>
      <c r="D203" s="8">
        <v>438</v>
      </c>
      <c r="E203" s="8" t="s">
        <v>596</v>
      </c>
      <c r="F203" s="8">
        <v>438</v>
      </c>
      <c r="G203" s="8" t="s">
        <v>261</v>
      </c>
      <c r="H203" s="8">
        <v>926</v>
      </c>
      <c r="J203" s="8" t="str">
        <f>VLOOKUP($E203,'un-class-eco'!$B$2:$D$219,3,FALSE)</f>
        <v>High income</v>
      </c>
      <c r="K203" s="8" t="str">
        <f>IF(VLOOKUP(E203,'un-class'!$L$1:$O$249,2,FALSE)="x","LDC",IF(VLOOKUP(E203,'un-class'!$L$1:$O$249,3,FALSE)="x","LLDC",IF(VLOOKUP(E203,'un-class'!$L$1:O418,4,FALSE)="x","SIDS","nan")))</f>
        <v>nan</v>
      </c>
      <c r="L203" s="14" t="str">
        <f t="shared" si="41"/>
        <v>LIE</v>
      </c>
      <c r="M203" s="15" t="s">
        <v>1049</v>
      </c>
      <c r="N203" s="8" t="s">
        <v>799</v>
      </c>
      <c r="O203" s="8" t="s">
        <v>799</v>
      </c>
      <c r="P203" s="8" t="s">
        <v>799</v>
      </c>
      <c r="Q203" s="8" t="s">
        <v>799</v>
      </c>
      <c r="R203" s="8" t="s">
        <v>799</v>
      </c>
      <c r="S203" s="8" t="s">
        <v>799</v>
      </c>
      <c r="T203" s="8" t="s">
        <v>799</v>
      </c>
      <c r="U203" s="8" t="s">
        <v>799</v>
      </c>
      <c r="V203" s="8" t="s">
        <v>799</v>
      </c>
      <c r="W203" s="8" t="s">
        <v>799</v>
      </c>
      <c r="X203" s="8" t="s">
        <v>799</v>
      </c>
      <c r="Y203" s="8" t="s">
        <v>799</v>
      </c>
      <c r="Z203" s="8" t="s">
        <v>799</v>
      </c>
      <c r="AA203" s="8" t="s">
        <v>799</v>
      </c>
      <c r="AB203" s="8" t="s">
        <v>799</v>
      </c>
      <c r="AC203" s="8" t="s">
        <v>799</v>
      </c>
      <c r="AD203" s="8" t="s">
        <v>799</v>
      </c>
      <c r="AE203" s="8" t="s">
        <v>799</v>
      </c>
    </row>
    <row r="204" spans="1:31" x14ac:dyDescent="0.3">
      <c r="A204" s="14">
        <v>202</v>
      </c>
      <c r="B204" s="8" t="s">
        <v>598</v>
      </c>
      <c r="C204" s="8" t="s">
        <v>214</v>
      </c>
      <c r="D204" s="8">
        <v>442</v>
      </c>
      <c r="E204" s="8" t="s">
        <v>112</v>
      </c>
      <c r="F204" s="8">
        <v>442</v>
      </c>
      <c r="G204" s="8" t="s">
        <v>261</v>
      </c>
      <c r="H204" s="8">
        <v>926</v>
      </c>
      <c r="J204" s="8" t="str">
        <f>VLOOKUP($E204,'un-class-eco'!$B$2:$D$219,3,FALSE)</f>
        <v>High income</v>
      </c>
      <c r="K204" s="8" t="str">
        <f>IF(VLOOKUP(E204,'un-class'!$L$1:$O$249,2,FALSE)="x","LDC",IF(VLOOKUP(E204,'un-class'!$L$1:$O$249,3,FALSE)="x","LLDC",IF(VLOOKUP(E204,'un-class'!$L$1:O419,4,FALSE)="x","SIDS","nan")))</f>
        <v>nan</v>
      </c>
      <c r="L204" s="14" t="str">
        <f t="shared" si="41"/>
        <v>LUX</v>
      </c>
      <c r="M204" s="15" t="s">
        <v>1049</v>
      </c>
      <c r="N204" s="13">
        <f>VLOOKUP($E204,'ssp3-up-g'!$C$1:$X$194,5,FALSE)</f>
        <v>3.9820316668528588E-2</v>
      </c>
      <c r="O204" s="13">
        <f>VLOOKUP($E204,'ssp3-up-g'!$C$1:$X$194,6,FALSE)</f>
        <v>2.9734866406357752E-2</v>
      </c>
      <c r="P204" s="13">
        <f>VLOOKUP($E204,'ssp3-up-g'!$C$1:$X$194,7,FALSE)</f>
        <v>2.3247061009179615E-2</v>
      </c>
      <c r="Q204" s="13">
        <f>VLOOKUP($E204,'ssp3-up-g'!$C$1:$X$194,8,FALSE)</f>
        <v>2.0252051525059378E-2</v>
      </c>
      <c r="R204" s="13">
        <f>VLOOKUP($E204,'ssp3-up-g'!$C$1:$X$194,9,FALSE)</f>
        <v>1.7743953591610073E-2</v>
      </c>
      <c r="S204" s="13">
        <f>VLOOKUP($E204,'ssp3-up-g'!$C$1:$X$194,10,FALSE)</f>
        <v>1.4663428400335188E-2</v>
      </c>
      <c r="T204" s="13">
        <f>VLOOKUP($E204,'ssp3-up-g'!$C$1:$X$194,11,FALSE)</f>
        <v>1.0718070173218242E-2</v>
      </c>
      <c r="U204" s="13">
        <f>VLOOKUP($E204,'ssp3-up-g'!$C$1:$X$194,12,FALSE)</f>
        <v>6.2636701203528933E-3</v>
      </c>
      <c r="V204" s="13">
        <f>VLOOKUP($E204,'ssp3-up-g'!$C$1:$X$194,13,FALSE)</f>
        <v>2.0305865106210463E-3</v>
      </c>
      <c r="W204" s="13">
        <f>VLOOKUP($E204,'ssp3-up-g'!$C$1:$X$194,14,FALSE)</f>
        <v>0</v>
      </c>
      <c r="X204" s="13">
        <f>VLOOKUP($E204,'ssp3-up-g'!$C$1:$X$194,15,FALSE)</f>
        <v>0</v>
      </c>
      <c r="Y204" s="13">
        <f>VLOOKUP($E204,'ssp3-up-g'!$C$1:$X$194,16,FALSE)</f>
        <v>0</v>
      </c>
      <c r="Z204" s="13">
        <f>VLOOKUP($E204,'ssp3-up-g'!$C$1:$X$194,17,FALSE)</f>
        <v>0</v>
      </c>
      <c r="AA204" s="13">
        <f>VLOOKUP($E204,'ssp3-up-g'!$C$1:$X$194,18,FALSE)</f>
        <v>0</v>
      </c>
      <c r="AB204" s="13">
        <f>VLOOKUP($E204,'ssp3-up-g'!$C$1:$X$194,19,FALSE)</f>
        <v>0</v>
      </c>
      <c r="AC204" s="13">
        <f>VLOOKUP($E204,'ssp3-up-g'!$C$1:$X$194,20,FALSE)</f>
        <v>0</v>
      </c>
      <c r="AD204" s="13">
        <f>VLOOKUP($E204,'ssp3-up-g'!$C$1:$X$194,21,FALSE)</f>
        <v>0</v>
      </c>
      <c r="AE204" s="13">
        <f>VLOOKUP($E204,'ssp3-up-g'!$C$1:$X$194,22,FALSE)</f>
        <v>0</v>
      </c>
    </row>
    <row r="205" spans="1:31" x14ac:dyDescent="0.3">
      <c r="A205" s="14">
        <v>203</v>
      </c>
      <c r="B205" s="8" t="s">
        <v>600</v>
      </c>
      <c r="C205" s="8" t="s">
        <v>214</v>
      </c>
      <c r="D205" s="8">
        <v>492</v>
      </c>
      <c r="E205" s="8" t="s">
        <v>601</v>
      </c>
      <c r="F205" s="8">
        <v>492</v>
      </c>
      <c r="G205" s="8" t="s">
        <v>261</v>
      </c>
      <c r="H205" s="8">
        <v>926</v>
      </c>
      <c r="J205" s="8" t="str">
        <f>VLOOKUP($E205,'un-class-eco'!$B$2:$D$219,3,FALSE)</f>
        <v>High income</v>
      </c>
      <c r="K205" s="8" t="str">
        <f>IF(VLOOKUP(E205,'un-class'!$L$1:$O$249,2,FALSE)="x","LDC",IF(VLOOKUP(E205,'un-class'!$L$1:$O$249,3,FALSE)="x","LLDC",IF(VLOOKUP(E205,'un-class'!$L$1:O420,4,FALSE)="x","SIDS","nan")))</f>
        <v>nan</v>
      </c>
      <c r="L205" s="14" t="str">
        <f t="shared" si="41"/>
        <v>MCO</v>
      </c>
      <c r="M205" s="15" t="s">
        <v>1049</v>
      </c>
      <c r="N205" s="8" t="s">
        <v>799</v>
      </c>
      <c r="O205" s="8" t="s">
        <v>799</v>
      </c>
      <c r="P205" s="8" t="s">
        <v>799</v>
      </c>
      <c r="Q205" s="8" t="s">
        <v>799</v>
      </c>
      <c r="R205" s="8" t="s">
        <v>799</v>
      </c>
      <c r="S205" s="8" t="s">
        <v>799</v>
      </c>
      <c r="T205" s="8" t="s">
        <v>799</v>
      </c>
      <c r="U205" s="8" t="s">
        <v>799</v>
      </c>
      <c r="V205" s="8" t="s">
        <v>799</v>
      </c>
      <c r="W205" s="8" t="s">
        <v>799</v>
      </c>
      <c r="X205" s="8" t="s">
        <v>799</v>
      </c>
      <c r="Y205" s="8" t="s">
        <v>799</v>
      </c>
      <c r="Z205" s="8" t="s">
        <v>799</v>
      </c>
      <c r="AA205" s="8" t="s">
        <v>799</v>
      </c>
      <c r="AB205" s="8" t="s">
        <v>799</v>
      </c>
      <c r="AC205" s="8" t="s">
        <v>799</v>
      </c>
      <c r="AD205" s="8" t="s">
        <v>799</v>
      </c>
      <c r="AE205" s="8" t="s">
        <v>799</v>
      </c>
    </row>
    <row r="206" spans="1:31" x14ac:dyDescent="0.3">
      <c r="A206" s="14">
        <v>204</v>
      </c>
      <c r="B206" s="8" t="s">
        <v>603</v>
      </c>
      <c r="C206" s="8">
        <v>27</v>
      </c>
      <c r="D206" s="8">
        <v>528</v>
      </c>
      <c r="E206" s="8" t="s">
        <v>138</v>
      </c>
      <c r="F206" s="8">
        <v>528</v>
      </c>
      <c r="G206" s="8" t="s">
        <v>261</v>
      </c>
      <c r="H206" s="8">
        <v>926</v>
      </c>
      <c r="J206" s="8" t="str">
        <f>VLOOKUP($E206,'un-class-eco'!$B$2:$D$219,3,FALSE)</f>
        <v>High income</v>
      </c>
      <c r="K206" s="8" t="str">
        <f>IF(VLOOKUP(E206,'un-class'!$L$1:$O$249,2,FALSE)="x","LDC",IF(VLOOKUP(E206,'un-class'!$L$1:$O$249,3,FALSE)="x","LLDC",IF(VLOOKUP(E206,'un-class'!$L$1:O421,4,FALSE)="x","SIDS","nan")))</f>
        <v>nan</v>
      </c>
      <c r="L206" s="14" t="str">
        <f t="shared" si="41"/>
        <v>NLD</v>
      </c>
      <c r="M206" s="15" t="s">
        <v>1049</v>
      </c>
      <c r="N206" s="13">
        <f>VLOOKUP($E206,'ssp3-up-g'!$C$1:$X$194,5,FALSE)</f>
        <v>0.42406347175468007</v>
      </c>
      <c r="O206" s="13">
        <f>VLOOKUP($E206,'ssp3-up-g'!$C$1:$X$194,6,FALSE)</f>
        <v>0.34012474844701401</v>
      </c>
      <c r="P206" s="13">
        <f>VLOOKUP($E206,'ssp3-up-g'!$C$1:$X$194,7,FALSE)</f>
        <v>0.24366832458565213</v>
      </c>
      <c r="Q206" s="13">
        <f>VLOOKUP($E206,'ssp3-up-g'!$C$1:$X$194,8,FALSE)</f>
        <v>0.13916979921436301</v>
      </c>
      <c r="R206" s="13">
        <f>VLOOKUP($E206,'ssp3-up-g'!$C$1:$X$194,9,FALSE)</f>
        <v>4.4659595567727806E-2</v>
      </c>
      <c r="S206" s="13">
        <f>VLOOKUP($E206,'ssp3-up-g'!$C$1:$X$194,10,FALSE)</f>
        <v>0</v>
      </c>
      <c r="T206" s="13">
        <f>VLOOKUP($E206,'ssp3-up-g'!$C$1:$X$194,11,FALSE)</f>
        <v>0</v>
      </c>
      <c r="U206" s="13">
        <f>VLOOKUP($E206,'ssp3-up-g'!$C$1:$X$194,12,FALSE)</f>
        <v>0</v>
      </c>
      <c r="V206" s="13">
        <f>VLOOKUP($E206,'ssp3-up-g'!$C$1:$X$194,13,FALSE)</f>
        <v>0</v>
      </c>
      <c r="W206" s="13">
        <f>VLOOKUP($E206,'ssp3-up-g'!$C$1:$X$194,14,FALSE)</f>
        <v>0</v>
      </c>
      <c r="X206" s="13">
        <f>VLOOKUP($E206,'ssp3-up-g'!$C$1:$X$194,15,FALSE)</f>
        <v>0</v>
      </c>
      <c r="Y206" s="13">
        <f>VLOOKUP($E206,'ssp3-up-g'!$C$1:$X$194,16,FALSE)</f>
        <v>0</v>
      </c>
      <c r="Z206" s="13">
        <f>VLOOKUP($E206,'ssp3-up-g'!$C$1:$X$194,17,FALSE)</f>
        <v>0</v>
      </c>
      <c r="AA206" s="13">
        <f>VLOOKUP($E206,'ssp3-up-g'!$C$1:$X$194,18,FALSE)</f>
        <v>0</v>
      </c>
      <c r="AB206" s="13">
        <f>VLOOKUP($E206,'ssp3-up-g'!$C$1:$X$194,19,FALSE)</f>
        <v>0</v>
      </c>
      <c r="AC206" s="13">
        <f>VLOOKUP($E206,'ssp3-up-g'!$C$1:$X$194,20,FALSE)</f>
        <v>0</v>
      </c>
      <c r="AD206" s="13">
        <f>VLOOKUP($E206,'ssp3-up-g'!$C$1:$X$194,21,FALSE)</f>
        <v>0</v>
      </c>
      <c r="AE206" s="13">
        <f>VLOOKUP($E206,'ssp3-up-g'!$C$1:$X$194,22,FALSE)</f>
        <v>0</v>
      </c>
    </row>
    <row r="207" spans="1:31" x14ac:dyDescent="0.3">
      <c r="A207" s="14">
        <v>205</v>
      </c>
      <c r="B207" s="8" t="s">
        <v>605</v>
      </c>
      <c r="C207" s="8" t="s">
        <v>214</v>
      </c>
      <c r="D207" s="8">
        <v>756</v>
      </c>
      <c r="E207" s="8" t="s">
        <v>38</v>
      </c>
      <c r="F207" s="8">
        <v>756</v>
      </c>
      <c r="G207" s="8" t="s">
        <v>261</v>
      </c>
      <c r="H207" s="8">
        <v>926</v>
      </c>
      <c r="J207" s="8" t="str">
        <f>VLOOKUP($E207,'un-class-eco'!$B$2:$D$219,3,FALSE)</f>
        <v>High income</v>
      </c>
      <c r="K207" s="8" t="str">
        <f>IF(VLOOKUP(E207,'un-class'!$L$1:$O$249,2,FALSE)="x","LDC",IF(VLOOKUP(E207,'un-class'!$L$1:$O$249,3,FALSE)="x","LLDC",IF(VLOOKUP(E207,'un-class'!$L$1:O422,4,FALSE)="x","SIDS","nan")))</f>
        <v>nan</v>
      </c>
      <c r="L207" s="14" t="str">
        <f t="shared" si="41"/>
        <v>CHE</v>
      </c>
      <c r="M207" s="15" t="s">
        <v>1049</v>
      </c>
      <c r="N207" s="13">
        <f>VLOOKUP($E207,'ssp3-up-g'!$C$1:$X$194,5,FALSE)</f>
        <v>0.18689155812850622</v>
      </c>
      <c r="O207" s="13">
        <f>VLOOKUP($E207,'ssp3-up-g'!$C$1:$X$194,6,FALSE)</f>
        <v>0.12803239159379753</v>
      </c>
      <c r="P207" s="13">
        <f>VLOOKUP($E207,'ssp3-up-g'!$C$1:$X$194,7,FALSE)</f>
        <v>8.5038883521754371E-2</v>
      </c>
      <c r="Q207" s="13">
        <f>VLOOKUP($E207,'ssp3-up-g'!$C$1:$X$194,8,FALSE)</f>
        <v>4.6288057440601271E-2</v>
      </c>
      <c r="R207" s="13">
        <f>VLOOKUP($E207,'ssp3-up-g'!$C$1:$X$194,9,FALSE)</f>
        <v>1.2024731084638418E-2</v>
      </c>
      <c r="S207" s="13">
        <f>VLOOKUP($E207,'ssp3-up-g'!$C$1:$X$194,10,FALSE)</f>
        <v>0</v>
      </c>
      <c r="T207" s="13">
        <f>VLOOKUP($E207,'ssp3-up-g'!$C$1:$X$194,11,FALSE)</f>
        <v>0</v>
      </c>
      <c r="U207" s="13">
        <f>VLOOKUP($E207,'ssp3-up-g'!$C$1:$X$194,12,FALSE)</f>
        <v>0</v>
      </c>
      <c r="V207" s="13">
        <f>VLOOKUP($E207,'ssp3-up-g'!$C$1:$X$194,13,FALSE)</f>
        <v>0</v>
      </c>
      <c r="W207" s="13">
        <f>VLOOKUP($E207,'ssp3-up-g'!$C$1:$X$194,14,FALSE)</f>
        <v>0</v>
      </c>
      <c r="X207" s="13">
        <f>VLOOKUP($E207,'ssp3-up-g'!$C$1:$X$194,15,FALSE)</f>
        <v>0</v>
      </c>
      <c r="Y207" s="13">
        <f>VLOOKUP($E207,'ssp3-up-g'!$C$1:$X$194,16,FALSE)</f>
        <v>0</v>
      </c>
      <c r="Z207" s="13">
        <f>VLOOKUP($E207,'ssp3-up-g'!$C$1:$X$194,17,FALSE)</f>
        <v>0</v>
      </c>
      <c r="AA207" s="13">
        <f>VLOOKUP($E207,'ssp3-up-g'!$C$1:$X$194,18,FALSE)</f>
        <v>0</v>
      </c>
      <c r="AB207" s="13">
        <f>VLOOKUP($E207,'ssp3-up-g'!$C$1:$X$194,19,FALSE)</f>
        <v>0</v>
      </c>
      <c r="AC207" s="13">
        <f>VLOOKUP($E207,'ssp3-up-g'!$C$1:$X$194,20,FALSE)</f>
        <v>0</v>
      </c>
      <c r="AD207" s="13">
        <f>VLOOKUP($E207,'ssp3-up-g'!$C$1:$X$194,21,FALSE)</f>
        <v>0</v>
      </c>
      <c r="AE207" s="13">
        <f>VLOOKUP($E207,'ssp3-up-g'!$C$1:$X$194,22,FALSE)</f>
        <v>0</v>
      </c>
    </row>
    <row r="208" spans="1:31" x14ac:dyDescent="0.3">
      <c r="A208" s="14">
        <v>206</v>
      </c>
      <c r="B208" s="14" t="s">
        <v>221</v>
      </c>
      <c r="C208" s="14" t="s">
        <v>214</v>
      </c>
      <c r="D208" s="14">
        <v>904</v>
      </c>
      <c r="E208" s="14" t="s">
        <v>214</v>
      </c>
      <c r="F208" s="14">
        <v>419</v>
      </c>
      <c r="G208" s="14" t="s">
        <v>2</v>
      </c>
      <c r="H208" s="14">
        <v>1840</v>
      </c>
      <c r="I208" s="14"/>
      <c r="L208" s="14" t="str">
        <f>B208</f>
        <v>Latin America and the Caribbean</v>
      </c>
      <c r="M208" s="15" t="s">
        <v>1049</v>
      </c>
      <c r="N208" s="15">
        <f t="shared" ref="N208:W209" si="45">SUMIF($H$2:$H$295,$D208,N$2:N$295)</f>
        <v>32.672902579878567</v>
      </c>
      <c r="O208" s="15">
        <f t="shared" si="45"/>
        <v>34.307128866636425</v>
      </c>
      <c r="P208" s="15">
        <f t="shared" si="45"/>
        <v>34.818325118132009</v>
      </c>
      <c r="Q208" s="15">
        <f t="shared" si="45"/>
        <v>34.101116234874993</v>
      </c>
      <c r="R208" s="15">
        <f t="shared" si="45"/>
        <v>31.973626337077238</v>
      </c>
      <c r="S208" s="15">
        <f t="shared" si="45"/>
        <v>30.4220096068061</v>
      </c>
      <c r="T208" s="15">
        <f t="shared" si="45"/>
        <v>29.343965202096761</v>
      </c>
      <c r="U208" s="15">
        <f t="shared" si="45"/>
        <v>28.25084111284411</v>
      </c>
      <c r="V208" s="15">
        <f t="shared" si="45"/>
        <v>26.511104967642584</v>
      </c>
      <c r="W208" s="15">
        <f t="shared" si="45"/>
        <v>24.799130979924062</v>
      </c>
      <c r="X208" s="15">
        <f t="shared" ref="X208:AE209" si="46">SUMIF($H$2:$H$295,$D208,X$2:X$295)</f>
        <v>23.697994798973596</v>
      </c>
      <c r="Y208" s="15">
        <f t="shared" si="46"/>
        <v>23.028131995704761</v>
      </c>
      <c r="Z208" s="15">
        <f t="shared" si="46"/>
        <v>22.598196989788001</v>
      </c>
      <c r="AA208" s="15">
        <f t="shared" si="46"/>
        <v>22.457770939011567</v>
      </c>
      <c r="AB208" s="15">
        <f t="shared" si="46"/>
        <v>22.546503259114676</v>
      </c>
      <c r="AC208" s="15">
        <f t="shared" si="46"/>
        <v>22.891552893855035</v>
      </c>
      <c r="AD208" s="15">
        <f t="shared" si="46"/>
        <v>23.480513376911471</v>
      </c>
      <c r="AE208" s="15">
        <f t="shared" si="46"/>
        <v>24.091970808686071</v>
      </c>
    </row>
    <row r="209" spans="1:31" x14ac:dyDescent="0.3">
      <c r="A209" s="14">
        <v>207</v>
      </c>
      <c r="B209" s="14" t="s">
        <v>607</v>
      </c>
      <c r="C209" s="14" t="s">
        <v>214</v>
      </c>
      <c r="D209" s="14">
        <v>915</v>
      </c>
      <c r="E209" s="14" t="s">
        <v>214</v>
      </c>
      <c r="F209" s="14">
        <v>29</v>
      </c>
      <c r="G209" s="14" t="s">
        <v>258</v>
      </c>
      <c r="H209" s="14">
        <v>904</v>
      </c>
      <c r="I209" s="14">
        <v>1830</v>
      </c>
      <c r="L209" s="14" t="str">
        <f>B209</f>
        <v>Caribbean</v>
      </c>
      <c r="M209" s="15" t="s">
        <v>1049</v>
      </c>
      <c r="N209" s="15">
        <f t="shared" si="45"/>
        <v>1.3360963114957154</v>
      </c>
      <c r="O209" s="15">
        <f t="shared" si="45"/>
        <v>1.4029783109588818</v>
      </c>
      <c r="P209" s="15">
        <f t="shared" si="45"/>
        <v>1.4528619497558495</v>
      </c>
      <c r="Q209" s="15">
        <f t="shared" si="45"/>
        <v>1.3961937920659768</v>
      </c>
      <c r="R209" s="15">
        <f t="shared" si="45"/>
        <v>1.3026294774632277</v>
      </c>
      <c r="S209" s="15">
        <f t="shared" si="45"/>
        <v>1.2376871889119858</v>
      </c>
      <c r="T209" s="15">
        <f t="shared" si="45"/>
        <v>1.1893889100843489</v>
      </c>
      <c r="U209" s="15">
        <f t="shared" si="45"/>
        <v>1.1434218171591046</v>
      </c>
      <c r="V209" s="15">
        <f t="shared" si="45"/>
        <v>1.0633731371354627</v>
      </c>
      <c r="W209" s="15">
        <f t="shared" si="45"/>
        <v>0.97713116377235154</v>
      </c>
      <c r="X209" s="15">
        <f t="shared" si="46"/>
        <v>0.90968253845961433</v>
      </c>
      <c r="Y209" s="15">
        <f t="shared" si="46"/>
        <v>0.8609142450675088</v>
      </c>
      <c r="Z209" s="15">
        <f t="shared" si="46"/>
        <v>0.8135243798601115</v>
      </c>
      <c r="AA209" s="15">
        <f t="shared" si="46"/>
        <v>0.78251962546062703</v>
      </c>
      <c r="AB209" s="15">
        <f t="shared" si="46"/>
        <v>0.75939149776154891</v>
      </c>
      <c r="AC209" s="15">
        <f t="shared" si="46"/>
        <v>0.74336639563014595</v>
      </c>
      <c r="AD209" s="15">
        <f t="shared" si="46"/>
        <v>0.7481298399596723</v>
      </c>
      <c r="AE209" s="15">
        <f t="shared" si="46"/>
        <v>0.76722777337850934</v>
      </c>
    </row>
    <row r="210" spans="1:31" x14ac:dyDescent="0.3">
      <c r="A210" s="14">
        <v>208</v>
      </c>
      <c r="B210" s="8" t="s">
        <v>608</v>
      </c>
      <c r="C210" s="8">
        <v>19</v>
      </c>
      <c r="D210" s="8">
        <v>660</v>
      </c>
      <c r="E210" s="8" t="s">
        <v>609</v>
      </c>
      <c r="F210" s="8">
        <v>660</v>
      </c>
      <c r="G210" s="8" t="s">
        <v>261</v>
      </c>
      <c r="H210" s="8">
        <v>915</v>
      </c>
      <c r="J210" s="8" t="s">
        <v>799</v>
      </c>
      <c r="K210" s="8" t="str">
        <f>IF(VLOOKUP(E210,'un-class'!$L$1:$O$249,2,FALSE)="x","LDC",IF(VLOOKUP(E210,'un-class'!$L$1:$O$249,3,FALSE)="x","LLDC",IF(VLOOKUP(E210,'un-class'!$L$1:O425,4,FALSE)="x","SIDS","nan")))</f>
        <v>SIDS</v>
      </c>
      <c r="L210" s="14" t="str">
        <f t="shared" si="41"/>
        <v>AIA</v>
      </c>
      <c r="M210" s="15" t="s">
        <v>1049</v>
      </c>
      <c r="N210" s="8" t="s">
        <v>799</v>
      </c>
      <c r="O210" s="8" t="s">
        <v>799</v>
      </c>
      <c r="P210" s="8" t="s">
        <v>799</v>
      </c>
      <c r="Q210" s="8" t="s">
        <v>799</v>
      </c>
      <c r="R210" s="8" t="s">
        <v>799</v>
      </c>
      <c r="S210" s="8" t="s">
        <v>799</v>
      </c>
      <c r="T210" s="8" t="s">
        <v>799</v>
      </c>
      <c r="U210" s="8" t="s">
        <v>799</v>
      </c>
      <c r="V210" s="8" t="s">
        <v>799</v>
      </c>
      <c r="W210" s="8" t="s">
        <v>799</v>
      </c>
      <c r="X210" s="8" t="s">
        <v>799</v>
      </c>
      <c r="Y210" s="8" t="s">
        <v>799</v>
      </c>
      <c r="Z210" s="8" t="s">
        <v>799</v>
      </c>
      <c r="AA210" s="8" t="s">
        <v>799</v>
      </c>
      <c r="AB210" s="8" t="s">
        <v>799</v>
      </c>
      <c r="AC210" s="8" t="s">
        <v>799</v>
      </c>
      <c r="AD210" s="8" t="s">
        <v>799</v>
      </c>
      <c r="AE210" s="8" t="s">
        <v>799</v>
      </c>
    </row>
    <row r="211" spans="1:31" x14ac:dyDescent="0.3">
      <c r="A211" s="14">
        <v>209</v>
      </c>
      <c r="B211" s="8" t="s">
        <v>611</v>
      </c>
      <c r="C211" s="8" t="s">
        <v>214</v>
      </c>
      <c r="D211" s="8">
        <v>28</v>
      </c>
      <c r="E211" s="8" t="s">
        <v>612</v>
      </c>
      <c r="F211" s="8">
        <v>28</v>
      </c>
      <c r="G211" s="8" t="s">
        <v>261</v>
      </c>
      <c r="H211" s="8">
        <v>915</v>
      </c>
      <c r="J211" s="8" t="str">
        <f>VLOOKUP($E211,'un-class-eco'!$B$2:$D$219,3,FALSE)</f>
        <v>High income</v>
      </c>
      <c r="K211" s="8" t="str">
        <f>IF(VLOOKUP(E211,'un-class'!$L$1:$O$249,2,FALSE)="x","LDC",IF(VLOOKUP(E211,'un-class'!$L$1:$O$249,3,FALSE)="x","LLDC",IF(VLOOKUP(E211,'un-class'!$L$1:O426,4,FALSE)="x","SIDS","nan")))</f>
        <v>SIDS</v>
      </c>
      <c r="L211" s="14" t="str">
        <f t="shared" si="41"/>
        <v>ATG</v>
      </c>
      <c r="M211" s="15" t="s">
        <v>1049</v>
      </c>
      <c r="N211" s="8" t="s">
        <v>799</v>
      </c>
      <c r="O211" s="8" t="s">
        <v>799</v>
      </c>
      <c r="P211" s="8" t="s">
        <v>799</v>
      </c>
      <c r="Q211" s="8" t="s">
        <v>799</v>
      </c>
      <c r="R211" s="8" t="s">
        <v>799</v>
      </c>
      <c r="S211" s="8" t="s">
        <v>799</v>
      </c>
      <c r="T211" s="8" t="s">
        <v>799</v>
      </c>
      <c r="U211" s="8" t="s">
        <v>799</v>
      </c>
      <c r="V211" s="8" t="s">
        <v>799</v>
      </c>
      <c r="W211" s="8" t="s">
        <v>799</v>
      </c>
      <c r="X211" s="8" t="s">
        <v>799</v>
      </c>
      <c r="Y211" s="8" t="s">
        <v>799</v>
      </c>
      <c r="Z211" s="8" t="s">
        <v>799</v>
      </c>
      <c r="AA211" s="8" t="s">
        <v>799</v>
      </c>
      <c r="AB211" s="8" t="s">
        <v>799</v>
      </c>
      <c r="AC211" s="8" t="s">
        <v>799</v>
      </c>
      <c r="AD211" s="8" t="s">
        <v>799</v>
      </c>
      <c r="AE211" s="8" t="s">
        <v>799</v>
      </c>
    </row>
    <row r="212" spans="1:31" x14ac:dyDescent="0.3">
      <c r="A212" s="14">
        <v>210</v>
      </c>
      <c r="B212" s="8" t="s">
        <v>614</v>
      </c>
      <c r="C212" s="8">
        <v>29</v>
      </c>
      <c r="D212" s="8">
        <v>533</v>
      </c>
      <c r="E212" s="8" t="s">
        <v>7</v>
      </c>
      <c r="F212" s="8">
        <v>533</v>
      </c>
      <c r="G212" s="8" t="s">
        <v>261</v>
      </c>
      <c r="H212" s="8">
        <v>915</v>
      </c>
      <c r="J212" s="8" t="str">
        <f>VLOOKUP($E212,'un-class-eco'!$B$2:$D$219,3,FALSE)</f>
        <v>High income</v>
      </c>
      <c r="K212" s="8" t="str">
        <f>IF(VLOOKUP(E212,'un-class'!$L$1:$O$249,2,FALSE)="x","LDC",IF(VLOOKUP(E212,'un-class'!$L$1:$O$249,3,FALSE)="x","LLDC",IF(VLOOKUP(E212,'un-class'!$L$1:O427,4,FALSE)="x","SIDS","nan")))</f>
        <v>SIDS</v>
      </c>
      <c r="L212" s="14" t="str">
        <f t="shared" si="41"/>
        <v>ABW</v>
      </c>
      <c r="M212" s="15" t="s">
        <v>1049</v>
      </c>
      <c r="N212" s="13">
        <f>VLOOKUP($E212,'ssp3-up-g'!$C$1:$X$194,5,FALSE)</f>
        <v>6.2120353922272484E-3</v>
      </c>
      <c r="O212" s="13">
        <f>VLOOKUP($E212,'ssp3-up-g'!$C$1:$X$194,6,FALSE)</f>
        <v>4.6961227852392456E-3</v>
      </c>
      <c r="P212" s="13">
        <f>VLOOKUP($E212,'ssp3-up-g'!$C$1:$X$194,7,FALSE)</f>
        <v>4.0369473040375095E-3</v>
      </c>
      <c r="Q212" s="13">
        <f>VLOOKUP($E212,'ssp3-up-g'!$C$1:$X$194,8,FALSE)</f>
        <v>3.5175972412706397E-3</v>
      </c>
      <c r="R212" s="13">
        <f>VLOOKUP($E212,'ssp3-up-g'!$C$1:$X$194,9,FALSE)</f>
        <v>2.8628393087191811E-3</v>
      </c>
      <c r="S212" s="13">
        <f>VLOOKUP($E212,'ssp3-up-g'!$C$1:$X$194,10,FALSE)</f>
        <v>2.4277952718787382E-3</v>
      </c>
      <c r="T212" s="13">
        <f>VLOOKUP($E212,'ssp3-up-g'!$C$1:$X$194,11,FALSE)</f>
        <v>2.2528352187554251E-3</v>
      </c>
      <c r="U212" s="13">
        <f>VLOOKUP($E212,'ssp3-up-g'!$C$1:$X$194,12,FALSE)</f>
        <v>2.3005296328325736E-3</v>
      </c>
      <c r="V212" s="13">
        <f>VLOOKUP($E212,'ssp3-up-g'!$C$1:$X$194,13,FALSE)</f>
        <v>2.387645545813305E-3</v>
      </c>
      <c r="W212" s="13">
        <f>VLOOKUP($E212,'ssp3-up-g'!$C$1:$X$194,14,FALSE)</f>
        <v>2.4859138356059934E-3</v>
      </c>
      <c r="X212" s="13">
        <f>VLOOKUP($E212,'ssp3-up-g'!$C$1:$X$194,15,FALSE)</f>
        <v>2.3292378341146364E-3</v>
      </c>
      <c r="Y212" s="13">
        <f>VLOOKUP($E212,'ssp3-up-g'!$C$1:$X$194,16,FALSE)</f>
        <v>2.1575789275287138E-3</v>
      </c>
      <c r="Z212" s="13">
        <f>VLOOKUP($E212,'ssp3-up-g'!$C$1:$X$194,17,FALSE)</f>
        <v>2.0355440382450185E-3</v>
      </c>
      <c r="AA212" s="13">
        <f>VLOOKUP($E212,'ssp3-up-g'!$C$1:$X$194,18,FALSE)</f>
        <v>1.9298673050332643E-3</v>
      </c>
      <c r="AB212" s="13">
        <f>VLOOKUP($E212,'ssp3-up-g'!$C$1:$X$194,19,FALSE)</f>
        <v>1.8032352011419922E-3</v>
      </c>
      <c r="AC212" s="13">
        <f>VLOOKUP($E212,'ssp3-up-g'!$C$1:$X$194,20,FALSE)</f>
        <v>1.6335313552905684E-3</v>
      </c>
      <c r="AD212" s="13">
        <f>VLOOKUP($E212,'ssp3-up-g'!$C$1:$X$194,21,FALSE)</f>
        <v>1.4171893688509629E-3</v>
      </c>
      <c r="AE212" s="13">
        <f>VLOOKUP($E212,'ssp3-up-g'!$C$1:$X$194,22,FALSE)</f>
        <v>1.1579521971745305E-3</v>
      </c>
    </row>
    <row r="213" spans="1:31" x14ac:dyDescent="0.3">
      <c r="A213" s="14">
        <v>211</v>
      </c>
      <c r="B213" s="8" t="s">
        <v>616</v>
      </c>
      <c r="C213" s="8" t="s">
        <v>214</v>
      </c>
      <c r="D213" s="8">
        <v>44</v>
      </c>
      <c r="E213" s="8" t="s">
        <v>26</v>
      </c>
      <c r="F213" s="8">
        <v>44</v>
      </c>
      <c r="G213" s="8" t="s">
        <v>261</v>
      </c>
      <c r="H213" s="8">
        <v>915</v>
      </c>
      <c r="J213" s="8" t="str">
        <f>VLOOKUP($E213,'un-class-eco'!$B$2:$D$219,3,FALSE)</f>
        <v>High income</v>
      </c>
      <c r="K213" s="8" t="str">
        <f>IF(VLOOKUP(E213,'un-class'!$L$1:$O$249,2,FALSE)="x","LDC",IF(VLOOKUP(E213,'un-class'!$L$1:$O$249,3,FALSE)="x","LLDC",IF(VLOOKUP(E213,'un-class'!$L$1:O428,4,FALSE)="x","SIDS","nan")))</f>
        <v>SIDS</v>
      </c>
      <c r="L213" s="14" t="str">
        <f t="shared" si="41"/>
        <v>BHS</v>
      </c>
      <c r="M213" s="15" t="s">
        <v>1049</v>
      </c>
      <c r="N213" s="13">
        <f>VLOOKUP($E213,'ssp3-up-g'!$C$1:$X$194,5,FALSE)</f>
        <v>2.7877707472751256E-2</v>
      </c>
      <c r="O213" s="13">
        <f>VLOOKUP($E213,'ssp3-up-g'!$C$1:$X$194,6,FALSE)</f>
        <v>2.5714307156589455E-2</v>
      </c>
      <c r="P213" s="13">
        <f>VLOOKUP($E213,'ssp3-up-g'!$C$1:$X$194,7,FALSE)</f>
        <v>2.2697385085044264E-2</v>
      </c>
      <c r="Q213" s="13">
        <f>VLOOKUP($E213,'ssp3-up-g'!$C$1:$X$194,8,FALSE)</f>
        <v>2.0725998127936296E-2</v>
      </c>
      <c r="R213" s="13">
        <f>VLOOKUP($E213,'ssp3-up-g'!$C$1:$X$194,9,FALSE)</f>
        <v>1.8060003453215012E-2</v>
      </c>
      <c r="S213" s="13">
        <f>VLOOKUP($E213,'ssp3-up-g'!$C$1:$X$194,10,FALSE)</f>
        <v>1.5689305648977081E-2</v>
      </c>
      <c r="T213" s="13">
        <f>VLOOKUP($E213,'ssp3-up-g'!$C$1:$X$194,11,FALSE)</f>
        <v>1.4326461133392865E-2</v>
      </c>
      <c r="U213" s="13">
        <f>VLOOKUP($E213,'ssp3-up-g'!$C$1:$X$194,12,FALSE)</f>
        <v>1.3950055761248137E-2</v>
      </c>
      <c r="V213" s="13">
        <f>VLOOKUP($E213,'ssp3-up-g'!$C$1:$X$194,13,FALSE)</f>
        <v>1.3762923404651128E-2</v>
      </c>
      <c r="W213" s="13">
        <f>VLOOKUP($E213,'ssp3-up-g'!$C$1:$X$194,14,FALSE)</f>
        <v>1.3096731598303768E-2</v>
      </c>
      <c r="X213" s="13">
        <f>VLOOKUP($E213,'ssp3-up-g'!$C$1:$X$194,15,FALSE)</f>
        <v>1.1832500865381068E-2</v>
      </c>
      <c r="Y213" s="13">
        <f>VLOOKUP($E213,'ssp3-up-g'!$C$1:$X$194,16,FALSE)</f>
        <v>1.0706386986154504E-2</v>
      </c>
      <c r="Z213" s="13">
        <f>VLOOKUP($E213,'ssp3-up-g'!$C$1:$X$194,17,FALSE)</f>
        <v>1.0297041338882762E-2</v>
      </c>
      <c r="AA213" s="13">
        <f>VLOOKUP($E213,'ssp3-up-g'!$C$1:$X$194,18,FALSE)</f>
        <v>1.0418002454837261E-2</v>
      </c>
      <c r="AB213" s="13">
        <f>VLOOKUP($E213,'ssp3-up-g'!$C$1:$X$194,19,FALSE)</f>
        <v>1.1099448292606784E-2</v>
      </c>
      <c r="AC213" s="13">
        <f>VLOOKUP($E213,'ssp3-up-g'!$C$1:$X$194,20,FALSE)</f>
        <v>1.176662897044467E-2</v>
      </c>
      <c r="AD213" s="13">
        <f>VLOOKUP($E213,'ssp3-up-g'!$C$1:$X$194,21,FALSE)</f>
        <v>1.1831152044441295E-2</v>
      </c>
      <c r="AE213" s="13">
        <f>VLOOKUP($E213,'ssp3-up-g'!$C$1:$X$194,22,FALSE)</f>
        <v>1.1272054534180675E-2</v>
      </c>
    </row>
    <row r="214" spans="1:31" x14ac:dyDescent="0.3">
      <c r="A214" s="14">
        <v>212</v>
      </c>
      <c r="B214" s="8" t="s">
        <v>618</v>
      </c>
      <c r="C214" s="8" t="s">
        <v>214</v>
      </c>
      <c r="D214" s="8">
        <v>52</v>
      </c>
      <c r="E214" s="8" t="s">
        <v>32</v>
      </c>
      <c r="F214" s="8">
        <v>52</v>
      </c>
      <c r="G214" s="8" t="s">
        <v>261</v>
      </c>
      <c r="H214" s="8">
        <v>915</v>
      </c>
      <c r="J214" s="8" t="str">
        <f>VLOOKUP($E214,'un-class-eco'!$B$2:$D$219,3,FALSE)</f>
        <v>High income</v>
      </c>
      <c r="K214" s="8" t="str">
        <f>IF(VLOOKUP(E214,'un-class'!$L$1:$O$249,2,FALSE)="x","LDC",IF(VLOOKUP(E214,'un-class'!$L$1:$O$249,3,FALSE)="x","LLDC",IF(VLOOKUP(E214,'un-class'!$L$1:O429,4,FALSE)="x","SIDS","nan")))</f>
        <v>SIDS</v>
      </c>
      <c r="L214" s="14" t="str">
        <f t="shared" si="41"/>
        <v>BRB</v>
      </c>
      <c r="M214" s="15" t="s">
        <v>1049</v>
      </c>
      <c r="N214" s="13">
        <f>VLOOKUP($E214,'ssp3-up-g'!$C$1:$X$194,5,FALSE)</f>
        <v>4.7155361784951833E-3</v>
      </c>
      <c r="O214" s="13">
        <f>VLOOKUP($E214,'ssp3-up-g'!$C$1:$X$194,6,FALSE)</f>
        <v>4.6008420601391653E-3</v>
      </c>
      <c r="P214" s="13">
        <f>VLOOKUP($E214,'ssp3-up-g'!$C$1:$X$194,7,FALSE)</f>
        <v>4.1360187696248552E-3</v>
      </c>
      <c r="Q214" s="13">
        <f>VLOOKUP($E214,'ssp3-up-g'!$C$1:$X$194,8,FALSE)</f>
        <v>3.3639640779892233E-3</v>
      </c>
      <c r="R214" s="13">
        <f>VLOOKUP($E214,'ssp3-up-g'!$C$1:$X$194,9,FALSE)</f>
        <v>2.1696780912314473E-3</v>
      </c>
      <c r="S214" s="13">
        <f>VLOOKUP($E214,'ssp3-up-g'!$C$1:$X$194,10,FALSE)</f>
        <v>9.6510508658920191E-4</v>
      </c>
      <c r="T214" s="13">
        <f>VLOOKUP($E214,'ssp3-up-g'!$C$1:$X$194,11,FALSE)</f>
        <v>1.7411344591267142E-5</v>
      </c>
      <c r="U214" s="13">
        <f>VLOOKUP($E214,'ssp3-up-g'!$C$1:$X$194,12,FALSE)</f>
        <v>0</v>
      </c>
      <c r="V214" s="13">
        <f>VLOOKUP($E214,'ssp3-up-g'!$C$1:$X$194,13,FALSE)</f>
        <v>0</v>
      </c>
      <c r="W214" s="13">
        <f>VLOOKUP($E214,'ssp3-up-g'!$C$1:$X$194,14,FALSE)</f>
        <v>0</v>
      </c>
      <c r="X214" s="13">
        <f>VLOOKUP($E214,'ssp3-up-g'!$C$1:$X$194,15,FALSE)</f>
        <v>0</v>
      </c>
      <c r="Y214" s="13">
        <f>VLOOKUP($E214,'ssp3-up-g'!$C$1:$X$194,16,FALSE)</f>
        <v>0</v>
      </c>
      <c r="Z214" s="13">
        <f>VLOOKUP($E214,'ssp3-up-g'!$C$1:$X$194,17,FALSE)</f>
        <v>0</v>
      </c>
      <c r="AA214" s="13">
        <f>VLOOKUP($E214,'ssp3-up-g'!$C$1:$X$194,18,FALSE)</f>
        <v>0</v>
      </c>
      <c r="AB214" s="13">
        <f>VLOOKUP($E214,'ssp3-up-g'!$C$1:$X$194,19,FALSE)</f>
        <v>0</v>
      </c>
      <c r="AC214" s="13">
        <f>VLOOKUP($E214,'ssp3-up-g'!$C$1:$X$194,20,FALSE)</f>
        <v>4.2733382878759607E-4</v>
      </c>
      <c r="AD214" s="13">
        <f>VLOOKUP($E214,'ssp3-up-g'!$C$1:$X$194,21,FALSE)</f>
        <v>9.4336468750805258E-4</v>
      </c>
      <c r="AE214" s="13">
        <f>VLOOKUP($E214,'ssp3-up-g'!$C$1:$X$194,22,FALSE)</f>
        <v>1.3583724833152733E-3</v>
      </c>
    </row>
    <row r="215" spans="1:31" x14ac:dyDescent="0.3">
      <c r="A215" s="14">
        <v>213</v>
      </c>
      <c r="B215" s="8" t="s">
        <v>620</v>
      </c>
      <c r="C215" s="8">
        <v>29</v>
      </c>
      <c r="D215" s="8">
        <v>535</v>
      </c>
      <c r="E215" s="8" t="s">
        <v>621</v>
      </c>
      <c r="F215" s="8">
        <v>535</v>
      </c>
      <c r="G215" s="8" t="s">
        <v>261</v>
      </c>
      <c r="H215" s="8">
        <v>915</v>
      </c>
      <c r="J215" s="8" t="s">
        <v>799</v>
      </c>
      <c r="K215" s="8" t="str">
        <f>IF(VLOOKUP(E215,'un-class'!$L$1:$O$249,2,FALSE)="x","LDC",IF(VLOOKUP(E215,'un-class'!$L$1:$O$249,3,FALSE)="x","LLDC",IF(VLOOKUP(E215,'un-class'!$L$1:O430,4,FALSE)="x","SIDS","nan")))</f>
        <v>SIDS</v>
      </c>
      <c r="L215" s="14" t="str">
        <f t="shared" si="41"/>
        <v>BES</v>
      </c>
      <c r="M215" s="15" t="s">
        <v>1049</v>
      </c>
      <c r="N215" s="8" t="s">
        <v>799</v>
      </c>
      <c r="O215" s="8" t="s">
        <v>799</v>
      </c>
      <c r="P215" s="8" t="s">
        <v>799</v>
      </c>
      <c r="Q215" s="8" t="s">
        <v>799</v>
      </c>
      <c r="R215" s="8" t="s">
        <v>799</v>
      </c>
      <c r="S215" s="8" t="s">
        <v>799</v>
      </c>
      <c r="T215" s="8" t="s">
        <v>799</v>
      </c>
      <c r="U215" s="8" t="s">
        <v>799</v>
      </c>
      <c r="V215" s="8" t="s">
        <v>799</v>
      </c>
      <c r="W215" s="8" t="s">
        <v>799</v>
      </c>
      <c r="X215" s="8" t="s">
        <v>799</v>
      </c>
      <c r="Y215" s="8" t="s">
        <v>799</v>
      </c>
      <c r="Z215" s="8" t="s">
        <v>799</v>
      </c>
      <c r="AA215" s="8" t="s">
        <v>799</v>
      </c>
      <c r="AB215" s="8" t="s">
        <v>799</v>
      </c>
      <c r="AC215" s="8" t="s">
        <v>799</v>
      </c>
      <c r="AD215" s="8" t="s">
        <v>799</v>
      </c>
      <c r="AE215" s="8" t="s">
        <v>799</v>
      </c>
    </row>
    <row r="216" spans="1:31" x14ac:dyDescent="0.3">
      <c r="A216" s="14">
        <v>214</v>
      </c>
      <c r="B216" s="8" t="s">
        <v>623</v>
      </c>
      <c r="C216" s="8">
        <v>19</v>
      </c>
      <c r="D216" s="8">
        <v>92</v>
      </c>
      <c r="E216" s="8" t="s">
        <v>624</v>
      </c>
      <c r="F216" s="8">
        <v>92</v>
      </c>
      <c r="G216" s="8" t="s">
        <v>261</v>
      </c>
      <c r="H216" s="8">
        <v>915</v>
      </c>
      <c r="J216" s="8" t="str">
        <f>VLOOKUP($E216,'un-class-eco'!$B$2:$D$219,3,FALSE)</f>
        <v>High income</v>
      </c>
      <c r="K216" s="8" t="str">
        <f>IF(VLOOKUP(E216,'un-class'!$L$1:$O$249,2,FALSE)="x","LDC",IF(VLOOKUP(E216,'un-class'!$L$1:$O$249,3,FALSE)="x","LLDC",IF(VLOOKUP(E216,'un-class'!$L$1:O431,4,FALSE)="x","SIDS","nan")))</f>
        <v>SIDS</v>
      </c>
      <c r="L216" s="14" t="str">
        <f t="shared" si="41"/>
        <v>VGB</v>
      </c>
      <c r="M216" s="15" t="s">
        <v>1049</v>
      </c>
      <c r="N216" s="8" t="s">
        <v>799</v>
      </c>
      <c r="O216" s="8" t="s">
        <v>799</v>
      </c>
      <c r="P216" s="8" t="s">
        <v>799</v>
      </c>
      <c r="Q216" s="8" t="s">
        <v>799</v>
      </c>
      <c r="R216" s="8" t="s">
        <v>799</v>
      </c>
      <c r="S216" s="8" t="s">
        <v>799</v>
      </c>
      <c r="T216" s="8" t="s">
        <v>799</v>
      </c>
      <c r="U216" s="8" t="s">
        <v>799</v>
      </c>
      <c r="V216" s="8" t="s">
        <v>799</v>
      </c>
      <c r="W216" s="8" t="s">
        <v>799</v>
      </c>
      <c r="X216" s="8" t="s">
        <v>799</v>
      </c>
      <c r="Y216" s="8" t="s">
        <v>799</v>
      </c>
      <c r="Z216" s="8" t="s">
        <v>799</v>
      </c>
      <c r="AA216" s="8" t="s">
        <v>799</v>
      </c>
      <c r="AB216" s="8" t="s">
        <v>799</v>
      </c>
      <c r="AC216" s="8" t="s">
        <v>799</v>
      </c>
      <c r="AD216" s="8" t="s">
        <v>799</v>
      </c>
      <c r="AE216" s="8" t="s">
        <v>799</v>
      </c>
    </row>
    <row r="217" spans="1:31" x14ac:dyDescent="0.3">
      <c r="A217" s="14">
        <v>215</v>
      </c>
      <c r="B217" s="8" t="s">
        <v>626</v>
      </c>
      <c r="C217" s="8">
        <v>19</v>
      </c>
      <c r="D217" s="8">
        <v>136</v>
      </c>
      <c r="E217" s="8" t="s">
        <v>627</v>
      </c>
      <c r="F217" s="8">
        <v>136</v>
      </c>
      <c r="G217" s="8" t="s">
        <v>261</v>
      </c>
      <c r="H217" s="8">
        <v>915</v>
      </c>
      <c r="J217" s="8" t="str">
        <f>VLOOKUP($E217,'un-class-eco'!$B$2:$D$219,3,FALSE)</f>
        <v>High income</v>
      </c>
      <c r="K217" s="8" t="str">
        <f>IF(VLOOKUP(E217,'un-class'!$L$1:$O$249,2,FALSE)="x","LDC",IF(VLOOKUP(E217,'un-class'!$L$1:$O$249,3,FALSE)="x","LLDC",IF(VLOOKUP(E217,'un-class'!$L$1:O432,4,FALSE)="x","SIDS","nan")))</f>
        <v>nan</v>
      </c>
      <c r="L217" s="14" t="str">
        <f t="shared" si="41"/>
        <v>CYM</v>
      </c>
      <c r="M217" s="15" t="s">
        <v>1049</v>
      </c>
      <c r="N217" s="8" t="s">
        <v>799</v>
      </c>
      <c r="O217" s="8" t="s">
        <v>799</v>
      </c>
      <c r="P217" s="8" t="s">
        <v>799</v>
      </c>
      <c r="Q217" s="8" t="s">
        <v>799</v>
      </c>
      <c r="R217" s="8" t="s">
        <v>799</v>
      </c>
      <c r="S217" s="8" t="s">
        <v>799</v>
      </c>
      <c r="T217" s="8" t="s">
        <v>799</v>
      </c>
      <c r="U217" s="8" t="s">
        <v>799</v>
      </c>
      <c r="V217" s="8" t="s">
        <v>799</v>
      </c>
      <c r="W217" s="8" t="s">
        <v>799</v>
      </c>
      <c r="X217" s="8" t="s">
        <v>799</v>
      </c>
      <c r="Y217" s="8" t="s">
        <v>799</v>
      </c>
      <c r="Z217" s="8" t="s">
        <v>799</v>
      </c>
      <c r="AA217" s="8" t="s">
        <v>799</v>
      </c>
      <c r="AB217" s="8" t="s">
        <v>799</v>
      </c>
      <c r="AC217" s="8" t="s">
        <v>799</v>
      </c>
      <c r="AD217" s="8" t="s">
        <v>799</v>
      </c>
      <c r="AE217" s="8" t="s">
        <v>799</v>
      </c>
    </row>
    <row r="218" spans="1:31" x14ac:dyDescent="0.3">
      <c r="A218" s="14">
        <v>216</v>
      </c>
      <c r="B218" s="8" t="s">
        <v>629</v>
      </c>
      <c r="C218" s="8" t="s">
        <v>214</v>
      </c>
      <c r="D218" s="8">
        <v>192</v>
      </c>
      <c r="E218" s="8" t="s">
        <v>49</v>
      </c>
      <c r="F218" s="8">
        <v>192</v>
      </c>
      <c r="G218" s="8" t="s">
        <v>261</v>
      </c>
      <c r="H218" s="8">
        <v>915</v>
      </c>
      <c r="J218" s="8" t="str">
        <f>VLOOKUP($E218,'un-class-eco'!$B$2:$D$219,3,FALSE)</f>
        <v>Upper middle income</v>
      </c>
      <c r="K218" s="8" t="str">
        <f>IF(VLOOKUP(E218,'un-class'!$L$1:$O$249,2,FALSE)="x","LDC",IF(VLOOKUP(E218,'un-class'!$L$1:$O$249,3,FALSE)="x","LLDC",IF(VLOOKUP(E218,'un-class'!$L$1:O433,4,FALSE)="x","SIDS","nan")))</f>
        <v>SIDS</v>
      </c>
      <c r="L218" s="14" t="str">
        <f t="shared" si="41"/>
        <v>CUB</v>
      </c>
      <c r="M218" s="15" t="s">
        <v>1049</v>
      </c>
      <c r="N218" s="13">
        <f>VLOOKUP($E218,'ssp3-up-g'!$C$1:$X$194,5,FALSE)</f>
        <v>2.6328411178363709E-2</v>
      </c>
      <c r="O218" s="13">
        <f>VLOOKUP($E218,'ssp3-up-g'!$C$1:$X$194,6,FALSE)</f>
        <v>3.8888063892065006E-2</v>
      </c>
      <c r="P218" s="13">
        <f>VLOOKUP($E218,'ssp3-up-g'!$C$1:$X$194,7,FALSE)</f>
        <v>2.8918858656185265E-2</v>
      </c>
      <c r="Q218" s="13">
        <f>VLOOKUP($E218,'ssp3-up-g'!$C$1:$X$194,8,FALSE)</f>
        <v>0</v>
      </c>
      <c r="R218" s="13">
        <f>VLOOKUP($E218,'ssp3-up-g'!$C$1:$X$194,9,FALSE)</f>
        <v>0</v>
      </c>
      <c r="S218" s="13">
        <f>VLOOKUP($E218,'ssp3-up-g'!$C$1:$X$194,10,FALSE)</f>
        <v>0</v>
      </c>
      <c r="T218" s="13">
        <f>VLOOKUP($E218,'ssp3-up-g'!$C$1:$X$194,11,FALSE)</f>
        <v>0</v>
      </c>
      <c r="U218" s="13">
        <f>VLOOKUP($E218,'ssp3-up-g'!$C$1:$X$194,12,FALSE)</f>
        <v>0</v>
      </c>
      <c r="V218" s="13">
        <f>VLOOKUP($E218,'ssp3-up-g'!$C$1:$X$194,13,FALSE)</f>
        <v>0</v>
      </c>
      <c r="W218" s="13">
        <f>VLOOKUP($E218,'ssp3-up-g'!$C$1:$X$194,14,FALSE)</f>
        <v>0</v>
      </c>
      <c r="X218" s="13">
        <f>VLOOKUP($E218,'ssp3-up-g'!$C$1:$X$194,15,FALSE)</f>
        <v>0</v>
      </c>
      <c r="Y218" s="13">
        <f>VLOOKUP($E218,'ssp3-up-g'!$C$1:$X$194,16,FALSE)</f>
        <v>0</v>
      </c>
      <c r="Z218" s="13">
        <f>VLOOKUP($E218,'ssp3-up-g'!$C$1:$X$194,17,FALSE)</f>
        <v>0</v>
      </c>
      <c r="AA218" s="13">
        <f>VLOOKUP($E218,'ssp3-up-g'!$C$1:$X$194,18,FALSE)</f>
        <v>0</v>
      </c>
      <c r="AB218" s="13">
        <f>VLOOKUP($E218,'ssp3-up-g'!$C$1:$X$194,19,FALSE)</f>
        <v>0</v>
      </c>
      <c r="AC218" s="13">
        <f>VLOOKUP($E218,'ssp3-up-g'!$C$1:$X$194,20,FALSE)</f>
        <v>0</v>
      </c>
      <c r="AD218" s="13">
        <f>VLOOKUP($E218,'ssp3-up-g'!$C$1:$X$194,21,FALSE)</f>
        <v>0</v>
      </c>
      <c r="AE218" s="13">
        <f>VLOOKUP($E218,'ssp3-up-g'!$C$1:$X$194,22,FALSE)</f>
        <v>0</v>
      </c>
    </row>
    <row r="219" spans="1:31" x14ac:dyDescent="0.3">
      <c r="A219" s="14">
        <v>217</v>
      </c>
      <c r="B219" s="8" t="s">
        <v>631</v>
      </c>
      <c r="C219" s="8">
        <v>29</v>
      </c>
      <c r="D219" s="8">
        <v>531</v>
      </c>
      <c r="E219" s="8" t="s">
        <v>632</v>
      </c>
      <c r="F219" s="8">
        <v>531</v>
      </c>
      <c r="G219" s="8" t="s">
        <v>261</v>
      </c>
      <c r="H219" s="8">
        <v>915</v>
      </c>
      <c r="J219" s="8" t="str">
        <f>VLOOKUP($E219,'un-class-eco'!$B$2:$D$219,3,FALSE)</f>
        <v>High income</v>
      </c>
      <c r="K219" s="8" t="str">
        <f>IF(VLOOKUP(E219,'un-class'!$L$1:$O$249,2,FALSE)="x","LDC",IF(VLOOKUP(E219,'un-class'!$L$1:$O$249,3,FALSE)="x","LLDC",IF(VLOOKUP(E219,'un-class'!$L$1:O434,4,FALSE)="x","SIDS","nan")))</f>
        <v>SIDS</v>
      </c>
      <c r="L219" s="14" t="str">
        <f t="shared" si="41"/>
        <v>CUW</v>
      </c>
      <c r="M219" s="15" t="s">
        <v>1049</v>
      </c>
      <c r="N219" s="8" t="s">
        <v>799</v>
      </c>
      <c r="O219" s="8" t="s">
        <v>799</v>
      </c>
      <c r="P219" s="8" t="s">
        <v>799</v>
      </c>
      <c r="Q219" s="8" t="s">
        <v>799</v>
      </c>
      <c r="R219" s="8" t="s">
        <v>799</v>
      </c>
      <c r="S219" s="8" t="s">
        <v>799</v>
      </c>
      <c r="T219" s="8" t="s">
        <v>799</v>
      </c>
      <c r="U219" s="8" t="s">
        <v>799</v>
      </c>
      <c r="V219" s="8" t="s">
        <v>799</v>
      </c>
      <c r="W219" s="8" t="s">
        <v>799</v>
      </c>
      <c r="X219" s="8" t="s">
        <v>799</v>
      </c>
      <c r="Y219" s="8" t="s">
        <v>799</v>
      </c>
      <c r="Z219" s="8" t="s">
        <v>799</v>
      </c>
      <c r="AA219" s="8" t="s">
        <v>799</v>
      </c>
      <c r="AB219" s="8" t="s">
        <v>799</v>
      </c>
      <c r="AC219" s="8" t="s">
        <v>799</v>
      </c>
      <c r="AD219" s="8" t="s">
        <v>799</v>
      </c>
      <c r="AE219" s="8" t="s">
        <v>799</v>
      </c>
    </row>
    <row r="220" spans="1:31" x14ac:dyDescent="0.3">
      <c r="A220" s="14">
        <v>218</v>
      </c>
      <c r="B220" s="8" t="s">
        <v>634</v>
      </c>
      <c r="C220" s="8" t="s">
        <v>214</v>
      </c>
      <c r="D220" s="8">
        <v>212</v>
      </c>
      <c r="E220" s="8" t="s">
        <v>635</v>
      </c>
      <c r="F220" s="8">
        <v>212</v>
      </c>
      <c r="G220" s="8" t="s">
        <v>261</v>
      </c>
      <c r="H220" s="8">
        <v>915</v>
      </c>
      <c r="J220" s="8" t="str">
        <f>VLOOKUP($E220,'un-class-eco'!$B$2:$D$219,3,FALSE)</f>
        <v>Upper middle income</v>
      </c>
      <c r="K220" s="8" t="str">
        <f>IF(VLOOKUP(E220,'un-class'!$L$1:$O$249,2,FALSE)="x","LDC",IF(VLOOKUP(E220,'un-class'!$L$1:$O$249,3,FALSE)="x","LLDC",IF(VLOOKUP(E220,'un-class'!$L$1:O435,4,FALSE)="x","SIDS","nan")))</f>
        <v>SIDS</v>
      </c>
      <c r="L220" s="14" t="str">
        <f t="shared" si="41"/>
        <v>DMA</v>
      </c>
      <c r="M220" s="15" t="s">
        <v>1049</v>
      </c>
      <c r="N220" s="8" t="s">
        <v>799</v>
      </c>
      <c r="O220" s="8" t="s">
        <v>799</v>
      </c>
      <c r="P220" s="8" t="s">
        <v>799</v>
      </c>
      <c r="Q220" s="8" t="s">
        <v>799</v>
      </c>
      <c r="R220" s="8" t="s">
        <v>799</v>
      </c>
      <c r="S220" s="8" t="s">
        <v>799</v>
      </c>
      <c r="T220" s="8" t="s">
        <v>799</v>
      </c>
      <c r="U220" s="8" t="s">
        <v>799</v>
      </c>
      <c r="V220" s="8" t="s">
        <v>799</v>
      </c>
      <c r="W220" s="8" t="s">
        <v>799</v>
      </c>
      <c r="X220" s="8" t="s">
        <v>799</v>
      </c>
      <c r="Y220" s="8" t="s">
        <v>799</v>
      </c>
      <c r="Z220" s="8" t="s">
        <v>799</v>
      </c>
      <c r="AA220" s="8" t="s">
        <v>799</v>
      </c>
      <c r="AB220" s="8" t="s">
        <v>799</v>
      </c>
      <c r="AC220" s="8" t="s">
        <v>799</v>
      </c>
      <c r="AD220" s="8" t="s">
        <v>799</v>
      </c>
      <c r="AE220" s="8" t="s">
        <v>799</v>
      </c>
    </row>
    <row r="221" spans="1:31" x14ac:dyDescent="0.3">
      <c r="A221" s="14">
        <v>219</v>
      </c>
      <c r="B221" s="8" t="s">
        <v>637</v>
      </c>
      <c r="C221" s="8" t="s">
        <v>214</v>
      </c>
      <c r="D221" s="8">
        <v>214</v>
      </c>
      <c r="E221" s="8" t="s">
        <v>55</v>
      </c>
      <c r="F221" s="8">
        <v>214</v>
      </c>
      <c r="G221" s="8" t="s">
        <v>261</v>
      </c>
      <c r="H221" s="8">
        <v>915</v>
      </c>
      <c r="J221" s="8" t="str">
        <f>VLOOKUP($E221,'un-class-eco'!$B$2:$D$219,3,FALSE)</f>
        <v>Upper middle income</v>
      </c>
      <c r="K221" s="8" t="str">
        <f>IF(VLOOKUP(E221,'un-class'!$L$1:$O$249,2,FALSE)="x","LDC",IF(VLOOKUP(E221,'un-class'!$L$1:$O$249,3,FALSE)="x","LLDC",IF(VLOOKUP(E221,'un-class'!$L$1:O436,4,FALSE)="x","SIDS","nan")))</f>
        <v>SIDS</v>
      </c>
      <c r="L221" s="14" t="str">
        <f t="shared" si="41"/>
        <v>DOM</v>
      </c>
      <c r="M221" s="15" t="s">
        <v>1049</v>
      </c>
      <c r="N221" s="13">
        <f>VLOOKUP($E221,'ssp3-up-g'!$C$1:$X$194,5,FALSE)</f>
        <v>0.52390963694900883</v>
      </c>
      <c r="O221" s="13">
        <f>VLOOKUP($E221,'ssp3-up-g'!$C$1:$X$194,6,FALSE)</f>
        <v>0.56366459637839306</v>
      </c>
      <c r="P221" s="13">
        <f>VLOOKUP($E221,'ssp3-up-g'!$C$1:$X$194,7,FALSE)</f>
        <v>0.58648658633040274</v>
      </c>
      <c r="Q221" s="13">
        <f>VLOOKUP($E221,'ssp3-up-g'!$C$1:$X$194,8,FALSE)</f>
        <v>0.58536676585941017</v>
      </c>
      <c r="R221" s="13">
        <f>VLOOKUP($E221,'ssp3-up-g'!$C$1:$X$194,9,FALSE)</f>
        <v>0.55684789927036427</v>
      </c>
      <c r="S221" s="13">
        <f>VLOOKUP($E221,'ssp3-up-g'!$C$1:$X$194,10,FALSE)</f>
        <v>0.54252776178887352</v>
      </c>
      <c r="T221" s="13">
        <f>VLOOKUP($E221,'ssp3-up-g'!$C$1:$X$194,11,FALSE)</f>
        <v>0.53392282467695829</v>
      </c>
      <c r="U221" s="13">
        <f>VLOOKUP($E221,'ssp3-up-g'!$C$1:$X$194,12,FALSE)</f>
        <v>0.52336635889085947</v>
      </c>
      <c r="V221" s="13">
        <f>VLOOKUP($E221,'ssp3-up-g'!$C$1:$X$194,13,FALSE)</f>
        <v>0.49716397593421569</v>
      </c>
      <c r="W221" s="13">
        <f>VLOOKUP($E221,'ssp3-up-g'!$C$1:$X$194,14,FALSE)</f>
        <v>0.46575564480831133</v>
      </c>
      <c r="X221" s="13">
        <f>VLOOKUP($E221,'ssp3-up-g'!$C$1:$X$194,15,FALSE)</f>
        <v>0.44637383517459561</v>
      </c>
      <c r="Y221" s="13">
        <f>VLOOKUP($E221,'ssp3-up-g'!$C$1:$X$194,16,FALSE)</f>
        <v>0.43184600089636049</v>
      </c>
      <c r="Z221" s="13">
        <f>VLOOKUP($E221,'ssp3-up-g'!$C$1:$X$194,17,FALSE)</f>
        <v>0.41660869348726415</v>
      </c>
      <c r="AA221" s="13">
        <f>VLOOKUP($E221,'ssp3-up-g'!$C$1:$X$194,18,FALSE)</f>
        <v>0.40088483647287099</v>
      </c>
      <c r="AB221" s="13">
        <f>VLOOKUP($E221,'ssp3-up-g'!$C$1:$X$194,19,FALSE)</f>
        <v>0.38972650485214366</v>
      </c>
      <c r="AC221" s="13">
        <f>VLOOKUP($E221,'ssp3-up-g'!$C$1:$X$194,20,FALSE)</f>
        <v>0.38516709802716775</v>
      </c>
      <c r="AD221" s="13">
        <f>VLOOKUP($E221,'ssp3-up-g'!$C$1:$X$194,21,FALSE)</f>
        <v>0.38574356628471484</v>
      </c>
      <c r="AE221" s="13">
        <f>VLOOKUP($E221,'ssp3-up-g'!$C$1:$X$194,22,FALSE)</f>
        <v>0.38864070006898288</v>
      </c>
    </row>
    <row r="222" spans="1:31" x14ac:dyDescent="0.3">
      <c r="A222" s="14">
        <v>220</v>
      </c>
      <c r="B222" s="8" t="s">
        <v>639</v>
      </c>
      <c r="C222" s="8" t="s">
        <v>214</v>
      </c>
      <c r="D222" s="8">
        <v>308</v>
      </c>
      <c r="E222" s="8" t="s">
        <v>77</v>
      </c>
      <c r="F222" s="8">
        <v>308</v>
      </c>
      <c r="G222" s="8" t="s">
        <v>261</v>
      </c>
      <c r="H222" s="8">
        <v>915</v>
      </c>
      <c r="J222" s="8" t="str">
        <f>VLOOKUP($E222,'un-class-eco'!$B$2:$D$219,3,FALSE)</f>
        <v>Upper middle income</v>
      </c>
      <c r="K222" s="8" t="str">
        <f>IF(VLOOKUP(E222,'un-class'!$L$1:$O$249,2,FALSE)="x","LDC",IF(VLOOKUP(E222,'un-class'!$L$1:$O$249,3,FALSE)="x","LLDC",IF(VLOOKUP(E222,'un-class'!$L$1:O437,4,FALSE)="x","SIDS","nan")))</f>
        <v>SIDS</v>
      </c>
      <c r="L222" s="14" t="str">
        <f t="shared" si="41"/>
        <v>GRD</v>
      </c>
      <c r="M222" s="15" t="s">
        <v>1049</v>
      </c>
      <c r="N222" s="13">
        <f>VLOOKUP($E222,'ssp3-up-g'!$C$1:$X$194,5,FALSE)</f>
        <v>2.5323213920367613E-3</v>
      </c>
      <c r="O222" s="13">
        <f>VLOOKUP($E222,'ssp3-up-g'!$C$1:$X$194,6,FALSE)</f>
        <v>3.0000689866126404E-3</v>
      </c>
      <c r="P222" s="13">
        <f>VLOOKUP($E222,'ssp3-up-g'!$C$1:$X$194,7,FALSE)</f>
        <v>3.3674681383547914E-3</v>
      </c>
      <c r="Q222" s="13">
        <f>VLOOKUP($E222,'ssp3-up-g'!$C$1:$X$194,8,FALSE)</f>
        <v>3.2374857206143581E-3</v>
      </c>
      <c r="R222" s="13">
        <f>VLOOKUP($E222,'ssp3-up-g'!$C$1:$X$194,9,FALSE)</f>
        <v>3.00124550808855E-3</v>
      </c>
      <c r="S222" s="13">
        <f>VLOOKUP($E222,'ssp3-up-g'!$C$1:$X$194,10,FALSE)</f>
        <v>2.8717481011729523E-3</v>
      </c>
      <c r="T222" s="13">
        <f>VLOOKUP($E222,'ssp3-up-g'!$C$1:$X$194,11,FALSE)</f>
        <v>2.8172215484693272E-3</v>
      </c>
      <c r="U222" s="13">
        <f>VLOOKUP($E222,'ssp3-up-g'!$C$1:$X$194,12,FALSE)</f>
        <v>2.764703286817688E-3</v>
      </c>
      <c r="V222" s="13">
        <f>VLOOKUP($E222,'ssp3-up-g'!$C$1:$X$194,13,FALSE)</f>
        <v>2.6012397221147066E-3</v>
      </c>
      <c r="W222" s="13">
        <f>VLOOKUP($E222,'ssp3-up-g'!$C$1:$X$194,14,FALSE)</f>
        <v>2.3813465078842966E-3</v>
      </c>
      <c r="X222" s="13">
        <f>VLOOKUP($E222,'ssp3-up-g'!$C$1:$X$194,15,FALSE)</f>
        <v>2.1361046663973954E-3</v>
      </c>
      <c r="Y222" s="13">
        <f>VLOOKUP($E222,'ssp3-up-g'!$C$1:$X$194,16,FALSE)</f>
        <v>1.9695127098274534E-3</v>
      </c>
      <c r="Z222" s="13">
        <f>VLOOKUP($E222,'ssp3-up-g'!$C$1:$X$194,17,FALSE)</f>
        <v>1.920924342805358E-3</v>
      </c>
      <c r="AA222" s="13">
        <f>VLOOKUP($E222,'ssp3-up-g'!$C$1:$X$194,18,FALSE)</f>
        <v>1.9793582341836313E-3</v>
      </c>
      <c r="AB222" s="13">
        <f>VLOOKUP($E222,'ssp3-up-g'!$C$1:$X$194,19,FALSE)</f>
        <v>2.0990289317726063E-3</v>
      </c>
      <c r="AC222" s="13">
        <f>VLOOKUP($E222,'ssp3-up-g'!$C$1:$X$194,20,FALSE)</f>
        <v>2.2380205651412605E-3</v>
      </c>
      <c r="AD222" s="13">
        <f>VLOOKUP($E222,'ssp3-up-g'!$C$1:$X$194,21,FALSE)</f>
        <v>2.3845027973851962E-3</v>
      </c>
      <c r="AE222" s="13">
        <f>VLOOKUP($E222,'ssp3-up-g'!$C$1:$X$194,22,FALSE)</f>
        <v>2.530099383982562E-3</v>
      </c>
    </row>
    <row r="223" spans="1:31" x14ac:dyDescent="0.3">
      <c r="A223" s="14">
        <v>221</v>
      </c>
      <c r="B223" s="8" t="s">
        <v>641</v>
      </c>
      <c r="C223" s="8">
        <v>2</v>
      </c>
      <c r="D223" s="8">
        <v>312</v>
      </c>
      <c r="E223" s="8" t="s">
        <v>72</v>
      </c>
      <c r="F223" s="8">
        <v>312</v>
      </c>
      <c r="G223" s="8" t="s">
        <v>261</v>
      </c>
      <c r="H223" s="8">
        <v>915</v>
      </c>
      <c r="J223" s="8" t="s">
        <v>799</v>
      </c>
      <c r="K223" s="8" t="str">
        <f>IF(VLOOKUP(E223,'un-class'!$L$1:$O$249,2,FALSE)="x","LDC",IF(VLOOKUP(E223,'un-class'!$L$1:$O$249,3,FALSE)="x","LLDC",IF(VLOOKUP(E223,'un-class'!$L$1:O438,4,FALSE)="x","SIDS","nan")))</f>
        <v>nan</v>
      </c>
      <c r="L223" s="14" t="str">
        <f t="shared" si="41"/>
        <v>GLP</v>
      </c>
      <c r="M223" s="15" t="s">
        <v>1049</v>
      </c>
      <c r="N223" s="13">
        <f>VLOOKUP($E223,'ssp3-up-g'!$C$1:$X$194,5,FALSE)</f>
        <v>2.0014692510895937E-2</v>
      </c>
      <c r="O223" s="13">
        <f>VLOOKUP($E223,'ssp3-up-g'!$C$1:$X$194,6,FALSE)</f>
        <v>1.5020229412576414E-2</v>
      </c>
      <c r="P223" s="13">
        <f>VLOOKUP($E223,'ssp3-up-g'!$C$1:$X$194,7,FALSE)</f>
        <v>1.6527845319113221E-2</v>
      </c>
      <c r="Q223" s="13">
        <f>VLOOKUP($E223,'ssp3-up-g'!$C$1:$X$194,8,FALSE)</f>
        <v>1.7538392846083606E-2</v>
      </c>
      <c r="R223" s="13">
        <f>VLOOKUP($E223,'ssp3-up-g'!$C$1:$X$194,9,FALSE)</f>
        <v>1.5983195376674808E-2</v>
      </c>
      <c r="S223" s="13">
        <f>VLOOKUP($E223,'ssp3-up-g'!$C$1:$X$194,10,FALSE)</f>
        <v>1.4124276954809889E-2</v>
      </c>
      <c r="T223" s="13">
        <f>VLOOKUP($E223,'ssp3-up-g'!$C$1:$X$194,11,FALSE)</f>
        <v>1.3004042072277455E-2</v>
      </c>
      <c r="U223" s="13">
        <f>VLOOKUP($E223,'ssp3-up-g'!$C$1:$X$194,12,FALSE)</f>
        <v>1.3198611074873967E-2</v>
      </c>
      <c r="V223" s="13">
        <f>VLOOKUP($E223,'ssp3-up-g'!$C$1:$X$194,13,FALSE)</f>
        <v>1.4230709159594679E-2</v>
      </c>
      <c r="W223" s="13">
        <f>VLOOKUP($E223,'ssp3-up-g'!$C$1:$X$194,14,FALSE)</f>
        <v>1.5878832055071679E-2</v>
      </c>
      <c r="X223" s="13">
        <f>VLOOKUP($E223,'ssp3-up-g'!$C$1:$X$194,15,FALSE)</f>
        <v>1.7646889550193778E-2</v>
      </c>
      <c r="Y223" s="13">
        <f>VLOOKUP($E223,'ssp3-up-g'!$C$1:$X$194,16,FALSE)</f>
        <v>1.9410032176469416E-2</v>
      </c>
      <c r="Z223" s="13">
        <f>VLOOKUP($E223,'ssp3-up-g'!$C$1:$X$194,17,FALSE)</f>
        <v>2.1429771510326101E-2</v>
      </c>
      <c r="AA223" s="13">
        <f>VLOOKUP($E223,'ssp3-up-g'!$C$1:$X$194,18,FALSE)</f>
        <v>2.3584467068687998E-2</v>
      </c>
      <c r="AB223" s="13">
        <f>VLOOKUP($E223,'ssp3-up-g'!$C$1:$X$194,19,FALSE)</f>
        <v>2.5593732006271797E-2</v>
      </c>
      <c r="AC223" s="13">
        <f>VLOOKUP($E223,'ssp3-up-g'!$C$1:$X$194,20,FALSE)</f>
        <v>2.7238052998995954E-2</v>
      </c>
      <c r="AD223" s="13">
        <f>VLOOKUP($E223,'ssp3-up-g'!$C$1:$X$194,21,FALSE)</f>
        <v>2.8685799047740823E-2</v>
      </c>
      <c r="AE223" s="13">
        <f>VLOOKUP($E223,'ssp3-up-g'!$C$1:$X$194,22,FALSE)</f>
        <v>3.017995338076207E-2</v>
      </c>
    </row>
    <row r="224" spans="1:31" x14ac:dyDescent="0.3">
      <c r="A224" s="14">
        <v>222</v>
      </c>
      <c r="B224" s="8" t="s">
        <v>643</v>
      </c>
      <c r="C224" s="8" t="s">
        <v>214</v>
      </c>
      <c r="D224" s="8">
        <v>332</v>
      </c>
      <c r="E224" s="8" t="s">
        <v>85</v>
      </c>
      <c r="F224" s="8">
        <v>332</v>
      </c>
      <c r="G224" s="8" t="s">
        <v>261</v>
      </c>
      <c r="H224" s="8">
        <v>915</v>
      </c>
      <c r="J224" s="8" t="str">
        <f>VLOOKUP($E224,'un-class-eco'!$B$2:$D$219,3,FALSE)</f>
        <v>Lower middle income</v>
      </c>
      <c r="K224" s="8" t="str">
        <f>IF(VLOOKUP(E224,'un-class'!$L$1:$O$249,2,FALSE)="x","LDC",IF(VLOOKUP(E224,'un-class'!$L$1:$O$249,3,FALSE)="x","LLDC",IF(VLOOKUP(E224,'un-class'!$L$1:O439,4,FALSE)="x","SIDS","nan")))</f>
        <v>LDC</v>
      </c>
      <c r="L224" s="14" t="str">
        <f t="shared" si="41"/>
        <v>HTI</v>
      </c>
      <c r="M224" s="15" t="s">
        <v>1049</v>
      </c>
      <c r="N224" s="13">
        <f>VLOOKUP($E224,'ssp3-up-g'!$C$1:$X$194,5,FALSE)</f>
        <v>0.58087999535402002</v>
      </c>
      <c r="O224" s="13">
        <f>VLOOKUP($E224,'ssp3-up-g'!$C$1:$X$194,6,FALSE)</f>
        <v>0.59752375088296805</v>
      </c>
      <c r="P224" s="13">
        <f>VLOOKUP($E224,'ssp3-up-g'!$C$1:$X$194,7,FALSE)</f>
        <v>0.61734635334922139</v>
      </c>
      <c r="Q224" s="13">
        <f>VLOOKUP($E224,'ssp3-up-g'!$C$1:$X$194,8,FALSE)</f>
        <v>0.61340594382139635</v>
      </c>
      <c r="R224" s="13">
        <f>VLOOKUP($E224,'ssp3-up-g'!$C$1:$X$194,9,FALSE)</f>
        <v>0.57982634498597019</v>
      </c>
      <c r="S224" s="13">
        <f>VLOOKUP($E224,'ssp3-up-g'!$C$1:$X$194,10,FALSE)</f>
        <v>0.5447945467938009</v>
      </c>
      <c r="T224" s="13">
        <f>VLOOKUP($E224,'ssp3-up-g'!$C$1:$X$194,11,FALSE)</f>
        <v>0.51389643916819416</v>
      </c>
      <c r="U224" s="13">
        <f>VLOOKUP($E224,'ssp3-up-g'!$C$1:$X$194,12,FALSE)</f>
        <v>0.48177808071679529</v>
      </c>
      <c r="V224" s="13">
        <f>VLOOKUP($E224,'ssp3-up-g'!$C$1:$X$194,13,FALSE)</f>
        <v>0.4331903470459757</v>
      </c>
      <c r="W224" s="13">
        <f>VLOOKUP($E224,'ssp3-up-g'!$C$1:$X$194,14,FALSE)</f>
        <v>0.38277265057168641</v>
      </c>
      <c r="X224" s="13">
        <f>VLOOKUP($E224,'ssp3-up-g'!$C$1:$X$194,15,FALSE)</f>
        <v>0.33451616770787496</v>
      </c>
      <c r="Y224" s="13">
        <f>VLOOKUP($E224,'ssp3-up-g'!$C$1:$X$194,16,FALSE)</f>
        <v>0.2974190437391897</v>
      </c>
      <c r="Z224" s="13">
        <f>VLOOKUP($E224,'ssp3-up-g'!$C$1:$X$194,17,FALSE)</f>
        <v>0.26062124793616093</v>
      </c>
      <c r="AA224" s="13">
        <f>VLOOKUP($E224,'ssp3-up-g'!$C$1:$X$194,18,FALSE)</f>
        <v>0.24095845814020755</v>
      </c>
      <c r="AB224" s="13">
        <f>VLOOKUP($E224,'ssp3-up-g'!$C$1:$X$194,19,FALSE)</f>
        <v>0.22360522979866104</v>
      </c>
      <c r="AC224" s="13">
        <f>VLOOKUP($E224,'ssp3-up-g'!$C$1:$X$194,20,FALSE)</f>
        <v>0.20420833165212571</v>
      </c>
      <c r="AD224" s="13">
        <f>VLOOKUP($E224,'ssp3-up-g'!$C$1:$X$194,21,FALSE)</f>
        <v>0.18977181994959658</v>
      </c>
      <c r="AE224" s="13">
        <f>VLOOKUP($E224,'ssp3-up-g'!$C$1:$X$194,22,FALSE)</f>
        <v>0.18637571813749076</v>
      </c>
    </row>
    <row r="225" spans="1:31" x14ac:dyDescent="0.3">
      <c r="A225" s="14">
        <v>223</v>
      </c>
      <c r="B225" s="8" t="s">
        <v>645</v>
      </c>
      <c r="C225" s="8" t="s">
        <v>214</v>
      </c>
      <c r="D225" s="8">
        <v>388</v>
      </c>
      <c r="E225" s="8" t="s">
        <v>95</v>
      </c>
      <c r="F225" s="8">
        <v>388</v>
      </c>
      <c r="G225" s="8" t="s">
        <v>261</v>
      </c>
      <c r="H225" s="8">
        <v>915</v>
      </c>
      <c r="J225" s="8" t="str">
        <f>VLOOKUP($E225,'un-class-eco'!$B$2:$D$219,3,FALSE)</f>
        <v>Upper middle income</v>
      </c>
      <c r="K225" s="8" t="str">
        <f>IF(VLOOKUP(E225,'un-class'!$L$1:$O$249,2,FALSE)="x","LDC",IF(VLOOKUP(E225,'un-class'!$L$1:$O$249,3,FALSE)="x","LLDC",IF(VLOOKUP(E225,'un-class'!$L$1:O440,4,FALSE)="x","SIDS","nan")))</f>
        <v>SIDS</v>
      </c>
      <c r="L225" s="14" t="str">
        <f t="shared" si="41"/>
        <v>JAM</v>
      </c>
      <c r="M225" s="15" t="s">
        <v>1049</v>
      </c>
      <c r="N225" s="13">
        <f>VLOOKUP($E225,'ssp3-up-g'!$C$1:$X$194,5,FALSE)</f>
        <v>6.6848763155138435E-2</v>
      </c>
      <c r="O225" s="13">
        <f>VLOOKUP($E225,'ssp3-up-g'!$C$1:$X$194,6,FALSE)</f>
        <v>8.4027436643261177E-2</v>
      </c>
      <c r="P225" s="13">
        <f>VLOOKUP($E225,'ssp3-up-g'!$C$1:$X$194,7,FALSE)</f>
        <v>9.5955699884237911E-2</v>
      </c>
      <c r="Q225" s="13">
        <f>VLOOKUP($E225,'ssp3-up-g'!$C$1:$X$194,8,FALSE)</f>
        <v>9.3717868831559414E-2</v>
      </c>
      <c r="R225" s="13">
        <f>VLOOKUP($E225,'ssp3-up-g'!$C$1:$X$194,9,FALSE)</f>
        <v>8.6177082521563975E-2</v>
      </c>
      <c r="S225" s="13">
        <f>VLOOKUP($E225,'ssp3-up-g'!$C$1:$X$194,10,FALSE)</f>
        <v>8.2120233112901841E-2</v>
      </c>
      <c r="T225" s="13">
        <f>VLOOKUP($E225,'ssp3-up-g'!$C$1:$X$194,11,FALSE)</f>
        <v>8.1413350372480542E-2</v>
      </c>
      <c r="U225" s="13">
        <f>VLOOKUP($E225,'ssp3-up-g'!$C$1:$X$194,12,FALSE)</f>
        <v>8.1245401300395148E-2</v>
      </c>
      <c r="V225" s="13">
        <f>VLOOKUP($E225,'ssp3-up-g'!$C$1:$X$194,13,FALSE)</f>
        <v>7.7439552168542036E-2</v>
      </c>
      <c r="W225" s="13">
        <f>VLOOKUP($E225,'ssp3-up-g'!$C$1:$X$194,14,FALSE)</f>
        <v>7.3251324418532882E-2</v>
      </c>
      <c r="X225" s="13">
        <f>VLOOKUP($E225,'ssp3-up-g'!$C$1:$X$194,15,FALSE)</f>
        <v>7.373384243422354E-2</v>
      </c>
      <c r="Y225" s="13">
        <f>VLOOKUP($E225,'ssp3-up-g'!$C$1:$X$194,16,FALSE)</f>
        <v>7.6142224029819072E-2</v>
      </c>
      <c r="Z225" s="13">
        <f>VLOOKUP($E225,'ssp3-up-g'!$C$1:$X$194,17,FALSE)</f>
        <v>7.8683508616827158E-2</v>
      </c>
      <c r="AA225" s="13">
        <f>VLOOKUP($E225,'ssp3-up-g'!$C$1:$X$194,18,FALSE)</f>
        <v>7.9780889341131367E-2</v>
      </c>
      <c r="AB225" s="13">
        <f>VLOOKUP($E225,'ssp3-up-g'!$C$1:$X$194,19,FALSE)</f>
        <v>8.0641107362203535E-2</v>
      </c>
      <c r="AC225" s="13">
        <f>VLOOKUP($E225,'ssp3-up-g'!$C$1:$X$194,20,FALSE)</f>
        <v>8.281986773209038E-2</v>
      </c>
      <c r="AD225" s="13">
        <f>VLOOKUP($E225,'ssp3-up-g'!$C$1:$X$194,21,FALSE)</f>
        <v>8.8100027256428515E-2</v>
      </c>
      <c r="AE225" s="13">
        <f>VLOOKUP($E225,'ssp3-up-g'!$C$1:$X$194,22,FALSE)</f>
        <v>9.451964995129547E-2</v>
      </c>
    </row>
    <row r="226" spans="1:31" x14ac:dyDescent="0.3">
      <c r="A226" s="14">
        <v>224</v>
      </c>
      <c r="B226" s="8" t="s">
        <v>647</v>
      </c>
      <c r="C226" s="8">
        <v>2</v>
      </c>
      <c r="D226" s="8">
        <v>474</v>
      </c>
      <c r="E226" s="8" t="s">
        <v>128</v>
      </c>
      <c r="F226" s="8">
        <v>474</v>
      </c>
      <c r="G226" s="8" t="s">
        <v>261</v>
      </c>
      <c r="H226" s="8">
        <v>915</v>
      </c>
      <c r="J226" s="8" t="s">
        <v>799</v>
      </c>
      <c r="K226" s="8" t="str">
        <f>IF(VLOOKUP(E226,'un-class'!$L$1:$O$249,2,FALSE)="x","LDC",IF(VLOOKUP(E226,'un-class'!$L$1:$O$249,3,FALSE)="x","LLDC",IF(VLOOKUP(E226,'un-class'!$L$1:O441,4,FALSE)="x","SIDS","nan")))</f>
        <v>nan</v>
      </c>
      <c r="L226" s="14" t="str">
        <f t="shared" ref="L226:L289" si="47">E226</f>
        <v>MTQ</v>
      </c>
      <c r="M226" s="15" t="s">
        <v>1049</v>
      </c>
      <c r="N226" s="13">
        <f>VLOOKUP($E226,'ssp3-up-g'!$C$1:$X$194,5,FALSE)</f>
        <v>1.6458080722253854E-2</v>
      </c>
      <c r="O226" s="13">
        <f>VLOOKUP($E226,'ssp3-up-g'!$C$1:$X$194,6,FALSE)</f>
        <v>1.4446547619795524E-2</v>
      </c>
      <c r="P226" s="13">
        <f>VLOOKUP($E226,'ssp3-up-g'!$C$1:$X$194,7,FALSE)</f>
        <v>1.3700642292921561E-2</v>
      </c>
      <c r="Q226" s="13">
        <f>VLOOKUP($E226,'ssp3-up-g'!$C$1:$X$194,8,FALSE)</f>
        <v>1.2837840214199758E-2</v>
      </c>
      <c r="R226" s="13">
        <f>VLOOKUP($E226,'ssp3-up-g'!$C$1:$X$194,9,FALSE)</f>
        <v>1.0970230554410043E-2</v>
      </c>
      <c r="S226" s="13">
        <f>VLOOKUP($E226,'ssp3-up-g'!$C$1:$X$194,10,FALSE)</f>
        <v>9.3342169834130795E-3</v>
      </c>
      <c r="T226" s="13">
        <f>VLOOKUP($E226,'ssp3-up-g'!$C$1:$X$194,11,FALSE)</f>
        <v>8.3262205681161605E-3</v>
      </c>
      <c r="U226" s="13">
        <f>VLOOKUP($E226,'ssp3-up-g'!$C$1:$X$194,12,FALSE)</f>
        <v>8.286960206319971E-3</v>
      </c>
      <c r="V226" s="13">
        <f>VLOOKUP($E226,'ssp3-up-g'!$C$1:$X$194,13,FALSE)</f>
        <v>8.8582706928707622E-3</v>
      </c>
      <c r="W226" s="13">
        <f>VLOOKUP($E226,'ssp3-up-g'!$C$1:$X$194,14,FALSE)</f>
        <v>1.0113669811611159E-2</v>
      </c>
      <c r="X226" s="13">
        <f>VLOOKUP($E226,'ssp3-up-g'!$C$1:$X$194,15,FALSE)</f>
        <v>1.1572589161981783E-2</v>
      </c>
      <c r="Y226" s="13">
        <f>VLOOKUP($E226,'ssp3-up-g'!$C$1:$X$194,16,FALSE)</f>
        <v>1.3072947459428941E-2</v>
      </c>
      <c r="Z226" s="13">
        <f>VLOOKUP($E226,'ssp3-up-g'!$C$1:$X$194,17,FALSE)</f>
        <v>1.4341434702025257E-2</v>
      </c>
      <c r="AA226" s="13">
        <f>VLOOKUP($E226,'ssp3-up-g'!$C$1:$X$194,18,FALSE)</f>
        <v>1.5169768851529097E-2</v>
      </c>
      <c r="AB226" s="13">
        <f>VLOOKUP($E226,'ssp3-up-g'!$C$1:$X$194,19,FALSE)</f>
        <v>1.6043163085021295E-2</v>
      </c>
      <c r="AC226" s="13">
        <f>VLOOKUP($E226,'ssp3-up-g'!$C$1:$X$194,20,FALSE)</f>
        <v>1.6968671420985793E-2</v>
      </c>
      <c r="AD226" s="13">
        <f>VLOOKUP($E226,'ssp3-up-g'!$C$1:$X$194,21,FALSE)</f>
        <v>1.7993104573294616E-2</v>
      </c>
      <c r="AE226" s="13">
        <f>VLOOKUP($E226,'ssp3-up-g'!$C$1:$X$194,22,FALSE)</f>
        <v>1.8876487414392629E-2</v>
      </c>
    </row>
    <row r="227" spans="1:31" x14ac:dyDescent="0.3">
      <c r="A227" s="14">
        <v>225</v>
      </c>
      <c r="B227" s="8" t="s">
        <v>649</v>
      </c>
      <c r="C227" s="8">
        <v>19</v>
      </c>
      <c r="D227" s="8">
        <v>500</v>
      </c>
      <c r="E227" s="8" t="s">
        <v>650</v>
      </c>
      <c r="F227" s="8">
        <v>500</v>
      </c>
      <c r="G227" s="8" t="s">
        <v>261</v>
      </c>
      <c r="H227" s="8">
        <v>915</v>
      </c>
      <c r="J227" s="8" t="s">
        <v>799</v>
      </c>
      <c r="K227" s="8" t="str">
        <f>IF(VLOOKUP(E227,'un-class'!$L$1:$O$249,2,FALSE)="x","LDC",IF(VLOOKUP(E227,'un-class'!$L$1:$O$249,3,FALSE)="x","LLDC",IF(VLOOKUP(E227,'un-class'!$L$1:O442,4,FALSE)="x","SIDS","nan")))</f>
        <v>SIDS</v>
      </c>
      <c r="L227" s="14" t="str">
        <f t="shared" si="47"/>
        <v>MSR</v>
      </c>
      <c r="M227" s="15" t="s">
        <v>1049</v>
      </c>
      <c r="N227" s="8" t="s">
        <v>799</v>
      </c>
      <c r="O227" s="8" t="s">
        <v>799</v>
      </c>
      <c r="P227" s="8" t="s">
        <v>799</v>
      </c>
      <c r="Q227" s="8" t="s">
        <v>799</v>
      </c>
      <c r="R227" s="8" t="s">
        <v>799</v>
      </c>
      <c r="S227" s="8" t="s">
        <v>799</v>
      </c>
      <c r="T227" s="8" t="s">
        <v>799</v>
      </c>
      <c r="U227" s="8" t="s">
        <v>799</v>
      </c>
      <c r="V227" s="8" t="s">
        <v>799</v>
      </c>
      <c r="W227" s="8" t="s">
        <v>799</v>
      </c>
      <c r="X227" s="8" t="s">
        <v>799</v>
      </c>
      <c r="Y227" s="8" t="s">
        <v>799</v>
      </c>
      <c r="Z227" s="8" t="s">
        <v>799</v>
      </c>
      <c r="AA227" s="8" t="s">
        <v>799</v>
      </c>
      <c r="AB227" s="8" t="s">
        <v>799</v>
      </c>
      <c r="AC227" s="8" t="s">
        <v>799</v>
      </c>
      <c r="AD227" s="8" t="s">
        <v>799</v>
      </c>
      <c r="AE227" s="8" t="s">
        <v>799</v>
      </c>
    </row>
    <row r="228" spans="1:31" x14ac:dyDescent="0.3">
      <c r="A228" s="14">
        <v>226</v>
      </c>
      <c r="B228" s="8" t="s">
        <v>652</v>
      </c>
      <c r="C228" s="8">
        <v>30</v>
      </c>
      <c r="D228" s="8">
        <v>630</v>
      </c>
      <c r="E228" s="8" t="s">
        <v>149</v>
      </c>
      <c r="F228" s="8">
        <v>630</v>
      </c>
      <c r="G228" s="8" t="s">
        <v>261</v>
      </c>
      <c r="H228" s="8">
        <v>915</v>
      </c>
      <c r="J228" s="8" t="str">
        <f>VLOOKUP($E228,'un-class-eco'!$B$2:$D$219,3,FALSE)</f>
        <v>High income</v>
      </c>
      <c r="K228" s="8" t="str">
        <f>IF(VLOOKUP(E228,'un-class'!$L$1:$O$249,2,FALSE)="x","LDC",IF(VLOOKUP(E228,'un-class'!$L$1:$O$249,3,FALSE)="x","LLDC",IF(VLOOKUP(E228,'un-class'!$L$1:O443,4,FALSE)="x","SIDS","nan")))</f>
        <v>SIDS</v>
      </c>
      <c r="L228" s="14" t="str">
        <f t="shared" si="47"/>
        <v>PRI</v>
      </c>
      <c r="M228" s="15" t="s">
        <v>1049</v>
      </c>
      <c r="N228" s="13">
        <f>VLOOKUP($E228,'ssp3-up-g'!$C$1:$X$194,5,FALSE)</f>
        <v>2.6433249845001505E-2</v>
      </c>
      <c r="O228" s="13">
        <f>VLOOKUP($E228,'ssp3-up-g'!$C$1:$X$194,6,FALSE)</f>
        <v>1.6560238148580098E-2</v>
      </c>
      <c r="P228" s="13">
        <f>VLOOKUP($E228,'ssp3-up-g'!$C$1:$X$194,7,FALSE)</f>
        <v>2.5710605862308444E-2</v>
      </c>
      <c r="Q228" s="13">
        <f>VLOOKUP($E228,'ssp3-up-g'!$C$1:$X$194,8,FALSE)</f>
        <v>1.1469474146767134E-2</v>
      </c>
      <c r="R228" s="13">
        <f>VLOOKUP($E228,'ssp3-up-g'!$C$1:$X$194,9,FALSE)</f>
        <v>0</v>
      </c>
      <c r="S228" s="13">
        <f>VLOOKUP($E228,'ssp3-up-g'!$C$1:$X$194,10,FALSE)</f>
        <v>0</v>
      </c>
      <c r="T228" s="13">
        <f>VLOOKUP($E228,'ssp3-up-g'!$C$1:$X$194,11,FALSE)</f>
        <v>0</v>
      </c>
      <c r="U228" s="13">
        <f>VLOOKUP($E228,'ssp3-up-g'!$C$1:$X$194,12,FALSE)</f>
        <v>0</v>
      </c>
      <c r="V228" s="13">
        <f>VLOOKUP($E228,'ssp3-up-g'!$C$1:$X$194,13,FALSE)</f>
        <v>0</v>
      </c>
      <c r="W228" s="13">
        <f>VLOOKUP($E228,'ssp3-up-g'!$C$1:$X$194,14,FALSE)</f>
        <v>0</v>
      </c>
      <c r="X228" s="13">
        <f>VLOOKUP($E228,'ssp3-up-g'!$C$1:$X$194,15,FALSE)</f>
        <v>0</v>
      </c>
      <c r="Y228" s="13">
        <f>VLOOKUP($E228,'ssp3-up-g'!$C$1:$X$194,16,FALSE)</f>
        <v>0</v>
      </c>
      <c r="Z228" s="13">
        <f>VLOOKUP($E228,'ssp3-up-g'!$C$1:$X$194,17,FALSE)</f>
        <v>0</v>
      </c>
      <c r="AA228" s="13">
        <f>VLOOKUP($E228,'ssp3-up-g'!$C$1:$X$194,18,FALSE)</f>
        <v>0</v>
      </c>
      <c r="AB228" s="13">
        <f>VLOOKUP($E228,'ssp3-up-g'!$C$1:$X$194,19,FALSE)</f>
        <v>0</v>
      </c>
      <c r="AC228" s="13">
        <f>VLOOKUP($E228,'ssp3-up-g'!$C$1:$X$194,20,FALSE)</f>
        <v>8.4260914506417706E-4</v>
      </c>
      <c r="AD228" s="13">
        <f>VLOOKUP($E228,'ssp3-up-g'!$C$1:$X$194,21,FALSE)</f>
        <v>9.974942923144603E-3</v>
      </c>
      <c r="AE228" s="13">
        <f>VLOOKUP($E228,'ssp3-up-g'!$C$1:$X$194,22,FALSE)</f>
        <v>2.0001076281349839E-2</v>
      </c>
    </row>
    <row r="229" spans="1:31" x14ac:dyDescent="0.3">
      <c r="A229" s="14">
        <v>227</v>
      </c>
      <c r="B229" s="8" t="s">
        <v>654</v>
      </c>
      <c r="C229" s="8">
        <v>2</v>
      </c>
      <c r="D229" s="8">
        <v>652</v>
      </c>
      <c r="E229" s="8" t="s">
        <v>655</v>
      </c>
      <c r="F229" s="8">
        <v>652</v>
      </c>
      <c r="G229" s="8" t="s">
        <v>261</v>
      </c>
      <c r="H229" s="8">
        <v>915</v>
      </c>
      <c r="J229" s="8" t="s">
        <v>799</v>
      </c>
      <c r="K229" s="8" t="str">
        <f>IF(VLOOKUP(E229,'un-class'!$L$1:$O$249,2,FALSE)="x","LDC",IF(VLOOKUP(E229,'un-class'!$L$1:$O$249,3,FALSE)="x","LLDC",IF(VLOOKUP(E229,'un-class'!$L$1:O444,4,FALSE)="x","SIDS","nan")))</f>
        <v>nan</v>
      </c>
      <c r="L229" s="14" t="str">
        <f t="shared" si="47"/>
        <v>BLM</v>
      </c>
      <c r="M229" s="15" t="s">
        <v>1049</v>
      </c>
      <c r="N229" s="8" t="s">
        <v>799</v>
      </c>
      <c r="O229" s="8" t="s">
        <v>799</v>
      </c>
      <c r="P229" s="8" t="s">
        <v>799</v>
      </c>
      <c r="Q229" s="8" t="s">
        <v>799</v>
      </c>
      <c r="R229" s="8" t="s">
        <v>799</v>
      </c>
      <c r="S229" s="8" t="s">
        <v>799</v>
      </c>
      <c r="T229" s="8" t="s">
        <v>799</v>
      </c>
      <c r="U229" s="8" t="s">
        <v>799</v>
      </c>
      <c r="V229" s="8" t="s">
        <v>799</v>
      </c>
      <c r="W229" s="8" t="s">
        <v>799</v>
      </c>
      <c r="X229" s="8" t="s">
        <v>799</v>
      </c>
      <c r="Y229" s="8" t="s">
        <v>799</v>
      </c>
      <c r="Z229" s="8" t="s">
        <v>799</v>
      </c>
      <c r="AA229" s="8" t="s">
        <v>799</v>
      </c>
      <c r="AB229" s="8" t="s">
        <v>799</v>
      </c>
      <c r="AC229" s="8" t="s">
        <v>799</v>
      </c>
      <c r="AD229" s="8" t="s">
        <v>799</v>
      </c>
      <c r="AE229" s="8" t="s">
        <v>799</v>
      </c>
    </row>
    <row r="230" spans="1:31" x14ac:dyDescent="0.3">
      <c r="A230" s="14">
        <v>228</v>
      </c>
      <c r="B230" s="8" t="s">
        <v>657</v>
      </c>
      <c r="C230" s="8" t="s">
        <v>214</v>
      </c>
      <c r="D230" s="8">
        <v>659</v>
      </c>
      <c r="E230" s="8" t="s">
        <v>658</v>
      </c>
      <c r="F230" s="8">
        <v>659</v>
      </c>
      <c r="G230" s="8" t="s">
        <v>261</v>
      </c>
      <c r="H230" s="8">
        <v>915</v>
      </c>
      <c r="J230" s="8" t="str">
        <f>VLOOKUP($E230,'un-class-eco'!$B$2:$D$219,3,FALSE)</f>
        <v>High income</v>
      </c>
      <c r="K230" s="8" t="str">
        <f>IF(VLOOKUP(E230,'un-class'!$L$1:$O$249,2,FALSE)="x","LDC",IF(VLOOKUP(E230,'un-class'!$L$1:$O$249,3,FALSE)="x","LLDC",IF(VLOOKUP(E230,'un-class'!$L$1:O445,4,FALSE)="x","SIDS","nan")))</f>
        <v>SIDS</v>
      </c>
      <c r="L230" s="14" t="str">
        <f t="shared" si="47"/>
        <v>KNA</v>
      </c>
      <c r="M230" s="15" t="s">
        <v>1049</v>
      </c>
      <c r="N230" s="8" t="s">
        <v>799</v>
      </c>
      <c r="O230" s="8" t="s">
        <v>799</v>
      </c>
      <c r="P230" s="8" t="s">
        <v>799</v>
      </c>
      <c r="Q230" s="8" t="s">
        <v>799</v>
      </c>
      <c r="R230" s="8" t="s">
        <v>799</v>
      </c>
      <c r="S230" s="8" t="s">
        <v>799</v>
      </c>
      <c r="T230" s="8" t="s">
        <v>799</v>
      </c>
      <c r="U230" s="8" t="s">
        <v>799</v>
      </c>
      <c r="V230" s="8" t="s">
        <v>799</v>
      </c>
      <c r="W230" s="8" t="s">
        <v>799</v>
      </c>
      <c r="X230" s="8" t="s">
        <v>799</v>
      </c>
      <c r="Y230" s="8" t="s">
        <v>799</v>
      </c>
      <c r="Z230" s="8" t="s">
        <v>799</v>
      </c>
      <c r="AA230" s="8" t="s">
        <v>799</v>
      </c>
      <c r="AB230" s="8" t="s">
        <v>799</v>
      </c>
      <c r="AC230" s="8" t="s">
        <v>799</v>
      </c>
      <c r="AD230" s="8" t="s">
        <v>799</v>
      </c>
      <c r="AE230" s="8" t="s">
        <v>799</v>
      </c>
    </row>
    <row r="231" spans="1:31" x14ac:dyDescent="0.3">
      <c r="A231" s="14">
        <v>229</v>
      </c>
      <c r="B231" s="8" t="s">
        <v>660</v>
      </c>
      <c r="C231" s="8" t="s">
        <v>214</v>
      </c>
      <c r="D231" s="8">
        <v>662</v>
      </c>
      <c r="E231" s="8" t="s">
        <v>108</v>
      </c>
      <c r="F231" s="8">
        <v>662</v>
      </c>
      <c r="G231" s="8" t="s">
        <v>261</v>
      </c>
      <c r="H231" s="8">
        <v>915</v>
      </c>
      <c r="J231" s="8" t="str">
        <f>VLOOKUP($E231,'un-class-eco'!$B$2:$D$219,3,FALSE)</f>
        <v>Upper middle income</v>
      </c>
      <c r="K231" s="8" t="str">
        <f>IF(VLOOKUP(E231,'un-class'!$L$1:$O$249,2,FALSE)="x","LDC",IF(VLOOKUP(E231,'un-class'!$L$1:$O$249,3,FALSE)="x","LLDC",IF(VLOOKUP(E231,'un-class'!$L$1:O446,4,FALSE)="x","SIDS","nan")))</f>
        <v>SIDS</v>
      </c>
      <c r="L231" s="14" t="str">
        <f t="shared" si="47"/>
        <v>LCA</v>
      </c>
      <c r="M231" s="15" t="s">
        <v>1049</v>
      </c>
      <c r="N231" s="13">
        <f>VLOOKUP($E231,'ssp3-up-g'!$C$1:$X$194,5,FALSE)</f>
        <v>5.5146590511932006E-3</v>
      </c>
      <c r="O231" s="13">
        <f>VLOOKUP($E231,'ssp3-up-g'!$C$1:$X$194,6,FALSE)</f>
        <v>5.8242309584047372E-3</v>
      </c>
      <c r="P231" s="13">
        <f>VLOOKUP($E231,'ssp3-up-g'!$C$1:$X$194,7,FALSE)</f>
        <v>5.8852868612568471E-3</v>
      </c>
      <c r="Q231" s="13">
        <f>VLOOKUP($E231,'ssp3-up-g'!$C$1:$X$194,8,FALSE)</f>
        <v>5.7629661547604905E-3</v>
      </c>
      <c r="R231" s="13">
        <f>VLOOKUP($E231,'ssp3-up-g'!$C$1:$X$194,9,FALSE)</f>
        <v>5.4578735515168758E-3</v>
      </c>
      <c r="S231" s="13">
        <f>VLOOKUP($E231,'ssp3-up-g'!$C$1:$X$194,10,FALSE)</f>
        <v>5.1927902132716114E-3</v>
      </c>
      <c r="T231" s="13">
        <f>VLOOKUP($E231,'ssp3-up-g'!$C$1:$X$194,11,FALSE)</f>
        <v>4.9378678519222674E-3</v>
      </c>
      <c r="U231" s="13">
        <f>VLOOKUP($E231,'ssp3-up-g'!$C$1:$X$194,12,FALSE)</f>
        <v>4.6522712500891572E-3</v>
      </c>
      <c r="V231" s="13">
        <f>VLOOKUP($E231,'ssp3-up-g'!$C$1:$X$194,13,FALSE)</f>
        <v>4.2674970916483784E-3</v>
      </c>
      <c r="W231" s="13">
        <f>VLOOKUP($E231,'ssp3-up-g'!$C$1:$X$194,14,FALSE)</f>
        <v>3.90753522045241E-3</v>
      </c>
      <c r="X231" s="13">
        <f>VLOOKUP($E231,'ssp3-up-g'!$C$1:$X$194,15,FALSE)</f>
        <v>3.591466561801232E-3</v>
      </c>
      <c r="Y231" s="13">
        <f>VLOOKUP($E231,'ssp3-up-g'!$C$1:$X$194,16,FALSE)</f>
        <v>3.3742295471114597E-3</v>
      </c>
      <c r="Z231" s="13">
        <f>VLOOKUP($E231,'ssp3-up-g'!$C$1:$X$194,17,FALSE)</f>
        <v>3.2498921784263196E-3</v>
      </c>
      <c r="AA231" s="13">
        <f>VLOOKUP($E231,'ssp3-up-g'!$C$1:$X$194,18,FALSE)</f>
        <v>3.2067170897162323E-3</v>
      </c>
      <c r="AB231" s="13">
        <f>VLOOKUP($E231,'ssp3-up-g'!$C$1:$X$194,19,FALSE)</f>
        <v>3.2329759442280837E-3</v>
      </c>
      <c r="AC231" s="13">
        <f>VLOOKUP($E231,'ssp3-up-g'!$C$1:$X$194,20,FALSE)</f>
        <v>3.3271605412284189E-3</v>
      </c>
      <c r="AD231" s="13">
        <f>VLOOKUP($E231,'ssp3-up-g'!$C$1:$X$194,21,FALSE)</f>
        <v>3.4644987517723769E-3</v>
      </c>
      <c r="AE231" s="13">
        <f>VLOOKUP($E231,'ssp3-up-g'!$C$1:$X$194,22,FALSE)</f>
        <v>3.6136675847906613E-3</v>
      </c>
    </row>
    <row r="232" spans="1:31" x14ac:dyDescent="0.3">
      <c r="A232" s="14">
        <v>230</v>
      </c>
      <c r="B232" s="8" t="s">
        <v>662</v>
      </c>
      <c r="C232" s="8">
        <v>2</v>
      </c>
      <c r="D232" s="8">
        <v>663</v>
      </c>
      <c r="E232" s="8" t="s">
        <v>663</v>
      </c>
      <c r="F232" s="8">
        <v>663</v>
      </c>
      <c r="G232" s="8" t="s">
        <v>261</v>
      </c>
      <c r="H232" s="8">
        <v>915</v>
      </c>
      <c r="J232" s="8" t="str">
        <f>VLOOKUP($E232,'un-class-eco'!$B$2:$D$219,3,FALSE)</f>
        <v>High income</v>
      </c>
      <c r="K232" s="8" t="str">
        <f>IF(VLOOKUP(E232,'un-class'!$L$1:$O$249,2,FALSE)="x","LDC",IF(VLOOKUP(E232,'un-class'!$L$1:$O$249,3,FALSE)="x","LLDC",IF(VLOOKUP(E232,'un-class'!$L$1:O447,4,FALSE)="x","SIDS","nan")))</f>
        <v>nan</v>
      </c>
      <c r="L232" s="14" t="str">
        <f t="shared" si="47"/>
        <v>MAF</v>
      </c>
      <c r="M232" s="15" t="s">
        <v>1049</v>
      </c>
      <c r="N232" s="8" t="s">
        <v>799</v>
      </c>
      <c r="O232" s="8" t="s">
        <v>799</v>
      </c>
      <c r="P232" s="8" t="s">
        <v>799</v>
      </c>
      <c r="Q232" s="8" t="s">
        <v>799</v>
      </c>
      <c r="R232" s="8" t="s">
        <v>799</v>
      </c>
      <c r="S232" s="8" t="s">
        <v>799</v>
      </c>
      <c r="T232" s="8" t="s">
        <v>799</v>
      </c>
      <c r="U232" s="8" t="s">
        <v>799</v>
      </c>
      <c r="V232" s="8" t="s">
        <v>799</v>
      </c>
      <c r="W232" s="8" t="s">
        <v>799</v>
      </c>
      <c r="X232" s="8" t="s">
        <v>799</v>
      </c>
      <c r="Y232" s="8" t="s">
        <v>799</v>
      </c>
      <c r="Z232" s="8" t="s">
        <v>799</v>
      </c>
      <c r="AA232" s="8" t="s">
        <v>799</v>
      </c>
      <c r="AB232" s="8" t="s">
        <v>799</v>
      </c>
      <c r="AC232" s="8" t="s">
        <v>799</v>
      </c>
      <c r="AD232" s="8" t="s">
        <v>799</v>
      </c>
      <c r="AE232" s="8" t="s">
        <v>799</v>
      </c>
    </row>
    <row r="233" spans="1:31" x14ac:dyDescent="0.3">
      <c r="A233" s="14">
        <v>231</v>
      </c>
      <c r="B233" s="8" t="s">
        <v>665</v>
      </c>
      <c r="C233" s="8" t="s">
        <v>214</v>
      </c>
      <c r="D233" s="8">
        <v>670</v>
      </c>
      <c r="E233" s="8" t="s">
        <v>192</v>
      </c>
      <c r="F233" s="8">
        <v>670</v>
      </c>
      <c r="G233" s="8" t="s">
        <v>261</v>
      </c>
      <c r="H233" s="8">
        <v>915</v>
      </c>
      <c r="J233" s="8" t="str">
        <f>VLOOKUP($E233,'un-class-eco'!$B$2:$D$219,3,FALSE)</f>
        <v>Upper middle income</v>
      </c>
      <c r="K233" s="8" t="str">
        <f>IF(VLOOKUP(E233,'un-class'!$L$1:$O$249,2,FALSE)="x","LDC",IF(VLOOKUP(E233,'un-class'!$L$1:$O$249,3,FALSE)="x","LLDC",IF(VLOOKUP(E233,'un-class'!$L$1:O448,4,FALSE)="x","SIDS","nan")))</f>
        <v>SIDS</v>
      </c>
      <c r="L233" s="14" t="str">
        <f t="shared" si="47"/>
        <v>VCT</v>
      </c>
      <c r="M233" s="15" t="s">
        <v>1049</v>
      </c>
      <c r="N233" s="13">
        <f>VLOOKUP($E233,'ssp3-up-g'!$C$1:$X$194,5,FALSE)</f>
        <v>2.2177851407835236E-3</v>
      </c>
      <c r="O233" s="13">
        <f>VLOOKUP($E233,'ssp3-up-g'!$C$1:$X$194,6,FALSE)</f>
        <v>2.8680419665295179E-3</v>
      </c>
      <c r="P233" s="13">
        <f>VLOOKUP($E233,'ssp3-up-g'!$C$1:$X$194,7,FALSE)</f>
        <v>3.2823208266755943E-3</v>
      </c>
      <c r="Q233" s="13">
        <f>VLOOKUP($E233,'ssp3-up-g'!$C$1:$X$194,8,FALSE)</f>
        <v>3.1993134527746811E-3</v>
      </c>
      <c r="R233" s="13">
        <f>VLOOKUP($E233,'ssp3-up-g'!$C$1:$X$194,9,FALSE)</f>
        <v>2.8760015207727335E-3</v>
      </c>
      <c r="S233" s="13">
        <f>VLOOKUP($E233,'ssp3-up-g'!$C$1:$X$194,10,FALSE)</f>
        <v>2.6055064919459497E-3</v>
      </c>
      <c r="T233" s="13">
        <f>VLOOKUP($E233,'ssp3-up-g'!$C$1:$X$194,11,FALSE)</f>
        <v>2.4556311011496995E-3</v>
      </c>
      <c r="U233" s="13">
        <f>VLOOKUP($E233,'ssp3-up-g'!$C$1:$X$194,12,FALSE)</f>
        <v>2.402435687375179E-3</v>
      </c>
      <c r="V233" s="13">
        <f>VLOOKUP($E233,'ssp3-up-g'!$C$1:$X$194,13,FALSE)</f>
        <v>2.3122956274011369E-3</v>
      </c>
      <c r="W233" s="13">
        <f>VLOOKUP($E233,'ssp3-up-g'!$C$1:$X$194,14,FALSE)</f>
        <v>2.1978849747830431E-3</v>
      </c>
      <c r="X233" s="13">
        <f>VLOOKUP($E233,'ssp3-up-g'!$C$1:$X$194,15,FALSE)</f>
        <v>2.09309408158391E-3</v>
      </c>
      <c r="Y233" s="13">
        <f>VLOOKUP($E233,'ssp3-up-g'!$C$1:$X$194,16,FALSE)</f>
        <v>2.0433527729833006E-3</v>
      </c>
      <c r="Z233" s="13">
        <f>VLOOKUP($E233,'ssp3-up-g'!$C$1:$X$194,17,FALSE)</f>
        <v>2.0733345106537238E-3</v>
      </c>
      <c r="AA233" s="13">
        <f>VLOOKUP($E233,'ssp3-up-g'!$C$1:$X$194,18,FALSE)</f>
        <v>2.1692203069092197E-3</v>
      </c>
      <c r="AB233" s="13">
        <f>VLOOKUP($E233,'ssp3-up-g'!$C$1:$X$194,19,FALSE)</f>
        <v>2.2986187515188494E-3</v>
      </c>
      <c r="AC233" s="13">
        <f>VLOOKUP($E233,'ssp3-up-g'!$C$1:$X$194,20,FALSE)</f>
        <v>2.4540810074023395E-3</v>
      </c>
      <c r="AD233" s="13">
        <f>VLOOKUP($E233,'ssp3-up-g'!$C$1:$X$194,21,FALSE)</f>
        <v>2.631169710519965E-3</v>
      </c>
      <c r="AE233" s="13">
        <f>VLOOKUP($E233,'ssp3-up-g'!$C$1:$X$194,22,FALSE)</f>
        <v>2.8117929946234049E-3</v>
      </c>
    </row>
    <row r="234" spans="1:31" x14ac:dyDescent="0.3">
      <c r="A234" s="14">
        <v>232</v>
      </c>
      <c r="B234" s="8" t="s">
        <v>667</v>
      </c>
      <c r="C234" s="8">
        <v>29</v>
      </c>
      <c r="D234" s="8">
        <v>534</v>
      </c>
      <c r="E234" s="8" t="s">
        <v>668</v>
      </c>
      <c r="F234" s="8">
        <v>534</v>
      </c>
      <c r="G234" s="8" t="s">
        <v>261</v>
      </c>
      <c r="H234" s="8">
        <v>915</v>
      </c>
      <c r="J234" s="8" t="str">
        <f>VLOOKUP($E234,'un-class-eco'!$B$2:$D$219,3,FALSE)</f>
        <v>High income</v>
      </c>
      <c r="K234" s="8" t="str">
        <f>IF(VLOOKUP(E234,'un-class'!$L$1:$O$249,2,FALSE)="x","LDC",IF(VLOOKUP(E234,'un-class'!$L$1:$O$249,3,FALSE)="x","LLDC",IF(VLOOKUP(E234,'un-class'!$L$1:O449,4,FALSE)="x","SIDS","nan")))</f>
        <v>SIDS</v>
      </c>
      <c r="L234" s="14" t="str">
        <f t="shared" si="47"/>
        <v>SXM</v>
      </c>
      <c r="M234" s="15" t="s">
        <v>1049</v>
      </c>
      <c r="N234" s="8" t="s">
        <v>799</v>
      </c>
      <c r="O234" s="8" t="s">
        <v>799</v>
      </c>
      <c r="P234" s="8" t="s">
        <v>799</v>
      </c>
      <c r="Q234" s="8" t="s">
        <v>799</v>
      </c>
      <c r="R234" s="8" t="s">
        <v>799</v>
      </c>
      <c r="S234" s="8" t="s">
        <v>799</v>
      </c>
      <c r="T234" s="8" t="s">
        <v>799</v>
      </c>
      <c r="U234" s="8" t="s">
        <v>799</v>
      </c>
      <c r="V234" s="8" t="s">
        <v>799</v>
      </c>
      <c r="W234" s="8" t="s">
        <v>799</v>
      </c>
      <c r="X234" s="8" t="s">
        <v>799</v>
      </c>
      <c r="Y234" s="8" t="s">
        <v>799</v>
      </c>
      <c r="Z234" s="8" t="s">
        <v>799</v>
      </c>
      <c r="AA234" s="8" t="s">
        <v>799</v>
      </c>
      <c r="AB234" s="8" t="s">
        <v>799</v>
      </c>
      <c r="AC234" s="8" t="s">
        <v>799</v>
      </c>
      <c r="AD234" s="8" t="s">
        <v>799</v>
      </c>
      <c r="AE234" s="8" t="s">
        <v>799</v>
      </c>
    </row>
    <row r="235" spans="1:31" x14ac:dyDescent="0.3">
      <c r="A235" s="14">
        <v>233</v>
      </c>
      <c r="B235" s="8" t="s">
        <v>670</v>
      </c>
      <c r="C235" s="8" t="s">
        <v>214</v>
      </c>
      <c r="D235" s="8">
        <v>780</v>
      </c>
      <c r="E235" s="8" t="s">
        <v>183</v>
      </c>
      <c r="F235" s="8">
        <v>780</v>
      </c>
      <c r="G235" s="8" t="s">
        <v>261</v>
      </c>
      <c r="H235" s="8">
        <v>915</v>
      </c>
      <c r="J235" s="8" t="str">
        <f>VLOOKUP($E235,'un-class-eco'!$B$2:$D$219,3,FALSE)</f>
        <v>High income</v>
      </c>
      <c r="K235" s="8" t="str">
        <f>IF(VLOOKUP(E235,'un-class'!$L$1:$O$249,2,FALSE)="x","LDC",IF(VLOOKUP(E235,'un-class'!$L$1:$O$249,3,FALSE)="x","LLDC",IF(VLOOKUP(E235,'un-class'!$L$1:O450,4,FALSE)="x","SIDS","nan")))</f>
        <v>SIDS</v>
      </c>
      <c r="L235" s="14" t="str">
        <f t="shared" si="47"/>
        <v>TTO</v>
      </c>
      <c r="M235" s="15" t="s">
        <v>1049</v>
      </c>
      <c r="N235" s="13">
        <f>VLOOKUP($E235,'ssp3-up-g'!$C$1:$X$194,5,FALSE)</f>
        <v>2.2192230185677064E-2</v>
      </c>
      <c r="O235" s="13">
        <f>VLOOKUP($E235,'ssp3-up-g'!$C$1:$X$194,6,FALSE)</f>
        <v>2.2093520766521435E-2</v>
      </c>
      <c r="P235" s="13">
        <f>VLOOKUP($E235,'ssp3-up-g'!$C$1:$X$194,7,FALSE)</f>
        <v>2.0855631931836427E-2</v>
      </c>
      <c r="Q235" s="13">
        <f>VLOOKUP($E235,'ssp3-up-g'!$C$1:$X$194,8,FALSE)</f>
        <v>1.871609831130383E-2</v>
      </c>
      <c r="R235" s="13">
        <f>VLOOKUP($E235,'ssp3-up-g'!$C$1:$X$194,9,FALSE)</f>
        <v>1.621443877439166E-2</v>
      </c>
      <c r="S235" s="13">
        <f>VLOOKUP($E235,'ssp3-up-g'!$C$1:$X$194,10,FALSE)</f>
        <v>1.3686120247172862E-2</v>
      </c>
      <c r="T235" s="13">
        <f>VLOOKUP($E235,'ssp3-up-g'!$C$1:$X$194,11,FALSE)</f>
        <v>1.0912532288319954E-2</v>
      </c>
      <c r="U235" s="13">
        <f>VLOOKUP($E235,'ssp3-up-g'!$C$1:$X$194,12,FALSE)</f>
        <v>8.0331721099370923E-3</v>
      </c>
      <c r="V235" s="13">
        <f>VLOOKUP($E235,'ssp3-up-g'!$C$1:$X$194,13,FALSE)</f>
        <v>5.2000709568904568E-3</v>
      </c>
      <c r="W235" s="13">
        <f>VLOOKUP($E235,'ssp3-up-g'!$C$1:$X$194,14,FALSE)</f>
        <v>2.9774584284063543E-3</v>
      </c>
      <c r="X235" s="13">
        <f>VLOOKUP($E235,'ssp3-up-g'!$C$1:$X$194,15,FALSE)</f>
        <v>1.5315807848694241E-3</v>
      </c>
      <c r="Y235" s="13">
        <f>VLOOKUP($E235,'ssp3-up-g'!$C$1:$X$194,16,FALSE)</f>
        <v>6.3588570200640016E-4</v>
      </c>
      <c r="Z235" s="13">
        <f>VLOOKUP($E235,'ssp3-up-g'!$C$1:$X$194,17,FALSE)</f>
        <v>2.719030549755419E-4</v>
      </c>
      <c r="AA235" s="13">
        <f>VLOOKUP($E235,'ssp3-up-g'!$C$1:$X$194,18,FALSE)</f>
        <v>4.2684463191700051E-4</v>
      </c>
      <c r="AB235" s="13">
        <f>VLOOKUP($E235,'ssp3-up-g'!$C$1:$X$194,19,FALSE)</f>
        <v>1.0618210555905505E-3</v>
      </c>
      <c r="AC235" s="13">
        <f>VLOOKUP($E235,'ssp3-up-g'!$C$1:$X$194,20,FALSE)</f>
        <v>1.8401684324335643E-3</v>
      </c>
      <c r="AD235" s="13">
        <f>VLOOKUP($E235,'ssp3-up-g'!$C$1:$X$194,21,FALSE)</f>
        <v>2.5346126083173326E-3</v>
      </c>
      <c r="AE235" s="13">
        <f>VLOOKUP($E235,'ssp3-up-g'!$C$1:$X$194,22,FALSE)</f>
        <v>3.0646733540773408E-3</v>
      </c>
    </row>
    <row r="236" spans="1:31" x14ac:dyDescent="0.3">
      <c r="A236" s="14">
        <v>234</v>
      </c>
      <c r="B236" s="8" t="s">
        <v>672</v>
      </c>
      <c r="C236" s="8">
        <v>19</v>
      </c>
      <c r="D236" s="8">
        <v>796</v>
      </c>
      <c r="E236" s="8" t="s">
        <v>673</v>
      </c>
      <c r="F236" s="8">
        <v>796</v>
      </c>
      <c r="G236" s="8" t="s">
        <v>261</v>
      </c>
      <c r="H236" s="8">
        <v>915</v>
      </c>
      <c r="J236" s="8" t="str">
        <f>VLOOKUP($E236,'un-class-eco'!$B$2:$D$219,3,FALSE)</f>
        <v>High income</v>
      </c>
      <c r="K236" s="8" t="str">
        <f>IF(VLOOKUP(E236,'un-class'!$L$1:$O$249,2,FALSE)="x","LDC",IF(VLOOKUP(E236,'un-class'!$L$1:$O$249,3,FALSE)="x","LLDC",IF(VLOOKUP(E236,'un-class'!$L$1:O451,4,FALSE)="x","SIDS","nan")))</f>
        <v>nan</v>
      </c>
      <c r="L236" s="14" t="str">
        <f t="shared" si="47"/>
        <v>TCA</v>
      </c>
      <c r="M236" s="15" t="s">
        <v>1049</v>
      </c>
      <c r="N236" s="8" t="s">
        <v>799</v>
      </c>
      <c r="O236" s="8" t="s">
        <v>799</v>
      </c>
      <c r="P236" s="8" t="s">
        <v>799</v>
      </c>
      <c r="Q236" s="8" t="s">
        <v>799</v>
      </c>
      <c r="R236" s="8" t="s">
        <v>799</v>
      </c>
      <c r="S236" s="8" t="s">
        <v>799</v>
      </c>
      <c r="T236" s="8" t="s">
        <v>799</v>
      </c>
      <c r="U236" s="8" t="s">
        <v>799</v>
      </c>
      <c r="V236" s="8" t="s">
        <v>799</v>
      </c>
      <c r="W236" s="8" t="s">
        <v>799</v>
      </c>
      <c r="X236" s="8" t="s">
        <v>799</v>
      </c>
      <c r="Y236" s="8" t="s">
        <v>799</v>
      </c>
      <c r="Z236" s="8" t="s">
        <v>799</v>
      </c>
      <c r="AA236" s="8" t="s">
        <v>799</v>
      </c>
      <c r="AB236" s="8" t="s">
        <v>799</v>
      </c>
      <c r="AC236" s="8" t="s">
        <v>799</v>
      </c>
      <c r="AD236" s="8" t="s">
        <v>799</v>
      </c>
      <c r="AE236" s="8" t="s">
        <v>799</v>
      </c>
    </row>
    <row r="237" spans="1:31" x14ac:dyDescent="0.3">
      <c r="A237" s="14">
        <v>235</v>
      </c>
      <c r="B237" s="8" t="s">
        <v>675</v>
      </c>
      <c r="C237" s="8">
        <v>30</v>
      </c>
      <c r="D237" s="8">
        <v>850</v>
      </c>
      <c r="E237" s="8" t="s">
        <v>194</v>
      </c>
      <c r="F237" s="8">
        <v>850</v>
      </c>
      <c r="G237" s="8" t="s">
        <v>261</v>
      </c>
      <c r="H237" s="8">
        <v>915</v>
      </c>
      <c r="J237" s="8" t="str">
        <f>VLOOKUP($E237,'un-class-eco'!$B$2:$D$219,3,FALSE)</f>
        <v>High income</v>
      </c>
      <c r="K237" s="8" t="str">
        <f>IF(VLOOKUP(E237,'un-class'!$L$1:$O$249,2,FALSE)="x","LDC",IF(VLOOKUP(E237,'un-class'!$L$1:$O$249,3,FALSE)="x","LLDC",IF(VLOOKUP(E237,'un-class'!$L$1:O452,4,FALSE)="x","SIDS","nan")))</f>
        <v>SIDS</v>
      </c>
      <c r="L237" s="14" t="str">
        <f t="shared" si="47"/>
        <v>VIR</v>
      </c>
      <c r="M237" s="15" t="s">
        <v>1049</v>
      </c>
      <c r="N237" s="13">
        <f>VLOOKUP($E237,'ssp3-up-g'!$C$1:$X$194,5,FALSE)</f>
        <v>3.9612069678689604E-3</v>
      </c>
      <c r="O237" s="13">
        <f>VLOOKUP($E237,'ssp3-up-g'!$C$1:$X$194,6,FALSE)</f>
        <v>4.0503133012065318E-3</v>
      </c>
      <c r="P237" s="13">
        <f>VLOOKUP($E237,'ssp3-up-g'!$C$1:$X$194,7,FALSE)</f>
        <v>3.9542991446283038E-3</v>
      </c>
      <c r="Q237" s="13">
        <f>VLOOKUP($E237,'ssp3-up-g'!$C$1:$X$194,8,FALSE)</f>
        <v>3.3340832599108444E-3</v>
      </c>
      <c r="R237" s="13">
        <f>VLOOKUP($E237,'ssp3-up-g'!$C$1:$X$194,9,FALSE)</f>
        <v>2.1826445463087735E-3</v>
      </c>
      <c r="S237" s="13">
        <f>VLOOKUP($E237,'ssp3-up-g'!$C$1:$X$194,10,FALSE)</f>
        <v>1.3477822171780313E-3</v>
      </c>
      <c r="T237" s="13">
        <f>VLOOKUP($E237,'ssp3-up-g'!$C$1:$X$194,11,FALSE)</f>
        <v>1.106072739721603E-3</v>
      </c>
      <c r="U237" s="13">
        <f>VLOOKUP($E237,'ssp3-up-g'!$C$1:$X$194,12,FALSE)</f>
        <v>1.443237241560924E-3</v>
      </c>
      <c r="V237" s="13">
        <f>VLOOKUP($E237,'ssp3-up-g'!$C$1:$X$194,13,FALSE)</f>
        <v>1.9586097857449969E-3</v>
      </c>
      <c r="W237" s="13">
        <f>VLOOKUP($E237,'ssp3-up-g'!$C$1:$X$194,14,FALSE)</f>
        <v>2.3121715417022681E-3</v>
      </c>
      <c r="X237" s="13">
        <f>VLOOKUP($E237,'ssp3-up-g'!$C$1:$X$194,15,FALSE)</f>
        <v>2.3252296365970371E-3</v>
      </c>
      <c r="Y237" s="13">
        <f>VLOOKUP($E237,'ssp3-up-g'!$C$1:$X$194,16,FALSE)</f>
        <v>2.1370501206293413E-3</v>
      </c>
      <c r="Z237" s="13">
        <f>VLOOKUP($E237,'ssp3-up-g'!$C$1:$X$194,17,FALSE)</f>
        <v>1.9910841435193394E-3</v>
      </c>
      <c r="AA237" s="13">
        <f>VLOOKUP($E237,'ssp3-up-g'!$C$1:$X$194,18,FALSE)</f>
        <v>2.0111955636034351E-3</v>
      </c>
      <c r="AB237" s="13">
        <f>VLOOKUP($E237,'ssp3-up-g'!$C$1:$X$194,19,FALSE)</f>
        <v>2.1866324803886672E-3</v>
      </c>
      <c r="AC237" s="13">
        <f>VLOOKUP($E237,'ssp3-up-g'!$C$1:$X$194,20,FALSE)</f>
        <v>2.4348399529878495E-3</v>
      </c>
      <c r="AD237" s="13">
        <f>VLOOKUP($E237,'ssp3-up-g'!$C$1:$X$194,21,FALSE)</f>
        <v>2.6540899559572007E-3</v>
      </c>
      <c r="AE237" s="13">
        <f>VLOOKUP($E237,'ssp3-up-g'!$C$1:$X$194,22,FALSE)</f>
        <v>2.8255756120912356E-3</v>
      </c>
    </row>
    <row r="238" spans="1:31" x14ac:dyDescent="0.3">
      <c r="A238" s="14">
        <v>236</v>
      </c>
      <c r="B238" s="14" t="s">
        <v>677</v>
      </c>
      <c r="C238" s="14" t="s">
        <v>214</v>
      </c>
      <c r="D238" s="14">
        <v>916</v>
      </c>
      <c r="E238" s="14" t="s">
        <v>214</v>
      </c>
      <c r="F238" s="14">
        <v>13</v>
      </c>
      <c r="G238" s="14" t="s">
        <v>258</v>
      </c>
      <c r="H238" s="14">
        <v>904</v>
      </c>
      <c r="I238" s="14">
        <v>1830</v>
      </c>
      <c r="L238" s="14" t="str">
        <f>B238</f>
        <v>Central America</v>
      </c>
      <c r="M238" s="15" t="s">
        <v>1049</v>
      </c>
      <c r="N238" s="15">
        <f t="shared" ref="N238:AE238" si="48">SUMIF($H$2:$H$295,$D238,N$2:N$295)</f>
        <v>9.279228347137078</v>
      </c>
      <c r="O238" s="15">
        <f t="shared" si="48"/>
        <v>10.271309771451183</v>
      </c>
      <c r="P238" s="15">
        <f t="shared" si="48"/>
        <v>10.992031582097514</v>
      </c>
      <c r="Q238" s="15">
        <f t="shared" si="48"/>
        <v>11.293379226580202</v>
      </c>
      <c r="R238" s="15">
        <f t="shared" si="48"/>
        <v>11.137438875905435</v>
      </c>
      <c r="S238" s="15">
        <f t="shared" si="48"/>
        <v>11.123166942689416</v>
      </c>
      <c r="T238" s="15">
        <f t="shared" si="48"/>
        <v>11.229516359356968</v>
      </c>
      <c r="U238" s="15">
        <f t="shared" si="48"/>
        <v>11.308994825615059</v>
      </c>
      <c r="V238" s="15">
        <f t="shared" si="48"/>
        <v>11.159422676101219</v>
      </c>
      <c r="W238" s="15">
        <f t="shared" si="48"/>
        <v>10.947276332576603</v>
      </c>
      <c r="X238" s="15">
        <f t="shared" si="48"/>
        <v>10.955873115916518</v>
      </c>
      <c r="Y238" s="15">
        <f t="shared" si="48"/>
        <v>11.025555681586736</v>
      </c>
      <c r="Z238" s="15">
        <f t="shared" si="48"/>
        <v>11.05486773308402</v>
      </c>
      <c r="AA238" s="15">
        <f t="shared" si="48"/>
        <v>10.990205625700259</v>
      </c>
      <c r="AB238" s="15">
        <f t="shared" si="48"/>
        <v>10.888953145837277</v>
      </c>
      <c r="AC238" s="15">
        <f t="shared" si="48"/>
        <v>10.824316785084324</v>
      </c>
      <c r="AD238" s="15">
        <f t="shared" si="48"/>
        <v>10.82923278829931</v>
      </c>
      <c r="AE238" s="15">
        <f t="shared" si="48"/>
        <v>10.845143956795333</v>
      </c>
    </row>
    <row r="239" spans="1:31" x14ac:dyDescent="0.3">
      <c r="A239" s="14">
        <v>237</v>
      </c>
      <c r="B239" s="8" t="s">
        <v>678</v>
      </c>
      <c r="C239" s="8" t="s">
        <v>214</v>
      </c>
      <c r="D239" s="8">
        <v>84</v>
      </c>
      <c r="E239" s="8" t="s">
        <v>29</v>
      </c>
      <c r="F239" s="8">
        <v>84</v>
      </c>
      <c r="G239" s="8" t="s">
        <v>261</v>
      </c>
      <c r="H239" s="8">
        <v>916</v>
      </c>
      <c r="J239" s="8" t="str">
        <f>VLOOKUP($E239,'un-class-eco'!$B$2:$D$219,3,FALSE)</f>
        <v>Upper middle income</v>
      </c>
      <c r="K239" s="8" t="str">
        <f>IF(VLOOKUP(E239,'un-class'!$L$1:$O$249,2,FALSE)="x","LDC",IF(VLOOKUP(E239,'un-class'!$L$1:$O$249,3,FALSE)="x","LLDC",IF(VLOOKUP(E239,'un-class'!$L$1:O454,4,FALSE)="x","SIDS","nan")))</f>
        <v>SIDS</v>
      </c>
      <c r="L239" s="14" t="str">
        <f t="shared" si="47"/>
        <v>BLZ</v>
      </c>
      <c r="M239" s="15" t="s">
        <v>1049</v>
      </c>
      <c r="N239" s="13">
        <f>VLOOKUP($E239,'ssp3-up-g'!$C$1:$X$194,5,FALSE)</f>
        <v>1.7570183373031067E-2</v>
      </c>
      <c r="O239" s="13">
        <f>VLOOKUP($E239,'ssp3-up-g'!$C$1:$X$194,6,FALSE)</f>
        <v>1.9043245569743211E-2</v>
      </c>
      <c r="P239" s="13">
        <f>VLOOKUP($E239,'ssp3-up-g'!$C$1:$X$194,7,FALSE)</f>
        <v>2.0011888396844979E-2</v>
      </c>
      <c r="Q239" s="13">
        <f>VLOOKUP($E239,'ssp3-up-g'!$C$1:$X$194,8,FALSE)</f>
        <v>2.0311937238078837E-2</v>
      </c>
      <c r="R239" s="13">
        <f>VLOOKUP($E239,'ssp3-up-g'!$C$1:$X$194,9,FALSE)</f>
        <v>2.0164688189533375E-2</v>
      </c>
      <c r="S239" s="13">
        <f>VLOOKUP($E239,'ssp3-up-g'!$C$1:$X$194,10,FALSE)</f>
        <v>2.0402944267096101E-2</v>
      </c>
      <c r="T239" s="13">
        <f>VLOOKUP($E239,'ssp3-up-g'!$C$1:$X$194,11,FALSE)</f>
        <v>2.1196018339214973E-2</v>
      </c>
      <c r="U239" s="13">
        <f>VLOOKUP($E239,'ssp3-up-g'!$C$1:$X$194,12,FALSE)</f>
        <v>2.2144183693469877E-2</v>
      </c>
      <c r="V239" s="13">
        <f>VLOOKUP($E239,'ssp3-up-g'!$C$1:$X$194,13,FALSE)</f>
        <v>2.2756236563844345E-2</v>
      </c>
      <c r="W239" s="13">
        <f>VLOOKUP($E239,'ssp3-up-g'!$C$1:$X$194,14,FALSE)</f>
        <v>2.3344679157552561E-2</v>
      </c>
      <c r="X239" s="13">
        <f>VLOOKUP($E239,'ssp3-up-g'!$C$1:$X$194,15,FALSE)</f>
        <v>2.4151185964525146E-2</v>
      </c>
      <c r="Y239" s="13">
        <f>VLOOKUP($E239,'ssp3-up-g'!$C$1:$X$194,16,FALSE)</f>
        <v>2.5405433403776989E-2</v>
      </c>
      <c r="Z239" s="13">
        <f>VLOOKUP($E239,'ssp3-up-g'!$C$1:$X$194,17,FALSE)</f>
        <v>2.7140611946807225E-2</v>
      </c>
      <c r="AA239" s="13">
        <f>VLOOKUP($E239,'ssp3-up-g'!$C$1:$X$194,18,FALSE)</f>
        <v>2.8995084098107138E-2</v>
      </c>
      <c r="AB239" s="13">
        <f>VLOOKUP($E239,'ssp3-up-g'!$C$1:$X$194,19,FALSE)</f>
        <v>3.1064107887585679E-2</v>
      </c>
      <c r="AC239" s="13">
        <f>VLOOKUP($E239,'ssp3-up-g'!$C$1:$X$194,20,FALSE)</f>
        <v>3.3315060646507577E-2</v>
      </c>
      <c r="AD239" s="13">
        <f>VLOOKUP($E239,'ssp3-up-g'!$C$1:$X$194,21,FALSE)</f>
        <v>3.6144834997742903E-2</v>
      </c>
      <c r="AE239" s="13">
        <f>VLOOKUP($E239,'ssp3-up-g'!$C$1:$X$194,22,FALSE)</f>
        <v>3.9216062699062748E-2</v>
      </c>
    </row>
    <row r="240" spans="1:31" x14ac:dyDescent="0.3">
      <c r="A240" s="14">
        <v>238</v>
      </c>
      <c r="B240" s="8" t="s">
        <v>680</v>
      </c>
      <c r="C240" s="8" t="s">
        <v>214</v>
      </c>
      <c r="D240" s="8">
        <v>188</v>
      </c>
      <c r="E240" s="8" t="s">
        <v>48</v>
      </c>
      <c r="F240" s="8">
        <v>188</v>
      </c>
      <c r="G240" s="8" t="s">
        <v>261</v>
      </c>
      <c r="H240" s="8">
        <v>916</v>
      </c>
      <c r="J240" s="8" t="str">
        <f>VLOOKUP($E240,'un-class-eco'!$B$2:$D$219,3,FALSE)</f>
        <v>Upper middle income</v>
      </c>
      <c r="K240" s="8" t="str">
        <f>IF(VLOOKUP(E240,'un-class'!$L$1:$O$249,2,FALSE)="x","LDC",IF(VLOOKUP(E240,'un-class'!$L$1:$O$249,3,FALSE)="x","LLDC",IF(VLOOKUP(E240,'un-class'!$L$1:O455,4,FALSE)="x","SIDS","nan")))</f>
        <v>nan</v>
      </c>
      <c r="L240" s="14" t="str">
        <f t="shared" si="47"/>
        <v>CRI</v>
      </c>
      <c r="M240" s="15" t="s">
        <v>1049</v>
      </c>
      <c r="N240" s="13">
        <f>VLOOKUP($E240,'ssp3-up-g'!$C$1:$X$194,5,FALSE)</f>
        <v>0.30569906290717519</v>
      </c>
      <c r="O240" s="13">
        <f>VLOOKUP($E240,'ssp3-up-g'!$C$1:$X$194,6,FALSE)</f>
        <v>0.29723733890607296</v>
      </c>
      <c r="P240" s="13">
        <f>VLOOKUP($E240,'ssp3-up-g'!$C$1:$X$194,7,FALSE)</f>
        <v>0.27502104644637759</v>
      </c>
      <c r="Q240" s="13">
        <f>VLOOKUP($E240,'ssp3-up-g'!$C$1:$X$194,8,FALSE)</f>
        <v>0.25686345081225959</v>
      </c>
      <c r="R240" s="13">
        <f>VLOOKUP($E240,'ssp3-up-g'!$C$1:$X$194,9,FALSE)</f>
        <v>0.23331722373501584</v>
      </c>
      <c r="S240" s="13">
        <f>VLOOKUP($E240,'ssp3-up-g'!$C$1:$X$194,10,FALSE)</f>
        <v>0.21681579301965037</v>
      </c>
      <c r="T240" s="13">
        <f>VLOOKUP($E240,'ssp3-up-g'!$C$1:$X$194,11,FALSE)</f>
        <v>0.2053013648860178</v>
      </c>
      <c r="U240" s="13">
        <f>VLOOKUP($E240,'ssp3-up-g'!$C$1:$X$194,12,FALSE)</f>
        <v>0.19762655406531771</v>
      </c>
      <c r="V240" s="13">
        <f>VLOOKUP($E240,'ssp3-up-g'!$C$1:$X$194,13,FALSE)</f>
        <v>0.18727754852268141</v>
      </c>
      <c r="W240" s="13">
        <f>VLOOKUP($E240,'ssp3-up-g'!$C$1:$X$194,14,FALSE)</f>
        <v>0.17875268748421558</v>
      </c>
      <c r="X240" s="13">
        <f>VLOOKUP($E240,'ssp3-up-g'!$C$1:$X$194,15,FALSE)</f>
        <v>0.1645334797857112</v>
      </c>
      <c r="Y240" s="13">
        <f>VLOOKUP($E240,'ssp3-up-g'!$C$1:$X$194,16,FALSE)</f>
        <v>0.15207138448532653</v>
      </c>
      <c r="Z240" s="13">
        <f>VLOOKUP($E240,'ssp3-up-g'!$C$1:$X$194,17,FALSE)</f>
        <v>0.14379753782895044</v>
      </c>
      <c r="AA240" s="13">
        <f>VLOOKUP($E240,'ssp3-up-g'!$C$1:$X$194,18,FALSE)</f>
        <v>0.14061894403639652</v>
      </c>
      <c r="AB240" s="13">
        <f>VLOOKUP($E240,'ssp3-up-g'!$C$1:$X$194,19,FALSE)</f>
        <v>0.14187408448401673</v>
      </c>
      <c r="AC240" s="13">
        <f>VLOOKUP($E240,'ssp3-up-g'!$C$1:$X$194,20,FALSE)</f>
        <v>0.14589140536382139</v>
      </c>
      <c r="AD240" s="13">
        <f>VLOOKUP($E240,'ssp3-up-g'!$C$1:$X$194,21,FALSE)</f>
        <v>0.15008485153810369</v>
      </c>
      <c r="AE240" s="13">
        <f>VLOOKUP($E240,'ssp3-up-g'!$C$1:$X$194,22,FALSE)</f>
        <v>0.15241586128669571</v>
      </c>
    </row>
    <row r="241" spans="1:31" x14ac:dyDescent="0.3">
      <c r="A241" s="14">
        <v>239</v>
      </c>
      <c r="B241" s="8" t="s">
        <v>682</v>
      </c>
      <c r="C241" s="8" t="s">
        <v>214</v>
      </c>
      <c r="D241" s="8">
        <v>222</v>
      </c>
      <c r="E241" s="8" t="s">
        <v>166</v>
      </c>
      <c r="F241" s="8">
        <v>222</v>
      </c>
      <c r="G241" s="8" t="s">
        <v>261</v>
      </c>
      <c r="H241" s="8">
        <v>916</v>
      </c>
      <c r="J241" s="8" t="str">
        <f>VLOOKUP($E241,'un-class-eco'!$B$2:$D$219,3,FALSE)</f>
        <v>Upper middle income</v>
      </c>
      <c r="K241" s="8" t="str">
        <f>IF(VLOOKUP(E241,'un-class'!$L$1:$O$249,2,FALSE)="x","LDC",IF(VLOOKUP(E241,'un-class'!$L$1:$O$249,3,FALSE)="x","LLDC",IF(VLOOKUP(E241,'un-class'!$L$1:O456,4,FALSE)="x","SIDS","nan")))</f>
        <v>nan</v>
      </c>
      <c r="L241" s="14" t="str">
        <f t="shared" si="47"/>
        <v>SLV</v>
      </c>
      <c r="M241" s="15" t="s">
        <v>1049</v>
      </c>
      <c r="N241" s="13">
        <f>VLOOKUP($E241,'ssp3-up-g'!$C$1:$X$194,5,FALSE)</f>
        <v>0.24388170101513929</v>
      </c>
      <c r="O241" s="13">
        <f>VLOOKUP($E241,'ssp3-up-g'!$C$1:$X$194,6,FALSE)</f>
        <v>0.26949039583528567</v>
      </c>
      <c r="P241" s="13">
        <f>VLOOKUP($E241,'ssp3-up-g'!$C$1:$X$194,7,FALSE)</f>
        <v>0.28310540718415744</v>
      </c>
      <c r="Q241" s="13">
        <f>VLOOKUP($E241,'ssp3-up-g'!$C$1:$X$194,8,FALSE)</f>
        <v>0.26347756154910318</v>
      </c>
      <c r="R241" s="13">
        <f>VLOOKUP($E241,'ssp3-up-g'!$C$1:$X$194,9,FALSE)</f>
        <v>0.23912823092071012</v>
      </c>
      <c r="S241" s="13">
        <f>VLOOKUP($E241,'ssp3-up-g'!$C$1:$X$194,10,FALSE)</f>
        <v>0.22406311719331384</v>
      </c>
      <c r="T241" s="13">
        <f>VLOOKUP($E241,'ssp3-up-g'!$C$1:$X$194,11,FALSE)</f>
        <v>0.21231000152144031</v>
      </c>
      <c r="U241" s="13">
        <f>VLOOKUP($E241,'ssp3-up-g'!$C$1:$X$194,12,FALSE)</f>
        <v>0.20090196726976917</v>
      </c>
      <c r="V241" s="13">
        <f>VLOOKUP($E241,'ssp3-up-g'!$C$1:$X$194,13,FALSE)</f>
        <v>0.18209960684510751</v>
      </c>
      <c r="W241" s="13">
        <f>VLOOKUP($E241,'ssp3-up-g'!$C$1:$X$194,14,FALSE)</f>
        <v>0.16211487199143448</v>
      </c>
      <c r="X241" s="13">
        <f>VLOOKUP($E241,'ssp3-up-g'!$C$1:$X$194,15,FALSE)</f>
        <v>0.15413071188731919</v>
      </c>
      <c r="Y241" s="13">
        <f>VLOOKUP($E241,'ssp3-up-g'!$C$1:$X$194,16,FALSE)</f>
        <v>0.14879522525473021</v>
      </c>
      <c r="Z241" s="13">
        <f>VLOOKUP($E241,'ssp3-up-g'!$C$1:$X$194,17,FALSE)</f>
        <v>0.1457443126343323</v>
      </c>
      <c r="AA241" s="13">
        <f>VLOOKUP($E241,'ssp3-up-g'!$C$1:$X$194,18,FALSE)</f>
        <v>0.14712557616167121</v>
      </c>
      <c r="AB241" s="13">
        <f>VLOOKUP($E241,'ssp3-up-g'!$C$1:$X$194,19,FALSE)</f>
        <v>0.1523060551594293</v>
      </c>
      <c r="AC241" s="13">
        <f>VLOOKUP($E241,'ssp3-up-g'!$C$1:$X$194,20,FALSE)</f>
        <v>0.16240454012408989</v>
      </c>
      <c r="AD241" s="13">
        <f>VLOOKUP($E241,'ssp3-up-g'!$C$1:$X$194,21,FALSE)</f>
        <v>0.17722940367050644</v>
      </c>
      <c r="AE241" s="13">
        <f>VLOOKUP($E241,'ssp3-up-g'!$C$1:$X$194,22,FALSE)</f>
        <v>0.19574631767380879</v>
      </c>
    </row>
    <row r="242" spans="1:31" x14ac:dyDescent="0.3">
      <c r="A242" s="14">
        <v>240</v>
      </c>
      <c r="B242" s="8" t="s">
        <v>684</v>
      </c>
      <c r="C242" s="8" t="s">
        <v>214</v>
      </c>
      <c r="D242" s="8">
        <v>320</v>
      </c>
      <c r="E242" s="8" t="s">
        <v>78</v>
      </c>
      <c r="F242" s="8">
        <v>320</v>
      </c>
      <c r="G242" s="8" t="s">
        <v>261</v>
      </c>
      <c r="H242" s="8">
        <v>916</v>
      </c>
      <c r="J242" s="8" t="str">
        <f>VLOOKUP($E242,'un-class-eco'!$B$2:$D$219,3,FALSE)</f>
        <v>Upper middle income</v>
      </c>
      <c r="K242" s="8" t="str">
        <f>IF(VLOOKUP(E242,'un-class'!$L$1:$O$249,2,FALSE)="x","LDC",IF(VLOOKUP(E242,'un-class'!$L$1:$O$249,3,FALSE)="x","LLDC",IF(VLOOKUP(E242,'un-class'!$L$1:O457,4,FALSE)="x","SIDS","nan")))</f>
        <v>nan</v>
      </c>
      <c r="L242" s="14" t="str">
        <f t="shared" si="47"/>
        <v>GTM</v>
      </c>
      <c r="M242" s="15" t="s">
        <v>1049</v>
      </c>
      <c r="N242" s="13">
        <f>VLOOKUP($E242,'ssp3-up-g'!$C$1:$X$194,5,FALSE)</f>
        <v>1.0869659572216976</v>
      </c>
      <c r="O242" s="13">
        <f>VLOOKUP($E242,'ssp3-up-g'!$C$1:$X$194,6,FALSE)</f>
        <v>1.2528583594646108</v>
      </c>
      <c r="P242" s="13">
        <f>VLOOKUP($E242,'ssp3-up-g'!$C$1:$X$194,7,FALSE)</f>
        <v>1.387592385732626</v>
      </c>
      <c r="Q242" s="13">
        <f>VLOOKUP($E242,'ssp3-up-g'!$C$1:$X$194,8,FALSE)</f>
        <v>1.4860215884905568</v>
      </c>
      <c r="R242" s="13">
        <f>VLOOKUP($E242,'ssp3-up-g'!$C$1:$X$194,9,FALSE)</f>
        <v>1.5365945458105621</v>
      </c>
      <c r="S242" s="13">
        <f>VLOOKUP($E242,'ssp3-up-g'!$C$1:$X$194,10,FALSE)</f>
        <v>1.5933169601795285</v>
      </c>
      <c r="T242" s="13">
        <f>VLOOKUP($E242,'ssp3-up-g'!$C$1:$X$194,11,FALSE)</f>
        <v>1.662883830064958</v>
      </c>
      <c r="U242" s="13">
        <f>VLOOKUP($E242,'ssp3-up-g'!$C$1:$X$194,12,FALSE)</f>
        <v>1.7251536091279114</v>
      </c>
      <c r="V242" s="13">
        <f>VLOOKUP($E242,'ssp3-up-g'!$C$1:$X$194,13,FALSE)</f>
        <v>1.7481620307414154</v>
      </c>
      <c r="W242" s="13">
        <f>VLOOKUP($E242,'ssp3-up-g'!$C$1:$X$194,14,FALSE)</f>
        <v>1.752560385562731</v>
      </c>
      <c r="X242" s="13">
        <f>VLOOKUP($E242,'ssp3-up-g'!$C$1:$X$194,15,FALSE)</f>
        <v>1.7704352585194627</v>
      </c>
      <c r="Y242" s="13">
        <f>VLOOKUP($E242,'ssp3-up-g'!$C$1:$X$194,16,FALSE)</f>
        <v>1.7857631006532806</v>
      </c>
      <c r="Z242" s="13">
        <f>VLOOKUP($E242,'ssp3-up-g'!$C$1:$X$194,17,FALSE)</f>
        <v>1.7805392731826615</v>
      </c>
      <c r="AA242" s="13">
        <f>VLOOKUP($E242,'ssp3-up-g'!$C$1:$X$194,18,FALSE)</f>
        <v>1.7709431212307365</v>
      </c>
      <c r="AB242" s="13">
        <f>VLOOKUP($E242,'ssp3-up-g'!$C$1:$X$194,19,FALSE)</f>
        <v>1.7560255020037836</v>
      </c>
      <c r="AC242" s="13">
        <f>VLOOKUP($E242,'ssp3-up-g'!$C$1:$X$194,20,FALSE)</f>
        <v>1.7431299730166145</v>
      </c>
      <c r="AD242" s="13">
        <f>VLOOKUP($E242,'ssp3-up-g'!$C$1:$X$194,21,FALSE)</f>
        <v>1.7157720064896225</v>
      </c>
      <c r="AE242" s="13">
        <f>VLOOKUP($E242,'ssp3-up-g'!$C$1:$X$194,22,FALSE)</f>
        <v>1.683847609232302</v>
      </c>
    </row>
    <row r="243" spans="1:31" x14ac:dyDescent="0.3">
      <c r="A243" s="14">
        <v>241</v>
      </c>
      <c r="B243" s="8" t="s">
        <v>686</v>
      </c>
      <c r="C243" s="8" t="s">
        <v>214</v>
      </c>
      <c r="D243" s="8">
        <v>340</v>
      </c>
      <c r="E243" s="8" t="s">
        <v>83</v>
      </c>
      <c r="F243" s="8">
        <v>340</v>
      </c>
      <c r="G243" s="8" t="s">
        <v>261</v>
      </c>
      <c r="H243" s="8">
        <v>916</v>
      </c>
      <c r="J243" s="8" t="str">
        <f>VLOOKUP($E243,'un-class-eco'!$B$2:$D$219,3,FALSE)</f>
        <v>Lower middle income</v>
      </c>
      <c r="K243" s="8" t="str">
        <f>IF(VLOOKUP(E243,'un-class'!$L$1:$O$249,2,FALSE)="x","LDC",IF(VLOOKUP(E243,'un-class'!$L$1:$O$249,3,FALSE)="x","LLDC",IF(VLOOKUP(E243,'un-class'!$L$1:O458,4,FALSE)="x","SIDS","nan")))</f>
        <v>nan</v>
      </c>
      <c r="L243" s="14" t="str">
        <f t="shared" si="47"/>
        <v>HND</v>
      </c>
      <c r="M243" s="15" t="s">
        <v>1049</v>
      </c>
      <c r="N243" s="13">
        <f>VLOOKUP($E243,'ssp3-up-g'!$C$1:$X$194,5,FALSE)</f>
        <v>0.47884240980836568</v>
      </c>
      <c r="O243" s="13">
        <f>VLOOKUP($E243,'ssp3-up-g'!$C$1:$X$194,6,FALSE)</f>
        <v>0.53869608874414787</v>
      </c>
      <c r="P243" s="13">
        <f>VLOOKUP($E243,'ssp3-up-g'!$C$1:$X$194,7,FALSE)</f>
        <v>0.57348299704816252</v>
      </c>
      <c r="Q243" s="13">
        <f>VLOOKUP($E243,'ssp3-up-g'!$C$1:$X$194,8,FALSE)</f>
        <v>0.58753555174763683</v>
      </c>
      <c r="R243" s="13">
        <f>VLOOKUP($E243,'ssp3-up-g'!$C$1:$X$194,9,FALSE)</f>
        <v>0.58710662075003928</v>
      </c>
      <c r="S243" s="13">
        <f>VLOOKUP($E243,'ssp3-up-g'!$C$1:$X$194,10,FALSE)</f>
        <v>0.59282113346690313</v>
      </c>
      <c r="T243" s="13">
        <f>VLOOKUP($E243,'ssp3-up-g'!$C$1:$X$194,11,FALSE)</f>
        <v>0.59974423284349587</v>
      </c>
      <c r="U243" s="13">
        <f>VLOOKUP($E243,'ssp3-up-g'!$C$1:$X$194,12,FALSE)</f>
        <v>0.60452852168945803</v>
      </c>
      <c r="V243" s="13">
        <f>VLOOKUP($E243,'ssp3-up-g'!$C$1:$X$194,13,FALSE)</f>
        <v>0.59814716387909606</v>
      </c>
      <c r="W243" s="13">
        <f>VLOOKUP($E243,'ssp3-up-g'!$C$1:$X$194,14,FALSE)</f>
        <v>0.58330770086196182</v>
      </c>
      <c r="X243" s="13">
        <f>VLOOKUP($E243,'ssp3-up-g'!$C$1:$X$194,15,FALSE)</f>
        <v>0.57287454676061067</v>
      </c>
      <c r="Y243" s="13">
        <f>VLOOKUP($E243,'ssp3-up-g'!$C$1:$X$194,16,FALSE)</f>
        <v>0.56180149494213438</v>
      </c>
      <c r="Z243" s="13">
        <f>VLOOKUP($E243,'ssp3-up-g'!$C$1:$X$194,17,FALSE)</f>
        <v>0.55280321280365996</v>
      </c>
      <c r="AA243" s="13">
        <f>VLOOKUP($E243,'ssp3-up-g'!$C$1:$X$194,18,FALSE)</f>
        <v>0.54489080309109639</v>
      </c>
      <c r="AB243" s="13">
        <f>VLOOKUP($E243,'ssp3-up-g'!$C$1:$X$194,19,FALSE)</f>
        <v>0.54165979932092512</v>
      </c>
      <c r="AC243" s="13">
        <f>VLOOKUP($E243,'ssp3-up-g'!$C$1:$X$194,20,FALSE)</f>
        <v>0.53797527255682098</v>
      </c>
      <c r="AD243" s="13">
        <f>VLOOKUP($E243,'ssp3-up-g'!$C$1:$X$194,21,FALSE)</f>
        <v>0.53658117319558229</v>
      </c>
      <c r="AE243" s="13">
        <f>VLOOKUP($E243,'ssp3-up-g'!$C$1:$X$194,22,FALSE)</f>
        <v>0.5357003775519118</v>
      </c>
    </row>
    <row r="244" spans="1:31" x14ac:dyDescent="0.3">
      <c r="A244" s="14">
        <v>242</v>
      </c>
      <c r="B244" s="8" t="s">
        <v>688</v>
      </c>
      <c r="C244" s="8" t="s">
        <v>214</v>
      </c>
      <c r="D244" s="8">
        <v>484</v>
      </c>
      <c r="E244" s="8" t="s">
        <v>119</v>
      </c>
      <c r="F244" s="8">
        <v>484</v>
      </c>
      <c r="G244" s="8" t="s">
        <v>261</v>
      </c>
      <c r="H244" s="8">
        <v>916</v>
      </c>
      <c r="J244" s="8" t="str">
        <f>VLOOKUP($E244,'un-class-eco'!$B$2:$D$219,3,FALSE)</f>
        <v>Upper middle income</v>
      </c>
      <c r="K244" s="8" t="str">
        <f>IF(VLOOKUP(E244,'un-class'!$L$1:$O$249,2,FALSE)="x","LDC",IF(VLOOKUP(E244,'un-class'!$L$1:$O$249,3,FALSE)="x","LLDC",IF(VLOOKUP(E244,'un-class'!$L$1:O459,4,FALSE)="x","SIDS","nan")))</f>
        <v>nan</v>
      </c>
      <c r="L244" s="14" t="str">
        <f t="shared" si="47"/>
        <v>MEX</v>
      </c>
      <c r="M244" s="15" t="s">
        <v>1049</v>
      </c>
      <c r="N244" s="13">
        <f>VLOOKUP($E244,'ssp3-up-g'!$C$1:$X$194,5,FALSE)</f>
        <v>6.6072534371533038</v>
      </c>
      <c r="O244" s="13">
        <f>VLOOKUP($E244,'ssp3-up-g'!$C$1:$X$194,6,FALSE)</f>
        <v>7.3138137391824074</v>
      </c>
      <c r="P244" s="13">
        <f>VLOOKUP($E244,'ssp3-up-g'!$C$1:$X$194,7,FALSE)</f>
        <v>7.8474905226655949</v>
      </c>
      <c r="Q244" s="13">
        <f>VLOOKUP($E244,'ssp3-up-g'!$C$1:$X$194,8,FALSE)</f>
        <v>8.073130948424776</v>
      </c>
      <c r="R244" s="13">
        <f>VLOOKUP($E244,'ssp3-up-g'!$C$1:$X$194,9,FALSE)</f>
        <v>7.9398138244910541</v>
      </c>
      <c r="S244" s="13">
        <f>VLOOKUP($E244,'ssp3-up-g'!$C$1:$X$194,10,FALSE)</f>
        <v>7.9158509717622962</v>
      </c>
      <c r="T244" s="13">
        <f>VLOOKUP($E244,'ssp3-up-g'!$C$1:$X$194,11,FALSE)</f>
        <v>7.9869901747977678</v>
      </c>
      <c r="U244" s="13">
        <f>VLOOKUP($E244,'ssp3-up-g'!$C$1:$X$194,12,FALSE)</f>
        <v>8.0350782395688896</v>
      </c>
      <c r="V244" s="13">
        <f>VLOOKUP($E244,'ssp3-up-g'!$C$1:$X$194,13,FALSE)</f>
        <v>7.92646659921013</v>
      </c>
      <c r="W244" s="13">
        <f>VLOOKUP($E244,'ssp3-up-g'!$C$1:$X$194,14,FALSE)</f>
        <v>7.7817452152311546</v>
      </c>
      <c r="X244" s="13">
        <f>VLOOKUP($E244,'ssp3-up-g'!$C$1:$X$194,15,FALSE)</f>
        <v>7.8178409166008862</v>
      </c>
      <c r="Y244" s="13">
        <f>VLOOKUP($E244,'ssp3-up-g'!$C$1:$X$194,16,FALSE)</f>
        <v>7.9105256048186448</v>
      </c>
      <c r="Z244" s="13">
        <f>VLOOKUP($E244,'ssp3-up-g'!$C$1:$X$194,17,FALSE)</f>
        <v>7.9728891161195747</v>
      </c>
      <c r="AA244" s="13">
        <f>VLOOKUP($E244,'ssp3-up-g'!$C$1:$X$194,18,FALSE)</f>
        <v>7.9353799557895002</v>
      </c>
      <c r="AB244" s="13">
        <f>VLOOKUP($E244,'ssp3-up-g'!$C$1:$X$194,19,FALSE)</f>
        <v>7.8520482097667639</v>
      </c>
      <c r="AC244" s="13">
        <f>VLOOKUP($E244,'ssp3-up-g'!$C$1:$X$194,20,FALSE)</f>
        <v>7.7926847512031259</v>
      </c>
      <c r="AD244" s="13">
        <f>VLOOKUP($E244,'ssp3-up-g'!$C$1:$X$194,21,FALSE)</f>
        <v>7.8047429909281902</v>
      </c>
      <c r="AE244" s="13">
        <f>VLOOKUP($E244,'ssp3-up-g'!$C$1:$X$194,22,FALSE)</f>
        <v>7.8277881089801724</v>
      </c>
    </row>
    <row r="245" spans="1:31" x14ac:dyDescent="0.3">
      <c r="A245" s="14">
        <v>243</v>
      </c>
      <c r="B245" s="8" t="s">
        <v>690</v>
      </c>
      <c r="C245" s="8" t="s">
        <v>214</v>
      </c>
      <c r="D245" s="8">
        <v>558</v>
      </c>
      <c r="E245" s="8" t="s">
        <v>137</v>
      </c>
      <c r="F245" s="8">
        <v>558</v>
      </c>
      <c r="G245" s="8" t="s">
        <v>261</v>
      </c>
      <c r="H245" s="8">
        <v>916</v>
      </c>
      <c r="J245" s="8" t="str">
        <f>VLOOKUP($E245,'un-class-eco'!$B$2:$D$219,3,FALSE)</f>
        <v>Lower middle income</v>
      </c>
      <c r="K245" s="8" t="str">
        <f>IF(VLOOKUP(E245,'un-class'!$L$1:$O$249,2,FALSE)="x","LDC",IF(VLOOKUP(E245,'un-class'!$L$1:$O$249,3,FALSE)="x","LLDC",IF(VLOOKUP(E245,'un-class'!$L$1:O460,4,FALSE)="x","SIDS","nan")))</f>
        <v>nan</v>
      </c>
      <c r="L245" s="14" t="str">
        <f t="shared" si="47"/>
        <v>NIC</v>
      </c>
      <c r="M245" s="15" t="s">
        <v>1049</v>
      </c>
      <c r="N245" s="13">
        <f>VLOOKUP($E245,'ssp3-up-g'!$C$1:$X$194,5,FALSE)</f>
        <v>0.29389824410779042</v>
      </c>
      <c r="O245" s="13">
        <f>VLOOKUP($E245,'ssp3-up-g'!$C$1:$X$194,6,FALSE)</f>
        <v>0.32778937056087054</v>
      </c>
      <c r="P245" s="13">
        <f>VLOOKUP($E245,'ssp3-up-g'!$C$1:$X$194,7,FALSE)</f>
        <v>0.35007737197406374</v>
      </c>
      <c r="Q245" s="13">
        <f>VLOOKUP($E245,'ssp3-up-g'!$C$1:$X$194,8,FALSE)</f>
        <v>0.35018918793463172</v>
      </c>
      <c r="R245" s="13">
        <f>VLOOKUP($E245,'ssp3-up-g'!$C$1:$X$194,9,FALSE)</f>
        <v>0.33870973292956208</v>
      </c>
      <c r="S245" s="13">
        <f>VLOOKUP($E245,'ssp3-up-g'!$C$1:$X$194,10,FALSE)</f>
        <v>0.32822436169476532</v>
      </c>
      <c r="T245" s="13">
        <f>VLOOKUP($E245,'ssp3-up-g'!$C$1:$X$194,11,FALSE)</f>
        <v>0.31779585730786142</v>
      </c>
      <c r="U245" s="13">
        <f>VLOOKUP($E245,'ssp3-up-g'!$C$1:$X$194,12,FALSE)</f>
        <v>0.30672176762457326</v>
      </c>
      <c r="V245" s="13">
        <f>VLOOKUP($E245,'ssp3-up-g'!$C$1:$X$194,13,FALSE)</f>
        <v>0.28921290804187905</v>
      </c>
      <c r="W245" s="13">
        <f>VLOOKUP($E245,'ssp3-up-g'!$C$1:$X$194,14,FALSE)</f>
        <v>0.27198520171468399</v>
      </c>
      <c r="X245" s="13">
        <f>VLOOKUP($E245,'ssp3-up-g'!$C$1:$X$194,15,FALSE)</f>
        <v>0.26778356709530016</v>
      </c>
      <c r="Y245" s="13">
        <f>VLOOKUP($E245,'ssp3-up-g'!$C$1:$X$194,16,FALSE)</f>
        <v>0.26405086353323171</v>
      </c>
      <c r="Z245" s="13">
        <f>VLOOKUP($E245,'ssp3-up-g'!$C$1:$X$194,17,FALSE)</f>
        <v>0.26064185950060992</v>
      </c>
      <c r="AA245" s="13">
        <f>VLOOKUP($E245,'ssp3-up-g'!$C$1:$X$194,18,FALSE)</f>
        <v>0.25720689547607911</v>
      </c>
      <c r="AB245" s="13">
        <f>VLOOKUP($E245,'ssp3-up-g'!$C$1:$X$194,19,FALSE)</f>
        <v>0.25513227685299622</v>
      </c>
      <c r="AC245" s="13">
        <f>VLOOKUP($E245,'ssp3-up-g'!$C$1:$X$194,20,FALSE)</f>
        <v>0.25422112684152864</v>
      </c>
      <c r="AD245" s="13">
        <f>VLOOKUP($E245,'ssp3-up-g'!$C$1:$X$194,21,FALSE)</f>
        <v>0.25595713135524356</v>
      </c>
      <c r="AE245" s="13">
        <f>VLOOKUP($E245,'ssp3-up-g'!$C$1:$X$194,22,FALSE)</f>
        <v>0.2587690153323603</v>
      </c>
    </row>
    <row r="246" spans="1:31" x14ac:dyDescent="0.3">
      <c r="A246" s="14">
        <v>244</v>
      </c>
      <c r="B246" s="8" t="s">
        <v>692</v>
      </c>
      <c r="C246" s="8" t="s">
        <v>214</v>
      </c>
      <c r="D246" s="8">
        <v>591</v>
      </c>
      <c r="E246" s="8" t="s">
        <v>144</v>
      </c>
      <c r="F246" s="8">
        <v>591</v>
      </c>
      <c r="G246" s="8" t="s">
        <v>261</v>
      </c>
      <c r="H246" s="8">
        <v>916</v>
      </c>
      <c r="J246" s="8" t="str">
        <f>VLOOKUP($E246,'un-class-eco'!$B$2:$D$219,3,FALSE)</f>
        <v>High income</v>
      </c>
      <c r="K246" s="8" t="str">
        <f>IF(VLOOKUP(E246,'un-class'!$L$1:$O$249,2,FALSE)="x","LDC",IF(VLOOKUP(E246,'un-class'!$L$1:$O$249,3,FALSE)="x","LLDC",IF(VLOOKUP(E246,'un-class'!$L$1:O461,4,FALSE)="x","SIDS","nan")))</f>
        <v>nan</v>
      </c>
      <c r="L246" s="14" t="str">
        <f t="shared" si="47"/>
        <v>PAN</v>
      </c>
      <c r="M246" s="15" t="s">
        <v>1049</v>
      </c>
      <c r="N246" s="13">
        <f>VLOOKUP($E246,'ssp3-up-g'!$C$1:$X$194,5,FALSE)</f>
        <v>0.24511735155057579</v>
      </c>
      <c r="O246" s="13">
        <f>VLOOKUP($E246,'ssp3-up-g'!$C$1:$X$194,6,FALSE)</f>
        <v>0.25238123318804417</v>
      </c>
      <c r="P246" s="13">
        <f>VLOOKUP($E246,'ssp3-up-g'!$C$1:$X$194,7,FALSE)</f>
        <v>0.25524996264968802</v>
      </c>
      <c r="Q246" s="13">
        <f>VLOOKUP($E246,'ssp3-up-g'!$C$1:$X$194,8,FALSE)</f>
        <v>0.25584900038315972</v>
      </c>
      <c r="R246" s="13">
        <f>VLOOKUP($E246,'ssp3-up-g'!$C$1:$X$194,9,FALSE)</f>
        <v>0.24260400907895896</v>
      </c>
      <c r="S246" s="13">
        <f>VLOOKUP($E246,'ssp3-up-g'!$C$1:$X$194,10,FALSE)</f>
        <v>0.23167166110586246</v>
      </c>
      <c r="T246" s="13">
        <f>VLOOKUP($E246,'ssp3-up-g'!$C$1:$X$194,11,FALSE)</f>
        <v>0.22329487959620931</v>
      </c>
      <c r="U246" s="13">
        <f>VLOOKUP($E246,'ssp3-up-g'!$C$1:$X$194,12,FALSE)</f>
        <v>0.21683998257566994</v>
      </c>
      <c r="V246" s="13">
        <f>VLOOKUP($E246,'ssp3-up-g'!$C$1:$X$194,13,FALSE)</f>
        <v>0.20530058229706416</v>
      </c>
      <c r="W246" s="13">
        <f>VLOOKUP($E246,'ssp3-up-g'!$C$1:$X$194,14,FALSE)</f>
        <v>0.19346559057287038</v>
      </c>
      <c r="X246" s="13">
        <f>VLOOKUP($E246,'ssp3-up-g'!$C$1:$X$194,15,FALSE)</f>
        <v>0.18412344930270397</v>
      </c>
      <c r="Y246" s="13">
        <f>VLOOKUP($E246,'ssp3-up-g'!$C$1:$X$194,16,FALSE)</f>
        <v>0.17714257449561011</v>
      </c>
      <c r="Z246" s="13">
        <f>VLOOKUP($E246,'ssp3-up-g'!$C$1:$X$194,17,FALSE)</f>
        <v>0.17131180906742483</v>
      </c>
      <c r="AA246" s="13">
        <f>VLOOKUP($E246,'ssp3-up-g'!$C$1:$X$194,18,FALSE)</f>
        <v>0.16504524581667379</v>
      </c>
      <c r="AB246" s="13">
        <f>VLOOKUP($E246,'ssp3-up-g'!$C$1:$X$194,19,FALSE)</f>
        <v>0.1588431103617749</v>
      </c>
      <c r="AC246" s="13">
        <f>VLOOKUP($E246,'ssp3-up-g'!$C$1:$X$194,20,FALSE)</f>
        <v>0.15469465533181648</v>
      </c>
      <c r="AD246" s="13">
        <f>VLOOKUP($E246,'ssp3-up-g'!$C$1:$X$194,21,FALSE)</f>
        <v>0.15272039612431776</v>
      </c>
      <c r="AE246" s="13">
        <f>VLOOKUP($E246,'ssp3-up-g'!$C$1:$X$194,22,FALSE)</f>
        <v>0.15166060403901938</v>
      </c>
    </row>
    <row r="247" spans="1:31" x14ac:dyDescent="0.3">
      <c r="A247" s="14">
        <v>245</v>
      </c>
      <c r="B247" s="14" t="s">
        <v>694</v>
      </c>
      <c r="C247" s="14" t="s">
        <v>214</v>
      </c>
      <c r="D247" s="14">
        <v>931</v>
      </c>
      <c r="E247" s="14" t="s">
        <v>214</v>
      </c>
      <c r="F247" s="14">
        <v>5</v>
      </c>
      <c r="G247" s="14" t="s">
        <v>258</v>
      </c>
      <c r="H247" s="14">
        <v>904</v>
      </c>
      <c r="I247" s="14">
        <v>1830</v>
      </c>
      <c r="L247" s="14" t="str">
        <f>B247</f>
        <v>South America</v>
      </c>
      <c r="M247" s="15" t="s">
        <v>1049</v>
      </c>
      <c r="N247" s="15">
        <f t="shared" ref="N247:AE247" si="49">SUMIF($H$2:$H$295,$D247,N$2:N$295)</f>
        <v>22.057577921245777</v>
      </c>
      <c r="O247" s="15">
        <f t="shared" si="49"/>
        <v>22.63284078422636</v>
      </c>
      <c r="P247" s="15">
        <f t="shared" si="49"/>
        <v>22.373431586278642</v>
      </c>
      <c r="Q247" s="15">
        <f t="shared" si="49"/>
        <v>21.411543216228814</v>
      </c>
      <c r="R247" s="15">
        <f t="shared" si="49"/>
        <v>19.533557983708576</v>
      </c>
      <c r="S247" s="15">
        <f t="shared" si="49"/>
        <v>18.0611554752047</v>
      </c>
      <c r="T247" s="15">
        <f t="shared" si="49"/>
        <v>16.925059932655444</v>
      </c>
      <c r="U247" s="15">
        <f t="shared" si="49"/>
        <v>15.798424470069946</v>
      </c>
      <c r="V247" s="15">
        <f t="shared" si="49"/>
        <v>14.288309154405903</v>
      </c>
      <c r="W247" s="15">
        <f t="shared" si="49"/>
        <v>12.874723483575107</v>
      </c>
      <c r="X247" s="15">
        <f t="shared" si="49"/>
        <v>11.832439144597462</v>
      </c>
      <c r="Y247" s="15">
        <f t="shared" si="49"/>
        <v>11.141662069050515</v>
      </c>
      <c r="Z247" s="15">
        <f t="shared" si="49"/>
        <v>10.729804876843867</v>
      </c>
      <c r="AA247" s="15">
        <f t="shared" si="49"/>
        <v>10.68504568785068</v>
      </c>
      <c r="AB247" s="15">
        <f t="shared" si="49"/>
        <v>10.89815861551585</v>
      </c>
      <c r="AC247" s="15">
        <f t="shared" si="49"/>
        <v>11.323869713140564</v>
      </c>
      <c r="AD247" s="15">
        <f t="shared" si="49"/>
        <v>11.903150748652489</v>
      </c>
      <c r="AE247" s="15">
        <f t="shared" si="49"/>
        <v>12.47959907851223</v>
      </c>
    </row>
    <row r="248" spans="1:31" x14ac:dyDescent="0.3">
      <c r="A248" s="14">
        <v>246</v>
      </c>
      <c r="B248" s="8" t="s">
        <v>695</v>
      </c>
      <c r="C248" s="8" t="s">
        <v>214</v>
      </c>
      <c r="D248" s="8">
        <v>32</v>
      </c>
      <c r="E248" s="8" t="s">
        <v>14</v>
      </c>
      <c r="F248" s="8">
        <v>32</v>
      </c>
      <c r="G248" s="8" t="s">
        <v>261</v>
      </c>
      <c r="H248" s="8">
        <v>931</v>
      </c>
      <c r="J248" s="8" t="str">
        <f>VLOOKUP($E248,'un-class-eco'!$B$2:$D$219,3,FALSE)</f>
        <v>Upper middle income</v>
      </c>
      <c r="K248" s="8" t="str">
        <f>IF(VLOOKUP(E248,'un-class'!$L$1:$O$249,2,FALSE)="x","LDC",IF(VLOOKUP(E248,'un-class'!$L$1:$O$249,3,FALSE)="x","LLDC",IF(VLOOKUP(E248,'un-class'!$L$1:O463,4,FALSE)="x","SIDS","nan")))</f>
        <v>nan</v>
      </c>
      <c r="L248" s="14" t="str">
        <f t="shared" si="47"/>
        <v>ARG</v>
      </c>
      <c r="M248" s="15" t="s">
        <v>1049</v>
      </c>
      <c r="N248" s="13">
        <f>VLOOKUP($E248,'ssp3-up-g'!$C$1:$X$194,5,FALSE)</f>
        <v>2.0866490871364292</v>
      </c>
      <c r="O248" s="13">
        <f>VLOOKUP($E248,'ssp3-up-g'!$C$1:$X$194,6,FALSE)</f>
        <v>2.2013890825182685</v>
      </c>
      <c r="P248" s="13">
        <f>VLOOKUP($E248,'ssp3-up-g'!$C$1:$X$194,7,FALSE)</f>
        <v>2.2465230412775483</v>
      </c>
      <c r="Q248" s="13">
        <f>VLOOKUP($E248,'ssp3-up-g'!$C$1:$X$194,8,FALSE)</f>
        <v>2.2498087142493119</v>
      </c>
      <c r="R248" s="13">
        <f>VLOOKUP($E248,'ssp3-up-g'!$C$1:$X$194,9,FALSE)</f>
        <v>2.1609856162185821</v>
      </c>
      <c r="S248" s="13">
        <f>VLOOKUP($E248,'ssp3-up-g'!$C$1:$X$194,10,FALSE)</f>
        <v>2.1071331788209164</v>
      </c>
      <c r="T248" s="13">
        <f>VLOOKUP($E248,'ssp3-up-g'!$C$1:$X$194,11,FALSE)</f>
        <v>2.0745401646605828</v>
      </c>
      <c r="U248" s="13">
        <f>VLOOKUP($E248,'ssp3-up-g'!$C$1:$X$194,12,FALSE)</f>
        <v>2.0595967479901347</v>
      </c>
      <c r="V248" s="13">
        <f>VLOOKUP($E248,'ssp3-up-g'!$C$1:$X$194,13,FALSE)</f>
        <v>1.9874938356795298</v>
      </c>
      <c r="W248" s="13">
        <f>VLOOKUP($E248,'ssp3-up-g'!$C$1:$X$194,14,FALSE)</f>
        <v>1.8969673190608063</v>
      </c>
      <c r="X248" s="13">
        <f>VLOOKUP($E248,'ssp3-up-g'!$C$1:$X$194,15,FALSE)</f>
        <v>1.822203750372978</v>
      </c>
      <c r="Y248" s="13">
        <f>VLOOKUP($E248,'ssp3-up-g'!$C$1:$X$194,16,FALSE)</f>
        <v>1.7730403359572406</v>
      </c>
      <c r="Z248" s="13">
        <f>VLOOKUP($E248,'ssp3-up-g'!$C$1:$X$194,17,FALSE)</f>
        <v>1.766058170009174</v>
      </c>
      <c r="AA248" s="13">
        <f>VLOOKUP($E248,'ssp3-up-g'!$C$1:$X$194,18,FALSE)</f>
        <v>1.7987760367206604</v>
      </c>
      <c r="AB248" s="13">
        <f>VLOOKUP($E248,'ssp3-up-g'!$C$1:$X$194,19,FALSE)</f>
        <v>1.8493797198707824</v>
      </c>
      <c r="AC248" s="13">
        <f>VLOOKUP($E248,'ssp3-up-g'!$C$1:$X$194,20,FALSE)</f>
        <v>1.9110683063306766</v>
      </c>
      <c r="AD248" s="13">
        <f>VLOOKUP($E248,'ssp3-up-g'!$C$1:$X$194,21,FALSE)</f>
        <v>1.9693501305442425</v>
      </c>
      <c r="AE248" s="13">
        <f>VLOOKUP($E248,'ssp3-up-g'!$C$1:$X$194,22,FALSE)</f>
        <v>2.0211807095160452</v>
      </c>
    </row>
    <row r="249" spans="1:31" x14ac:dyDescent="0.3">
      <c r="A249" s="14">
        <v>247</v>
      </c>
      <c r="B249" s="8" t="s">
        <v>697</v>
      </c>
      <c r="C249" s="8" t="s">
        <v>214</v>
      </c>
      <c r="D249" s="8">
        <v>68</v>
      </c>
      <c r="E249" s="8" t="s">
        <v>30</v>
      </c>
      <c r="F249" s="8">
        <v>68</v>
      </c>
      <c r="G249" s="8" t="s">
        <v>261</v>
      </c>
      <c r="H249" s="8">
        <v>931</v>
      </c>
      <c r="J249" s="8" t="str">
        <f>VLOOKUP($E249,'un-class-eco'!$B$2:$D$219,3,FALSE)</f>
        <v>Lower middle income</v>
      </c>
      <c r="K249" s="8" t="str">
        <f>IF(VLOOKUP(E249,'un-class'!$L$1:$O$249,2,FALSE)="x","LDC",IF(VLOOKUP(E249,'un-class'!$L$1:$O$249,3,FALSE)="x","LLDC",IF(VLOOKUP(E249,'un-class'!$L$1:O464,4,FALSE)="x","SIDS","nan")))</f>
        <v>LLDC</v>
      </c>
      <c r="L249" s="14" t="str">
        <f t="shared" si="47"/>
        <v>BOL</v>
      </c>
      <c r="M249" s="15" t="s">
        <v>1049</v>
      </c>
      <c r="N249" s="13">
        <f>VLOOKUP($E249,'ssp3-up-g'!$C$1:$X$194,5,FALSE)</f>
        <v>0.66345100963356529</v>
      </c>
      <c r="O249" s="13">
        <f>VLOOKUP($E249,'ssp3-up-g'!$C$1:$X$194,6,FALSE)</f>
        <v>0.75053669476019813</v>
      </c>
      <c r="P249" s="13">
        <f>VLOOKUP($E249,'ssp3-up-g'!$C$1:$X$194,7,FALSE)</f>
        <v>0.80796162033017183</v>
      </c>
      <c r="Q249" s="13">
        <f>VLOOKUP($E249,'ssp3-up-g'!$C$1:$X$194,8,FALSE)</f>
        <v>0.82905016323930703</v>
      </c>
      <c r="R249" s="13">
        <f>VLOOKUP($E249,'ssp3-up-g'!$C$1:$X$194,9,FALSE)</f>
        <v>0.81261083715765459</v>
      </c>
      <c r="S249" s="13">
        <f>VLOOKUP($E249,'ssp3-up-g'!$C$1:$X$194,10,FALSE)</f>
        <v>0.80664899998109973</v>
      </c>
      <c r="T249" s="13">
        <f>VLOOKUP($E249,'ssp3-up-g'!$C$1:$X$194,11,FALSE)</f>
        <v>0.80109957094706985</v>
      </c>
      <c r="U249" s="13">
        <f>VLOOKUP($E249,'ssp3-up-g'!$C$1:$X$194,12,FALSE)</f>
        <v>0.81082106597646053</v>
      </c>
      <c r="V249" s="13">
        <f>VLOOKUP($E249,'ssp3-up-g'!$C$1:$X$194,13,FALSE)</f>
        <v>0.78965412002833091</v>
      </c>
      <c r="W249" s="13">
        <f>VLOOKUP($E249,'ssp3-up-g'!$C$1:$X$194,14,FALSE)</f>
        <v>0.74918488298406416</v>
      </c>
      <c r="X249" s="13">
        <f>VLOOKUP($E249,'ssp3-up-g'!$C$1:$X$194,15,FALSE)</f>
        <v>0.73836592862979522</v>
      </c>
      <c r="Y249" s="13">
        <f>VLOOKUP($E249,'ssp3-up-g'!$C$1:$X$194,16,FALSE)</f>
        <v>0.72409103983595813</v>
      </c>
      <c r="Z249" s="13">
        <f>VLOOKUP($E249,'ssp3-up-g'!$C$1:$X$194,17,FALSE)</f>
        <v>0.70533008699644562</v>
      </c>
      <c r="AA249" s="13">
        <f>VLOOKUP($E249,'ssp3-up-g'!$C$1:$X$194,18,FALSE)</f>
        <v>0.70930857324309926</v>
      </c>
      <c r="AB249" s="13">
        <f>VLOOKUP($E249,'ssp3-up-g'!$C$1:$X$194,19,FALSE)</f>
        <v>0.70576892876718134</v>
      </c>
      <c r="AC249" s="13">
        <f>VLOOKUP($E249,'ssp3-up-g'!$C$1:$X$194,20,FALSE)</f>
        <v>0.72053765368479006</v>
      </c>
      <c r="AD249" s="13">
        <f>VLOOKUP($E249,'ssp3-up-g'!$C$1:$X$194,21,FALSE)</f>
        <v>0.72014227924145047</v>
      </c>
      <c r="AE249" s="13">
        <f>VLOOKUP($E249,'ssp3-up-g'!$C$1:$X$194,22,FALSE)</f>
        <v>0.7303011157993744</v>
      </c>
    </row>
    <row r="250" spans="1:31" x14ac:dyDescent="0.3">
      <c r="A250" s="14">
        <v>248</v>
      </c>
      <c r="B250" s="8" t="s">
        <v>699</v>
      </c>
      <c r="C250" s="8" t="s">
        <v>214</v>
      </c>
      <c r="D250" s="8">
        <v>76</v>
      </c>
      <c r="E250" s="8" t="s">
        <v>31</v>
      </c>
      <c r="F250" s="8">
        <v>76</v>
      </c>
      <c r="G250" s="8" t="s">
        <v>261</v>
      </c>
      <c r="H250" s="8">
        <v>931</v>
      </c>
      <c r="J250" s="8" t="str">
        <f>VLOOKUP($E250,'un-class-eco'!$B$2:$D$219,3,FALSE)</f>
        <v>Upper middle income</v>
      </c>
      <c r="K250" s="8" t="str">
        <f>IF(VLOOKUP(E250,'un-class'!$L$1:$O$249,2,FALSE)="x","LDC",IF(VLOOKUP(E250,'un-class'!$L$1:$O$249,3,FALSE)="x","LLDC",IF(VLOOKUP(E250,'un-class'!$L$1:O465,4,FALSE)="x","SIDS","nan")))</f>
        <v>nan</v>
      </c>
      <c r="L250" s="14" t="str">
        <f t="shared" si="47"/>
        <v>BRA</v>
      </c>
      <c r="M250" s="15" t="s">
        <v>1049</v>
      </c>
      <c r="N250" s="13">
        <f>VLOOKUP($E250,'ssp3-up-g'!$C$1:$X$194,5,FALSE)</f>
        <v>10.271574825979542</v>
      </c>
      <c r="O250" s="13">
        <f>VLOOKUP($E250,'ssp3-up-g'!$C$1:$X$194,6,FALSE)</f>
        <v>10.215948392992658</v>
      </c>
      <c r="P250" s="13">
        <f>VLOOKUP($E250,'ssp3-up-g'!$C$1:$X$194,7,FALSE)</f>
        <v>9.7743596442349769</v>
      </c>
      <c r="Q250" s="13">
        <f>VLOOKUP($E250,'ssp3-up-g'!$C$1:$X$194,8,FALSE)</f>
        <v>8.9631938699842522</v>
      </c>
      <c r="R250" s="13">
        <f>VLOOKUP($E250,'ssp3-up-g'!$C$1:$X$194,9,FALSE)</f>
        <v>7.7745873147332532</v>
      </c>
      <c r="S250" s="13">
        <f>VLOOKUP($E250,'ssp3-up-g'!$C$1:$X$194,10,FALSE)</f>
        <v>6.8209138297573588</v>
      </c>
      <c r="T250" s="13">
        <f>VLOOKUP($E250,'ssp3-up-g'!$C$1:$X$194,11,FALSE)</f>
        <v>6.0463955771135147</v>
      </c>
      <c r="U250" s="13">
        <f>VLOOKUP($E250,'ssp3-up-g'!$C$1:$X$194,12,FALSE)</f>
        <v>5.2074196398363597</v>
      </c>
      <c r="V250" s="13">
        <f>VLOOKUP($E250,'ssp3-up-g'!$C$1:$X$194,13,FALSE)</f>
        <v>4.2030373577788964</v>
      </c>
      <c r="W250" s="13">
        <f>VLOOKUP($E250,'ssp3-up-g'!$C$1:$X$194,14,FALSE)</f>
        <v>3.3081791271080476</v>
      </c>
      <c r="X250" s="13">
        <f>VLOOKUP($E250,'ssp3-up-g'!$C$1:$X$194,15,FALSE)</f>
        <v>2.643173493715409</v>
      </c>
      <c r="Y250" s="13">
        <f>VLOOKUP($E250,'ssp3-up-g'!$C$1:$X$194,16,FALSE)</f>
        <v>2.2430443030212075</v>
      </c>
      <c r="Z250" s="13">
        <f>VLOOKUP($E250,'ssp3-up-g'!$C$1:$X$194,17,FALSE)</f>
        <v>2.0079496370109666</v>
      </c>
      <c r="AA250" s="13">
        <f>VLOOKUP($E250,'ssp3-up-g'!$C$1:$X$194,18,FALSE)</f>
        <v>2.007621247496246</v>
      </c>
      <c r="AB250" s="13">
        <f>VLOOKUP($E250,'ssp3-up-g'!$C$1:$X$194,19,FALSE)</f>
        <v>2.1677925940102512</v>
      </c>
      <c r="AC250" s="13">
        <f>VLOOKUP($E250,'ssp3-up-g'!$C$1:$X$194,20,FALSE)</f>
        <v>2.4424604022840697</v>
      </c>
      <c r="AD250" s="13">
        <f>VLOOKUP($E250,'ssp3-up-g'!$C$1:$X$194,21,FALSE)</f>
        <v>2.8438811783585436</v>
      </c>
      <c r="AE250" s="13">
        <f>VLOOKUP($E250,'ssp3-up-g'!$C$1:$X$194,22,FALSE)</f>
        <v>3.2517881724915583</v>
      </c>
    </row>
    <row r="251" spans="1:31" x14ac:dyDescent="0.3">
      <c r="A251" s="14">
        <v>249</v>
      </c>
      <c r="B251" s="8" t="s">
        <v>701</v>
      </c>
      <c r="C251" s="8" t="s">
        <v>214</v>
      </c>
      <c r="D251" s="8">
        <v>152</v>
      </c>
      <c r="E251" s="8" t="s">
        <v>39</v>
      </c>
      <c r="F251" s="8">
        <v>152</v>
      </c>
      <c r="G251" s="8" t="s">
        <v>261</v>
      </c>
      <c r="H251" s="8">
        <v>931</v>
      </c>
      <c r="J251" s="8" t="str">
        <f>VLOOKUP($E251,'un-class-eco'!$B$2:$D$219,3,FALSE)</f>
        <v>High income</v>
      </c>
      <c r="K251" s="8" t="str">
        <f>IF(VLOOKUP(E251,'un-class'!$L$1:$O$249,2,FALSE)="x","LDC",IF(VLOOKUP(E251,'un-class'!$L$1:$O$249,3,FALSE)="x","LLDC",IF(VLOOKUP(E251,'un-class'!$L$1:O466,4,FALSE)="x","SIDS","nan")))</f>
        <v>nan</v>
      </c>
      <c r="L251" s="14" t="str">
        <f t="shared" si="47"/>
        <v>CHL</v>
      </c>
      <c r="M251" s="15" t="s">
        <v>1049</v>
      </c>
      <c r="N251" s="13">
        <f>VLOOKUP($E251,'ssp3-up-g'!$C$1:$X$194,5,FALSE)</f>
        <v>0.94485228102036878</v>
      </c>
      <c r="O251" s="13">
        <f>VLOOKUP($E251,'ssp3-up-g'!$C$1:$X$194,6,FALSE)</f>
        <v>0.94477230511178689</v>
      </c>
      <c r="P251" s="13">
        <f>VLOOKUP($E251,'ssp3-up-g'!$C$1:$X$194,7,FALSE)</f>
        <v>0.89525101137941476</v>
      </c>
      <c r="Q251" s="13">
        <f>VLOOKUP($E251,'ssp3-up-g'!$C$1:$X$194,8,FALSE)</f>
        <v>0.81559472382863518</v>
      </c>
      <c r="R251" s="13">
        <f>VLOOKUP($E251,'ssp3-up-g'!$C$1:$X$194,9,FALSE)</f>
        <v>0.69151656214446078</v>
      </c>
      <c r="S251" s="13">
        <f>VLOOKUP($E251,'ssp3-up-g'!$C$1:$X$194,10,FALSE)</f>
        <v>0.58830806634538391</v>
      </c>
      <c r="T251" s="13">
        <f>VLOOKUP($E251,'ssp3-up-g'!$C$1:$X$194,11,FALSE)</f>
        <v>0.51017979121217749</v>
      </c>
      <c r="U251" s="13">
        <f>VLOOKUP($E251,'ssp3-up-g'!$C$1:$X$194,12,FALSE)</f>
        <v>0.44944509950302347</v>
      </c>
      <c r="V251" s="13">
        <f>VLOOKUP($E251,'ssp3-up-g'!$C$1:$X$194,13,FALSE)</f>
        <v>0.38819005169729337</v>
      </c>
      <c r="W251" s="13">
        <f>VLOOKUP($E251,'ssp3-up-g'!$C$1:$X$194,14,FALSE)</f>
        <v>0.34104854545636698</v>
      </c>
      <c r="X251" s="13">
        <f>VLOOKUP($E251,'ssp3-up-g'!$C$1:$X$194,15,FALSE)</f>
        <v>0.30232066813151803</v>
      </c>
      <c r="Y251" s="13">
        <f>VLOOKUP($E251,'ssp3-up-g'!$C$1:$X$194,16,FALSE)</f>
        <v>0.27693740890606477</v>
      </c>
      <c r="Z251" s="13">
        <f>VLOOKUP($E251,'ssp3-up-g'!$C$1:$X$194,17,FALSE)</f>
        <v>0.26136423191789504</v>
      </c>
      <c r="AA251" s="13">
        <f>VLOOKUP($E251,'ssp3-up-g'!$C$1:$X$194,18,FALSE)</f>
        <v>0.25216278127664182</v>
      </c>
      <c r="AB251" s="13">
        <f>VLOOKUP($E251,'ssp3-up-g'!$C$1:$X$194,19,FALSE)</f>
        <v>0.25590275959986997</v>
      </c>
      <c r="AC251" s="13">
        <f>VLOOKUP($E251,'ssp3-up-g'!$C$1:$X$194,20,FALSE)</f>
        <v>0.27345457812577223</v>
      </c>
      <c r="AD251" s="13">
        <f>VLOOKUP($E251,'ssp3-up-g'!$C$1:$X$194,21,FALSE)</f>
        <v>0.30238719609689824</v>
      </c>
      <c r="AE251" s="13">
        <f>VLOOKUP($E251,'ssp3-up-g'!$C$1:$X$194,22,FALSE)</f>
        <v>0.33246805291444659</v>
      </c>
    </row>
    <row r="252" spans="1:31" x14ac:dyDescent="0.3">
      <c r="A252" s="14">
        <v>250</v>
      </c>
      <c r="B252" s="8" t="s">
        <v>703</v>
      </c>
      <c r="C252" s="8" t="s">
        <v>214</v>
      </c>
      <c r="D252" s="8">
        <v>170</v>
      </c>
      <c r="E252" s="8" t="s">
        <v>45</v>
      </c>
      <c r="F252" s="8">
        <v>170</v>
      </c>
      <c r="G252" s="8" t="s">
        <v>261</v>
      </c>
      <c r="H252" s="8">
        <v>931</v>
      </c>
      <c r="J252" s="8" t="str">
        <f>VLOOKUP($E252,'un-class-eco'!$B$2:$D$219,3,FALSE)</f>
        <v>Upper middle income</v>
      </c>
      <c r="K252" s="8" t="str">
        <f>IF(VLOOKUP(E252,'un-class'!$L$1:$O$249,2,FALSE)="x","LDC",IF(VLOOKUP(E252,'un-class'!$L$1:$O$249,3,FALSE)="x","LLDC",IF(VLOOKUP(E252,'un-class'!$L$1:O467,4,FALSE)="x","SIDS","nan")))</f>
        <v>nan</v>
      </c>
      <c r="L252" s="14" t="str">
        <f t="shared" si="47"/>
        <v>COL</v>
      </c>
      <c r="M252" s="15" t="s">
        <v>1049</v>
      </c>
      <c r="N252" s="13">
        <f>VLOOKUP($E252,'ssp3-up-g'!$C$1:$X$194,5,FALSE)</f>
        <v>2.6730231396297697</v>
      </c>
      <c r="O252" s="13">
        <f>VLOOKUP($E252,'ssp3-up-g'!$C$1:$X$194,6,FALSE)</f>
        <v>2.8143295351833686</v>
      </c>
      <c r="P252" s="13">
        <f>VLOOKUP($E252,'ssp3-up-g'!$C$1:$X$194,7,FALSE)</f>
        <v>2.868877126092265</v>
      </c>
      <c r="Q252" s="13">
        <f>VLOOKUP($E252,'ssp3-up-g'!$C$1:$X$194,8,FALSE)</f>
        <v>2.8808656678177087</v>
      </c>
      <c r="R252" s="13">
        <f>VLOOKUP($E252,'ssp3-up-g'!$C$1:$X$194,9,FALSE)</f>
        <v>2.7762738401309406</v>
      </c>
      <c r="S252" s="13">
        <f>VLOOKUP($E252,'ssp3-up-g'!$C$1:$X$194,10,FALSE)</f>
        <v>2.7172044062727068</v>
      </c>
      <c r="T252" s="13">
        <f>VLOOKUP($E252,'ssp3-up-g'!$C$1:$X$194,11,FALSE)</f>
        <v>2.6981150118416437</v>
      </c>
      <c r="U252" s="13">
        <f>VLOOKUP($E252,'ssp3-up-g'!$C$1:$X$194,12,FALSE)</f>
        <v>2.6926194050714045</v>
      </c>
      <c r="V252" s="13">
        <f>VLOOKUP($E252,'ssp3-up-g'!$C$1:$X$194,13,FALSE)</f>
        <v>2.6425430042994194</v>
      </c>
      <c r="W252" s="13">
        <f>VLOOKUP($E252,'ssp3-up-g'!$C$1:$X$194,14,FALSE)</f>
        <v>2.594715255378631</v>
      </c>
      <c r="X252" s="13">
        <f>VLOOKUP($E252,'ssp3-up-g'!$C$1:$X$194,15,FALSE)</f>
        <v>2.5649088898672119</v>
      </c>
      <c r="Y252" s="13">
        <f>VLOOKUP($E252,'ssp3-up-g'!$C$1:$X$194,16,FALSE)</f>
        <v>2.5441967729619535</v>
      </c>
      <c r="Z252" s="13">
        <f>VLOOKUP($E252,'ssp3-up-g'!$C$1:$X$194,17,FALSE)</f>
        <v>2.5355367017543244</v>
      </c>
      <c r="AA252" s="13">
        <f>VLOOKUP($E252,'ssp3-up-g'!$C$1:$X$194,18,FALSE)</f>
        <v>2.5398238327610443</v>
      </c>
      <c r="AB252" s="13">
        <f>VLOOKUP($E252,'ssp3-up-g'!$C$1:$X$194,19,FALSE)</f>
        <v>2.5724098055912918</v>
      </c>
      <c r="AC252" s="13">
        <f>VLOOKUP($E252,'ssp3-up-g'!$C$1:$X$194,20,FALSE)</f>
        <v>2.6334377686060151</v>
      </c>
      <c r="AD252" s="13">
        <f>VLOOKUP($E252,'ssp3-up-g'!$C$1:$X$194,21,FALSE)</f>
        <v>2.7075715921877759</v>
      </c>
      <c r="AE252" s="13">
        <f>VLOOKUP($E252,'ssp3-up-g'!$C$1:$X$194,22,FALSE)</f>
        <v>2.7667886707804712</v>
      </c>
    </row>
    <row r="253" spans="1:31" x14ac:dyDescent="0.3">
      <c r="A253" s="14">
        <v>251</v>
      </c>
      <c r="B253" s="8" t="s">
        <v>705</v>
      </c>
      <c r="C253" s="8" t="s">
        <v>214</v>
      </c>
      <c r="D253" s="8">
        <v>218</v>
      </c>
      <c r="E253" s="8" t="s">
        <v>57</v>
      </c>
      <c r="F253" s="8">
        <v>218</v>
      </c>
      <c r="G253" s="8" t="s">
        <v>261</v>
      </c>
      <c r="H253" s="8">
        <v>931</v>
      </c>
      <c r="J253" s="8" t="str">
        <f>VLOOKUP($E253,'un-class-eco'!$B$2:$D$219,3,FALSE)</f>
        <v>Upper middle income</v>
      </c>
      <c r="K253" s="8" t="str">
        <f>IF(VLOOKUP(E253,'un-class'!$L$1:$O$249,2,FALSE)="x","LDC",IF(VLOOKUP(E253,'un-class'!$L$1:$O$249,3,FALSE)="x","LLDC",IF(VLOOKUP(E253,'un-class'!$L$1:O468,4,FALSE)="x","SIDS","nan")))</f>
        <v>nan</v>
      </c>
      <c r="L253" s="14" t="str">
        <f t="shared" si="47"/>
        <v>ECU</v>
      </c>
      <c r="M253" s="15" t="s">
        <v>1049</v>
      </c>
      <c r="N253" s="13">
        <f>VLOOKUP($E253,'ssp3-up-g'!$C$1:$X$194,5,FALSE)</f>
        <v>0.91821720106821125</v>
      </c>
      <c r="O253" s="13">
        <f>VLOOKUP($E253,'ssp3-up-g'!$C$1:$X$194,6,FALSE)</f>
        <v>0.97129021163470952</v>
      </c>
      <c r="P253" s="13">
        <f>VLOOKUP($E253,'ssp3-up-g'!$C$1:$X$194,7,FALSE)</f>
        <v>0.98150559107155999</v>
      </c>
      <c r="Q253" s="13">
        <f>VLOOKUP($E253,'ssp3-up-g'!$C$1:$X$194,8,FALSE)</f>
        <v>0.9666741581731344</v>
      </c>
      <c r="R253" s="13">
        <f>VLOOKUP($E253,'ssp3-up-g'!$C$1:$X$194,9,FALSE)</f>
        <v>0.92237152798437094</v>
      </c>
      <c r="S253" s="13">
        <f>VLOOKUP($E253,'ssp3-up-g'!$C$1:$X$194,10,FALSE)</f>
        <v>0.89354862162380755</v>
      </c>
      <c r="T253" s="13">
        <f>VLOOKUP($E253,'ssp3-up-g'!$C$1:$X$194,11,FALSE)</f>
        <v>0.87012524029056237</v>
      </c>
      <c r="U253" s="13">
        <f>VLOOKUP($E253,'ssp3-up-g'!$C$1:$X$194,12,FALSE)</f>
        <v>0.84437101632747158</v>
      </c>
      <c r="V253" s="13">
        <f>VLOOKUP($E253,'ssp3-up-g'!$C$1:$X$194,13,FALSE)</f>
        <v>0.80073284335442452</v>
      </c>
      <c r="W253" s="13">
        <f>VLOOKUP($E253,'ssp3-up-g'!$C$1:$X$194,14,FALSE)</f>
        <v>0.76118379987644147</v>
      </c>
      <c r="X253" s="13">
        <f>VLOOKUP($E253,'ssp3-up-g'!$C$1:$X$194,15,FALSE)</f>
        <v>0.7401192949967168</v>
      </c>
      <c r="Y253" s="13">
        <f>VLOOKUP($E253,'ssp3-up-g'!$C$1:$X$194,16,FALSE)</f>
        <v>0.72681747341522751</v>
      </c>
      <c r="Z253" s="13">
        <f>VLOOKUP($E253,'ssp3-up-g'!$C$1:$X$194,17,FALSE)</f>
        <v>0.72017342385240113</v>
      </c>
      <c r="AA253" s="13">
        <f>VLOOKUP($E253,'ssp3-up-g'!$C$1:$X$194,18,FALSE)</f>
        <v>0.71586613668777588</v>
      </c>
      <c r="AB253" s="13">
        <f>VLOOKUP($E253,'ssp3-up-g'!$C$1:$X$194,19,FALSE)</f>
        <v>0.71227944461112713</v>
      </c>
      <c r="AC253" s="13">
        <f>VLOOKUP($E253,'ssp3-up-g'!$C$1:$X$194,20,FALSE)</f>
        <v>0.71002747186140525</v>
      </c>
      <c r="AD253" s="13">
        <f>VLOOKUP($E253,'ssp3-up-g'!$C$1:$X$194,21,FALSE)</f>
        <v>0.70754771295229091</v>
      </c>
      <c r="AE253" s="13">
        <f>VLOOKUP($E253,'ssp3-up-g'!$C$1:$X$194,22,FALSE)</f>
        <v>0.70364987948547864</v>
      </c>
    </row>
    <row r="254" spans="1:31" x14ac:dyDescent="0.3">
      <c r="A254" s="14">
        <v>252</v>
      </c>
      <c r="B254" s="8" t="s">
        <v>707</v>
      </c>
      <c r="C254" s="8">
        <v>31</v>
      </c>
      <c r="D254" s="8">
        <v>238</v>
      </c>
      <c r="E254" s="8" t="s">
        <v>708</v>
      </c>
      <c r="F254" s="8">
        <v>238</v>
      </c>
      <c r="G254" s="8" t="s">
        <v>261</v>
      </c>
      <c r="H254" s="8">
        <v>931</v>
      </c>
      <c r="J254" s="8" t="s">
        <v>799</v>
      </c>
      <c r="K254" s="8" t="str">
        <f>IF(VLOOKUP(E254,'un-class'!$L$1:$O$249,2,FALSE)="x","LDC",IF(VLOOKUP(E254,'un-class'!$L$1:$O$249,3,FALSE)="x","LLDC",IF(VLOOKUP(E254,'un-class'!$L$1:O469,4,FALSE)="x","SIDS","nan")))</f>
        <v>nan</v>
      </c>
      <c r="L254" s="14" t="str">
        <f t="shared" si="47"/>
        <v>FLK</v>
      </c>
      <c r="M254" s="15" t="s">
        <v>1049</v>
      </c>
      <c r="N254" s="8" t="s">
        <v>799</v>
      </c>
      <c r="O254" s="8" t="s">
        <v>799</v>
      </c>
      <c r="P254" s="8" t="s">
        <v>799</v>
      </c>
      <c r="Q254" s="8" t="s">
        <v>799</v>
      </c>
      <c r="R254" s="8" t="s">
        <v>799</v>
      </c>
      <c r="S254" s="8" t="s">
        <v>799</v>
      </c>
      <c r="T254" s="8" t="s">
        <v>799</v>
      </c>
      <c r="U254" s="8" t="s">
        <v>799</v>
      </c>
      <c r="V254" s="8" t="s">
        <v>799</v>
      </c>
      <c r="W254" s="8" t="s">
        <v>799</v>
      </c>
      <c r="X254" s="8" t="s">
        <v>799</v>
      </c>
      <c r="Y254" s="8" t="s">
        <v>799</v>
      </c>
      <c r="Z254" s="8" t="s">
        <v>799</v>
      </c>
      <c r="AA254" s="8" t="s">
        <v>799</v>
      </c>
      <c r="AB254" s="8" t="s">
        <v>799</v>
      </c>
      <c r="AC254" s="8" t="s">
        <v>799</v>
      </c>
      <c r="AD254" s="8" t="s">
        <v>799</v>
      </c>
      <c r="AE254" s="8" t="s">
        <v>799</v>
      </c>
    </row>
    <row r="255" spans="1:31" x14ac:dyDescent="0.3">
      <c r="A255" s="14">
        <v>253</v>
      </c>
      <c r="B255" s="8" t="s">
        <v>710</v>
      </c>
      <c r="C255" s="8">
        <v>2</v>
      </c>
      <c r="D255" s="8">
        <v>254</v>
      </c>
      <c r="E255" s="8" t="s">
        <v>79</v>
      </c>
      <c r="F255" s="8">
        <v>254</v>
      </c>
      <c r="G255" s="8" t="s">
        <v>261</v>
      </c>
      <c r="H255" s="8">
        <v>931</v>
      </c>
      <c r="J255" s="8" t="s">
        <v>799</v>
      </c>
      <c r="K255" s="8" t="str">
        <f>IF(VLOOKUP(E255,'un-class'!$L$1:$O$249,2,FALSE)="x","LDC",IF(VLOOKUP(E255,'un-class'!$L$1:$O$249,3,FALSE)="x","LLDC",IF(VLOOKUP(E255,'un-class'!$L$1:O470,4,FALSE)="x","SIDS","nan")))</f>
        <v>nan</v>
      </c>
      <c r="L255" s="14" t="str">
        <f t="shared" si="47"/>
        <v>GUF</v>
      </c>
      <c r="M255" s="15" t="s">
        <v>1049</v>
      </c>
      <c r="N255" s="13">
        <f>VLOOKUP($E255,'ssp3-up-g'!$C$1:$X$194,5,FALSE)</f>
        <v>2.2685387458983769E-2</v>
      </c>
      <c r="O255" s="13">
        <f>VLOOKUP($E255,'ssp3-up-g'!$C$1:$X$194,6,FALSE)</f>
        <v>2.3546618036410144E-2</v>
      </c>
      <c r="P255" s="13">
        <f>VLOOKUP($E255,'ssp3-up-g'!$C$1:$X$194,7,FALSE)</f>
        <v>2.4138766703018927E-2</v>
      </c>
      <c r="Q255" s="13">
        <f>VLOOKUP($E255,'ssp3-up-g'!$C$1:$X$194,8,FALSE)</f>
        <v>2.4788668452339124E-2</v>
      </c>
      <c r="R255" s="13">
        <f>VLOOKUP($E255,'ssp3-up-g'!$C$1:$X$194,9,FALSE)</f>
        <v>2.4383554740991575E-2</v>
      </c>
      <c r="S255" s="13">
        <f>VLOOKUP($E255,'ssp3-up-g'!$C$1:$X$194,10,FALSE)</f>
        <v>2.4126390234877115E-2</v>
      </c>
      <c r="T255" s="13">
        <f>VLOOKUP($E255,'ssp3-up-g'!$C$1:$X$194,11,FALSE)</f>
        <v>2.4371246794146317E-2</v>
      </c>
      <c r="U255" s="13">
        <f>VLOOKUP($E255,'ssp3-up-g'!$C$1:$X$194,12,FALSE)</f>
        <v>2.5252815400128525E-2</v>
      </c>
      <c r="V255" s="13">
        <f>VLOOKUP($E255,'ssp3-up-g'!$C$1:$X$194,13,FALSE)</f>
        <v>2.6129237721866483E-2</v>
      </c>
      <c r="W255" s="13">
        <f>VLOOKUP($E255,'ssp3-up-g'!$C$1:$X$194,14,FALSE)</f>
        <v>2.6722872046462232E-2</v>
      </c>
      <c r="X255" s="13">
        <f>VLOOKUP($E255,'ssp3-up-g'!$C$1:$X$194,15,FALSE)</f>
        <v>2.6933969525236023E-2</v>
      </c>
      <c r="Y255" s="13">
        <f>VLOOKUP($E255,'ssp3-up-g'!$C$1:$X$194,16,FALSE)</f>
        <v>2.7123990202696402E-2</v>
      </c>
      <c r="Z255" s="13">
        <f>VLOOKUP($E255,'ssp3-up-g'!$C$1:$X$194,17,FALSE)</f>
        <v>2.7497972235600021E-2</v>
      </c>
      <c r="AA255" s="13">
        <f>VLOOKUP($E255,'ssp3-up-g'!$C$1:$X$194,18,FALSE)</f>
        <v>2.7893077323171589E-2</v>
      </c>
      <c r="AB255" s="13">
        <f>VLOOKUP($E255,'ssp3-up-g'!$C$1:$X$194,19,FALSE)</f>
        <v>2.8007651042391335E-2</v>
      </c>
      <c r="AC255" s="13">
        <f>VLOOKUP($E255,'ssp3-up-g'!$C$1:$X$194,20,FALSE)</f>
        <v>2.7758580907251806E-2</v>
      </c>
      <c r="AD255" s="13">
        <f>VLOOKUP($E255,'ssp3-up-g'!$C$1:$X$194,21,FALSE)</f>
        <v>2.7324524266719274E-2</v>
      </c>
      <c r="AE255" s="13">
        <f>VLOOKUP($E255,'ssp3-up-g'!$C$1:$X$194,22,FALSE)</f>
        <v>2.6925513580225768E-2</v>
      </c>
    </row>
    <row r="256" spans="1:31" x14ac:dyDescent="0.3">
      <c r="A256" s="14">
        <v>254</v>
      </c>
      <c r="B256" s="8" t="s">
        <v>712</v>
      </c>
      <c r="C256" s="8" t="s">
        <v>214</v>
      </c>
      <c r="D256" s="8">
        <v>328</v>
      </c>
      <c r="E256" s="8" t="s">
        <v>81</v>
      </c>
      <c r="F256" s="8">
        <v>328</v>
      </c>
      <c r="G256" s="8" t="s">
        <v>261</v>
      </c>
      <c r="H256" s="8">
        <v>931</v>
      </c>
      <c r="J256" s="8" t="str">
        <f>VLOOKUP($E256,'un-class-eco'!$B$2:$D$219,3,FALSE)</f>
        <v>High income</v>
      </c>
      <c r="K256" s="8" t="str">
        <f>IF(VLOOKUP(E256,'un-class'!$L$1:$O$249,2,FALSE)="x","LDC",IF(VLOOKUP(E256,'un-class'!$L$1:$O$249,3,FALSE)="x","LLDC",IF(VLOOKUP(E256,'un-class'!$L$1:O471,4,FALSE)="x","SIDS","nan")))</f>
        <v>SIDS</v>
      </c>
      <c r="L256" s="14" t="str">
        <f t="shared" si="47"/>
        <v>GUY</v>
      </c>
      <c r="M256" s="15" t="s">
        <v>1049</v>
      </c>
      <c r="N256" s="13">
        <f>VLOOKUP($E256,'ssp3-up-g'!$C$1:$X$194,5,FALSE)</f>
        <v>1.725289173266123E-2</v>
      </c>
      <c r="O256" s="13">
        <f>VLOOKUP($E256,'ssp3-up-g'!$C$1:$X$194,6,FALSE)</f>
        <v>2.1269425209268306E-2</v>
      </c>
      <c r="P256" s="13">
        <f>VLOOKUP($E256,'ssp3-up-g'!$C$1:$X$194,7,FALSE)</f>
        <v>2.4023186291163179E-2</v>
      </c>
      <c r="Q256" s="13">
        <f>VLOOKUP($E256,'ssp3-up-g'!$C$1:$X$194,8,FALSE)</f>
        <v>2.3664308520825905E-2</v>
      </c>
      <c r="R256" s="13">
        <f>VLOOKUP($E256,'ssp3-up-g'!$C$1:$X$194,9,FALSE)</f>
        <v>2.0744667530329108E-2</v>
      </c>
      <c r="S256" s="13">
        <f>VLOOKUP($E256,'ssp3-up-g'!$C$1:$X$194,10,FALSE)</f>
        <v>1.7832060171507291E-2</v>
      </c>
      <c r="T256" s="13">
        <f>VLOOKUP($E256,'ssp3-up-g'!$C$1:$X$194,11,FALSE)</f>
        <v>1.6125802478819784E-2</v>
      </c>
      <c r="U256" s="13">
        <f>VLOOKUP($E256,'ssp3-up-g'!$C$1:$X$194,12,FALSE)</f>
        <v>1.5846829166536403E-2</v>
      </c>
      <c r="V256" s="13">
        <f>VLOOKUP($E256,'ssp3-up-g'!$C$1:$X$194,13,FALSE)</f>
        <v>1.5490262917347453E-2</v>
      </c>
      <c r="W256" s="13">
        <f>VLOOKUP($E256,'ssp3-up-g'!$C$1:$X$194,14,FALSE)</f>
        <v>1.3972601001747242E-2</v>
      </c>
      <c r="X256" s="13">
        <f>VLOOKUP($E256,'ssp3-up-g'!$C$1:$X$194,15,FALSE)</f>
        <v>1.2569887692529758E-2</v>
      </c>
      <c r="Y256" s="13">
        <f>VLOOKUP($E256,'ssp3-up-g'!$C$1:$X$194,16,FALSE)</f>
        <v>1.1180336115278189E-2</v>
      </c>
      <c r="Z256" s="13">
        <f>VLOOKUP($E256,'ssp3-up-g'!$C$1:$X$194,17,FALSE)</f>
        <v>1.0567373784589218E-2</v>
      </c>
      <c r="AA256" s="13">
        <f>VLOOKUP($E256,'ssp3-up-g'!$C$1:$X$194,18,FALSE)</f>
        <v>1.0682157562149908E-2</v>
      </c>
      <c r="AB256" s="13">
        <f>VLOOKUP($E256,'ssp3-up-g'!$C$1:$X$194,19,FALSE)</f>
        <v>1.0963182397752069E-2</v>
      </c>
      <c r="AC256" s="13">
        <f>VLOOKUP($E256,'ssp3-up-g'!$C$1:$X$194,20,FALSE)</f>
        <v>1.1306557319634036E-2</v>
      </c>
      <c r="AD256" s="13">
        <f>VLOOKUP($E256,'ssp3-up-g'!$C$1:$X$194,21,FALSE)</f>
        <v>1.1830405819085399E-2</v>
      </c>
      <c r="AE256" s="13">
        <f>VLOOKUP($E256,'ssp3-up-g'!$C$1:$X$194,22,FALSE)</f>
        <v>1.2420622747513932E-2</v>
      </c>
    </row>
    <row r="257" spans="1:31" x14ac:dyDescent="0.3">
      <c r="A257" s="14">
        <v>255</v>
      </c>
      <c r="B257" s="8" t="s">
        <v>714</v>
      </c>
      <c r="C257" s="8" t="s">
        <v>214</v>
      </c>
      <c r="D257" s="8">
        <v>600</v>
      </c>
      <c r="E257" s="8" t="s">
        <v>152</v>
      </c>
      <c r="F257" s="8">
        <v>600</v>
      </c>
      <c r="G257" s="8" t="s">
        <v>261</v>
      </c>
      <c r="H257" s="8">
        <v>931</v>
      </c>
      <c r="J257" s="8" t="str">
        <f>VLOOKUP($E257,'un-class-eco'!$B$2:$D$219,3,FALSE)</f>
        <v>Upper middle income</v>
      </c>
      <c r="K257" s="8" t="str">
        <f>IF(VLOOKUP(E257,'un-class'!$L$1:$O$249,2,FALSE)="x","LDC",IF(VLOOKUP(E257,'un-class'!$L$1:$O$249,3,FALSE)="x","LLDC",IF(VLOOKUP(E257,'un-class'!$L$1:O472,4,FALSE)="x","SIDS","nan")))</f>
        <v>LLDC</v>
      </c>
      <c r="L257" s="14" t="str">
        <f t="shared" si="47"/>
        <v>PRY</v>
      </c>
      <c r="M257" s="15" t="s">
        <v>1049</v>
      </c>
      <c r="N257" s="13">
        <f>VLOOKUP($E257,'ssp3-up-g'!$C$1:$X$194,5,FALSE)</f>
        <v>0.46196545103311282</v>
      </c>
      <c r="O257" s="13">
        <f>VLOOKUP($E257,'ssp3-up-g'!$C$1:$X$194,6,FALSE)</f>
        <v>0.48497013430859859</v>
      </c>
      <c r="P257" s="13">
        <f>VLOOKUP($E257,'ssp3-up-g'!$C$1:$X$194,7,FALSE)</f>
        <v>0.49421537095598733</v>
      </c>
      <c r="Q257" s="13">
        <f>VLOOKUP($E257,'ssp3-up-g'!$C$1:$X$194,8,FALSE)</f>
        <v>0.4873431336191647</v>
      </c>
      <c r="R257" s="13">
        <f>VLOOKUP($E257,'ssp3-up-g'!$C$1:$X$194,9,FALSE)</f>
        <v>0.46348946142571723</v>
      </c>
      <c r="S257" s="13">
        <f>VLOOKUP($E257,'ssp3-up-g'!$C$1:$X$194,10,FALSE)</f>
        <v>0.4465105684549977</v>
      </c>
      <c r="T257" s="13">
        <f>VLOOKUP($E257,'ssp3-up-g'!$C$1:$X$194,11,FALSE)</f>
        <v>0.43648702065878364</v>
      </c>
      <c r="U257" s="13">
        <f>VLOOKUP($E257,'ssp3-up-g'!$C$1:$X$194,12,FALSE)</f>
        <v>0.42487537916783502</v>
      </c>
      <c r="V257" s="13">
        <f>VLOOKUP($E257,'ssp3-up-g'!$C$1:$X$194,13,FALSE)</f>
        <v>0.40458911960331356</v>
      </c>
      <c r="W257" s="13">
        <f>VLOOKUP($E257,'ssp3-up-g'!$C$1:$X$194,14,FALSE)</f>
        <v>0.38023747491484094</v>
      </c>
      <c r="X257" s="13">
        <f>VLOOKUP($E257,'ssp3-up-g'!$C$1:$X$194,15,FALSE)</f>
        <v>0.35866243007169629</v>
      </c>
      <c r="Y257" s="13">
        <f>VLOOKUP($E257,'ssp3-up-g'!$C$1:$X$194,16,FALSE)</f>
        <v>0.34174218049868088</v>
      </c>
      <c r="Z257" s="13">
        <f>VLOOKUP($E257,'ssp3-up-g'!$C$1:$X$194,17,FALSE)</f>
        <v>0.33209954117800145</v>
      </c>
      <c r="AA257" s="13">
        <f>VLOOKUP($E257,'ssp3-up-g'!$C$1:$X$194,18,FALSE)</f>
        <v>0.32229042788622664</v>
      </c>
      <c r="AB257" s="13">
        <f>VLOOKUP($E257,'ssp3-up-g'!$C$1:$X$194,19,FALSE)</f>
        <v>0.31483745534559482</v>
      </c>
      <c r="AC257" s="13">
        <f>VLOOKUP($E257,'ssp3-up-g'!$C$1:$X$194,20,FALSE)</f>
        <v>0.3074698312919466</v>
      </c>
      <c r="AD257" s="13">
        <f>VLOOKUP($E257,'ssp3-up-g'!$C$1:$X$194,21,FALSE)</f>
        <v>0.2985469384343169</v>
      </c>
      <c r="AE257" s="13">
        <f>VLOOKUP($E257,'ssp3-up-g'!$C$1:$X$194,22,FALSE)</f>
        <v>0.28840003518821611</v>
      </c>
    </row>
    <row r="258" spans="1:31" x14ac:dyDescent="0.3">
      <c r="A258" s="14">
        <v>256</v>
      </c>
      <c r="B258" s="8" t="s">
        <v>716</v>
      </c>
      <c r="C258" s="8" t="s">
        <v>214</v>
      </c>
      <c r="D258" s="8">
        <v>604</v>
      </c>
      <c r="E258" s="8" t="s">
        <v>145</v>
      </c>
      <c r="F258" s="8">
        <v>604</v>
      </c>
      <c r="G258" s="8" t="s">
        <v>261</v>
      </c>
      <c r="H258" s="8">
        <v>931</v>
      </c>
      <c r="J258" s="8" t="str">
        <f>VLOOKUP($E258,'un-class-eco'!$B$2:$D$219,3,FALSE)</f>
        <v>Upper middle income</v>
      </c>
      <c r="K258" s="8" t="str">
        <f>IF(VLOOKUP(E258,'un-class'!$L$1:$O$249,2,FALSE)="x","LDC",IF(VLOOKUP(E258,'un-class'!$L$1:$O$249,3,FALSE)="x","LLDC",IF(VLOOKUP(E258,'un-class'!$L$1:O473,4,FALSE)="x","SIDS","nan")))</f>
        <v>nan</v>
      </c>
      <c r="L258" s="14" t="str">
        <f t="shared" si="47"/>
        <v>PER</v>
      </c>
      <c r="M258" s="15" t="s">
        <v>1049</v>
      </c>
      <c r="N258" s="13">
        <f>VLOOKUP($E258,'ssp3-up-g'!$C$1:$X$194,5,FALSE)</f>
        <v>1.3073131121373684</v>
      </c>
      <c r="O258" s="13">
        <f>VLOOKUP($E258,'ssp3-up-g'!$C$1:$X$194,6,FALSE)</f>
        <v>1.4236059489909323</v>
      </c>
      <c r="P258" s="13">
        <f>VLOOKUP($E258,'ssp3-up-g'!$C$1:$X$194,7,FALSE)</f>
        <v>1.5106620347125208</v>
      </c>
      <c r="Q258" s="13">
        <f>VLOOKUP($E258,'ssp3-up-g'!$C$1:$X$194,8,FALSE)</f>
        <v>1.4932484934309969</v>
      </c>
      <c r="R258" s="13">
        <f>VLOOKUP($E258,'ssp3-up-g'!$C$1:$X$194,9,FALSE)</f>
        <v>1.3887773482630266</v>
      </c>
      <c r="S258" s="13">
        <f>VLOOKUP($E258,'ssp3-up-g'!$C$1:$X$194,10,FALSE)</f>
        <v>1.2830301360976861</v>
      </c>
      <c r="T258" s="13">
        <f>VLOOKUP($E258,'ssp3-up-g'!$C$1:$X$194,11,FALSE)</f>
        <v>1.1999257387940467</v>
      </c>
      <c r="U258" s="13">
        <f>VLOOKUP($E258,'ssp3-up-g'!$C$1:$X$194,12,FALSE)</f>
        <v>1.124587854817257</v>
      </c>
      <c r="V258" s="13">
        <f>VLOOKUP($E258,'ssp3-up-g'!$C$1:$X$194,13,FALSE)</f>
        <v>1.0387456439543499</v>
      </c>
      <c r="W258" s="13">
        <f>VLOOKUP($E258,'ssp3-up-g'!$C$1:$X$194,14,FALSE)</f>
        <v>0.96389490166497893</v>
      </c>
      <c r="X258" s="13">
        <f>VLOOKUP($E258,'ssp3-up-g'!$C$1:$X$194,15,FALSE)</f>
        <v>0.93223728004619488</v>
      </c>
      <c r="Y258" s="13">
        <f>VLOOKUP($E258,'ssp3-up-g'!$C$1:$X$194,16,FALSE)</f>
        <v>0.90698337516721494</v>
      </c>
      <c r="Z258" s="13">
        <f>VLOOKUP($E258,'ssp3-up-g'!$C$1:$X$194,17,FALSE)</f>
        <v>0.89385528923798319</v>
      </c>
      <c r="AA258" s="13">
        <f>VLOOKUP($E258,'ssp3-up-g'!$C$1:$X$194,18,FALSE)</f>
        <v>0.89009521764938171</v>
      </c>
      <c r="AB258" s="13">
        <f>VLOOKUP($E258,'ssp3-up-g'!$C$1:$X$194,19,FALSE)</f>
        <v>0.90007822035116902</v>
      </c>
      <c r="AC258" s="13">
        <f>VLOOKUP($E258,'ssp3-up-g'!$C$1:$X$194,20,FALSE)</f>
        <v>0.92019007300059741</v>
      </c>
      <c r="AD258" s="13">
        <f>VLOOKUP($E258,'ssp3-up-g'!$C$1:$X$194,21,FALSE)</f>
        <v>0.95616558196631729</v>
      </c>
      <c r="AE258" s="13">
        <f>VLOOKUP($E258,'ssp3-up-g'!$C$1:$X$194,22,FALSE)</f>
        <v>0.99665040633632884</v>
      </c>
    </row>
    <row r="259" spans="1:31" x14ac:dyDescent="0.3">
      <c r="A259" s="14">
        <v>257</v>
      </c>
      <c r="B259" s="8" t="s">
        <v>718</v>
      </c>
      <c r="C259" s="8" t="s">
        <v>214</v>
      </c>
      <c r="D259" s="8">
        <v>740</v>
      </c>
      <c r="E259" s="8" t="s">
        <v>170</v>
      </c>
      <c r="F259" s="8">
        <v>740</v>
      </c>
      <c r="G259" s="8" t="s">
        <v>261</v>
      </c>
      <c r="H259" s="8">
        <v>931</v>
      </c>
      <c r="J259" s="8" t="str">
        <f>VLOOKUP($E259,'un-class-eco'!$B$2:$D$219,3,FALSE)</f>
        <v>Upper middle income</v>
      </c>
      <c r="K259" s="8" t="str">
        <f>IF(VLOOKUP(E259,'un-class'!$L$1:$O$249,2,FALSE)="x","LDC",IF(VLOOKUP(E259,'un-class'!$L$1:$O$249,3,FALSE)="x","LLDC",IF(VLOOKUP(E259,'un-class'!$L$1:O474,4,FALSE)="x","SIDS","nan")))</f>
        <v>SIDS</v>
      </c>
      <c r="L259" s="14" t="str">
        <f t="shared" si="47"/>
        <v>SUR</v>
      </c>
      <c r="M259" s="15" t="s">
        <v>1049</v>
      </c>
      <c r="N259" s="13">
        <f>VLOOKUP($E259,'ssp3-up-g'!$C$1:$X$194,5,FALSE)</f>
        <v>2.3246996424493571E-2</v>
      </c>
      <c r="O259" s="13">
        <f>VLOOKUP($E259,'ssp3-up-g'!$C$1:$X$194,6,FALSE)</f>
        <v>2.3434010446837461E-2</v>
      </c>
      <c r="P259" s="13">
        <f>VLOOKUP($E259,'ssp3-up-g'!$C$1:$X$194,7,FALSE)</f>
        <v>2.3833836950026888E-2</v>
      </c>
      <c r="Q259" s="13">
        <f>VLOOKUP($E259,'ssp3-up-g'!$C$1:$X$194,8,FALSE)</f>
        <v>2.3409910825968938E-2</v>
      </c>
      <c r="R259" s="13">
        <f>VLOOKUP($E259,'ssp3-up-g'!$C$1:$X$194,9,FALSE)</f>
        <v>2.1144811234892646E-2</v>
      </c>
      <c r="S259" s="13">
        <f>VLOOKUP($E259,'ssp3-up-g'!$C$1:$X$194,10,FALSE)</f>
        <v>1.9220364129084677E-2</v>
      </c>
      <c r="T259" s="13">
        <f>VLOOKUP($E259,'ssp3-up-g'!$C$1:$X$194,11,FALSE)</f>
        <v>1.8434865154850821E-2</v>
      </c>
      <c r="U259" s="13">
        <f>VLOOKUP($E259,'ssp3-up-g'!$C$1:$X$194,12,FALSE)</f>
        <v>1.8669635958593833E-2</v>
      </c>
      <c r="V259" s="13">
        <f>VLOOKUP($E259,'ssp3-up-g'!$C$1:$X$194,13,FALSE)</f>
        <v>1.867599901788064E-2</v>
      </c>
      <c r="W259" s="13">
        <f>VLOOKUP($E259,'ssp3-up-g'!$C$1:$X$194,14,FALSE)</f>
        <v>1.8218620635981231E-2</v>
      </c>
      <c r="X259" s="13">
        <f>VLOOKUP($E259,'ssp3-up-g'!$C$1:$X$194,15,FALSE)</f>
        <v>1.7418157163587522E-2</v>
      </c>
      <c r="Y259" s="13">
        <f>VLOOKUP($E259,'ssp3-up-g'!$C$1:$X$194,16,FALSE)</f>
        <v>1.6914430320112084E-2</v>
      </c>
      <c r="Z259" s="13">
        <f>VLOOKUP($E259,'ssp3-up-g'!$C$1:$X$194,17,FALSE)</f>
        <v>1.6959384181569281E-2</v>
      </c>
      <c r="AA259" s="13">
        <f>VLOOKUP($E259,'ssp3-up-g'!$C$1:$X$194,18,FALSE)</f>
        <v>1.7289049970060422E-2</v>
      </c>
      <c r="AB259" s="13">
        <f>VLOOKUP($E259,'ssp3-up-g'!$C$1:$X$194,19,FALSE)</f>
        <v>1.7572570401547472E-2</v>
      </c>
      <c r="AC259" s="13">
        <f>VLOOKUP($E259,'ssp3-up-g'!$C$1:$X$194,20,FALSE)</f>
        <v>1.7261705534191152E-2</v>
      </c>
      <c r="AD259" s="13">
        <f>VLOOKUP($E259,'ssp3-up-g'!$C$1:$X$194,21,FALSE)</f>
        <v>1.6702743030878597E-2</v>
      </c>
      <c r="AE259" s="13">
        <f>VLOOKUP($E259,'ssp3-up-g'!$C$1:$X$194,22,FALSE)</f>
        <v>1.6165277792209776E-2</v>
      </c>
    </row>
    <row r="260" spans="1:31" x14ac:dyDescent="0.3">
      <c r="A260" s="14">
        <v>258</v>
      </c>
      <c r="B260" s="8" t="s">
        <v>720</v>
      </c>
      <c r="C260" s="8" t="s">
        <v>214</v>
      </c>
      <c r="D260" s="8">
        <v>858</v>
      </c>
      <c r="E260" s="8" t="s">
        <v>189</v>
      </c>
      <c r="F260" s="8">
        <v>858</v>
      </c>
      <c r="G260" s="8" t="s">
        <v>261</v>
      </c>
      <c r="H260" s="8">
        <v>931</v>
      </c>
      <c r="J260" s="8" t="str">
        <f>VLOOKUP($E260,'un-class-eco'!$B$2:$D$219,3,FALSE)</f>
        <v>High income</v>
      </c>
      <c r="K260" s="8" t="str">
        <f>IF(VLOOKUP(E260,'un-class'!$L$1:$O$249,2,FALSE)="x","LDC",IF(VLOOKUP(E260,'un-class'!$L$1:$O$249,3,FALSE)="x","LLDC",IF(VLOOKUP(E260,'un-class'!$L$1:O475,4,FALSE)="x","SIDS","nan")))</f>
        <v>nan</v>
      </c>
      <c r="L260" s="14" t="str">
        <f t="shared" si="47"/>
        <v>URY</v>
      </c>
      <c r="M260" s="15" t="s">
        <v>1049</v>
      </c>
      <c r="N260" s="13">
        <f>VLOOKUP($E260,'ssp3-up-g'!$C$1:$X$194,5,FALSE)</f>
        <v>6.4016514430106142E-2</v>
      </c>
      <c r="O260" s="13">
        <f>VLOOKUP($E260,'ssp3-up-g'!$C$1:$X$194,6,FALSE)</f>
        <v>7.4845125293304005E-2</v>
      </c>
      <c r="P260" s="13">
        <f>VLOOKUP($E260,'ssp3-up-g'!$C$1:$X$194,7,FALSE)</f>
        <v>8.3581485631902375E-2</v>
      </c>
      <c r="Q260" s="13">
        <f>VLOOKUP($E260,'ssp3-up-g'!$C$1:$X$194,8,FALSE)</f>
        <v>8.2250180001080864E-2</v>
      </c>
      <c r="R260" s="13">
        <f>VLOOKUP($E260,'ssp3-up-g'!$C$1:$X$194,9,FALSE)</f>
        <v>7.080122839571068E-2</v>
      </c>
      <c r="S260" s="13">
        <f>VLOOKUP($E260,'ssp3-up-g'!$C$1:$X$194,10,FALSE)</f>
        <v>6.0452286541381017E-2</v>
      </c>
      <c r="T260" s="13">
        <f>VLOOKUP($E260,'ssp3-up-g'!$C$1:$X$194,11,FALSE)</f>
        <v>5.3226331924167702E-2</v>
      </c>
      <c r="U260" s="13">
        <f>VLOOKUP($E260,'ssp3-up-g'!$C$1:$X$194,12,FALSE)</f>
        <v>4.852080158624883E-2</v>
      </c>
      <c r="V260" s="13">
        <f>VLOOKUP($E260,'ssp3-up-g'!$C$1:$X$194,13,FALSE)</f>
        <v>4.343763034976833E-2</v>
      </c>
      <c r="W260" s="13">
        <f>VLOOKUP($E260,'ssp3-up-g'!$C$1:$X$194,14,FALSE)</f>
        <v>3.9803259799895407E-2</v>
      </c>
      <c r="X260" s="13">
        <f>VLOOKUP($E260,'ssp3-up-g'!$C$1:$X$194,15,FALSE)</f>
        <v>3.9786392731504083E-2</v>
      </c>
      <c r="Y260" s="13">
        <f>VLOOKUP($E260,'ssp3-up-g'!$C$1:$X$194,16,FALSE)</f>
        <v>4.1534543407895974E-2</v>
      </c>
      <c r="Z260" s="13">
        <f>VLOOKUP($E260,'ssp3-up-g'!$C$1:$X$194,17,FALSE)</f>
        <v>4.4948448699788202E-2</v>
      </c>
      <c r="AA260" s="13">
        <f>VLOOKUP($E260,'ssp3-up-g'!$C$1:$X$194,18,FALSE)</f>
        <v>4.9991973648328525E-2</v>
      </c>
      <c r="AB260" s="13">
        <f>VLOOKUP($E260,'ssp3-up-g'!$C$1:$X$194,19,FALSE)</f>
        <v>5.5333357138569017E-2</v>
      </c>
      <c r="AC260" s="13">
        <f>VLOOKUP($E260,'ssp3-up-g'!$C$1:$X$194,20,FALSE)</f>
        <v>6.2169806989649246E-2</v>
      </c>
      <c r="AD260" s="13">
        <f>VLOOKUP($E260,'ssp3-up-g'!$C$1:$X$194,21,FALSE)</f>
        <v>7.050616073757876E-2</v>
      </c>
      <c r="AE260" s="13">
        <f>VLOOKUP($E260,'ssp3-up-g'!$C$1:$X$194,22,FALSE)</f>
        <v>7.9967996513848227E-2</v>
      </c>
    </row>
    <row r="261" spans="1:31" x14ac:dyDescent="0.3">
      <c r="A261" s="14">
        <v>259</v>
      </c>
      <c r="B261" s="8" t="s">
        <v>722</v>
      </c>
      <c r="C261" s="8" t="s">
        <v>214</v>
      </c>
      <c r="D261" s="8">
        <v>862</v>
      </c>
      <c r="E261" s="8" t="s">
        <v>193</v>
      </c>
      <c r="F261" s="8">
        <v>862</v>
      </c>
      <c r="G261" s="8" t="s">
        <v>261</v>
      </c>
      <c r="H261" s="8">
        <v>931</v>
      </c>
      <c r="J261" s="8" t="s">
        <v>799</v>
      </c>
      <c r="K261" s="8" t="str">
        <f>IF(VLOOKUP(E261,'un-class'!$L$1:$O$249,2,FALSE)="x","LDC",IF(VLOOKUP(E261,'un-class'!$L$1:$O$249,3,FALSE)="x","LLDC",IF(VLOOKUP(E261,'un-class'!$L$1:O476,4,FALSE)="x","SIDS","nan")))</f>
        <v>nan</v>
      </c>
      <c r="L261" s="14" t="str">
        <f t="shared" si="47"/>
        <v>VEN</v>
      </c>
      <c r="M261" s="15" t="s">
        <v>1049</v>
      </c>
      <c r="N261" s="13">
        <f>VLOOKUP($E261,'ssp3-up-g'!$C$1:$X$194,5,FALSE)</f>
        <v>2.6033300235611669</v>
      </c>
      <c r="O261" s="13">
        <f>VLOOKUP($E261,'ssp3-up-g'!$C$1:$X$194,6,FALSE)</f>
        <v>2.6829032997400191</v>
      </c>
      <c r="P261" s="13">
        <f>VLOOKUP($E261,'ssp3-up-g'!$C$1:$X$194,7,FALSE)</f>
        <v>2.6384988706480854</v>
      </c>
      <c r="Q261" s="13">
        <f>VLOOKUP($E261,'ssp3-up-g'!$C$1:$X$194,8,FALSE)</f>
        <v>2.5716512240860894</v>
      </c>
      <c r="R261" s="13">
        <f>VLOOKUP($E261,'ssp3-up-g'!$C$1:$X$194,9,FALSE)</f>
        <v>2.4058712137486467</v>
      </c>
      <c r="S261" s="13">
        <f>VLOOKUP($E261,'ssp3-up-g'!$C$1:$X$194,10,FALSE)</f>
        <v>2.276226566773893</v>
      </c>
      <c r="T261" s="13">
        <f>VLOOKUP($E261,'ssp3-up-g'!$C$1:$X$194,11,FALSE)</f>
        <v>2.17603357078508</v>
      </c>
      <c r="U261" s="13">
        <f>VLOOKUP($E261,'ssp3-up-g'!$C$1:$X$194,12,FALSE)</f>
        <v>2.0763981792684945</v>
      </c>
      <c r="V261" s="13">
        <f>VLOOKUP($E261,'ssp3-up-g'!$C$1:$X$194,13,FALSE)</f>
        <v>1.9295900480034831</v>
      </c>
      <c r="W261" s="13">
        <f>VLOOKUP($E261,'ssp3-up-g'!$C$1:$X$194,14,FALSE)</f>
        <v>1.7805948236468438</v>
      </c>
      <c r="X261" s="13">
        <f>VLOOKUP($E261,'ssp3-up-g'!$C$1:$X$194,15,FALSE)</f>
        <v>1.6337390016530833</v>
      </c>
      <c r="Y261" s="13">
        <f>VLOOKUP($E261,'ssp3-up-g'!$C$1:$X$194,16,FALSE)</f>
        <v>1.5080558792409846</v>
      </c>
      <c r="Z261" s="13">
        <f>VLOOKUP($E261,'ssp3-up-g'!$C$1:$X$194,17,FALSE)</f>
        <v>1.407464615985127</v>
      </c>
      <c r="AA261" s="13">
        <f>VLOOKUP($E261,'ssp3-up-g'!$C$1:$X$194,18,FALSE)</f>
        <v>1.3432451756258956</v>
      </c>
      <c r="AB261" s="13">
        <f>VLOOKUP($E261,'ssp3-up-g'!$C$1:$X$194,19,FALSE)</f>
        <v>1.3078329263883219</v>
      </c>
      <c r="AC261" s="13">
        <f>VLOOKUP($E261,'ssp3-up-g'!$C$1:$X$194,20,FALSE)</f>
        <v>1.286726977204566</v>
      </c>
      <c r="AD261" s="13">
        <f>VLOOKUP($E261,'ssp3-up-g'!$C$1:$X$194,21,FALSE)</f>
        <v>1.2711943050163939</v>
      </c>
      <c r="AE261" s="13">
        <f>VLOOKUP($E261,'ssp3-up-g'!$C$1:$X$194,22,FALSE)</f>
        <v>1.2528926253665134</v>
      </c>
    </row>
    <row r="262" spans="1:31" x14ac:dyDescent="0.3">
      <c r="A262" s="14">
        <v>260</v>
      </c>
      <c r="B262" s="14" t="s">
        <v>724</v>
      </c>
      <c r="C262" s="14" t="s">
        <v>214</v>
      </c>
      <c r="D262" s="14">
        <v>905</v>
      </c>
      <c r="E262" s="14" t="s">
        <v>214</v>
      </c>
      <c r="F262" s="14">
        <v>21</v>
      </c>
      <c r="G262" s="14" t="s">
        <v>2</v>
      </c>
      <c r="H262" s="14">
        <v>1840</v>
      </c>
      <c r="I262" s="14">
        <v>1829</v>
      </c>
      <c r="L262" s="14" t="str">
        <f>B262</f>
        <v>Northern America</v>
      </c>
      <c r="M262" s="15" t="s">
        <v>1049</v>
      </c>
      <c r="N262" s="15">
        <f t="shared" ref="N262:AE262" si="50">SUMIF($H$2:$H$295,$D262,N$2:N$295)</f>
        <v>14.796221235209376</v>
      </c>
      <c r="O262" s="15">
        <f t="shared" si="50"/>
        <v>12.79444367619276</v>
      </c>
      <c r="P262" s="15">
        <f t="shared" si="50"/>
        <v>9.988004345331376</v>
      </c>
      <c r="Q262" s="15">
        <f t="shared" si="50"/>
        <v>7.444628028456453</v>
      </c>
      <c r="R262" s="15">
        <f t="shared" si="50"/>
        <v>5.6135830754410208</v>
      </c>
      <c r="S262" s="15">
        <f t="shared" si="50"/>
        <v>3.8038689187547234</v>
      </c>
      <c r="T262" s="15">
        <f t="shared" si="50"/>
        <v>1.8611670413110204</v>
      </c>
      <c r="U262" s="15">
        <f t="shared" si="50"/>
        <v>0.12774658357174218</v>
      </c>
      <c r="V262" s="15">
        <f t="shared" si="50"/>
        <v>0</v>
      </c>
      <c r="W262" s="15">
        <f t="shared" si="50"/>
        <v>0</v>
      </c>
      <c r="X262" s="15">
        <f t="shared" si="50"/>
        <v>0</v>
      </c>
      <c r="Y262" s="15">
        <f t="shared" si="50"/>
        <v>0</v>
      </c>
      <c r="Z262" s="15">
        <f t="shared" si="50"/>
        <v>0</v>
      </c>
      <c r="AA262" s="15">
        <f t="shared" si="50"/>
        <v>0</v>
      </c>
      <c r="AB262" s="15">
        <f t="shared" si="50"/>
        <v>0</v>
      </c>
      <c r="AC262" s="15">
        <f t="shared" si="50"/>
        <v>0</v>
      </c>
      <c r="AD262" s="15">
        <f t="shared" si="50"/>
        <v>0</v>
      </c>
      <c r="AE262" s="15">
        <f t="shared" si="50"/>
        <v>0</v>
      </c>
    </row>
    <row r="263" spans="1:31" x14ac:dyDescent="0.3">
      <c r="A263" s="14">
        <v>261</v>
      </c>
      <c r="B263" s="8" t="s">
        <v>725</v>
      </c>
      <c r="C263" s="8">
        <v>19</v>
      </c>
      <c r="D263" s="8">
        <v>60</v>
      </c>
      <c r="E263" s="8" t="s">
        <v>726</v>
      </c>
      <c r="F263" s="8">
        <v>60</v>
      </c>
      <c r="G263" s="8" t="s">
        <v>261</v>
      </c>
      <c r="H263" s="8">
        <v>905</v>
      </c>
      <c r="J263" s="8" t="str">
        <f>VLOOKUP($E263,'un-class-eco'!$B$2:$D$219,3,FALSE)</f>
        <v>High income</v>
      </c>
      <c r="K263" s="8" t="str">
        <f>IF(VLOOKUP(E263,'un-class'!$L$1:$O$249,2,FALSE)="x","LDC",IF(VLOOKUP(E263,'un-class'!$L$1:$O$249,3,FALSE)="x","LLDC",IF(VLOOKUP(E263,'un-class'!$L$1:O478,4,FALSE)="x","SIDS","nan")))</f>
        <v>nan</v>
      </c>
      <c r="L263" s="14" t="str">
        <f t="shared" si="47"/>
        <v>BMU</v>
      </c>
      <c r="M263" s="15" t="s">
        <v>1049</v>
      </c>
      <c r="N263" s="8" t="s">
        <v>799</v>
      </c>
      <c r="O263" s="8" t="s">
        <v>799</v>
      </c>
      <c r="P263" s="8" t="s">
        <v>799</v>
      </c>
      <c r="Q263" s="8" t="s">
        <v>799</v>
      </c>
      <c r="R263" s="8" t="s">
        <v>799</v>
      </c>
      <c r="S263" s="8" t="s">
        <v>799</v>
      </c>
      <c r="T263" s="8" t="s">
        <v>799</v>
      </c>
      <c r="U263" s="8" t="s">
        <v>799</v>
      </c>
      <c r="V263" s="8" t="s">
        <v>799</v>
      </c>
      <c r="W263" s="8" t="s">
        <v>799</v>
      </c>
      <c r="X263" s="8" t="s">
        <v>799</v>
      </c>
      <c r="Y263" s="8" t="s">
        <v>799</v>
      </c>
      <c r="Z263" s="8" t="s">
        <v>799</v>
      </c>
      <c r="AA263" s="8" t="s">
        <v>799</v>
      </c>
      <c r="AB263" s="8" t="s">
        <v>799</v>
      </c>
      <c r="AC263" s="8" t="s">
        <v>799</v>
      </c>
      <c r="AD263" s="8" t="s">
        <v>799</v>
      </c>
      <c r="AE263" s="8" t="s">
        <v>799</v>
      </c>
    </row>
    <row r="264" spans="1:31" x14ac:dyDescent="0.3">
      <c r="A264" s="14">
        <v>262</v>
      </c>
      <c r="B264" s="8" t="s">
        <v>728</v>
      </c>
      <c r="C264" s="8" t="s">
        <v>214</v>
      </c>
      <c r="D264" s="8">
        <v>124</v>
      </c>
      <c r="E264" s="8" t="s">
        <v>37</v>
      </c>
      <c r="F264" s="8">
        <v>124</v>
      </c>
      <c r="G264" s="8" t="s">
        <v>261</v>
      </c>
      <c r="H264" s="8">
        <v>905</v>
      </c>
      <c r="J264" s="8" t="str">
        <f>VLOOKUP($E264,'un-class-eco'!$B$2:$D$219,3,FALSE)</f>
        <v>High income</v>
      </c>
      <c r="K264" s="8" t="str">
        <f>IF(VLOOKUP(E264,'un-class'!$L$1:$O$249,2,FALSE)="x","LDC",IF(VLOOKUP(E264,'un-class'!$L$1:$O$249,3,FALSE)="x","LLDC",IF(VLOOKUP(E264,'un-class'!$L$1:O479,4,FALSE)="x","SIDS","nan")))</f>
        <v>nan</v>
      </c>
      <c r="L264" s="14" t="str">
        <f t="shared" si="47"/>
        <v>CAN</v>
      </c>
      <c r="M264" s="15" t="s">
        <v>1049</v>
      </c>
      <c r="N264" s="13">
        <f>VLOOKUP($E264,'ssp3-up-g'!$C$1:$X$194,5,FALSE)</f>
        <v>1.803572191006598</v>
      </c>
      <c r="O264" s="13">
        <f>VLOOKUP($E264,'ssp3-up-g'!$C$1:$X$194,6,FALSE)</f>
        <v>1.5330077668265183</v>
      </c>
      <c r="P264" s="13">
        <f>VLOOKUP($E264,'ssp3-up-g'!$C$1:$X$194,7,FALSE)</f>
        <v>1.1490754334436133</v>
      </c>
      <c r="Q264" s="13">
        <f>VLOOKUP($E264,'ssp3-up-g'!$C$1:$X$194,8,FALSE)</f>
        <v>0.84319563677927434</v>
      </c>
      <c r="R264" s="13">
        <f>VLOOKUP($E264,'ssp3-up-g'!$C$1:$X$194,9,FALSE)</f>
        <v>0.59812881468504742</v>
      </c>
      <c r="S264" s="13">
        <f>VLOOKUP($E264,'ssp3-up-g'!$C$1:$X$194,10,FALSE)</f>
        <v>0.39766008738346414</v>
      </c>
      <c r="T264" s="13">
        <f>VLOOKUP($E264,'ssp3-up-g'!$C$1:$X$194,11,FALSE)</f>
        <v>0.21762959935607284</v>
      </c>
      <c r="U264" s="13">
        <f>VLOOKUP($E264,'ssp3-up-g'!$C$1:$X$194,12,FALSE)</f>
        <v>4.0627227103790631E-2</v>
      </c>
      <c r="V264" s="13">
        <f>VLOOKUP($E264,'ssp3-up-g'!$C$1:$X$194,13,FALSE)</f>
        <v>0</v>
      </c>
      <c r="W264" s="13">
        <f>VLOOKUP($E264,'ssp3-up-g'!$C$1:$X$194,14,FALSE)</f>
        <v>0</v>
      </c>
      <c r="X264" s="13">
        <f>VLOOKUP($E264,'ssp3-up-g'!$C$1:$X$194,15,FALSE)</f>
        <v>0</v>
      </c>
      <c r="Y264" s="13">
        <f>VLOOKUP($E264,'ssp3-up-g'!$C$1:$X$194,16,FALSE)</f>
        <v>0</v>
      </c>
      <c r="Z264" s="13">
        <f>VLOOKUP($E264,'ssp3-up-g'!$C$1:$X$194,17,FALSE)</f>
        <v>0</v>
      </c>
      <c r="AA264" s="13">
        <f>VLOOKUP($E264,'ssp3-up-g'!$C$1:$X$194,18,FALSE)</f>
        <v>0</v>
      </c>
      <c r="AB264" s="13">
        <f>VLOOKUP($E264,'ssp3-up-g'!$C$1:$X$194,19,FALSE)</f>
        <v>0</v>
      </c>
      <c r="AC264" s="13">
        <f>VLOOKUP($E264,'ssp3-up-g'!$C$1:$X$194,20,FALSE)</f>
        <v>0</v>
      </c>
      <c r="AD264" s="13">
        <f>VLOOKUP($E264,'ssp3-up-g'!$C$1:$X$194,21,FALSE)</f>
        <v>0</v>
      </c>
      <c r="AE264" s="13">
        <f>VLOOKUP($E264,'ssp3-up-g'!$C$1:$X$194,22,FALSE)</f>
        <v>0</v>
      </c>
    </row>
    <row r="265" spans="1:31" x14ac:dyDescent="0.3">
      <c r="A265" s="14">
        <v>263</v>
      </c>
      <c r="B265" s="8" t="s">
        <v>730</v>
      </c>
      <c r="C265" s="8">
        <v>17</v>
      </c>
      <c r="D265" s="8">
        <v>304</v>
      </c>
      <c r="E265" s="8" t="s">
        <v>731</v>
      </c>
      <c r="F265" s="8">
        <v>304</v>
      </c>
      <c r="G265" s="8" t="s">
        <v>261</v>
      </c>
      <c r="H265" s="8">
        <v>905</v>
      </c>
      <c r="J265" s="8" t="str">
        <f>VLOOKUP($E265,'un-class-eco'!$B$2:$D$219,3,FALSE)</f>
        <v>High income</v>
      </c>
      <c r="K265" s="8" t="str">
        <f>IF(VLOOKUP(E265,'un-class'!$L$1:$O$249,2,FALSE)="x","LDC",IF(VLOOKUP(E265,'un-class'!$L$1:$O$249,3,FALSE)="x","LLDC",IF(VLOOKUP(E265,'un-class'!$L$1:O480,4,FALSE)="x","SIDS","nan")))</f>
        <v>nan</v>
      </c>
      <c r="L265" s="14" t="str">
        <f t="shared" si="47"/>
        <v>GRL</v>
      </c>
      <c r="M265" s="15" t="s">
        <v>1049</v>
      </c>
      <c r="N265" s="8" t="s">
        <v>799</v>
      </c>
      <c r="O265" s="8" t="s">
        <v>799</v>
      </c>
      <c r="P265" s="8" t="s">
        <v>799</v>
      </c>
      <c r="Q265" s="8" t="s">
        <v>799</v>
      </c>
      <c r="R265" s="8" t="s">
        <v>799</v>
      </c>
      <c r="S265" s="8" t="s">
        <v>799</v>
      </c>
      <c r="T265" s="8" t="s">
        <v>799</v>
      </c>
      <c r="U265" s="8" t="s">
        <v>799</v>
      </c>
      <c r="V265" s="8" t="s">
        <v>799</v>
      </c>
      <c r="W265" s="8" t="s">
        <v>799</v>
      </c>
      <c r="X265" s="8" t="s">
        <v>799</v>
      </c>
      <c r="Y265" s="8" t="s">
        <v>799</v>
      </c>
      <c r="Z265" s="8" t="s">
        <v>799</v>
      </c>
      <c r="AA265" s="8" t="s">
        <v>799</v>
      </c>
      <c r="AB265" s="8" t="s">
        <v>799</v>
      </c>
      <c r="AC265" s="8" t="s">
        <v>799</v>
      </c>
      <c r="AD265" s="8" t="s">
        <v>799</v>
      </c>
      <c r="AE265" s="8" t="s">
        <v>799</v>
      </c>
    </row>
    <row r="266" spans="1:31" x14ac:dyDescent="0.3">
      <c r="A266" s="14">
        <v>264</v>
      </c>
      <c r="B266" s="8" t="s">
        <v>733</v>
      </c>
      <c r="C266" s="8">
        <v>2</v>
      </c>
      <c r="D266" s="8">
        <v>666</v>
      </c>
      <c r="E266" s="8" t="s">
        <v>734</v>
      </c>
      <c r="F266" s="8">
        <v>666</v>
      </c>
      <c r="G266" s="8" t="s">
        <v>261</v>
      </c>
      <c r="H266" s="8">
        <v>905</v>
      </c>
      <c r="J266" s="8" t="s">
        <v>799</v>
      </c>
      <c r="K266" s="8" t="str">
        <f>IF(VLOOKUP(E266,'un-class'!$L$1:$O$249,2,FALSE)="x","LDC",IF(VLOOKUP(E266,'un-class'!$L$1:$O$249,3,FALSE)="x","LLDC",IF(VLOOKUP(E266,'un-class'!$L$1:O481,4,FALSE)="x","SIDS","nan")))</f>
        <v>nan</v>
      </c>
      <c r="L266" s="14" t="str">
        <f t="shared" si="47"/>
        <v>SPM</v>
      </c>
      <c r="M266" s="15" t="s">
        <v>1049</v>
      </c>
      <c r="N266" s="8" t="s">
        <v>799</v>
      </c>
      <c r="O266" s="8" t="s">
        <v>799</v>
      </c>
      <c r="P266" s="8" t="s">
        <v>799</v>
      </c>
      <c r="Q266" s="8" t="s">
        <v>799</v>
      </c>
      <c r="R266" s="8" t="s">
        <v>799</v>
      </c>
      <c r="S266" s="8" t="s">
        <v>799</v>
      </c>
      <c r="T266" s="8" t="s">
        <v>799</v>
      </c>
      <c r="U266" s="8" t="s">
        <v>799</v>
      </c>
      <c r="V266" s="8" t="s">
        <v>799</v>
      </c>
      <c r="W266" s="8" t="s">
        <v>799</v>
      </c>
      <c r="X266" s="8" t="s">
        <v>799</v>
      </c>
      <c r="Y266" s="8" t="s">
        <v>799</v>
      </c>
      <c r="Z266" s="8" t="s">
        <v>799</v>
      </c>
      <c r="AA266" s="8" t="s">
        <v>799</v>
      </c>
      <c r="AB266" s="8" t="s">
        <v>799</v>
      </c>
      <c r="AC266" s="8" t="s">
        <v>799</v>
      </c>
      <c r="AD266" s="8" t="s">
        <v>799</v>
      </c>
      <c r="AE266" s="8" t="s">
        <v>799</v>
      </c>
    </row>
    <row r="267" spans="1:31" x14ac:dyDescent="0.3">
      <c r="A267" s="14">
        <v>265</v>
      </c>
      <c r="B267" s="8" t="s">
        <v>736</v>
      </c>
      <c r="C267" s="8">
        <v>32</v>
      </c>
      <c r="D267" s="8">
        <v>840</v>
      </c>
      <c r="E267" s="8" t="s">
        <v>190</v>
      </c>
      <c r="F267" s="8">
        <v>840</v>
      </c>
      <c r="G267" s="8" t="s">
        <v>261</v>
      </c>
      <c r="H267" s="8">
        <v>905</v>
      </c>
      <c r="J267" s="8" t="str">
        <f>VLOOKUP($E267,'un-class-eco'!$B$2:$D$219,3,FALSE)</f>
        <v>High income</v>
      </c>
      <c r="K267" s="8" t="str">
        <f>IF(VLOOKUP(E267,'un-class'!$L$1:$O$249,2,FALSE)="x","LDC",IF(VLOOKUP(E267,'un-class'!$L$1:$O$249,3,FALSE)="x","LLDC",IF(VLOOKUP(E267,'un-class'!$L$1:O482,4,FALSE)="x","SIDS","nan")))</f>
        <v>nan</v>
      </c>
      <c r="L267" s="14" t="str">
        <f t="shared" si="47"/>
        <v>USA</v>
      </c>
      <c r="M267" s="15" t="s">
        <v>1049</v>
      </c>
      <c r="N267" s="13">
        <f>VLOOKUP($E267,'ssp3-up-g'!$C$1:$X$194,5,FALSE)</f>
        <v>12.992649044202778</v>
      </c>
      <c r="O267" s="13">
        <f>VLOOKUP($E267,'ssp3-up-g'!$C$1:$X$194,6,FALSE)</f>
        <v>11.261435909366242</v>
      </c>
      <c r="P267" s="13">
        <f>VLOOKUP($E267,'ssp3-up-g'!$C$1:$X$194,7,FALSE)</f>
        <v>8.8389289118877628</v>
      </c>
      <c r="Q267" s="13">
        <f>VLOOKUP($E267,'ssp3-up-g'!$C$1:$X$194,8,FALSE)</f>
        <v>6.6014323916771787</v>
      </c>
      <c r="R267" s="13">
        <f>VLOOKUP($E267,'ssp3-up-g'!$C$1:$X$194,9,FALSE)</f>
        <v>5.0154542607559733</v>
      </c>
      <c r="S267" s="13">
        <f>VLOOKUP($E267,'ssp3-up-g'!$C$1:$X$194,10,FALSE)</f>
        <v>3.4062088313712593</v>
      </c>
      <c r="T267" s="13">
        <f>VLOOKUP($E267,'ssp3-up-g'!$C$1:$X$194,11,FALSE)</f>
        <v>1.6435374419549476</v>
      </c>
      <c r="U267" s="13">
        <f>VLOOKUP($E267,'ssp3-up-g'!$C$1:$X$194,12,FALSE)</f>
        <v>8.7119356467951548E-2</v>
      </c>
      <c r="V267" s="13">
        <f>VLOOKUP($E267,'ssp3-up-g'!$C$1:$X$194,13,FALSE)</f>
        <v>0</v>
      </c>
      <c r="W267" s="13">
        <f>VLOOKUP($E267,'ssp3-up-g'!$C$1:$X$194,14,FALSE)</f>
        <v>0</v>
      </c>
      <c r="X267" s="13">
        <f>VLOOKUP($E267,'ssp3-up-g'!$C$1:$X$194,15,FALSE)</f>
        <v>0</v>
      </c>
      <c r="Y267" s="13">
        <f>VLOOKUP($E267,'ssp3-up-g'!$C$1:$X$194,16,FALSE)</f>
        <v>0</v>
      </c>
      <c r="Z267" s="13">
        <f>VLOOKUP($E267,'ssp3-up-g'!$C$1:$X$194,17,FALSE)</f>
        <v>0</v>
      </c>
      <c r="AA267" s="13">
        <f>VLOOKUP($E267,'ssp3-up-g'!$C$1:$X$194,18,FALSE)</f>
        <v>0</v>
      </c>
      <c r="AB267" s="13">
        <f>VLOOKUP($E267,'ssp3-up-g'!$C$1:$X$194,19,FALSE)</f>
        <v>0</v>
      </c>
      <c r="AC267" s="13">
        <f>VLOOKUP($E267,'ssp3-up-g'!$C$1:$X$194,20,FALSE)</f>
        <v>0</v>
      </c>
      <c r="AD267" s="13">
        <f>VLOOKUP($E267,'ssp3-up-g'!$C$1:$X$194,21,FALSE)</f>
        <v>0</v>
      </c>
      <c r="AE267" s="13">
        <f>VLOOKUP($E267,'ssp3-up-g'!$C$1:$X$194,22,FALSE)</f>
        <v>0</v>
      </c>
    </row>
    <row r="268" spans="1:31" x14ac:dyDescent="0.3">
      <c r="A268" s="14">
        <v>266</v>
      </c>
      <c r="B268" s="14" t="s">
        <v>738</v>
      </c>
      <c r="C268" s="14" t="s">
        <v>214</v>
      </c>
      <c r="D268" s="14">
        <v>909</v>
      </c>
      <c r="E268" s="14" t="s">
        <v>214</v>
      </c>
      <c r="F268" s="14">
        <v>9</v>
      </c>
      <c r="G268" s="14" t="s">
        <v>2</v>
      </c>
      <c r="H268" s="14">
        <v>1840</v>
      </c>
      <c r="I268" s="14"/>
      <c r="L268" s="14" t="str">
        <f>B268</f>
        <v>Oceania</v>
      </c>
      <c r="M268" s="15" t="s">
        <v>1049</v>
      </c>
      <c r="N268" s="15">
        <f t="shared" ref="N268:W269" si="51">SUMIF($H$2:$H$295,$D268,N$2:N$295)</f>
        <v>2.1708665666936811</v>
      </c>
      <c r="O268" s="15">
        <f t="shared" si="51"/>
        <v>1.8984600030303316</v>
      </c>
      <c r="P268" s="15">
        <f t="shared" si="51"/>
        <v>1.5813120452111735</v>
      </c>
      <c r="Q268" s="15">
        <f t="shared" si="51"/>
        <v>1.3366703257613599</v>
      </c>
      <c r="R268" s="15">
        <f t="shared" si="51"/>
        <v>1.1526005340580647</v>
      </c>
      <c r="S268" s="15">
        <f t="shared" si="51"/>
        <v>0.9948476786217525</v>
      </c>
      <c r="T268" s="15">
        <f t="shared" si="51"/>
        <v>0.83271229124756929</v>
      </c>
      <c r="U268" s="15">
        <f t="shared" si="51"/>
        <v>0.64728117587317191</v>
      </c>
      <c r="V268" s="15">
        <f t="shared" si="51"/>
        <v>0.47681952322447707</v>
      </c>
      <c r="W268" s="15">
        <f t="shared" si="51"/>
        <v>0.30978394734474407</v>
      </c>
      <c r="X268" s="15">
        <f t="shared" ref="X268:AE269" si="52">SUMIF($H$2:$H$295,$D268,X$2:X$295)</f>
        <v>0.2536805131892782</v>
      </c>
      <c r="Y268" s="15">
        <f t="shared" si="52"/>
        <v>0.23436989240928291</v>
      </c>
      <c r="Z268" s="15">
        <f t="shared" si="52"/>
        <v>0.22117000251414798</v>
      </c>
      <c r="AA268" s="15">
        <f t="shared" si="52"/>
        <v>0.20823484429855982</v>
      </c>
      <c r="AB268" s="15">
        <f t="shared" si="52"/>
        <v>0.19829485173736561</v>
      </c>
      <c r="AC268" s="15">
        <f t="shared" si="52"/>
        <v>0.18968391805668397</v>
      </c>
      <c r="AD268" s="15">
        <f t="shared" si="52"/>
        <v>0.18373989148118963</v>
      </c>
      <c r="AE268" s="15">
        <f t="shared" si="52"/>
        <v>0.17797022522841954</v>
      </c>
    </row>
    <row r="269" spans="1:31" x14ac:dyDescent="0.3">
      <c r="A269" s="14">
        <v>267</v>
      </c>
      <c r="B269" s="14" t="s">
        <v>223</v>
      </c>
      <c r="C269" s="14" t="s">
        <v>214</v>
      </c>
      <c r="D269" s="14">
        <v>927</v>
      </c>
      <c r="E269" s="14" t="s">
        <v>214</v>
      </c>
      <c r="F269" s="14">
        <v>53</v>
      </c>
      <c r="G269" s="14" t="s">
        <v>258</v>
      </c>
      <c r="H269" s="14">
        <v>909</v>
      </c>
      <c r="I269" s="14">
        <v>1836</v>
      </c>
      <c r="L269" s="14" t="str">
        <f>B269</f>
        <v>Australia/New Zealand</v>
      </c>
      <c r="M269" s="15" t="s">
        <v>1049</v>
      </c>
      <c r="N269" s="15">
        <f t="shared" si="51"/>
        <v>1.8513775318289203</v>
      </c>
      <c r="O269" s="15">
        <f t="shared" si="51"/>
        <v>1.5527469730283108</v>
      </c>
      <c r="P269" s="15">
        <f t="shared" si="51"/>
        <v>1.2168713134338542</v>
      </c>
      <c r="Q269" s="15">
        <f t="shared" si="51"/>
        <v>0.96503788764048881</v>
      </c>
      <c r="R269" s="15">
        <f t="shared" si="51"/>
        <v>0.79444180216930871</v>
      </c>
      <c r="S269" s="15">
        <f t="shared" si="51"/>
        <v>0.65557874383647707</v>
      </c>
      <c r="T269" s="15">
        <f t="shared" si="51"/>
        <v>0.51138298376945723</v>
      </c>
      <c r="U269" s="15">
        <f t="shared" si="51"/>
        <v>0.33969286112481978</v>
      </c>
      <c r="V269" s="15">
        <f t="shared" si="51"/>
        <v>0.18842451235254387</v>
      </c>
      <c r="W269" s="15">
        <f t="shared" si="51"/>
        <v>3.8672727520616235E-2</v>
      </c>
      <c r="X269" s="15">
        <f t="shared" si="52"/>
        <v>0</v>
      </c>
      <c r="Y269" s="15">
        <f t="shared" si="52"/>
        <v>0</v>
      </c>
      <c r="Z269" s="15">
        <f t="shared" si="52"/>
        <v>0</v>
      </c>
      <c r="AA269" s="15">
        <f t="shared" si="52"/>
        <v>0</v>
      </c>
      <c r="AB269" s="15">
        <f t="shared" si="52"/>
        <v>0</v>
      </c>
      <c r="AC269" s="15">
        <f t="shared" si="52"/>
        <v>0</v>
      </c>
      <c r="AD269" s="15">
        <f t="shared" si="52"/>
        <v>0</v>
      </c>
      <c r="AE269" s="15">
        <f t="shared" si="52"/>
        <v>0</v>
      </c>
    </row>
    <row r="270" spans="1:31" x14ac:dyDescent="0.3">
      <c r="A270" s="14">
        <v>268</v>
      </c>
      <c r="B270" s="8" t="s">
        <v>739</v>
      </c>
      <c r="C270" s="8">
        <v>33</v>
      </c>
      <c r="D270" s="8">
        <v>36</v>
      </c>
      <c r="E270" s="8" t="s">
        <v>16</v>
      </c>
      <c r="F270" s="8">
        <v>36</v>
      </c>
      <c r="G270" s="8" t="s">
        <v>261</v>
      </c>
      <c r="H270" s="8">
        <v>927</v>
      </c>
      <c r="J270" s="8" t="str">
        <f>VLOOKUP($E270,'un-class-eco'!$B$2:$D$219,3,FALSE)</f>
        <v>High income</v>
      </c>
      <c r="K270" s="8" t="str">
        <f>IF(VLOOKUP(E270,'un-class'!$L$1:$O$249,2,FALSE)="x","LDC",IF(VLOOKUP(E270,'un-class'!$L$1:$O$249,3,FALSE)="x","LLDC",IF(VLOOKUP(E270,'un-class'!$L$1:O485,4,FALSE)="x","SIDS","nan")))</f>
        <v>nan</v>
      </c>
      <c r="L270" s="14" t="str">
        <f t="shared" si="47"/>
        <v>AUS</v>
      </c>
      <c r="M270" s="15" t="s">
        <v>1049</v>
      </c>
      <c r="N270" s="13">
        <f>VLOOKUP($E270,'ssp3-up-g'!$C$1:$X$194,5,FALSE)</f>
        <v>1.6173755525272284</v>
      </c>
      <c r="O270" s="13">
        <f>VLOOKUP($E270,'ssp3-up-g'!$C$1:$X$194,6,FALSE)</f>
        <v>1.3551080009554646</v>
      </c>
      <c r="P270" s="13">
        <f>VLOOKUP($E270,'ssp3-up-g'!$C$1:$X$194,7,FALSE)</f>
        <v>1.0642867809328607</v>
      </c>
      <c r="Q270" s="13">
        <f>VLOOKUP($E270,'ssp3-up-g'!$C$1:$X$194,8,FALSE)</f>
        <v>0.85554166215111138</v>
      </c>
      <c r="R270" s="13">
        <f>VLOOKUP($E270,'ssp3-up-g'!$C$1:$X$194,9,FALSE)</f>
        <v>0.71541321351120502</v>
      </c>
      <c r="S270" s="13">
        <f>VLOOKUP($E270,'ssp3-up-g'!$C$1:$X$194,10,FALSE)</f>
        <v>0.60209924031610029</v>
      </c>
      <c r="T270" s="13">
        <f>VLOOKUP($E270,'ssp3-up-g'!$C$1:$X$194,11,FALSE)</f>
        <v>0.48325766791530711</v>
      </c>
      <c r="U270" s="13">
        <f>VLOOKUP($E270,'ssp3-up-g'!$C$1:$X$194,12,FALSE)</f>
        <v>0.33940885958318745</v>
      </c>
      <c r="V270" s="13">
        <f>VLOOKUP($E270,'ssp3-up-g'!$C$1:$X$194,13,FALSE)</f>
        <v>0.18842451235254387</v>
      </c>
      <c r="W270" s="13">
        <f>VLOOKUP($E270,'ssp3-up-g'!$C$1:$X$194,14,FALSE)</f>
        <v>3.8672727520616235E-2</v>
      </c>
      <c r="X270" s="13">
        <f>VLOOKUP($E270,'ssp3-up-g'!$C$1:$X$194,15,FALSE)</f>
        <v>0</v>
      </c>
      <c r="Y270" s="13">
        <f>VLOOKUP($E270,'ssp3-up-g'!$C$1:$X$194,16,FALSE)</f>
        <v>0</v>
      </c>
      <c r="Z270" s="13">
        <f>VLOOKUP($E270,'ssp3-up-g'!$C$1:$X$194,17,FALSE)</f>
        <v>0</v>
      </c>
      <c r="AA270" s="13">
        <f>VLOOKUP($E270,'ssp3-up-g'!$C$1:$X$194,18,FALSE)</f>
        <v>0</v>
      </c>
      <c r="AB270" s="13">
        <f>VLOOKUP($E270,'ssp3-up-g'!$C$1:$X$194,19,FALSE)</f>
        <v>0</v>
      </c>
      <c r="AC270" s="13">
        <f>VLOOKUP($E270,'ssp3-up-g'!$C$1:$X$194,20,FALSE)</f>
        <v>0</v>
      </c>
      <c r="AD270" s="13">
        <f>VLOOKUP($E270,'ssp3-up-g'!$C$1:$X$194,21,FALSE)</f>
        <v>0</v>
      </c>
      <c r="AE270" s="13">
        <f>VLOOKUP($E270,'ssp3-up-g'!$C$1:$X$194,22,FALSE)</f>
        <v>0</v>
      </c>
    </row>
    <row r="271" spans="1:31" x14ac:dyDescent="0.3">
      <c r="A271" s="14">
        <v>269</v>
      </c>
      <c r="B271" s="8" t="s">
        <v>741</v>
      </c>
      <c r="C271" s="8">
        <v>34</v>
      </c>
      <c r="D271" s="8">
        <v>554</v>
      </c>
      <c r="E271" s="8" t="s">
        <v>141</v>
      </c>
      <c r="F271" s="8">
        <v>554</v>
      </c>
      <c r="G271" s="8" t="s">
        <v>261</v>
      </c>
      <c r="H271" s="8">
        <v>927</v>
      </c>
      <c r="J271" s="8" t="str">
        <f>VLOOKUP($E271,'un-class-eco'!$B$2:$D$219,3,FALSE)</f>
        <v>High income</v>
      </c>
      <c r="K271" s="8" t="str">
        <f>IF(VLOOKUP(E271,'un-class'!$L$1:$O$249,2,FALSE)="x","LDC",IF(VLOOKUP(E271,'un-class'!$L$1:$O$249,3,FALSE)="x","LLDC",IF(VLOOKUP(E271,'un-class'!$L$1:O486,4,FALSE)="x","SIDS","nan")))</f>
        <v>nan</v>
      </c>
      <c r="L271" s="14" t="str">
        <f t="shared" si="47"/>
        <v>NZL</v>
      </c>
      <c r="M271" s="15" t="s">
        <v>1049</v>
      </c>
      <c r="N271" s="13">
        <f>VLOOKUP($E271,'ssp3-up-g'!$C$1:$X$194,5,FALSE)</f>
        <v>0.23400197930169186</v>
      </c>
      <c r="O271" s="13">
        <f>VLOOKUP($E271,'ssp3-up-g'!$C$1:$X$194,6,FALSE)</f>
        <v>0.1976389720728462</v>
      </c>
      <c r="P271" s="13">
        <f>VLOOKUP($E271,'ssp3-up-g'!$C$1:$X$194,7,FALSE)</f>
        <v>0.15258453250099357</v>
      </c>
      <c r="Q271" s="13">
        <f>VLOOKUP($E271,'ssp3-up-g'!$C$1:$X$194,8,FALSE)</f>
        <v>0.10949622548937743</v>
      </c>
      <c r="R271" s="13">
        <f>VLOOKUP($E271,'ssp3-up-g'!$C$1:$X$194,9,FALSE)</f>
        <v>7.9028588658103693E-2</v>
      </c>
      <c r="S271" s="13">
        <f>VLOOKUP($E271,'ssp3-up-g'!$C$1:$X$194,10,FALSE)</f>
        <v>5.3479503520376781E-2</v>
      </c>
      <c r="T271" s="13">
        <f>VLOOKUP($E271,'ssp3-up-g'!$C$1:$X$194,11,FALSE)</f>
        <v>2.8125315854150124E-2</v>
      </c>
      <c r="U271" s="13">
        <f>VLOOKUP($E271,'ssp3-up-g'!$C$1:$X$194,12,FALSE)</f>
        <v>2.8400154163232827E-4</v>
      </c>
      <c r="V271" s="13">
        <f>VLOOKUP($E271,'ssp3-up-g'!$C$1:$X$194,13,FALSE)</f>
        <v>0</v>
      </c>
      <c r="W271" s="13">
        <f>VLOOKUP($E271,'ssp3-up-g'!$C$1:$X$194,14,FALSE)</f>
        <v>0</v>
      </c>
      <c r="X271" s="13">
        <f>VLOOKUP($E271,'ssp3-up-g'!$C$1:$X$194,15,FALSE)</f>
        <v>0</v>
      </c>
      <c r="Y271" s="13">
        <f>VLOOKUP($E271,'ssp3-up-g'!$C$1:$X$194,16,FALSE)</f>
        <v>0</v>
      </c>
      <c r="Z271" s="13">
        <f>VLOOKUP($E271,'ssp3-up-g'!$C$1:$X$194,17,FALSE)</f>
        <v>0</v>
      </c>
      <c r="AA271" s="13">
        <f>VLOOKUP($E271,'ssp3-up-g'!$C$1:$X$194,18,FALSE)</f>
        <v>0</v>
      </c>
      <c r="AB271" s="13">
        <f>VLOOKUP($E271,'ssp3-up-g'!$C$1:$X$194,19,FALSE)</f>
        <v>0</v>
      </c>
      <c r="AC271" s="13">
        <f>VLOOKUP($E271,'ssp3-up-g'!$C$1:$X$194,20,FALSE)</f>
        <v>0</v>
      </c>
      <c r="AD271" s="13">
        <f>VLOOKUP($E271,'ssp3-up-g'!$C$1:$X$194,21,FALSE)</f>
        <v>0</v>
      </c>
      <c r="AE271" s="13">
        <f>VLOOKUP($E271,'ssp3-up-g'!$C$1:$X$194,22,FALSE)</f>
        <v>0</v>
      </c>
    </row>
    <row r="272" spans="1:31" x14ac:dyDescent="0.3">
      <c r="A272" s="14">
        <v>270</v>
      </c>
      <c r="B272" s="14" t="s">
        <v>743</v>
      </c>
      <c r="C272" s="14" t="s">
        <v>214</v>
      </c>
      <c r="D272" s="14">
        <v>928</v>
      </c>
      <c r="E272" s="14" t="s">
        <v>214</v>
      </c>
      <c r="F272" s="14">
        <v>54</v>
      </c>
      <c r="G272" s="14" t="s">
        <v>258</v>
      </c>
      <c r="H272" s="14">
        <v>909</v>
      </c>
      <c r="I272" s="14">
        <v>1835</v>
      </c>
      <c r="L272" s="14" t="str">
        <f>B272</f>
        <v>Melanesia</v>
      </c>
      <c r="M272" s="15" t="s">
        <v>1049</v>
      </c>
      <c r="N272" s="15">
        <f t="shared" ref="N272:AE272" si="53">SUMIF($H$2:$H$295,$D272,N$2:N$295)</f>
        <v>0.28800921366546284</v>
      </c>
      <c r="O272" s="15">
        <f t="shared" si="53"/>
        <v>0.31291669605631456</v>
      </c>
      <c r="P272" s="15">
        <f t="shared" si="53"/>
        <v>0.33002748906927709</v>
      </c>
      <c r="Q272" s="15">
        <f t="shared" si="53"/>
        <v>0.33740070699532615</v>
      </c>
      <c r="R272" s="15">
        <f t="shared" si="53"/>
        <v>0.32603616518993561</v>
      </c>
      <c r="S272" s="15">
        <f t="shared" si="53"/>
        <v>0.30871894659657995</v>
      </c>
      <c r="T272" s="15">
        <f t="shared" si="53"/>
        <v>0.29137500089347573</v>
      </c>
      <c r="U272" s="15">
        <f t="shared" si="53"/>
        <v>0.2772122370450199</v>
      </c>
      <c r="V272" s="15">
        <f t="shared" si="53"/>
        <v>0.257799188666126</v>
      </c>
      <c r="W272" s="15">
        <f t="shared" si="53"/>
        <v>0.24026285575337536</v>
      </c>
      <c r="X272" s="15">
        <f t="shared" si="53"/>
        <v>0.22215231789190501</v>
      </c>
      <c r="Y272" s="15">
        <f t="shared" si="53"/>
        <v>0.20229895841922996</v>
      </c>
      <c r="Z272" s="15">
        <f t="shared" si="53"/>
        <v>0.18844871286453477</v>
      </c>
      <c r="AA272" s="15">
        <f t="shared" si="53"/>
        <v>0.17468839637830028</v>
      </c>
      <c r="AB272" s="15">
        <f t="shared" si="53"/>
        <v>0.1634333722285736</v>
      </c>
      <c r="AC272" s="15">
        <f t="shared" si="53"/>
        <v>0.15291516700580238</v>
      </c>
      <c r="AD272" s="15">
        <f t="shared" si="53"/>
        <v>0.14476567900942022</v>
      </c>
      <c r="AE272" s="15">
        <f t="shared" si="53"/>
        <v>0.13675655393283004</v>
      </c>
    </row>
    <row r="273" spans="1:32" x14ac:dyDescent="0.3">
      <c r="A273" s="14">
        <v>271</v>
      </c>
      <c r="B273" s="8" t="s">
        <v>744</v>
      </c>
      <c r="C273" s="8" t="s">
        <v>214</v>
      </c>
      <c r="D273" s="8">
        <v>242</v>
      </c>
      <c r="E273" s="8" t="s">
        <v>64</v>
      </c>
      <c r="F273" s="8">
        <v>242</v>
      </c>
      <c r="G273" s="8" t="s">
        <v>261</v>
      </c>
      <c r="H273" s="8">
        <v>928</v>
      </c>
      <c r="J273" s="8" t="str">
        <f>VLOOKUP($E273,'un-class-eco'!$B$2:$D$219,3,FALSE)</f>
        <v>Upper middle income</v>
      </c>
      <c r="K273" s="8" t="str">
        <f>IF(VLOOKUP(E273,'un-class'!$L$1:$O$249,2,FALSE)="x","LDC",IF(VLOOKUP(E273,'un-class'!$L$1:$O$249,3,FALSE)="x","LLDC",IF(VLOOKUP(E273,'un-class'!$L$1:O488,4,FALSE)="x","SIDS","nan")))</f>
        <v>SIDS</v>
      </c>
      <c r="L273" s="14" t="str">
        <f t="shared" si="47"/>
        <v>FJI</v>
      </c>
      <c r="M273" s="15" t="s">
        <v>1049</v>
      </c>
      <c r="N273" s="13">
        <f>VLOOKUP($E273,'ssp3-up-g'!$C$1:$X$194,5,FALSE)</f>
        <v>2.6885263507591128E-2</v>
      </c>
      <c r="O273" s="13">
        <f>VLOOKUP($E273,'ssp3-up-g'!$C$1:$X$194,6,FALSE)</f>
        <v>2.8372207160514307E-2</v>
      </c>
      <c r="P273" s="13">
        <f>VLOOKUP($E273,'ssp3-up-g'!$C$1:$X$194,7,FALSE)</f>
        <v>3.0004286474193176E-2</v>
      </c>
      <c r="Q273" s="13">
        <f>VLOOKUP($E273,'ssp3-up-g'!$C$1:$X$194,8,FALSE)</f>
        <v>2.9355861748311951E-2</v>
      </c>
      <c r="R273" s="13">
        <f>VLOOKUP($E273,'ssp3-up-g'!$C$1:$X$194,9,FALSE)</f>
        <v>2.7431591269663214E-2</v>
      </c>
      <c r="S273" s="13">
        <f>VLOOKUP($E273,'ssp3-up-g'!$C$1:$X$194,10,FALSE)</f>
        <v>2.5610525297988351E-2</v>
      </c>
      <c r="T273" s="13">
        <f>VLOOKUP($E273,'ssp3-up-g'!$C$1:$X$194,11,FALSE)</f>
        <v>2.4398572863678414E-2</v>
      </c>
      <c r="U273" s="13">
        <f>VLOOKUP($E273,'ssp3-up-g'!$C$1:$X$194,12,FALSE)</f>
        <v>2.3751629881277991E-2</v>
      </c>
      <c r="V273" s="13">
        <f>VLOOKUP($E273,'ssp3-up-g'!$C$1:$X$194,13,FALSE)</f>
        <v>2.2835964344333437E-2</v>
      </c>
      <c r="W273" s="13">
        <f>VLOOKUP($E273,'ssp3-up-g'!$C$1:$X$194,14,FALSE)</f>
        <v>2.2052854123984278E-2</v>
      </c>
      <c r="X273" s="13">
        <f>VLOOKUP($E273,'ssp3-up-g'!$C$1:$X$194,15,FALSE)</f>
        <v>2.2485872020132636E-2</v>
      </c>
      <c r="Y273" s="13">
        <f>VLOOKUP($E273,'ssp3-up-g'!$C$1:$X$194,16,FALSE)</f>
        <v>2.2986295081601216E-2</v>
      </c>
      <c r="Z273" s="13">
        <f>VLOOKUP($E273,'ssp3-up-g'!$C$1:$X$194,17,FALSE)</f>
        <v>2.3557051197797496E-2</v>
      </c>
      <c r="AA273" s="13">
        <f>VLOOKUP($E273,'ssp3-up-g'!$C$1:$X$194,18,FALSE)</f>
        <v>2.410583981238168E-2</v>
      </c>
      <c r="AB273" s="13">
        <f>VLOOKUP($E273,'ssp3-up-g'!$C$1:$X$194,19,FALSE)</f>
        <v>2.4504717673490051E-2</v>
      </c>
      <c r="AC273" s="13">
        <f>VLOOKUP($E273,'ssp3-up-g'!$C$1:$X$194,20,FALSE)</f>
        <v>2.4854161654687124E-2</v>
      </c>
      <c r="AD273" s="13">
        <f>VLOOKUP($E273,'ssp3-up-g'!$C$1:$X$194,21,FALSE)</f>
        <v>2.5287017859716099E-2</v>
      </c>
      <c r="AE273" s="13">
        <f>VLOOKUP($E273,'ssp3-up-g'!$C$1:$X$194,22,FALSE)</f>
        <v>2.5869925635748858E-2</v>
      </c>
    </row>
    <row r="274" spans="1:32" x14ac:dyDescent="0.3">
      <c r="A274" s="14">
        <v>272</v>
      </c>
      <c r="B274" s="8" t="s">
        <v>746</v>
      </c>
      <c r="C274" s="8">
        <v>2</v>
      </c>
      <c r="D274" s="8">
        <v>540</v>
      </c>
      <c r="E274" s="8" t="s">
        <v>134</v>
      </c>
      <c r="F274" s="8">
        <v>540</v>
      </c>
      <c r="G274" s="8" t="s">
        <v>261</v>
      </c>
      <c r="H274" s="8">
        <v>928</v>
      </c>
      <c r="J274" s="8" t="str">
        <f>VLOOKUP($E274,'un-class-eco'!$B$2:$D$219,3,FALSE)</f>
        <v>High income</v>
      </c>
      <c r="K274" s="8" t="str">
        <f>IF(VLOOKUP(E274,'un-class'!$L$1:$O$249,2,FALSE)="x","LDC",IF(VLOOKUP(E274,'un-class'!$L$1:$O$249,3,FALSE)="x","LLDC",IF(VLOOKUP(E274,'un-class'!$L$1:O489,4,FALSE)="x","SIDS","nan")))</f>
        <v>SIDS</v>
      </c>
      <c r="L274" s="14" t="str">
        <f t="shared" si="47"/>
        <v>NCL</v>
      </c>
      <c r="M274" s="15" t="s">
        <v>1049</v>
      </c>
      <c r="N274" s="13">
        <f>VLOOKUP($E274,'ssp3-up-g'!$C$1:$X$194,5,FALSE)</f>
        <v>1.537012736193627E-2</v>
      </c>
      <c r="O274" s="13">
        <f>VLOOKUP($E274,'ssp3-up-g'!$C$1:$X$194,6,FALSE)</f>
        <v>1.4837045135616289E-2</v>
      </c>
      <c r="P274" s="13">
        <f>VLOOKUP($E274,'ssp3-up-g'!$C$1:$X$194,7,FALSE)</f>
        <v>1.3805287819031536E-2</v>
      </c>
      <c r="Q274" s="13">
        <f>VLOOKUP($E274,'ssp3-up-g'!$C$1:$X$194,8,FALSE)</f>
        <v>1.3304507919577019E-2</v>
      </c>
      <c r="R274" s="13">
        <f>VLOOKUP($E274,'ssp3-up-g'!$C$1:$X$194,9,FALSE)</f>
        <v>1.2491149539881508E-2</v>
      </c>
      <c r="S274" s="13">
        <f>VLOOKUP($E274,'ssp3-up-g'!$C$1:$X$194,10,FALSE)</f>
        <v>1.1866605391551099E-2</v>
      </c>
      <c r="T274" s="13">
        <f>VLOOKUP($E274,'ssp3-up-g'!$C$1:$X$194,11,FALSE)</f>
        <v>1.1587570093224281E-2</v>
      </c>
      <c r="U274" s="13">
        <f>VLOOKUP($E274,'ssp3-up-g'!$C$1:$X$194,12,FALSE)</f>
        <v>1.1559094155884159E-2</v>
      </c>
      <c r="V274" s="13">
        <f>VLOOKUP($E274,'ssp3-up-g'!$C$1:$X$194,13,FALSE)</f>
        <v>1.1456887458374171E-2</v>
      </c>
      <c r="W274" s="13">
        <f>VLOOKUP($E274,'ssp3-up-g'!$C$1:$X$194,14,FALSE)</f>
        <v>1.1344502919944599E-2</v>
      </c>
      <c r="X274" s="13">
        <f>VLOOKUP($E274,'ssp3-up-g'!$C$1:$X$194,15,FALSE)</f>
        <v>1.0807643111986343E-2</v>
      </c>
      <c r="Y274" s="13">
        <f>VLOOKUP($E274,'ssp3-up-g'!$C$1:$X$194,16,FALSE)</f>
        <v>1.0383968188951487E-2</v>
      </c>
      <c r="Z274" s="13">
        <f>VLOOKUP($E274,'ssp3-up-g'!$C$1:$X$194,17,FALSE)</f>
        <v>1.0126073798200075E-2</v>
      </c>
      <c r="AA274" s="13">
        <f>VLOOKUP($E274,'ssp3-up-g'!$C$1:$X$194,18,FALSE)</f>
        <v>1.0013510119707691E-2</v>
      </c>
      <c r="AB274" s="13">
        <f>VLOOKUP($E274,'ssp3-up-g'!$C$1:$X$194,19,FALSE)</f>
        <v>9.8898087316592331E-3</v>
      </c>
      <c r="AC274" s="13">
        <f>VLOOKUP($E274,'ssp3-up-g'!$C$1:$X$194,20,FALSE)</f>
        <v>9.6842380968162889E-3</v>
      </c>
      <c r="AD274" s="13">
        <f>VLOOKUP($E274,'ssp3-up-g'!$C$1:$X$194,21,FALSE)</f>
        <v>9.3315044023802307E-3</v>
      </c>
      <c r="AE274" s="13">
        <f>VLOOKUP($E274,'ssp3-up-g'!$C$1:$X$194,22,FALSE)</f>
        <v>8.8797150247356682E-3</v>
      </c>
    </row>
    <row r="275" spans="1:32" x14ac:dyDescent="0.3">
      <c r="A275" s="14">
        <v>273</v>
      </c>
      <c r="B275" s="8" t="s">
        <v>748</v>
      </c>
      <c r="C275" s="8" t="s">
        <v>214</v>
      </c>
      <c r="D275" s="8">
        <v>598</v>
      </c>
      <c r="E275" s="8" t="s">
        <v>147</v>
      </c>
      <c r="F275" s="8">
        <v>598</v>
      </c>
      <c r="G275" s="8" t="s">
        <v>261</v>
      </c>
      <c r="H275" s="8">
        <v>928</v>
      </c>
      <c r="J275" s="8" t="str">
        <f>VLOOKUP($E275,'un-class-eco'!$B$2:$D$219,3,FALSE)</f>
        <v>Lower middle income</v>
      </c>
      <c r="K275" s="8" t="str">
        <f>IF(VLOOKUP(E275,'un-class'!$L$1:$O$249,2,FALSE)="x","LDC",IF(VLOOKUP(E275,'un-class'!$L$1:$O$249,3,FALSE)="x","LLDC",IF(VLOOKUP(E275,'un-class'!$L$1:O490,4,FALSE)="x","SIDS","nan")))</f>
        <v>SIDS</v>
      </c>
      <c r="L275" s="14" t="str">
        <f t="shared" si="47"/>
        <v>PNG</v>
      </c>
      <c r="M275" s="15" t="s">
        <v>1049</v>
      </c>
      <c r="N275" s="13">
        <f>VLOOKUP($E275,'ssp3-up-g'!$C$1:$X$194,5,FALSE)</f>
        <v>0.21967322480293305</v>
      </c>
      <c r="O275" s="13">
        <f>VLOOKUP($E275,'ssp3-up-g'!$C$1:$X$194,6,FALSE)</f>
        <v>0.24129227151401644</v>
      </c>
      <c r="P275" s="13">
        <f>VLOOKUP($E275,'ssp3-up-g'!$C$1:$X$194,7,FALSE)</f>
        <v>0.25578298127005739</v>
      </c>
      <c r="Q275" s="13">
        <f>VLOOKUP($E275,'ssp3-up-g'!$C$1:$X$194,8,FALSE)</f>
        <v>0.26247896482421806</v>
      </c>
      <c r="R275" s="13">
        <f>VLOOKUP($E275,'ssp3-up-g'!$C$1:$X$194,9,FALSE)</f>
        <v>0.25307081764668005</v>
      </c>
      <c r="S275" s="13">
        <f>VLOOKUP($E275,'ssp3-up-g'!$C$1:$X$194,10,FALSE)</f>
        <v>0.23774491367016948</v>
      </c>
      <c r="T275" s="13">
        <f>VLOOKUP($E275,'ssp3-up-g'!$C$1:$X$194,11,FALSE)</f>
        <v>0.22148030743862845</v>
      </c>
      <c r="U275" s="13">
        <f>VLOOKUP($E275,'ssp3-up-g'!$C$1:$X$194,12,FALSE)</f>
        <v>0.20759476841078106</v>
      </c>
      <c r="V275" s="13">
        <f>VLOOKUP($E275,'ssp3-up-g'!$C$1:$X$194,13,FALSE)</f>
        <v>0.18913493899701184</v>
      </c>
      <c r="W275" s="13">
        <f>VLOOKUP($E275,'ssp3-up-g'!$C$1:$X$194,14,FALSE)</f>
        <v>0.17245450537677121</v>
      </c>
      <c r="X275" s="13">
        <f>VLOOKUP($E275,'ssp3-up-g'!$C$1:$X$194,15,FALSE)</f>
        <v>0.15472968538077936</v>
      </c>
      <c r="Y275" s="13">
        <f>VLOOKUP($E275,'ssp3-up-g'!$C$1:$X$194,16,FALSE)</f>
        <v>0.13544052851646793</v>
      </c>
      <c r="Z275" s="13">
        <f>VLOOKUP($E275,'ssp3-up-g'!$C$1:$X$194,17,FALSE)</f>
        <v>0.12172593489049488</v>
      </c>
      <c r="AA275" s="13">
        <f>VLOOKUP($E275,'ssp3-up-g'!$C$1:$X$194,18,FALSE)</f>
        <v>0.10778135222712359</v>
      </c>
      <c r="AB275" s="13">
        <f>VLOOKUP($E275,'ssp3-up-g'!$C$1:$X$194,19,FALSE)</f>
        <v>9.6703636087339007E-2</v>
      </c>
      <c r="AC275" s="13">
        <f>VLOOKUP($E275,'ssp3-up-g'!$C$1:$X$194,20,FALSE)</f>
        <v>8.5991741669339206E-2</v>
      </c>
      <c r="AD275" s="13">
        <f>VLOOKUP($E275,'ssp3-up-g'!$C$1:$X$194,21,FALSE)</f>
        <v>7.759314754326363E-2</v>
      </c>
      <c r="AE275" s="13">
        <f>VLOOKUP($E275,'ssp3-up-g'!$C$1:$X$194,22,FALSE)</f>
        <v>6.8782964046510298E-2</v>
      </c>
    </row>
    <row r="276" spans="1:32" x14ac:dyDescent="0.3">
      <c r="A276" s="14">
        <v>274</v>
      </c>
      <c r="B276" s="8" t="s">
        <v>750</v>
      </c>
      <c r="C276" s="8" t="s">
        <v>214</v>
      </c>
      <c r="D276" s="8">
        <v>90</v>
      </c>
      <c r="E276" s="8" t="s">
        <v>164</v>
      </c>
      <c r="F276" s="8">
        <v>90</v>
      </c>
      <c r="G276" s="8" t="s">
        <v>261</v>
      </c>
      <c r="H276" s="8">
        <v>928</v>
      </c>
      <c r="J276" s="8" t="str">
        <f>VLOOKUP($E276,'un-class-eco'!$B$2:$D$219,3,FALSE)</f>
        <v>Lower middle income</v>
      </c>
      <c r="K276" s="8" t="str">
        <f>IF(VLOOKUP(E276,'un-class'!$L$1:$O$249,2,FALSE)="x","LDC",IF(VLOOKUP(E276,'un-class'!$L$1:$O$249,3,FALSE)="x","LLDC",IF(VLOOKUP(E276,'un-class'!$L$1:O491,4,FALSE)="x","SIDS","nan")))</f>
        <v>LDC</v>
      </c>
      <c r="L276" s="14" t="str">
        <f t="shared" si="47"/>
        <v>SLB</v>
      </c>
      <c r="M276" s="15" t="s">
        <v>1049</v>
      </c>
      <c r="N276" s="13">
        <f>VLOOKUP($E276,'ssp3-up-g'!$C$1:$X$194,5,FALSE)</f>
        <v>1.467859554644925E-2</v>
      </c>
      <c r="O276" s="13">
        <f>VLOOKUP($E276,'ssp3-up-g'!$C$1:$X$194,6,FALSE)</f>
        <v>1.5851946777933487E-2</v>
      </c>
      <c r="P276" s="13">
        <f>VLOOKUP($E276,'ssp3-up-g'!$C$1:$X$194,7,FALSE)</f>
        <v>1.6974121001356729E-2</v>
      </c>
      <c r="Q276" s="13">
        <f>VLOOKUP($E276,'ssp3-up-g'!$C$1:$X$194,8,FALSE)</f>
        <v>1.8075109395033373E-2</v>
      </c>
      <c r="R276" s="13">
        <f>VLOOKUP($E276,'ssp3-up-g'!$C$1:$X$194,9,FALSE)</f>
        <v>1.8680997985153269E-2</v>
      </c>
      <c r="S276" s="13">
        <f>VLOOKUP($E276,'ssp3-up-g'!$C$1:$X$194,10,FALSE)</f>
        <v>1.9123344944325299E-2</v>
      </c>
      <c r="T276" s="13">
        <f>VLOOKUP($E276,'ssp3-up-g'!$C$1:$X$194,11,FALSE)</f>
        <v>1.9583716681937424E-2</v>
      </c>
      <c r="U276" s="13">
        <f>VLOOKUP($E276,'ssp3-up-g'!$C$1:$X$194,12,FALSE)</f>
        <v>2.0012760508565236E-2</v>
      </c>
      <c r="V276" s="13">
        <f>VLOOKUP($E276,'ssp3-up-g'!$C$1:$X$194,13,FALSE)</f>
        <v>2.0438936077041198E-2</v>
      </c>
      <c r="W276" s="13">
        <f>VLOOKUP($E276,'ssp3-up-g'!$C$1:$X$194,14,FALSE)</f>
        <v>2.0965698529136434E-2</v>
      </c>
      <c r="X276" s="13">
        <f>VLOOKUP($E276,'ssp3-up-g'!$C$1:$X$194,15,FALSE)</f>
        <v>2.1373696910352957E-2</v>
      </c>
      <c r="Y276" s="13">
        <f>VLOOKUP($E276,'ssp3-up-g'!$C$1:$X$194,16,FALSE)</f>
        <v>2.1469718177439256E-2</v>
      </c>
      <c r="Z276" s="13">
        <f>VLOOKUP($E276,'ssp3-up-g'!$C$1:$X$194,17,FALSE)</f>
        <v>2.1741191910076119E-2</v>
      </c>
      <c r="AA276" s="13">
        <f>VLOOKUP($E276,'ssp3-up-g'!$C$1:$X$194,18,FALSE)</f>
        <v>2.2237041073004227E-2</v>
      </c>
      <c r="AB276" s="13">
        <f>VLOOKUP($E276,'ssp3-up-g'!$C$1:$X$194,19,FALSE)</f>
        <v>2.2491811385530469E-2</v>
      </c>
      <c r="AC276" s="13">
        <f>VLOOKUP($E276,'ssp3-up-g'!$C$1:$X$194,20,FALSE)</f>
        <v>2.3237138723813722E-2</v>
      </c>
      <c r="AD276" s="13">
        <f>VLOOKUP($E276,'ssp3-up-g'!$C$1:$X$194,21,FALSE)</f>
        <v>2.4013036696563461E-2</v>
      </c>
      <c r="AE276" s="13">
        <f>VLOOKUP($E276,'ssp3-up-g'!$C$1:$X$194,22,FALSE)</f>
        <v>2.5298302065213385E-2</v>
      </c>
    </row>
    <row r="277" spans="1:32" x14ac:dyDescent="0.3">
      <c r="A277" s="14">
        <v>275</v>
      </c>
      <c r="B277" s="8" t="s">
        <v>752</v>
      </c>
      <c r="C277" s="8" t="s">
        <v>214</v>
      </c>
      <c r="D277" s="8">
        <v>548</v>
      </c>
      <c r="E277" s="8" t="s">
        <v>196</v>
      </c>
      <c r="F277" s="8">
        <v>548</v>
      </c>
      <c r="G277" s="8" t="s">
        <v>261</v>
      </c>
      <c r="H277" s="8">
        <v>928</v>
      </c>
      <c r="J277" s="8" t="str">
        <f>VLOOKUP($E277,'un-class-eco'!$B$2:$D$219,3,FALSE)</f>
        <v>Lower middle income</v>
      </c>
      <c r="K277" s="8" t="str">
        <f>IF(VLOOKUP(E277,'un-class'!$L$1:$O$249,2,FALSE)="x","LDC",IF(VLOOKUP(E277,'un-class'!$L$1:$O$249,3,FALSE)="x","LLDC",IF(VLOOKUP(E277,'un-class'!$L$1:O492,4,FALSE)="x","SIDS","nan")))</f>
        <v>SIDS</v>
      </c>
      <c r="L277" s="14" t="str">
        <f t="shared" si="47"/>
        <v>VUT</v>
      </c>
      <c r="M277" s="15" t="s">
        <v>1049</v>
      </c>
      <c r="N277" s="13">
        <f>VLOOKUP($E277,'ssp3-up-g'!$C$1:$X$194,5,FALSE)</f>
        <v>1.1402002446553157E-2</v>
      </c>
      <c r="O277" s="13">
        <f>VLOOKUP($E277,'ssp3-up-g'!$C$1:$X$194,6,FALSE)</f>
        <v>1.2563225468234046E-2</v>
      </c>
      <c r="P277" s="13">
        <f>VLOOKUP($E277,'ssp3-up-g'!$C$1:$X$194,7,FALSE)</f>
        <v>1.3460812504638223E-2</v>
      </c>
      <c r="Q277" s="13">
        <f>VLOOKUP($E277,'ssp3-up-g'!$C$1:$X$194,8,FALSE)</f>
        <v>1.4186263108185715E-2</v>
      </c>
      <c r="R277" s="13">
        <f>VLOOKUP($E277,'ssp3-up-g'!$C$1:$X$194,9,FALSE)</f>
        <v>1.4361608748557561E-2</v>
      </c>
      <c r="S277" s="13">
        <f>VLOOKUP($E277,'ssp3-up-g'!$C$1:$X$194,10,FALSE)</f>
        <v>1.4373557292545747E-2</v>
      </c>
      <c r="T277" s="13">
        <f>VLOOKUP($E277,'ssp3-up-g'!$C$1:$X$194,11,FALSE)</f>
        <v>1.4324833816007132E-2</v>
      </c>
      <c r="U277" s="13">
        <f>VLOOKUP($E277,'ssp3-up-g'!$C$1:$X$194,12,FALSE)</f>
        <v>1.4293984088511458E-2</v>
      </c>
      <c r="V277" s="13">
        <f>VLOOKUP($E277,'ssp3-up-g'!$C$1:$X$194,13,FALSE)</f>
        <v>1.3932461789365358E-2</v>
      </c>
      <c r="W277" s="13">
        <f>VLOOKUP($E277,'ssp3-up-g'!$C$1:$X$194,14,FALSE)</f>
        <v>1.3445294803538843E-2</v>
      </c>
      <c r="X277" s="13">
        <f>VLOOKUP($E277,'ssp3-up-g'!$C$1:$X$194,15,FALSE)</f>
        <v>1.2755420468653716E-2</v>
      </c>
      <c r="Y277" s="13">
        <f>VLOOKUP($E277,'ssp3-up-g'!$C$1:$X$194,16,FALSE)</f>
        <v>1.201844845477007E-2</v>
      </c>
      <c r="Z277" s="13">
        <f>VLOOKUP($E277,'ssp3-up-g'!$C$1:$X$194,17,FALSE)</f>
        <v>1.1298461067966198E-2</v>
      </c>
      <c r="AA277" s="13">
        <f>VLOOKUP($E277,'ssp3-up-g'!$C$1:$X$194,18,FALSE)</f>
        <v>1.0550653146083083E-2</v>
      </c>
      <c r="AB277" s="13">
        <f>VLOOKUP($E277,'ssp3-up-g'!$C$1:$X$194,19,FALSE)</f>
        <v>9.8433983505548384E-3</v>
      </c>
      <c r="AC277" s="13">
        <f>VLOOKUP($E277,'ssp3-up-g'!$C$1:$X$194,20,FALSE)</f>
        <v>9.1478868611460373E-3</v>
      </c>
      <c r="AD277" s="13">
        <f>VLOOKUP($E277,'ssp3-up-g'!$C$1:$X$194,21,FALSE)</f>
        <v>8.5409725074968024E-3</v>
      </c>
      <c r="AE277" s="13">
        <f>VLOOKUP($E277,'ssp3-up-g'!$C$1:$X$194,22,FALSE)</f>
        <v>7.9256471606218293E-3</v>
      </c>
    </row>
    <row r="278" spans="1:32" x14ac:dyDescent="0.3">
      <c r="A278" s="14">
        <v>276</v>
      </c>
      <c r="B278" s="14" t="s">
        <v>754</v>
      </c>
      <c r="C278" s="14" t="s">
        <v>214</v>
      </c>
      <c r="D278" s="14">
        <v>954</v>
      </c>
      <c r="E278" s="14" t="s">
        <v>214</v>
      </c>
      <c r="F278" s="14">
        <v>57</v>
      </c>
      <c r="G278" s="14" t="s">
        <v>258</v>
      </c>
      <c r="H278" s="14">
        <v>909</v>
      </c>
      <c r="I278" s="14">
        <v>1835</v>
      </c>
      <c r="L278" s="14" t="str">
        <f>B278</f>
        <v>Micronesia</v>
      </c>
      <c r="M278" s="15" t="s">
        <v>1049</v>
      </c>
      <c r="N278" s="15">
        <f t="shared" ref="N278:AE278" si="54">SUMIF($H$2:$H$295,$D278,N$2:N$295)</f>
        <v>1.697765850808379E-2</v>
      </c>
      <c r="O278" s="15">
        <f t="shared" si="54"/>
        <v>1.6178983721626822E-2</v>
      </c>
      <c r="P278" s="15">
        <f t="shared" si="54"/>
        <v>1.6284578584856487E-2</v>
      </c>
      <c r="Q278" s="15">
        <f t="shared" si="54"/>
        <v>1.563954249080985E-2</v>
      </c>
      <c r="R278" s="15">
        <f t="shared" si="54"/>
        <v>1.3954191278308221E-2</v>
      </c>
      <c r="S278" s="15">
        <f t="shared" si="54"/>
        <v>1.2570095150578692E-2</v>
      </c>
      <c r="T278" s="15">
        <f t="shared" si="54"/>
        <v>1.1854844485575319E-2</v>
      </c>
      <c r="U278" s="15">
        <f t="shared" si="54"/>
        <v>1.1826751558390282E-2</v>
      </c>
      <c r="V278" s="15">
        <f t="shared" si="54"/>
        <v>1.1651848226991814E-2</v>
      </c>
      <c r="W278" s="15">
        <f t="shared" si="54"/>
        <v>1.1303108806211486E-2</v>
      </c>
      <c r="X278" s="15">
        <f t="shared" si="54"/>
        <v>1.0846211793004316E-2</v>
      </c>
      <c r="Y278" s="15">
        <f t="shared" si="54"/>
        <v>1.0248529160051555E-2</v>
      </c>
      <c r="Z278" s="15">
        <f t="shared" si="54"/>
        <v>9.7718640556907974E-3</v>
      </c>
      <c r="AA278" s="15">
        <f t="shared" si="54"/>
        <v>9.4166637546860832E-3</v>
      </c>
      <c r="AB278" s="15">
        <f t="shared" si="54"/>
        <v>9.3246826029133173E-3</v>
      </c>
      <c r="AC278" s="15">
        <f t="shared" si="54"/>
        <v>9.4738988862357876E-3</v>
      </c>
      <c r="AD278" s="15">
        <f t="shared" si="54"/>
        <v>9.7200004303876208E-3</v>
      </c>
      <c r="AE278" s="15">
        <f t="shared" si="54"/>
        <v>1.0052485134181707E-2</v>
      </c>
    </row>
    <row r="279" spans="1:32" x14ac:dyDescent="0.3">
      <c r="A279" s="14">
        <v>277</v>
      </c>
      <c r="B279" s="8" t="s">
        <v>755</v>
      </c>
      <c r="C279" s="8">
        <v>30</v>
      </c>
      <c r="D279" s="8">
        <v>316</v>
      </c>
      <c r="E279" s="8" t="s">
        <v>80</v>
      </c>
      <c r="F279" s="8">
        <v>316</v>
      </c>
      <c r="G279" s="8" t="s">
        <v>261</v>
      </c>
      <c r="H279" s="8">
        <v>954</v>
      </c>
      <c r="J279" s="8" t="str">
        <f>VLOOKUP($E279,'un-class-eco'!$B$2:$D$219,3,FALSE)</f>
        <v>High income</v>
      </c>
      <c r="K279" s="8" t="str">
        <f>IF(VLOOKUP(E279,'un-class'!$L$1:$O$249,2,FALSE)="x","LDC",IF(VLOOKUP(E279,'un-class'!$L$1:$O$249,3,FALSE)="x","LLDC",IF(VLOOKUP(E279,'un-class'!$L$1:O494,4,FALSE)="x","SIDS","nan")))</f>
        <v>SIDS</v>
      </c>
      <c r="L279" s="14" t="str">
        <f t="shared" si="47"/>
        <v>GUM</v>
      </c>
      <c r="M279" s="15" t="s">
        <v>1049</v>
      </c>
      <c r="N279" s="13">
        <f>VLOOKUP($E279,'ssp3-up-g'!$C$1:$X$194,5,FALSE)</f>
        <v>1.4656165608255806E-2</v>
      </c>
      <c r="O279" s="13">
        <f>VLOOKUP($E279,'ssp3-up-g'!$C$1:$X$194,6,FALSE)</f>
        <v>1.3154001716051217E-2</v>
      </c>
      <c r="P279" s="13">
        <f>VLOOKUP($E279,'ssp3-up-g'!$C$1:$X$194,7,FALSE)</f>
        <v>1.2755876784887793E-2</v>
      </c>
      <c r="Q279" s="13">
        <f>VLOOKUP($E279,'ssp3-up-g'!$C$1:$X$194,8,FALSE)</f>
        <v>1.2030408235073647E-2</v>
      </c>
      <c r="R279" s="13">
        <f>VLOOKUP($E279,'ssp3-up-g'!$C$1:$X$194,9,FALSE)</f>
        <v>1.0562138272428134E-2</v>
      </c>
      <c r="S279" s="13">
        <f>VLOOKUP($E279,'ssp3-up-g'!$C$1:$X$194,10,FALSE)</f>
        <v>9.4551008832393368E-3</v>
      </c>
      <c r="T279" s="13">
        <f>VLOOKUP($E279,'ssp3-up-g'!$C$1:$X$194,11,FALSE)</f>
        <v>8.9179334048342385E-3</v>
      </c>
      <c r="U279" s="13">
        <f>VLOOKUP($E279,'ssp3-up-g'!$C$1:$X$194,12,FALSE)</f>
        <v>8.8475053152942684E-3</v>
      </c>
      <c r="V279" s="13">
        <f>VLOOKUP($E279,'ssp3-up-g'!$C$1:$X$194,13,FALSE)</f>
        <v>8.639498273748436E-3</v>
      </c>
      <c r="W279" s="13">
        <f>VLOOKUP($E279,'ssp3-up-g'!$C$1:$X$194,14,FALSE)</f>
        <v>8.3620710818275157E-3</v>
      </c>
      <c r="X279" s="13">
        <f>VLOOKUP($E279,'ssp3-up-g'!$C$1:$X$194,15,FALSE)</f>
        <v>8.0359542907934567E-3</v>
      </c>
      <c r="Y279" s="13">
        <f>VLOOKUP($E279,'ssp3-up-g'!$C$1:$X$194,16,FALSE)</f>
        <v>7.7227216713239288E-3</v>
      </c>
      <c r="Z279" s="13">
        <f>VLOOKUP($E279,'ssp3-up-g'!$C$1:$X$194,17,FALSE)</f>
        <v>7.4286316298712296E-3</v>
      </c>
      <c r="AA279" s="13">
        <f>VLOOKUP($E279,'ssp3-up-g'!$C$1:$X$194,18,FALSE)</f>
        <v>7.1123030615924954E-3</v>
      </c>
      <c r="AB279" s="13">
        <f>VLOOKUP($E279,'ssp3-up-g'!$C$1:$X$194,19,FALSE)</f>
        <v>6.9023035110895581E-3</v>
      </c>
      <c r="AC279" s="13">
        <f>VLOOKUP($E279,'ssp3-up-g'!$C$1:$X$194,20,FALSE)</f>
        <v>6.8841883745888732E-3</v>
      </c>
      <c r="AD279" s="13">
        <f>VLOOKUP($E279,'ssp3-up-g'!$C$1:$X$194,21,FALSE)</f>
        <v>7.0761574607838273E-3</v>
      </c>
      <c r="AE279" s="13">
        <f>VLOOKUP($E279,'ssp3-up-g'!$C$1:$X$194,22,FALSE)</f>
        <v>7.4345910263483028E-3</v>
      </c>
    </row>
    <row r="280" spans="1:32" x14ac:dyDescent="0.3">
      <c r="A280" s="14">
        <v>278</v>
      </c>
      <c r="B280" s="8" t="s">
        <v>757</v>
      </c>
      <c r="C280" s="8" t="s">
        <v>214</v>
      </c>
      <c r="D280" s="8">
        <v>296</v>
      </c>
      <c r="E280" s="8" t="s">
        <v>758</v>
      </c>
      <c r="F280" s="8">
        <v>296</v>
      </c>
      <c r="G280" s="8" t="s">
        <v>261</v>
      </c>
      <c r="H280" s="8">
        <v>954</v>
      </c>
      <c r="J280" s="8" t="str">
        <f>VLOOKUP($E280,'un-class-eco'!$B$2:$D$219,3,FALSE)</f>
        <v>Lower middle income</v>
      </c>
      <c r="K280" s="8" t="str">
        <f>IF(VLOOKUP(E280,'un-class'!$L$1:$O$249,2,FALSE)="x","LDC",IF(VLOOKUP(E280,'un-class'!$L$1:$O$249,3,FALSE)="x","LLDC",IF(VLOOKUP(E280,'un-class'!$L$1:O495,4,FALSE)="x","SIDS","nan")))</f>
        <v>LDC</v>
      </c>
      <c r="L280" s="14" t="str">
        <f t="shared" si="47"/>
        <v>KIR</v>
      </c>
      <c r="M280" s="15" t="s">
        <v>1049</v>
      </c>
      <c r="N280" s="8" t="s">
        <v>799</v>
      </c>
      <c r="O280" s="8" t="s">
        <v>799</v>
      </c>
      <c r="P280" s="8" t="s">
        <v>799</v>
      </c>
      <c r="Q280" s="8" t="s">
        <v>799</v>
      </c>
      <c r="R280" s="8" t="s">
        <v>799</v>
      </c>
      <c r="S280" s="8" t="s">
        <v>799</v>
      </c>
      <c r="T280" s="8" t="s">
        <v>799</v>
      </c>
      <c r="U280" s="8" t="s">
        <v>799</v>
      </c>
      <c r="V280" s="8" t="s">
        <v>799</v>
      </c>
      <c r="W280" s="8" t="s">
        <v>799</v>
      </c>
      <c r="X280" s="8" t="s">
        <v>799</v>
      </c>
      <c r="Y280" s="8" t="s">
        <v>799</v>
      </c>
      <c r="Z280" s="8" t="s">
        <v>799</v>
      </c>
      <c r="AA280" s="8" t="s">
        <v>799</v>
      </c>
      <c r="AB280" s="8" t="s">
        <v>799</v>
      </c>
      <c r="AC280" s="8" t="s">
        <v>799</v>
      </c>
      <c r="AD280" s="8" t="s">
        <v>799</v>
      </c>
      <c r="AE280" s="8" t="s">
        <v>799</v>
      </c>
    </row>
    <row r="281" spans="1:32" x14ac:dyDescent="0.3">
      <c r="A281" s="14">
        <v>279</v>
      </c>
      <c r="B281" s="8" t="s">
        <v>760</v>
      </c>
      <c r="C281" s="8" t="s">
        <v>214</v>
      </c>
      <c r="D281" s="8">
        <v>584</v>
      </c>
      <c r="E281" s="8" t="s">
        <v>761</v>
      </c>
      <c r="F281" s="8">
        <v>584</v>
      </c>
      <c r="G281" s="8" t="s">
        <v>261</v>
      </c>
      <c r="H281" s="8">
        <v>954</v>
      </c>
      <c r="J281" s="8" t="str">
        <f>VLOOKUP($E281,'un-class-eco'!$B$2:$D$219,3,FALSE)</f>
        <v>Upper middle income</v>
      </c>
      <c r="K281" s="8" t="str">
        <f>IF(VLOOKUP(E281,'un-class'!$L$1:$O$249,2,FALSE)="x","LDC",IF(VLOOKUP(E281,'un-class'!$L$1:$O$249,3,FALSE)="x","LLDC",IF(VLOOKUP(E281,'un-class'!$L$1:O496,4,FALSE)="x","SIDS","nan")))</f>
        <v>SIDS</v>
      </c>
      <c r="L281" s="14" t="str">
        <f t="shared" si="47"/>
        <v>MHL</v>
      </c>
      <c r="M281" s="15" t="s">
        <v>1049</v>
      </c>
      <c r="N281" s="8" t="s">
        <v>799</v>
      </c>
      <c r="O281" s="8" t="s">
        <v>799</v>
      </c>
      <c r="P281" s="8" t="s">
        <v>799</v>
      </c>
      <c r="Q281" s="8" t="s">
        <v>799</v>
      </c>
      <c r="R281" s="8" t="s">
        <v>799</v>
      </c>
      <c r="S281" s="8" t="s">
        <v>799</v>
      </c>
      <c r="T281" s="8" t="s">
        <v>799</v>
      </c>
      <c r="U281" s="8" t="s">
        <v>799</v>
      </c>
      <c r="V281" s="8" t="s">
        <v>799</v>
      </c>
      <c r="W281" s="8" t="s">
        <v>799</v>
      </c>
      <c r="X281" s="8" t="s">
        <v>799</v>
      </c>
      <c r="Y281" s="8" t="s">
        <v>799</v>
      </c>
      <c r="Z281" s="8" t="s">
        <v>799</v>
      </c>
      <c r="AA281" s="8" t="s">
        <v>799</v>
      </c>
      <c r="AB281" s="8" t="s">
        <v>799</v>
      </c>
      <c r="AC281" s="8" t="s">
        <v>799</v>
      </c>
      <c r="AD281" s="8" t="s">
        <v>799</v>
      </c>
      <c r="AE281" s="8" t="s">
        <v>799</v>
      </c>
    </row>
    <row r="282" spans="1:32" x14ac:dyDescent="0.3">
      <c r="A282" s="14">
        <v>280</v>
      </c>
      <c r="B282" s="8" t="s">
        <v>763</v>
      </c>
      <c r="C282" s="8" t="s">
        <v>214</v>
      </c>
      <c r="D282" s="8">
        <v>583</v>
      </c>
      <c r="E282" s="8" t="s">
        <v>66</v>
      </c>
      <c r="F282" s="8">
        <v>583</v>
      </c>
      <c r="G282" s="8" t="s">
        <v>261</v>
      </c>
      <c r="H282" s="8">
        <v>954</v>
      </c>
      <c r="J282" s="8" t="str">
        <f>VLOOKUP($E282,'un-class-eco'!$B$2:$D$219,3,FALSE)</f>
        <v>Lower middle income</v>
      </c>
      <c r="K282" s="8" t="str">
        <f>IF(VLOOKUP(E282,'un-class'!$L$1:$O$249,2,FALSE)="x","LDC",IF(VLOOKUP(E282,'un-class'!$L$1:$O$249,3,FALSE)="x","LLDC",IF(VLOOKUP(E282,'un-class'!$L$1:O497,4,FALSE)="x","SIDS","nan")))</f>
        <v>SIDS</v>
      </c>
      <c r="L282" s="14" t="str">
        <f t="shared" si="47"/>
        <v>FSM</v>
      </c>
      <c r="M282" s="15" t="s">
        <v>1049</v>
      </c>
      <c r="N282" s="13">
        <f>VLOOKUP($E282,'ssp3-up-g'!$C$1:$X$194,5,FALSE)</f>
        <v>2.3214928998279843E-3</v>
      </c>
      <c r="O282" s="13">
        <f>VLOOKUP($E282,'ssp3-up-g'!$C$1:$X$194,6,FALSE)</f>
        <v>3.0249820055756049E-3</v>
      </c>
      <c r="P282" s="13">
        <f>VLOOKUP($E282,'ssp3-up-g'!$C$1:$X$194,7,FALSE)</f>
        <v>3.5287017999686941E-3</v>
      </c>
      <c r="Q282" s="13">
        <f>VLOOKUP($E282,'ssp3-up-g'!$C$1:$X$194,8,FALSE)</f>
        <v>3.609134255736203E-3</v>
      </c>
      <c r="R282" s="13">
        <f>VLOOKUP($E282,'ssp3-up-g'!$C$1:$X$194,9,FALSE)</f>
        <v>3.3920530058800871E-3</v>
      </c>
      <c r="S282" s="13">
        <f>VLOOKUP($E282,'ssp3-up-g'!$C$1:$X$194,10,FALSE)</f>
        <v>3.1149942673393549E-3</v>
      </c>
      <c r="T282" s="13">
        <f>VLOOKUP($E282,'ssp3-up-g'!$C$1:$X$194,11,FALSE)</f>
        <v>2.9369110807410809E-3</v>
      </c>
      <c r="U282" s="13">
        <f>VLOOKUP($E282,'ssp3-up-g'!$C$1:$X$194,12,FALSE)</f>
        <v>2.9792462430960134E-3</v>
      </c>
      <c r="V282" s="13">
        <f>VLOOKUP($E282,'ssp3-up-g'!$C$1:$X$194,13,FALSE)</f>
        <v>3.0123499532433776E-3</v>
      </c>
      <c r="W282" s="13">
        <f>VLOOKUP($E282,'ssp3-up-g'!$C$1:$X$194,14,FALSE)</f>
        <v>2.94103772438397E-3</v>
      </c>
      <c r="X282" s="13">
        <f>VLOOKUP($E282,'ssp3-up-g'!$C$1:$X$194,15,FALSE)</f>
        <v>2.8102575022108597E-3</v>
      </c>
      <c r="Y282" s="13">
        <f>VLOOKUP($E282,'ssp3-up-g'!$C$1:$X$194,16,FALSE)</f>
        <v>2.5258074887276258E-3</v>
      </c>
      <c r="Z282" s="13">
        <f>VLOOKUP($E282,'ssp3-up-g'!$C$1:$X$194,17,FALSE)</f>
        <v>2.3432324258195678E-3</v>
      </c>
      <c r="AA282" s="13">
        <f>VLOOKUP($E282,'ssp3-up-g'!$C$1:$X$194,18,FALSE)</f>
        <v>2.3043606930935878E-3</v>
      </c>
      <c r="AB282" s="13">
        <f>VLOOKUP($E282,'ssp3-up-g'!$C$1:$X$194,19,FALSE)</f>
        <v>2.4223790918237592E-3</v>
      </c>
      <c r="AC282" s="13">
        <f>VLOOKUP($E282,'ssp3-up-g'!$C$1:$X$194,20,FALSE)</f>
        <v>2.5897105116469143E-3</v>
      </c>
      <c r="AD282" s="13">
        <f>VLOOKUP($E282,'ssp3-up-g'!$C$1:$X$194,21,FALSE)</f>
        <v>2.6438429696037935E-3</v>
      </c>
      <c r="AE282" s="13">
        <f>VLOOKUP($E282,'ssp3-up-g'!$C$1:$X$194,22,FALSE)</f>
        <v>2.6178941078334045E-3</v>
      </c>
    </row>
    <row r="283" spans="1:32" x14ac:dyDescent="0.3">
      <c r="A283" s="14">
        <v>281</v>
      </c>
      <c r="B283" s="8" t="s">
        <v>765</v>
      </c>
      <c r="C283" s="8" t="s">
        <v>214</v>
      </c>
      <c r="D283" s="8">
        <v>520</v>
      </c>
      <c r="E283" s="8" t="s">
        <v>766</v>
      </c>
      <c r="F283" s="8">
        <v>520</v>
      </c>
      <c r="G283" s="8" t="s">
        <v>261</v>
      </c>
      <c r="H283" s="8">
        <v>954</v>
      </c>
      <c r="J283" s="8" t="str">
        <f>VLOOKUP($E283,'un-class-eco'!$B$2:$D$219,3,FALSE)</f>
        <v>High income</v>
      </c>
      <c r="K283" s="8" t="str">
        <f>IF(VLOOKUP(E283,'un-class'!$L$1:$O$249,2,FALSE)="x","LDC",IF(VLOOKUP(E283,'un-class'!$L$1:$O$249,3,FALSE)="x","LLDC",IF(VLOOKUP(E283,'un-class'!$L$1:O498,4,FALSE)="x","SIDS","nan")))</f>
        <v>SIDS</v>
      </c>
      <c r="L283" s="14" t="str">
        <f t="shared" si="47"/>
        <v>NRU</v>
      </c>
      <c r="M283" s="15" t="s">
        <v>1049</v>
      </c>
      <c r="N283" s="8" t="s">
        <v>799</v>
      </c>
      <c r="O283" s="8" t="s">
        <v>799</v>
      </c>
      <c r="P283" s="8" t="s">
        <v>799</v>
      </c>
      <c r="Q283" s="8" t="s">
        <v>799</v>
      </c>
      <c r="R283" s="8" t="s">
        <v>799</v>
      </c>
      <c r="S283" s="8" t="s">
        <v>799</v>
      </c>
      <c r="T283" s="8" t="s">
        <v>799</v>
      </c>
      <c r="U283" s="8" t="s">
        <v>799</v>
      </c>
      <c r="V283" s="8" t="s">
        <v>799</v>
      </c>
      <c r="W283" s="8" t="s">
        <v>799</v>
      </c>
      <c r="X283" s="8" t="s">
        <v>799</v>
      </c>
      <c r="Y283" s="8" t="s">
        <v>799</v>
      </c>
      <c r="Z283" s="8" t="s">
        <v>799</v>
      </c>
      <c r="AA283" s="8" t="s">
        <v>799</v>
      </c>
      <c r="AB283" s="8" t="s">
        <v>799</v>
      </c>
      <c r="AC283" s="8" t="s">
        <v>799</v>
      </c>
      <c r="AD283" s="8" t="s">
        <v>799</v>
      </c>
      <c r="AE283" s="8" t="s">
        <v>799</v>
      </c>
    </row>
    <row r="284" spans="1:32" x14ac:dyDescent="0.3">
      <c r="A284" s="14">
        <v>282</v>
      </c>
      <c r="B284" s="8" t="s">
        <v>768</v>
      </c>
      <c r="C284" s="8">
        <v>30</v>
      </c>
      <c r="D284" s="8">
        <v>580</v>
      </c>
      <c r="E284" s="8" t="s">
        <v>769</v>
      </c>
      <c r="F284" s="8">
        <v>580</v>
      </c>
      <c r="G284" s="8" t="s">
        <v>261</v>
      </c>
      <c r="H284" s="8">
        <v>954</v>
      </c>
      <c r="J284" s="8" t="str">
        <f>VLOOKUP($E284,'un-class-eco'!$B$2:$D$219,3,FALSE)</f>
        <v>High income</v>
      </c>
      <c r="K284" s="8" t="str">
        <f>IF(VLOOKUP(E284,'un-class'!$L$1:$O$249,2,FALSE)="x","LDC",IF(VLOOKUP(E284,'un-class'!$L$1:$O$249,3,FALSE)="x","LLDC",IF(VLOOKUP(E284,'un-class'!$L$1:O499,4,FALSE)="x","SIDS","nan")))</f>
        <v>SIDS</v>
      </c>
      <c r="L284" s="14" t="str">
        <f t="shared" si="47"/>
        <v>MNP</v>
      </c>
      <c r="M284" s="15" t="s">
        <v>1049</v>
      </c>
      <c r="N284" s="8" t="s">
        <v>799</v>
      </c>
      <c r="O284" s="8" t="s">
        <v>799</v>
      </c>
      <c r="P284" s="8" t="s">
        <v>799</v>
      </c>
      <c r="Q284" s="8" t="s">
        <v>799</v>
      </c>
      <c r="R284" s="8" t="s">
        <v>799</v>
      </c>
      <c r="S284" s="8" t="s">
        <v>799</v>
      </c>
      <c r="T284" s="8" t="s">
        <v>799</v>
      </c>
      <c r="U284" s="8" t="s">
        <v>799</v>
      </c>
      <c r="V284" s="8" t="s">
        <v>799</v>
      </c>
      <c r="W284" s="8" t="s">
        <v>799</v>
      </c>
      <c r="X284" s="8" t="s">
        <v>799</v>
      </c>
      <c r="Y284" s="8" t="s">
        <v>799</v>
      </c>
      <c r="Z284" s="8" t="s">
        <v>799</v>
      </c>
      <c r="AA284" s="8" t="s">
        <v>799</v>
      </c>
      <c r="AB284" s="8" t="s">
        <v>799</v>
      </c>
      <c r="AC284" s="8" t="s">
        <v>799</v>
      </c>
      <c r="AD284" s="8" t="s">
        <v>799</v>
      </c>
      <c r="AE284" s="8" t="s">
        <v>799</v>
      </c>
    </row>
    <row r="285" spans="1:32" x14ac:dyDescent="0.3">
      <c r="A285" s="14">
        <v>283</v>
      </c>
      <c r="B285" s="8" t="s">
        <v>771</v>
      </c>
      <c r="C285" s="8" t="s">
        <v>214</v>
      </c>
      <c r="D285" s="8">
        <v>585</v>
      </c>
      <c r="E285" s="8" t="s">
        <v>772</v>
      </c>
      <c r="F285" s="8">
        <v>585</v>
      </c>
      <c r="G285" s="8" t="s">
        <v>261</v>
      </c>
      <c r="H285" s="8">
        <v>954</v>
      </c>
      <c r="J285" s="8" t="str">
        <f>VLOOKUP($E285,'un-class-eco'!$B$2:$D$219,3,FALSE)</f>
        <v>High income</v>
      </c>
      <c r="K285" s="8" t="str">
        <f>IF(VLOOKUP(E285,'un-class'!$L$1:$O$249,2,FALSE)="x","LDC",IF(VLOOKUP(E285,'un-class'!$L$1:$O$249,3,FALSE)="x","LLDC",IF(VLOOKUP(E285,'un-class'!$L$1:O500,4,FALSE)="x","SIDS","nan")))</f>
        <v>SIDS</v>
      </c>
      <c r="L285" s="14" t="str">
        <f t="shared" si="47"/>
        <v>PLW</v>
      </c>
      <c r="M285" s="15" t="s">
        <v>1049</v>
      </c>
      <c r="N285" s="8" t="s">
        <v>799</v>
      </c>
      <c r="O285" s="8" t="s">
        <v>799</v>
      </c>
      <c r="P285" s="8" t="s">
        <v>799</v>
      </c>
      <c r="Q285" s="8" t="s">
        <v>799</v>
      </c>
      <c r="R285" s="8" t="s">
        <v>799</v>
      </c>
      <c r="S285" s="8" t="s">
        <v>799</v>
      </c>
      <c r="T285" s="8" t="s">
        <v>799</v>
      </c>
      <c r="U285" s="8" t="s">
        <v>799</v>
      </c>
      <c r="V285" s="8" t="s">
        <v>799</v>
      </c>
      <c r="W285" s="8" t="s">
        <v>799</v>
      </c>
      <c r="X285" s="8" t="s">
        <v>799</v>
      </c>
      <c r="Y285" s="8" t="s">
        <v>799</v>
      </c>
      <c r="Z285" s="8" t="s">
        <v>799</v>
      </c>
      <c r="AA285" s="8" t="s">
        <v>799</v>
      </c>
      <c r="AB285" s="8" t="s">
        <v>799</v>
      </c>
      <c r="AC285" s="8" t="s">
        <v>799</v>
      </c>
      <c r="AD285" s="8" t="s">
        <v>799</v>
      </c>
      <c r="AE285" s="8" t="s">
        <v>799</v>
      </c>
    </row>
    <row r="286" spans="1:32" x14ac:dyDescent="0.3">
      <c r="A286" s="14">
        <v>284</v>
      </c>
      <c r="B286" s="14" t="s">
        <v>774</v>
      </c>
      <c r="C286" s="14">
        <v>35</v>
      </c>
      <c r="D286" s="14">
        <v>957</v>
      </c>
      <c r="E286" s="14" t="s">
        <v>214</v>
      </c>
      <c r="F286" s="14">
        <v>61</v>
      </c>
      <c r="G286" s="14" t="s">
        <v>258</v>
      </c>
      <c r="H286" s="14">
        <v>909</v>
      </c>
      <c r="I286" s="14">
        <v>1835</v>
      </c>
      <c r="L286" s="14" t="str">
        <f>B286</f>
        <v>Polynesia</v>
      </c>
      <c r="M286" s="15" t="s">
        <v>1049</v>
      </c>
      <c r="N286" s="15">
        <f t="shared" ref="N286:AE286" si="55">SUMIF($H$2:$H$295,$D286,N$2:N$295)</f>
        <v>1.4502162691213943E-2</v>
      </c>
      <c r="O286" s="15">
        <f t="shared" si="55"/>
        <v>1.66173502240793E-2</v>
      </c>
      <c r="P286" s="15">
        <f t="shared" si="55"/>
        <v>1.8128664123185648E-2</v>
      </c>
      <c r="Q286" s="15">
        <f t="shared" si="55"/>
        <v>1.8592188634735142E-2</v>
      </c>
      <c r="R286" s="15">
        <f t="shared" si="55"/>
        <v>1.8168375420511938E-2</v>
      </c>
      <c r="S286" s="15">
        <f t="shared" si="55"/>
        <v>1.7979893038116805E-2</v>
      </c>
      <c r="T286" s="15">
        <f t="shared" si="55"/>
        <v>1.8099462099061138E-2</v>
      </c>
      <c r="U286" s="15">
        <f t="shared" si="55"/>
        <v>1.8549326144941931E-2</v>
      </c>
      <c r="V286" s="15">
        <f t="shared" si="55"/>
        <v>1.8943973978815365E-2</v>
      </c>
      <c r="W286" s="15">
        <f t="shared" si="55"/>
        <v>1.9545255264541005E-2</v>
      </c>
      <c r="X286" s="15">
        <f t="shared" si="55"/>
        <v>2.0681983504368881E-2</v>
      </c>
      <c r="Y286" s="15">
        <f t="shared" si="55"/>
        <v>2.1822404830001405E-2</v>
      </c>
      <c r="Z286" s="15">
        <f t="shared" si="55"/>
        <v>2.2949425593922393E-2</v>
      </c>
      <c r="AA286" s="15">
        <f t="shared" si="55"/>
        <v>2.4129784165573459E-2</v>
      </c>
      <c r="AB286" s="15">
        <f t="shared" si="55"/>
        <v>2.5536796905878692E-2</v>
      </c>
      <c r="AC286" s="15">
        <f t="shared" si="55"/>
        <v>2.7294852164645805E-2</v>
      </c>
      <c r="AD286" s="15">
        <f t="shared" si="55"/>
        <v>2.9254212041381802E-2</v>
      </c>
      <c r="AE286" s="15">
        <f t="shared" si="55"/>
        <v>3.116118616140777E-2</v>
      </c>
      <c r="AF286" s="13"/>
    </row>
    <row r="287" spans="1:32" x14ac:dyDescent="0.3">
      <c r="A287" s="14">
        <v>285</v>
      </c>
      <c r="B287" s="8" t="s">
        <v>775</v>
      </c>
      <c r="C287" s="8">
        <v>30</v>
      </c>
      <c r="D287" s="8">
        <v>16</v>
      </c>
      <c r="E287" s="8" t="s">
        <v>776</v>
      </c>
      <c r="F287" s="8">
        <v>16</v>
      </c>
      <c r="G287" s="8" t="s">
        <v>261</v>
      </c>
      <c r="H287" s="8">
        <v>957</v>
      </c>
      <c r="J287" s="8" t="str">
        <f>VLOOKUP($E287,'un-class-eco'!$B$2:$D$219,3,FALSE)</f>
        <v>High income</v>
      </c>
      <c r="K287" s="8" t="str">
        <f>IF(VLOOKUP(E287,'un-class'!$L$1:$O$249,2,FALSE)="x","LDC",IF(VLOOKUP(E287,'un-class'!$L$1:$O$249,3,FALSE)="x","LLDC",IF(VLOOKUP(E287,'un-class'!$L$1:O502,4,FALSE)="x","SIDS","nan")))</f>
        <v>SIDS</v>
      </c>
      <c r="L287" s="14" t="str">
        <f t="shared" si="47"/>
        <v>ASM</v>
      </c>
      <c r="M287" s="15" t="s">
        <v>1049</v>
      </c>
      <c r="N287" s="8" t="s">
        <v>799</v>
      </c>
      <c r="O287" s="8" t="s">
        <v>799</v>
      </c>
      <c r="P287" s="8" t="s">
        <v>799</v>
      </c>
      <c r="Q287" s="8" t="s">
        <v>799</v>
      </c>
      <c r="R287" s="8" t="s">
        <v>799</v>
      </c>
      <c r="S287" s="8" t="s">
        <v>799</v>
      </c>
      <c r="T287" s="8" t="s">
        <v>799</v>
      </c>
      <c r="U287" s="8" t="s">
        <v>799</v>
      </c>
      <c r="V287" s="8" t="s">
        <v>799</v>
      </c>
      <c r="W287" s="8" t="s">
        <v>799</v>
      </c>
      <c r="X287" s="8" t="s">
        <v>799</v>
      </c>
      <c r="Y287" s="8" t="s">
        <v>799</v>
      </c>
      <c r="Z287" s="8" t="s">
        <v>799</v>
      </c>
      <c r="AA287" s="8" t="s">
        <v>799</v>
      </c>
      <c r="AB287" s="8" t="s">
        <v>799</v>
      </c>
      <c r="AC287" s="8" t="s">
        <v>799</v>
      </c>
      <c r="AD287" s="8" t="s">
        <v>799</v>
      </c>
      <c r="AE287" s="8" t="s">
        <v>799</v>
      </c>
    </row>
    <row r="288" spans="1:32" x14ac:dyDescent="0.3">
      <c r="A288" s="14">
        <v>286</v>
      </c>
      <c r="B288" s="8" t="s">
        <v>778</v>
      </c>
      <c r="C288" s="8">
        <v>36</v>
      </c>
      <c r="D288" s="8">
        <v>184</v>
      </c>
      <c r="E288" s="8" t="s">
        <v>779</v>
      </c>
      <c r="F288" s="8">
        <v>184</v>
      </c>
      <c r="G288" s="8" t="s">
        <v>261</v>
      </c>
      <c r="H288" s="8">
        <v>957</v>
      </c>
      <c r="J288" s="8" t="s">
        <v>799</v>
      </c>
      <c r="K288" s="8" t="str">
        <f>IF(VLOOKUP(E288,'un-class'!$L$1:$O$249,2,FALSE)="x","LDC",IF(VLOOKUP(E288,'un-class'!$L$1:$O$249,3,FALSE)="x","LLDC",IF(VLOOKUP(E288,'un-class'!$L$1:O503,4,FALSE)="x","SIDS","nan")))</f>
        <v>SIDS</v>
      </c>
      <c r="L288" s="14" t="str">
        <f t="shared" si="47"/>
        <v>COK</v>
      </c>
      <c r="M288" s="15" t="s">
        <v>1049</v>
      </c>
      <c r="N288" s="8" t="s">
        <v>799</v>
      </c>
      <c r="O288" s="8" t="s">
        <v>799</v>
      </c>
      <c r="P288" s="8" t="s">
        <v>799</v>
      </c>
      <c r="Q288" s="8" t="s">
        <v>799</v>
      </c>
      <c r="R288" s="8" t="s">
        <v>799</v>
      </c>
      <c r="S288" s="8" t="s">
        <v>799</v>
      </c>
      <c r="T288" s="8" t="s">
        <v>799</v>
      </c>
      <c r="U288" s="8" t="s">
        <v>799</v>
      </c>
      <c r="V288" s="8" t="s">
        <v>799</v>
      </c>
      <c r="W288" s="8" t="s">
        <v>799</v>
      </c>
      <c r="X288" s="8" t="s">
        <v>799</v>
      </c>
      <c r="Y288" s="8" t="s">
        <v>799</v>
      </c>
      <c r="Z288" s="8" t="s">
        <v>799</v>
      </c>
      <c r="AA288" s="8" t="s">
        <v>799</v>
      </c>
      <c r="AB288" s="8" t="s">
        <v>799</v>
      </c>
      <c r="AC288" s="8" t="s">
        <v>799</v>
      </c>
      <c r="AD288" s="8" t="s">
        <v>799</v>
      </c>
      <c r="AE288" s="8" t="s">
        <v>799</v>
      </c>
    </row>
    <row r="289" spans="1:31" x14ac:dyDescent="0.3">
      <c r="A289" s="14">
        <v>287</v>
      </c>
      <c r="B289" s="8" t="s">
        <v>781</v>
      </c>
      <c r="C289" s="8">
        <v>2</v>
      </c>
      <c r="D289" s="8">
        <v>258</v>
      </c>
      <c r="E289" s="8" t="s">
        <v>154</v>
      </c>
      <c r="F289" s="8">
        <v>258</v>
      </c>
      <c r="G289" s="8" t="s">
        <v>261</v>
      </c>
      <c r="H289" s="8">
        <v>957</v>
      </c>
      <c r="J289" s="8" t="str">
        <f>VLOOKUP($E289,'un-class-eco'!$B$2:$D$219,3,FALSE)</f>
        <v>High income</v>
      </c>
      <c r="K289" s="8" t="str">
        <f>IF(VLOOKUP(E289,'un-class'!$L$1:$O$249,2,FALSE)="x","LDC",IF(VLOOKUP(E289,'un-class'!$L$1:$O$249,3,FALSE)="x","LLDC",IF(VLOOKUP(E289,'un-class'!$L$1:O504,4,FALSE)="x","SIDS","nan")))</f>
        <v>SIDS</v>
      </c>
      <c r="L289" s="14" t="str">
        <f t="shared" si="47"/>
        <v>PYF</v>
      </c>
      <c r="M289" s="15" t="s">
        <v>1049</v>
      </c>
      <c r="N289" s="13">
        <f>VLOOKUP($E289,'ssp3-up-g'!$C$1:$X$194,5,FALSE)</f>
        <v>1.0315693141661031E-2</v>
      </c>
      <c r="O289" s="13">
        <f>VLOOKUP($E289,'ssp3-up-g'!$C$1:$X$194,6,FALSE)</f>
        <v>1.1074907475233126E-2</v>
      </c>
      <c r="P289" s="13">
        <f>VLOOKUP($E289,'ssp3-up-g'!$C$1:$X$194,7,FALSE)</f>
        <v>1.1303555205246923E-2</v>
      </c>
      <c r="Q289" s="13">
        <f>VLOOKUP($E289,'ssp3-up-g'!$C$1:$X$194,8,FALSE)</f>
        <v>1.1094300261828227E-2</v>
      </c>
      <c r="R289" s="13">
        <f>VLOOKUP($E289,'ssp3-up-g'!$C$1:$X$194,9,FALSE)</f>
        <v>1.0585399902351939E-2</v>
      </c>
      <c r="S289" s="13">
        <f>VLOOKUP($E289,'ssp3-up-g'!$C$1:$X$194,10,FALSE)</f>
        <v>1.0609519584441562E-2</v>
      </c>
      <c r="T289" s="13">
        <f>VLOOKUP($E289,'ssp3-up-g'!$C$1:$X$194,11,FALSE)</f>
        <v>1.0993358340922771E-2</v>
      </c>
      <c r="U289" s="13">
        <f>VLOOKUP($E289,'ssp3-up-g'!$C$1:$X$194,12,FALSE)</f>
        <v>1.1472197139030554E-2</v>
      </c>
      <c r="V289" s="13">
        <f>VLOOKUP($E289,'ssp3-up-g'!$C$1:$X$194,13,FALSE)</f>
        <v>1.1662127892724583E-2</v>
      </c>
      <c r="W289" s="13">
        <f>VLOOKUP($E289,'ssp3-up-g'!$C$1:$X$194,14,FALSE)</f>
        <v>1.1923928523764504E-2</v>
      </c>
      <c r="X289" s="13">
        <f>VLOOKUP($E289,'ssp3-up-g'!$C$1:$X$194,15,FALSE)</f>
        <v>1.249779474854984E-2</v>
      </c>
      <c r="Y289" s="13">
        <f>VLOOKUP($E289,'ssp3-up-g'!$C$1:$X$194,16,FALSE)</f>
        <v>1.3350680092726441E-2</v>
      </c>
      <c r="Z289" s="13">
        <f>VLOOKUP($E289,'ssp3-up-g'!$C$1:$X$194,17,FALSE)</f>
        <v>1.4382316966215725E-2</v>
      </c>
      <c r="AA289" s="13">
        <f>VLOOKUP($E289,'ssp3-up-g'!$C$1:$X$194,18,FALSE)</f>
        <v>1.5439216406080147E-2</v>
      </c>
      <c r="AB289" s="13">
        <f>VLOOKUP($E289,'ssp3-up-g'!$C$1:$X$194,19,FALSE)</f>
        <v>1.6531827348310935E-2</v>
      </c>
      <c r="AC289" s="13">
        <f>VLOOKUP($E289,'ssp3-up-g'!$C$1:$X$194,20,FALSE)</f>
        <v>1.7744904835882258E-2</v>
      </c>
      <c r="AD289" s="13">
        <f>VLOOKUP($E289,'ssp3-up-g'!$C$1:$X$194,21,FALSE)</f>
        <v>1.9046766391814851E-2</v>
      </c>
      <c r="AE289" s="13">
        <f>VLOOKUP($E289,'ssp3-up-g'!$C$1:$X$194,22,FALSE)</f>
        <v>2.0324148886522952E-2</v>
      </c>
    </row>
    <row r="290" spans="1:31" x14ac:dyDescent="0.3">
      <c r="A290" s="14">
        <v>288</v>
      </c>
      <c r="B290" s="8" t="s">
        <v>783</v>
      </c>
      <c r="C290" s="8">
        <v>36</v>
      </c>
      <c r="D290" s="8">
        <v>570</v>
      </c>
      <c r="E290" s="8" t="s">
        <v>784</v>
      </c>
      <c r="F290" s="8">
        <v>570</v>
      </c>
      <c r="G290" s="8" t="s">
        <v>261</v>
      </c>
      <c r="H290" s="8">
        <v>957</v>
      </c>
      <c r="J290" s="8" t="s">
        <v>799</v>
      </c>
      <c r="K290" s="8" t="str">
        <f>IF(VLOOKUP(E290,'un-class'!$L$1:$O$249,2,FALSE)="x","LDC",IF(VLOOKUP(E290,'un-class'!$L$1:$O$249,3,FALSE)="x","LLDC",IF(VLOOKUP(E290,'un-class'!$L$1:O505,4,FALSE)="x","SIDS","nan")))</f>
        <v>SIDS</v>
      </c>
      <c r="L290" s="14" t="str">
        <f t="shared" ref="L290:L295" si="56">E290</f>
        <v>NIU</v>
      </c>
      <c r="M290" s="15" t="s">
        <v>1049</v>
      </c>
      <c r="N290" s="8" t="s">
        <v>799</v>
      </c>
      <c r="O290" s="8" t="s">
        <v>799</v>
      </c>
      <c r="P290" s="8" t="s">
        <v>799</v>
      </c>
      <c r="Q290" s="8" t="s">
        <v>799</v>
      </c>
      <c r="R290" s="8" t="s">
        <v>799</v>
      </c>
      <c r="S290" s="8" t="s">
        <v>799</v>
      </c>
      <c r="T290" s="8" t="s">
        <v>799</v>
      </c>
      <c r="U290" s="8" t="s">
        <v>799</v>
      </c>
      <c r="V290" s="8" t="s">
        <v>799</v>
      </c>
      <c r="W290" s="8" t="s">
        <v>799</v>
      </c>
      <c r="X290" s="8" t="s">
        <v>799</v>
      </c>
      <c r="Y290" s="8" t="s">
        <v>799</v>
      </c>
      <c r="Z290" s="8" t="s">
        <v>799</v>
      </c>
      <c r="AA290" s="8" t="s">
        <v>799</v>
      </c>
      <c r="AB290" s="8" t="s">
        <v>799</v>
      </c>
      <c r="AC290" s="8" t="s">
        <v>799</v>
      </c>
      <c r="AD290" s="8" t="s">
        <v>799</v>
      </c>
      <c r="AE290" s="8" t="s">
        <v>799</v>
      </c>
    </row>
    <row r="291" spans="1:31" x14ac:dyDescent="0.3">
      <c r="A291" s="14">
        <v>289</v>
      </c>
      <c r="B291" s="8" t="s">
        <v>786</v>
      </c>
      <c r="C291" s="8" t="s">
        <v>214</v>
      </c>
      <c r="D291" s="8">
        <v>882</v>
      </c>
      <c r="E291" s="8" t="s">
        <v>197</v>
      </c>
      <c r="F291" s="8">
        <v>882</v>
      </c>
      <c r="G291" s="8" t="s">
        <v>261</v>
      </c>
      <c r="H291" s="8">
        <v>957</v>
      </c>
      <c r="J291" s="8" t="str">
        <f>VLOOKUP($E291,'un-class-eco'!$B$2:$D$219,3,FALSE)</f>
        <v>Lower middle income</v>
      </c>
      <c r="K291" s="8" t="str">
        <f>IF(VLOOKUP(E291,'un-class'!$L$1:$O$249,2,FALSE)="x","LDC",IF(VLOOKUP(E291,'un-class'!$L$1:$O$249,3,FALSE)="x","LLDC",IF(VLOOKUP(E291,'un-class'!$L$1:O506,4,FALSE)="x","SIDS","nan")))</f>
        <v>SIDS</v>
      </c>
      <c r="L291" s="14" t="str">
        <f t="shared" si="56"/>
        <v>WSM</v>
      </c>
      <c r="M291" s="15" t="s">
        <v>1049</v>
      </c>
      <c r="N291" s="13">
        <f>VLOOKUP($E291,'ssp3-up-g'!$C$1:$X$194,5,FALSE)</f>
        <v>1.8785039305236201E-3</v>
      </c>
      <c r="O291" s="13">
        <f>VLOOKUP($E291,'ssp3-up-g'!$C$1:$X$194,6,FALSE)</f>
        <v>2.7596698883268628E-3</v>
      </c>
      <c r="P291" s="13">
        <f>VLOOKUP($E291,'ssp3-up-g'!$C$1:$X$194,7,FALSE)</f>
        <v>3.5701426447868265E-3</v>
      </c>
      <c r="Q291" s="13">
        <f>VLOOKUP($E291,'ssp3-up-g'!$C$1:$X$194,8,FALSE)</f>
        <v>3.9476590759404476E-3</v>
      </c>
      <c r="R291" s="13">
        <f>VLOOKUP($E291,'ssp3-up-g'!$C$1:$X$194,9,FALSE)</f>
        <v>3.9612130905047477E-3</v>
      </c>
      <c r="S291" s="13">
        <f>VLOOKUP($E291,'ssp3-up-g'!$C$1:$X$194,10,FALSE)</f>
        <v>3.825124271122339E-3</v>
      </c>
      <c r="T291" s="13">
        <f>VLOOKUP($E291,'ssp3-up-g'!$C$1:$X$194,11,FALSE)</f>
        <v>3.713800318805735E-3</v>
      </c>
      <c r="U291" s="13">
        <f>VLOOKUP($E291,'ssp3-up-g'!$C$1:$X$194,12,FALSE)</f>
        <v>3.7926867140955986E-3</v>
      </c>
      <c r="V291" s="13">
        <f>VLOOKUP($E291,'ssp3-up-g'!$C$1:$X$194,13,FALSE)</f>
        <v>4.0177538553138603E-3</v>
      </c>
      <c r="W291" s="13">
        <f>VLOOKUP($E291,'ssp3-up-g'!$C$1:$X$194,14,FALSE)</f>
        <v>4.2939045651717855E-3</v>
      </c>
      <c r="X291" s="13">
        <f>VLOOKUP($E291,'ssp3-up-g'!$C$1:$X$194,15,FALSE)</f>
        <v>4.7020000241894261E-3</v>
      </c>
      <c r="Y291" s="13">
        <f>VLOOKUP($E291,'ssp3-up-g'!$C$1:$X$194,16,FALSE)</f>
        <v>4.9634325796342471E-3</v>
      </c>
      <c r="Z291" s="13">
        <f>VLOOKUP($E291,'ssp3-up-g'!$C$1:$X$194,17,FALSE)</f>
        <v>5.1339768785513273E-3</v>
      </c>
      <c r="AA291" s="13">
        <f>VLOOKUP($E291,'ssp3-up-g'!$C$1:$X$194,18,FALSE)</f>
        <v>5.3382702624274331E-3</v>
      </c>
      <c r="AB291" s="13">
        <f>VLOOKUP($E291,'ssp3-up-g'!$C$1:$X$194,19,FALSE)</f>
        <v>5.6667303802953872E-3</v>
      </c>
      <c r="AC291" s="13">
        <f>VLOOKUP($E291,'ssp3-up-g'!$C$1:$X$194,20,FALSE)</f>
        <v>6.138928418379333E-3</v>
      </c>
      <c r="AD291" s="13">
        <f>VLOOKUP($E291,'ssp3-up-g'!$C$1:$X$194,21,FALSE)</f>
        <v>6.6908136695852521E-3</v>
      </c>
      <c r="AE291" s="13">
        <f>VLOOKUP($E291,'ssp3-up-g'!$C$1:$X$194,22,FALSE)</f>
        <v>7.2523962428348437E-3</v>
      </c>
    </row>
    <row r="292" spans="1:31" x14ac:dyDescent="0.3">
      <c r="A292" s="14">
        <v>290</v>
      </c>
      <c r="B292" s="8" t="s">
        <v>788</v>
      </c>
      <c r="C292" s="8">
        <v>36</v>
      </c>
      <c r="D292" s="8">
        <v>772</v>
      </c>
      <c r="E292" s="8" t="s">
        <v>789</v>
      </c>
      <c r="F292" s="8">
        <v>772</v>
      </c>
      <c r="G292" s="8" t="s">
        <v>261</v>
      </c>
      <c r="H292" s="8">
        <v>957</v>
      </c>
      <c r="J292" s="8" t="s">
        <v>799</v>
      </c>
      <c r="K292" s="8" t="str">
        <f>IF(VLOOKUP(E292,'un-class'!$L$1:$O$249,2,FALSE)="x","LDC",IF(VLOOKUP(E292,'un-class'!$L$1:$O$249,3,FALSE)="x","LLDC",IF(VLOOKUP(E292,'un-class'!$L$1:O507,4,FALSE)="x","SIDS","nan")))</f>
        <v>nan</v>
      </c>
      <c r="L292" s="14" t="str">
        <f t="shared" si="56"/>
        <v>TKL</v>
      </c>
      <c r="M292" s="15" t="s">
        <v>1049</v>
      </c>
      <c r="N292" s="8" t="s">
        <v>799</v>
      </c>
      <c r="O292" s="8" t="s">
        <v>799</v>
      </c>
      <c r="P292" s="8" t="s">
        <v>799</v>
      </c>
      <c r="Q292" s="8" t="s">
        <v>799</v>
      </c>
      <c r="R292" s="8" t="s">
        <v>799</v>
      </c>
      <c r="S292" s="8" t="s">
        <v>799</v>
      </c>
      <c r="T292" s="8" t="s">
        <v>799</v>
      </c>
      <c r="U292" s="8" t="s">
        <v>799</v>
      </c>
      <c r="V292" s="8" t="s">
        <v>799</v>
      </c>
      <c r="W292" s="8" t="s">
        <v>799</v>
      </c>
      <c r="X292" s="8" t="s">
        <v>799</v>
      </c>
      <c r="Y292" s="8" t="s">
        <v>799</v>
      </c>
      <c r="Z292" s="8" t="s">
        <v>799</v>
      </c>
      <c r="AA292" s="8" t="s">
        <v>799</v>
      </c>
      <c r="AB292" s="8" t="s">
        <v>799</v>
      </c>
      <c r="AC292" s="8" t="s">
        <v>799</v>
      </c>
      <c r="AD292" s="8" t="s">
        <v>799</v>
      </c>
      <c r="AE292" s="8" t="s">
        <v>799</v>
      </c>
    </row>
    <row r="293" spans="1:31" x14ac:dyDescent="0.3">
      <c r="A293" s="14">
        <v>291</v>
      </c>
      <c r="B293" s="8" t="s">
        <v>791</v>
      </c>
      <c r="C293" s="8" t="s">
        <v>214</v>
      </c>
      <c r="D293" s="8">
        <v>776</v>
      </c>
      <c r="E293" s="8" t="s">
        <v>182</v>
      </c>
      <c r="F293" s="8">
        <v>776</v>
      </c>
      <c r="G293" s="8" t="s">
        <v>261</v>
      </c>
      <c r="H293" s="8">
        <v>957</v>
      </c>
      <c r="J293" s="8" t="str">
        <f>VLOOKUP($E293,'un-class-eco'!$B$2:$D$219,3,FALSE)</f>
        <v>Upper middle income</v>
      </c>
      <c r="K293" s="8" t="str">
        <f>IF(VLOOKUP(E293,'un-class'!$L$1:$O$249,2,FALSE)="x","LDC",IF(VLOOKUP(E293,'un-class'!$L$1:$O$249,3,FALSE)="x","LLDC",IF(VLOOKUP(E293,'un-class'!$L$1:O508,4,FALSE)="x","SIDS","nan")))</f>
        <v>SIDS</v>
      </c>
      <c r="L293" s="14" t="str">
        <f t="shared" si="56"/>
        <v>TON</v>
      </c>
      <c r="M293" s="15" t="s">
        <v>1049</v>
      </c>
      <c r="N293" s="13">
        <f>VLOOKUP($E293,'ssp3-up-g'!$C$1:$X$194,5,FALSE)</f>
        <v>2.3079656190292917E-3</v>
      </c>
      <c r="O293" s="13">
        <f>VLOOKUP($E293,'ssp3-up-g'!$C$1:$X$194,6,FALSE)</f>
        <v>2.7827728605193114E-3</v>
      </c>
      <c r="P293" s="13">
        <f>VLOOKUP($E293,'ssp3-up-g'!$C$1:$X$194,7,FALSE)</f>
        <v>3.2549662731518984E-3</v>
      </c>
      <c r="Q293" s="13">
        <f>VLOOKUP($E293,'ssp3-up-g'!$C$1:$X$194,8,FALSE)</f>
        <v>3.5502292969664673E-3</v>
      </c>
      <c r="R293" s="13">
        <f>VLOOKUP($E293,'ssp3-up-g'!$C$1:$X$194,9,FALSE)</f>
        <v>3.6217624276552521E-3</v>
      </c>
      <c r="S293" s="13">
        <f>VLOOKUP($E293,'ssp3-up-g'!$C$1:$X$194,10,FALSE)</f>
        <v>3.5452491825529037E-3</v>
      </c>
      <c r="T293" s="13">
        <f>VLOOKUP($E293,'ssp3-up-g'!$C$1:$X$194,11,FALSE)</f>
        <v>3.3923034393326321E-3</v>
      </c>
      <c r="U293" s="13">
        <f>VLOOKUP($E293,'ssp3-up-g'!$C$1:$X$194,12,FALSE)</f>
        <v>3.2844422918157784E-3</v>
      </c>
      <c r="V293" s="13">
        <f>VLOOKUP($E293,'ssp3-up-g'!$C$1:$X$194,13,FALSE)</f>
        <v>3.2640922307769216E-3</v>
      </c>
      <c r="W293" s="13">
        <f>VLOOKUP($E293,'ssp3-up-g'!$C$1:$X$194,14,FALSE)</f>
        <v>3.3274221756047148E-3</v>
      </c>
      <c r="X293" s="13">
        <f>VLOOKUP($E293,'ssp3-up-g'!$C$1:$X$194,15,FALSE)</f>
        <v>3.4821887316296152E-3</v>
      </c>
      <c r="Y293" s="13">
        <f>VLOOKUP($E293,'ssp3-up-g'!$C$1:$X$194,16,FALSE)</f>
        <v>3.5082921576407161E-3</v>
      </c>
      <c r="Z293" s="13">
        <f>VLOOKUP($E293,'ssp3-up-g'!$C$1:$X$194,17,FALSE)</f>
        <v>3.4331317491553409E-3</v>
      </c>
      <c r="AA293" s="13">
        <f>VLOOKUP($E293,'ssp3-up-g'!$C$1:$X$194,18,FALSE)</f>
        <v>3.3522974970658787E-3</v>
      </c>
      <c r="AB293" s="13">
        <f>VLOOKUP($E293,'ssp3-up-g'!$C$1:$X$194,19,FALSE)</f>
        <v>3.3382391772723702E-3</v>
      </c>
      <c r="AC293" s="13">
        <f>VLOOKUP($E293,'ssp3-up-g'!$C$1:$X$194,20,FALSE)</f>
        <v>3.4110189103842142E-3</v>
      </c>
      <c r="AD293" s="13">
        <f>VLOOKUP($E293,'ssp3-up-g'!$C$1:$X$194,21,FALSE)</f>
        <v>3.5166319799816992E-3</v>
      </c>
      <c r="AE293" s="13">
        <f>VLOOKUP($E293,'ssp3-up-g'!$C$1:$X$194,22,FALSE)</f>
        <v>3.5846410320499733E-3</v>
      </c>
    </row>
    <row r="294" spans="1:31" x14ac:dyDescent="0.3">
      <c r="A294" s="14">
        <v>292</v>
      </c>
      <c r="B294" s="8" t="s">
        <v>793</v>
      </c>
      <c r="C294" s="8" t="s">
        <v>214</v>
      </c>
      <c r="D294" s="8">
        <v>798</v>
      </c>
      <c r="E294" s="8" t="s">
        <v>794</v>
      </c>
      <c r="F294" s="8">
        <v>798</v>
      </c>
      <c r="G294" s="8" t="s">
        <v>261</v>
      </c>
      <c r="H294" s="8">
        <v>957</v>
      </c>
      <c r="J294" s="8" t="str">
        <f>VLOOKUP($E294,'un-class-eco'!$B$2:$D$219,3,FALSE)</f>
        <v>Upper middle income</v>
      </c>
      <c r="K294" s="8" t="str">
        <f>IF(VLOOKUP(E294,'un-class'!$L$1:$O$249,2,FALSE)="x","LDC",IF(VLOOKUP(E294,'un-class'!$L$1:$O$249,3,FALSE)="x","LLDC",IF(VLOOKUP(E294,'un-class'!$L$1:O509,4,FALSE)="x","SIDS","nan")))</f>
        <v>LDC</v>
      </c>
      <c r="L294" s="14" t="str">
        <f t="shared" si="56"/>
        <v>TUV</v>
      </c>
      <c r="M294" s="15" t="s">
        <v>1049</v>
      </c>
      <c r="N294" s="8" t="s">
        <v>799</v>
      </c>
      <c r="O294" s="8" t="s">
        <v>799</v>
      </c>
      <c r="P294" s="8" t="s">
        <v>799</v>
      </c>
      <c r="Q294" s="8" t="s">
        <v>799</v>
      </c>
      <c r="R294" s="8" t="s">
        <v>799</v>
      </c>
      <c r="S294" s="8" t="s">
        <v>799</v>
      </c>
      <c r="T294" s="8" t="s">
        <v>799</v>
      </c>
      <c r="U294" s="8" t="s">
        <v>799</v>
      </c>
      <c r="V294" s="8" t="s">
        <v>799</v>
      </c>
      <c r="W294" s="8" t="s">
        <v>799</v>
      </c>
      <c r="X294" s="8" t="s">
        <v>799</v>
      </c>
      <c r="Y294" s="8" t="s">
        <v>799</v>
      </c>
      <c r="Z294" s="8" t="s">
        <v>799</v>
      </c>
      <c r="AA294" s="8" t="s">
        <v>799</v>
      </c>
      <c r="AB294" s="8" t="s">
        <v>799</v>
      </c>
      <c r="AC294" s="8" t="s">
        <v>799</v>
      </c>
      <c r="AD294" s="8" t="s">
        <v>799</v>
      </c>
      <c r="AE294" s="8" t="s">
        <v>799</v>
      </c>
    </row>
    <row r="295" spans="1:31" x14ac:dyDescent="0.3">
      <c r="A295" s="14">
        <v>293</v>
      </c>
      <c r="B295" s="8" t="s">
        <v>796</v>
      </c>
      <c r="C295" s="8">
        <v>2</v>
      </c>
      <c r="D295" s="8">
        <v>876</v>
      </c>
      <c r="E295" s="8" t="s">
        <v>797</v>
      </c>
      <c r="F295" s="8">
        <v>876</v>
      </c>
      <c r="G295" s="8" t="s">
        <v>261</v>
      </c>
      <c r="H295" s="8">
        <v>957</v>
      </c>
      <c r="J295" s="8" t="s">
        <v>799</v>
      </c>
      <c r="K295" s="8" t="str">
        <f>IF(VLOOKUP(E295,'un-class'!$L$1:$O$249,2,FALSE)="x","LDC",IF(VLOOKUP(E295,'un-class'!$L$1:$O$249,3,FALSE)="x","LLDC",IF(VLOOKUP(E295,'un-class'!$L$1:O510,4,FALSE)="x","SIDS","nan")))</f>
        <v>nan</v>
      </c>
      <c r="L295" s="14" t="str">
        <f t="shared" si="56"/>
        <v>WLF</v>
      </c>
      <c r="M295" s="15" t="s">
        <v>1049</v>
      </c>
      <c r="N295" s="8" t="s">
        <v>799</v>
      </c>
      <c r="O295" s="8" t="s">
        <v>799</v>
      </c>
      <c r="P295" s="8" t="s">
        <v>799</v>
      </c>
      <c r="Q295" s="8" t="s">
        <v>799</v>
      </c>
      <c r="R295" s="8" t="s">
        <v>799</v>
      </c>
      <c r="S295" s="8" t="s">
        <v>799</v>
      </c>
      <c r="T295" s="8" t="s">
        <v>799</v>
      </c>
      <c r="U295" s="8" t="s">
        <v>799</v>
      </c>
      <c r="V295" s="8" t="s">
        <v>799</v>
      </c>
      <c r="W295" s="8" t="s">
        <v>799</v>
      </c>
      <c r="X295" s="8" t="s">
        <v>799</v>
      </c>
      <c r="Y295" s="8" t="s">
        <v>799</v>
      </c>
      <c r="Z295" s="8" t="s">
        <v>799</v>
      </c>
      <c r="AA295" s="8" t="s">
        <v>799</v>
      </c>
      <c r="AB295" s="8" t="s">
        <v>799</v>
      </c>
      <c r="AC295" s="8" t="s">
        <v>799</v>
      </c>
      <c r="AD295" s="8" t="s">
        <v>799</v>
      </c>
      <c r="AE295" s="8" t="s">
        <v>799</v>
      </c>
    </row>
  </sheetData>
  <autoFilter ref="A1:AE295" xr:uid="{8ABF20EA-2B8B-4ACC-AFFD-8E0DF3AADF1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AD1D1-1ECB-4123-A7D5-30467DFA762E}">
  <dimension ref="A1:A51"/>
  <sheetViews>
    <sheetView workbookViewId="0"/>
  </sheetViews>
  <sheetFormatPr defaultRowHeight="10.8" x14ac:dyDescent="0.25"/>
  <cols>
    <col min="1" max="1" width="90.77734375" style="20" customWidth="1" collapsed="1"/>
    <col min="2" max="16384" width="8.88671875" style="20"/>
  </cols>
  <sheetData>
    <row r="1" spans="1:1" ht="15.6" x14ac:dyDescent="0.3">
      <c r="A1" s="19" t="s">
        <v>5</v>
      </c>
    </row>
    <row r="2" spans="1:1" ht="92.4" x14ac:dyDescent="0.25">
      <c r="A2" s="21" t="s">
        <v>865</v>
      </c>
    </row>
    <row r="3" spans="1:1" ht="52.8" x14ac:dyDescent="0.25">
      <c r="A3" s="21" t="s">
        <v>866</v>
      </c>
    </row>
    <row r="4" spans="1:1" ht="39.6" x14ac:dyDescent="0.25">
      <c r="A4" s="22" t="s">
        <v>867</v>
      </c>
    </row>
    <row r="5" spans="1:1" ht="52.8" x14ac:dyDescent="0.25">
      <c r="A5" s="22" t="s">
        <v>868</v>
      </c>
    </row>
    <row r="6" spans="1:1" ht="13.2" x14ac:dyDescent="0.25">
      <c r="A6" s="22" t="s">
        <v>869</v>
      </c>
    </row>
    <row r="7" spans="1:1" ht="39.6" x14ac:dyDescent="0.25">
      <c r="A7" s="22" t="s">
        <v>870</v>
      </c>
    </row>
    <row r="8" spans="1:1" ht="13.2" x14ac:dyDescent="0.25">
      <c r="A8" s="22" t="s">
        <v>871</v>
      </c>
    </row>
    <row r="9" spans="1:1" ht="26.4" x14ac:dyDescent="0.25">
      <c r="A9" s="22" t="s">
        <v>872</v>
      </c>
    </row>
    <row r="10" spans="1:1" ht="52.8" x14ac:dyDescent="0.25">
      <c r="A10" s="22" t="s">
        <v>873</v>
      </c>
    </row>
    <row r="11" spans="1:1" ht="26.4" x14ac:dyDescent="0.25">
      <c r="A11" s="22" t="s">
        <v>874</v>
      </c>
    </row>
    <row r="12" spans="1:1" ht="66" x14ac:dyDescent="0.25">
      <c r="A12" s="22" t="s">
        <v>875</v>
      </c>
    </row>
    <row r="13" spans="1:1" ht="52.8" x14ac:dyDescent="0.25">
      <c r="A13" s="22" t="s">
        <v>876</v>
      </c>
    </row>
    <row r="14" spans="1:1" ht="52.8" x14ac:dyDescent="0.25">
      <c r="A14" s="22" t="s">
        <v>877</v>
      </c>
    </row>
    <row r="15" spans="1:1" ht="26.4" x14ac:dyDescent="0.25">
      <c r="A15" s="22" t="s">
        <v>878</v>
      </c>
    </row>
    <row r="16" spans="1:1" ht="13.2" x14ac:dyDescent="0.25">
      <c r="A16" s="22" t="s">
        <v>879</v>
      </c>
    </row>
    <row r="17" spans="1:1" ht="13.2" x14ac:dyDescent="0.25">
      <c r="A17" s="22" t="s">
        <v>880</v>
      </c>
    </row>
    <row r="18" spans="1:1" ht="13.2" x14ac:dyDescent="0.25">
      <c r="A18" s="22" t="s">
        <v>881</v>
      </c>
    </row>
    <row r="19" spans="1:1" ht="26.4" x14ac:dyDescent="0.25">
      <c r="A19" s="22" t="s">
        <v>882</v>
      </c>
    </row>
    <row r="20" spans="1:1" ht="26.4" x14ac:dyDescent="0.25">
      <c r="A20" s="22" t="s">
        <v>883</v>
      </c>
    </row>
    <row r="21" spans="1:1" ht="26.4" x14ac:dyDescent="0.25">
      <c r="A21" s="22" t="s">
        <v>884</v>
      </c>
    </row>
    <row r="22" spans="1:1" ht="26.4" x14ac:dyDescent="0.25">
      <c r="A22" s="22" t="s">
        <v>885</v>
      </c>
    </row>
    <row r="23" spans="1:1" ht="13.2" x14ac:dyDescent="0.25">
      <c r="A23" s="22" t="s">
        <v>886</v>
      </c>
    </row>
    <row r="24" spans="1:1" ht="13.2" x14ac:dyDescent="0.25">
      <c r="A24" s="22" t="s">
        <v>887</v>
      </c>
    </row>
    <row r="25" spans="1:1" ht="13.2" x14ac:dyDescent="0.25">
      <c r="A25" s="22" t="s">
        <v>888</v>
      </c>
    </row>
    <row r="26" spans="1:1" ht="13.2" x14ac:dyDescent="0.25">
      <c r="A26" s="22" t="s">
        <v>889</v>
      </c>
    </row>
    <row r="27" spans="1:1" ht="13.2" x14ac:dyDescent="0.25">
      <c r="A27" s="22" t="s">
        <v>890</v>
      </c>
    </row>
    <row r="28" spans="1:1" ht="13.2" x14ac:dyDescent="0.25">
      <c r="A28" s="22" t="s">
        <v>891</v>
      </c>
    </row>
    <row r="29" spans="1:1" ht="13.2" x14ac:dyDescent="0.25">
      <c r="A29" s="22" t="s">
        <v>892</v>
      </c>
    </row>
    <row r="30" spans="1:1" ht="13.2" x14ac:dyDescent="0.25">
      <c r="A30" s="22" t="s">
        <v>893</v>
      </c>
    </row>
    <row r="31" spans="1:1" ht="13.2" x14ac:dyDescent="0.25">
      <c r="A31" s="22" t="s">
        <v>894</v>
      </c>
    </row>
    <row r="32" spans="1:1" ht="13.2" x14ac:dyDescent="0.25">
      <c r="A32" s="22" t="s">
        <v>895</v>
      </c>
    </row>
    <row r="33" spans="1:1" ht="13.2" x14ac:dyDescent="0.25">
      <c r="A33" s="22" t="s">
        <v>896</v>
      </c>
    </row>
    <row r="34" spans="1:1" ht="13.2" x14ac:dyDescent="0.25">
      <c r="A34" s="22" t="s">
        <v>897</v>
      </c>
    </row>
    <row r="35" spans="1:1" ht="13.2" x14ac:dyDescent="0.25">
      <c r="A35" s="22" t="s">
        <v>898</v>
      </c>
    </row>
    <row r="36" spans="1:1" ht="52.8" x14ac:dyDescent="0.25">
      <c r="A36" s="22" t="s">
        <v>899</v>
      </c>
    </row>
    <row r="37" spans="1:1" ht="13.2" x14ac:dyDescent="0.25">
      <c r="A37" s="22" t="s">
        <v>900</v>
      </c>
    </row>
    <row r="38" spans="1:1" ht="26.4" x14ac:dyDescent="0.25">
      <c r="A38" s="22" t="s">
        <v>901</v>
      </c>
    </row>
    <row r="39" spans="1:1" ht="26.4" x14ac:dyDescent="0.25">
      <c r="A39" s="22" t="s">
        <v>902</v>
      </c>
    </row>
    <row r="40" spans="1:1" ht="13.2" x14ac:dyDescent="0.25">
      <c r="A40" s="22" t="s">
        <v>903</v>
      </c>
    </row>
    <row r="41" spans="1:1" ht="39.6" x14ac:dyDescent="0.25">
      <c r="A41" s="22" t="s">
        <v>904</v>
      </c>
    </row>
    <row r="42" spans="1:1" ht="26.4" x14ac:dyDescent="0.25">
      <c r="A42" s="22" t="s">
        <v>905</v>
      </c>
    </row>
    <row r="43" spans="1:1" ht="39.6" x14ac:dyDescent="0.25">
      <c r="A43" s="22" t="s">
        <v>906</v>
      </c>
    </row>
    <row r="44" spans="1:1" ht="13.2" x14ac:dyDescent="0.25">
      <c r="A44" s="22" t="s">
        <v>907</v>
      </c>
    </row>
    <row r="45" spans="1:1" ht="13.2" x14ac:dyDescent="0.25">
      <c r="A45" s="22" t="s">
        <v>908</v>
      </c>
    </row>
    <row r="46" spans="1:1" ht="39.6" x14ac:dyDescent="0.25">
      <c r="A46" s="22" t="s">
        <v>909</v>
      </c>
    </row>
    <row r="47" spans="1:1" ht="26.4" x14ac:dyDescent="0.25">
      <c r="A47" s="22" t="s">
        <v>910</v>
      </c>
    </row>
    <row r="48" spans="1:1" ht="13.2" x14ac:dyDescent="0.25">
      <c r="A48" s="22" t="s">
        <v>911</v>
      </c>
    </row>
    <row r="49" spans="1:1" ht="13.2" x14ac:dyDescent="0.25">
      <c r="A49" s="22" t="s">
        <v>912</v>
      </c>
    </row>
    <row r="50" spans="1:1" ht="13.2" x14ac:dyDescent="0.25">
      <c r="A50" s="22" t="s">
        <v>913</v>
      </c>
    </row>
    <row r="51" spans="1:1" ht="13.2" x14ac:dyDescent="0.25">
      <c r="A51" s="22" t="s">
        <v>914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8E0C4-ADF9-4BEA-A4C5-C00852D08CFF}">
  <dimension ref="A1:Y194"/>
  <sheetViews>
    <sheetView workbookViewId="0">
      <selection activeCell="F195" sqref="F195"/>
    </sheetView>
  </sheetViews>
  <sheetFormatPr defaultColWidth="8.88671875" defaultRowHeight="14.4" x14ac:dyDescent="0.3"/>
  <cols>
    <col min="1" max="5" width="18.6640625" style="4" customWidth="1"/>
    <col min="6" max="24" width="8.88671875" style="4"/>
    <col min="25" max="25" width="18.6640625" style="4" customWidth="1"/>
    <col min="26" max="16384" width="8.88671875" style="4"/>
  </cols>
  <sheetData>
    <row r="1" spans="1:25" x14ac:dyDescent="0.3">
      <c r="A1" s="7" t="s">
        <v>0</v>
      </c>
      <c r="B1" s="7" t="s">
        <v>1</v>
      </c>
      <c r="C1" s="7" t="s">
        <v>2</v>
      </c>
      <c r="D1" s="7" t="s">
        <v>3</v>
      </c>
      <c r="E1" s="7" t="s">
        <v>4</v>
      </c>
      <c r="F1" s="7">
        <v>2010</v>
      </c>
      <c r="G1" s="7">
        <v>2015</v>
      </c>
      <c r="H1" s="7">
        <v>2020</v>
      </c>
      <c r="I1" s="7">
        <v>2025</v>
      </c>
      <c r="J1" s="7">
        <v>2030</v>
      </c>
      <c r="K1" s="7">
        <v>2035</v>
      </c>
      <c r="L1" s="7">
        <v>2040</v>
      </c>
      <c r="M1" s="7">
        <v>2045</v>
      </c>
      <c r="N1" s="7">
        <v>2050</v>
      </c>
      <c r="O1" s="7">
        <v>2055</v>
      </c>
      <c r="P1" s="7">
        <v>2060</v>
      </c>
      <c r="Q1" s="7">
        <v>2065</v>
      </c>
      <c r="R1" s="7">
        <v>2070</v>
      </c>
      <c r="S1" s="7">
        <v>2075</v>
      </c>
      <c r="T1" s="7">
        <v>2080</v>
      </c>
      <c r="U1" s="7">
        <v>2085</v>
      </c>
      <c r="V1" s="7">
        <v>2090</v>
      </c>
      <c r="W1" s="7">
        <v>2095</v>
      </c>
      <c r="X1" s="7">
        <v>2100</v>
      </c>
      <c r="Y1" s="7" t="s">
        <v>5</v>
      </c>
    </row>
    <row r="2" spans="1:25" x14ac:dyDescent="0.3">
      <c r="A2" s="6" t="s">
        <v>6</v>
      </c>
      <c r="B2" s="6" t="s">
        <v>202</v>
      </c>
      <c r="C2" s="6" t="s">
        <v>7</v>
      </c>
      <c r="D2" s="6" t="s">
        <v>205</v>
      </c>
      <c r="E2" s="6" t="s">
        <v>204</v>
      </c>
      <c r="F2" s="5">
        <v>0.10748800000376905</v>
      </c>
      <c r="G2" s="5">
        <v>0.11791197744628606</v>
      </c>
      <c r="H2" s="5">
        <v>0.12525342991131477</v>
      </c>
      <c r="I2" s="5">
        <v>0.13195801543958927</v>
      </c>
      <c r="J2" s="5">
        <v>0.13798609249657084</v>
      </c>
      <c r="K2" s="5">
        <v>0.14324652922662695</v>
      </c>
      <c r="L2" s="5">
        <v>0.14795996262554395</v>
      </c>
      <c r="M2" s="5">
        <v>0.15206355882998107</v>
      </c>
      <c r="N2" s="5">
        <v>0.15562422639846329</v>
      </c>
      <c r="O2" s="5">
        <v>0.15880122568732311</v>
      </c>
      <c r="P2" s="5">
        <v>0.16169948864104441</v>
      </c>
      <c r="Q2" s="5">
        <v>0.16372551391130524</v>
      </c>
      <c r="R2" s="5">
        <v>0.16475150585422788</v>
      </c>
      <c r="S2" s="5">
        <v>0.16471887035472693</v>
      </c>
      <c r="T2" s="5">
        <v>0.16360030613412307</v>
      </c>
      <c r="U2" s="5">
        <v>0.16148768766673396</v>
      </c>
      <c r="V2" s="5">
        <v>0.15854672222769378</v>
      </c>
      <c r="W2" s="5">
        <v>0.1549142341817458</v>
      </c>
      <c r="X2" s="5">
        <v>0.15069611296096952</v>
      </c>
    </row>
    <row r="3" spans="1:25" x14ac:dyDescent="0.3">
      <c r="A3" s="6" t="s">
        <v>6</v>
      </c>
      <c r="B3" s="6" t="s">
        <v>202</v>
      </c>
      <c r="C3" s="6" t="s">
        <v>10</v>
      </c>
      <c r="D3" s="6" t="s">
        <v>205</v>
      </c>
      <c r="E3" s="6" t="s">
        <v>204</v>
      </c>
      <c r="F3" s="5">
        <v>31.411742895821874</v>
      </c>
      <c r="G3" s="5">
        <v>35.754076231357558</v>
      </c>
      <c r="H3" s="5">
        <v>40.602141684652679</v>
      </c>
      <c r="I3" s="5">
        <v>45.942379558738565</v>
      </c>
      <c r="J3" s="5">
        <v>51.689359987305714</v>
      </c>
      <c r="K3" s="5">
        <v>57.63941499392417</v>
      </c>
      <c r="L3" s="5">
        <v>63.598754977283299</v>
      </c>
      <c r="M3" s="5">
        <v>69.469219769223741</v>
      </c>
      <c r="N3" s="5">
        <v>75.161957562927881</v>
      </c>
      <c r="O3" s="5">
        <v>80.64291608352957</v>
      </c>
      <c r="P3" s="5">
        <v>85.821561532614624</v>
      </c>
      <c r="Q3" s="5">
        <v>90.688317481726628</v>
      </c>
      <c r="R3" s="5">
        <v>95.120750514314977</v>
      </c>
      <c r="S3" s="5">
        <v>99.192687359195318</v>
      </c>
      <c r="T3" s="5">
        <v>102.89938605055131</v>
      </c>
      <c r="U3" s="5">
        <v>106.17588377023078</v>
      </c>
      <c r="V3" s="5">
        <v>108.98028707823525</v>
      </c>
      <c r="W3" s="5">
        <v>111.26285586505645</v>
      </c>
      <c r="X3" s="5">
        <v>113.08597844427418</v>
      </c>
    </row>
    <row r="4" spans="1:25" x14ac:dyDescent="0.3">
      <c r="A4" s="6" t="s">
        <v>6</v>
      </c>
      <c r="B4" s="6" t="s">
        <v>202</v>
      </c>
      <c r="C4" s="6" t="s">
        <v>11</v>
      </c>
      <c r="D4" s="6" t="s">
        <v>205</v>
      </c>
      <c r="E4" s="6" t="s">
        <v>204</v>
      </c>
      <c r="F4" s="5">
        <v>19.08191200000001</v>
      </c>
      <c r="G4" s="5">
        <v>22.012691765437872</v>
      </c>
      <c r="H4" s="5">
        <v>25.239158492791109</v>
      </c>
      <c r="I4" s="5">
        <v>28.561240296339317</v>
      </c>
      <c r="J4" s="5">
        <v>31.855157392716766</v>
      </c>
      <c r="K4" s="5">
        <v>35.044778467030987</v>
      </c>
      <c r="L4" s="5">
        <v>38.163797881033638</v>
      </c>
      <c r="M4" s="5">
        <v>41.14503480601882</v>
      </c>
      <c r="N4" s="5">
        <v>43.976155943136753</v>
      </c>
      <c r="O4" s="5">
        <v>46.545969852141575</v>
      </c>
      <c r="P4" s="5">
        <v>48.855870401519915</v>
      </c>
      <c r="Q4" s="5">
        <v>50.867321299686338</v>
      </c>
      <c r="R4" s="5">
        <v>52.59780585233986</v>
      </c>
      <c r="S4" s="5">
        <v>53.996634172549456</v>
      </c>
      <c r="T4" s="5">
        <v>55.141770272040141</v>
      </c>
      <c r="U4" s="5">
        <v>56.02963170062992</v>
      </c>
      <c r="V4" s="5">
        <v>56.598233467862705</v>
      </c>
      <c r="W4" s="5">
        <v>56.880847090140676</v>
      </c>
      <c r="X4" s="5">
        <v>56.891920377245555</v>
      </c>
    </row>
    <row r="5" spans="1:25" x14ac:dyDescent="0.3">
      <c r="A5" s="6" t="s">
        <v>6</v>
      </c>
      <c r="B5" s="6" t="s">
        <v>202</v>
      </c>
      <c r="C5" s="6" t="s">
        <v>12</v>
      </c>
      <c r="D5" s="6" t="s">
        <v>205</v>
      </c>
      <c r="E5" s="6" t="s">
        <v>204</v>
      </c>
      <c r="F5" s="5">
        <v>3.2042839999999977</v>
      </c>
      <c r="G5" s="5">
        <v>3.2398557498216842</v>
      </c>
      <c r="H5" s="5">
        <v>3.2707421198559912</v>
      </c>
      <c r="I5" s="5">
        <v>3.2923588627084328</v>
      </c>
      <c r="J5" s="5">
        <v>3.3005642379437505</v>
      </c>
      <c r="K5" s="5">
        <v>3.2942033831640147</v>
      </c>
      <c r="L5" s="5">
        <v>3.2744066717676463</v>
      </c>
      <c r="M5" s="5">
        <v>3.2429519424369264</v>
      </c>
      <c r="N5" s="5">
        <v>3.2014949658736644</v>
      </c>
      <c r="O5" s="5">
        <v>3.1518137536959139</v>
      </c>
      <c r="P5" s="5">
        <v>3.095009483133961</v>
      </c>
      <c r="Q5" s="5">
        <v>3.0250980563506125</v>
      </c>
      <c r="R5" s="5">
        <v>2.9416475191349947</v>
      </c>
      <c r="S5" s="5">
        <v>2.8459439675289517</v>
      </c>
      <c r="T5" s="5">
        <v>2.7414397133315171</v>
      </c>
      <c r="U5" s="5">
        <v>2.6324498531765625</v>
      </c>
      <c r="V5" s="5">
        <v>2.5237154440489462</v>
      </c>
      <c r="W5" s="5">
        <v>2.4183819179601991</v>
      </c>
      <c r="X5" s="5">
        <v>2.31851983195136</v>
      </c>
    </row>
    <row r="6" spans="1:25" x14ac:dyDescent="0.3">
      <c r="A6" s="6" t="s">
        <v>6</v>
      </c>
      <c r="B6" s="6" t="s">
        <v>202</v>
      </c>
      <c r="C6" s="6" t="s">
        <v>13</v>
      </c>
      <c r="D6" s="6" t="s">
        <v>205</v>
      </c>
      <c r="E6" s="6" t="s">
        <v>204</v>
      </c>
      <c r="F6" s="5">
        <v>7.5116899999999953</v>
      </c>
      <c r="G6" s="5">
        <v>9.7427577309206175</v>
      </c>
      <c r="H6" s="5">
        <v>11.042871561364855</v>
      </c>
      <c r="I6" s="5">
        <v>12.244308408571204</v>
      </c>
      <c r="J6" s="5">
        <v>13.358531750281477</v>
      </c>
      <c r="K6" s="5">
        <v>14.399168393541048</v>
      </c>
      <c r="L6" s="5">
        <v>15.357001924180997</v>
      </c>
      <c r="M6" s="5">
        <v>16.199603156567001</v>
      </c>
      <c r="N6" s="5">
        <v>16.915151159386742</v>
      </c>
      <c r="O6" s="5">
        <v>17.500939879707051</v>
      </c>
      <c r="P6" s="5">
        <v>17.963078930436563</v>
      </c>
      <c r="Q6" s="5">
        <v>18.229814015680347</v>
      </c>
      <c r="R6" s="5">
        <v>18.298885748845937</v>
      </c>
      <c r="S6" s="5">
        <v>18.197064639724392</v>
      </c>
      <c r="T6" s="5">
        <v>17.969521300944344</v>
      </c>
      <c r="U6" s="5">
        <v>17.657139130145325</v>
      </c>
      <c r="V6" s="5">
        <v>17.281760522366746</v>
      </c>
      <c r="W6" s="5">
        <v>16.842097839166417</v>
      </c>
      <c r="X6" s="5">
        <v>16.326898940467764</v>
      </c>
    </row>
    <row r="7" spans="1:25" x14ac:dyDescent="0.3">
      <c r="A7" s="6" t="s">
        <v>6</v>
      </c>
      <c r="B7" s="6" t="s">
        <v>202</v>
      </c>
      <c r="C7" s="6" t="s">
        <v>14</v>
      </c>
      <c r="D7" s="6" t="s">
        <v>205</v>
      </c>
      <c r="E7" s="6" t="s">
        <v>204</v>
      </c>
      <c r="F7" s="5">
        <v>40.412376000000009</v>
      </c>
      <c r="G7" s="5">
        <v>42.04509454737903</v>
      </c>
      <c r="H7" s="5">
        <v>43.569535197468475</v>
      </c>
      <c r="I7" s="5">
        <v>44.938884575666336</v>
      </c>
      <c r="J7" s="5">
        <v>46.155339338844534</v>
      </c>
      <c r="K7" s="5">
        <v>47.218674344842555</v>
      </c>
      <c r="L7" s="5">
        <v>48.141526793872785</v>
      </c>
      <c r="M7" s="5">
        <v>48.854446788501143</v>
      </c>
      <c r="N7" s="5">
        <v>49.377013052364639</v>
      </c>
      <c r="O7" s="5">
        <v>49.702459326441762</v>
      </c>
      <c r="P7" s="5">
        <v>49.834069951714142</v>
      </c>
      <c r="Q7" s="5">
        <v>49.830005534049633</v>
      </c>
      <c r="R7" s="5">
        <v>49.663546229147343</v>
      </c>
      <c r="S7" s="5">
        <v>49.349677858987867</v>
      </c>
      <c r="T7" s="5">
        <v>48.902264458382803</v>
      </c>
      <c r="U7" s="5">
        <v>48.391635342423456</v>
      </c>
      <c r="V7" s="5">
        <v>47.829954076003055</v>
      </c>
      <c r="W7" s="5">
        <v>47.221822758200545</v>
      </c>
      <c r="X7" s="5">
        <v>46.574937690515455</v>
      </c>
    </row>
    <row r="8" spans="1:25" x14ac:dyDescent="0.3">
      <c r="A8" s="6" t="s">
        <v>6</v>
      </c>
      <c r="B8" s="6" t="s">
        <v>202</v>
      </c>
      <c r="C8" s="6" t="s">
        <v>15</v>
      </c>
      <c r="D8" s="6" t="s">
        <v>205</v>
      </c>
      <c r="E8" s="6" t="s">
        <v>204</v>
      </c>
      <c r="F8" s="5">
        <v>3.0920719999999995</v>
      </c>
      <c r="G8" s="5">
        <v>3.077645013970872</v>
      </c>
      <c r="H8" s="5">
        <v>3.0378836976536077</v>
      </c>
      <c r="I8" s="5">
        <v>2.9823023029644973</v>
      </c>
      <c r="J8" s="5">
        <v>2.922168992416887</v>
      </c>
      <c r="K8" s="5">
        <v>2.8564429757496002</v>
      </c>
      <c r="L8" s="5">
        <v>2.780048762453148</v>
      </c>
      <c r="M8" s="5">
        <v>2.6915220920378311</v>
      </c>
      <c r="N8" s="5">
        <v>2.5936195323261484</v>
      </c>
      <c r="O8" s="5">
        <v>2.4921407166177976</v>
      </c>
      <c r="P8" s="5">
        <v>2.3915972850161684</v>
      </c>
      <c r="Q8" s="5">
        <v>2.2972994388109478</v>
      </c>
      <c r="R8" s="5">
        <v>2.2059514610285524</v>
      </c>
      <c r="S8" s="5">
        <v>2.1156350442203116</v>
      </c>
      <c r="T8" s="5">
        <v>2.027977131038837</v>
      </c>
      <c r="U8" s="5">
        <v>1.9468483792673086</v>
      </c>
      <c r="V8" s="5">
        <v>1.8762094486009244</v>
      </c>
      <c r="W8" s="5">
        <v>1.8169416384817421</v>
      </c>
      <c r="X8" s="5">
        <v>1.7675640035157045</v>
      </c>
    </row>
    <row r="9" spans="1:25" x14ac:dyDescent="0.3">
      <c r="A9" s="6" t="s">
        <v>6</v>
      </c>
      <c r="B9" s="6" t="s">
        <v>202</v>
      </c>
      <c r="C9" s="6" t="s">
        <v>16</v>
      </c>
      <c r="D9" s="6" t="s">
        <v>205</v>
      </c>
      <c r="E9" s="6" t="s">
        <v>204</v>
      </c>
      <c r="F9" s="5">
        <v>22.268383999999987</v>
      </c>
      <c r="G9" s="5">
        <v>24.13986640539644</v>
      </c>
      <c r="H9" s="5">
        <v>25.987298572859252</v>
      </c>
      <c r="I9" s="5">
        <v>27.820515104379997</v>
      </c>
      <c r="J9" s="5">
        <v>29.562047873153858</v>
      </c>
      <c r="K9" s="5">
        <v>31.226638880494551</v>
      </c>
      <c r="L9" s="5">
        <v>32.857684793289074</v>
      </c>
      <c r="M9" s="5">
        <v>34.466113549464545</v>
      </c>
      <c r="N9" s="5">
        <v>36.032921425670111</v>
      </c>
      <c r="O9" s="5">
        <v>37.528935605017594</v>
      </c>
      <c r="P9" s="5">
        <v>38.92874189290864</v>
      </c>
      <c r="Q9" s="5">
        <v>40.124870488191192</v>
      </c>
      <c r="R9" s="5">
        <v>41.124212270689618</v>
      </c>
      <c r="S9" s="5">
        <v>41.93082198691706</v>
      </c>
      <c r="T9" s="5">
        <v>42.531289678013529</v>
      </c>
      <c r="U9" s="5">
        <v>42.914980484436633</v>
      </c>
      <c r="V9" s="5">
        <v>43.054916230543952</v>
      </c>
      <c r="W9" s="5">
        <v>42.930111839459308</v>
      </c>
      <c r="X9" s="5">
        <v>42.577325463369448</v>
      </c>
    </row>
    <row r="10" spans="1:25" x14ac:dyDescent="0.3">
      <c r="A10" s="6" t="s">
        <v>6</v>
      </c>
      <c r="B10" s="6" t="s">
        <v>202</v>
      </c>
      <c r="C10" s="6" t="s">
        <v>17</v>
      </c>
      <c r="D10" s="6" t="s">
        <v>205</v>
      </c>
      <c r="E10" s="6" t="s">
        <v>204</v>
      </c>
      <c r="F10" s="5">
        <v>8.3936439746464941</v>
      </c>
      <c r="G10" s="5">
        <v>8.5556501138594783</v>
      </c>
      <c r="H10" s="5">
        <v>8.6961353969556363</v>
      </c>
      <c r="I10" s="5">
        <v>8.8309245407199057</v>
      </c>
      <c r="J10" s="5">
        <v>8.9459925168604038</v>
      </c>
      <c r="K10" s="5">
        <v>9.036538556577554</v>
      </c>
      <c r="L10" s="5">
        <v>9.1095497348395149</v>
      </c>
      <c r="M10" s="5">
        <v>9.1712381672504062</v>
      </c>
      <c r="N10" s="5">
        <v>9.2137902704680581</v>
      </c>
      <c r="O10" s="5">
        <v>9.2282499764904529</v>
      </c>
      <c r="P10" s="5">
        <v>9.2135189972409002</v>
      </c>
      <c r="Q10" s="5">
        <v>9.1581442588167956</v>
      </c>
      <c r="R10" s="5">
        <v>9.0767963887234604</v>
      </c>
      <c r="S10" s="5">
        <v>8.9773782570209573</v>
      </c>
      <c r="T10" s="5">
        <v>8.8580355371225874</v>
      </c>
      <c r="U10" s="5">
        <v>8.7171262503869755</v>
      </c>
      <c r="V10" s="5">
        <v>8.5546326264581207</v>
      </c>
      <c r="W10" s="5">
        <v>8.3667730046795938</v>
      </c>
      <c r="X10" s="5">
        <v>8.148361362008977</v>
      </c>
    </row>
    <row r="11" spans="1:25" x14ac:dyDescent="0.3">
      <c r="A11" s="6" t="s">
        <v>6</v>
      </c>
      <c r="B11" s="6" t="s">
        <v>202</v>
      </c>
      <c r="C11" s="6" t="s">
        <v>18</v>
      </c>
      <c r="D11" s="6" t="s">
        <v>205</v>
      </c>
      <c r="E11" s="6" t="s">
        <v>204</v>
      </c>
      <c r="F11" s="5">
        <v>9.1877829999999872</v>
      </c>
      <c r="G11" s="5">
        <v>9.7052287979738097</v>
      </c>
      <c r="H11" s="5">
        <v>10.132468963870823</v>
      </c>
      <c r="I11" s="5">
        <v>10.423741542936044</v>
      </c>
      <c r="J11" s="5">
        <v>10.627773005531974</v>
      </c>
      <c r="K11" s="5">
        <v>10.795896127791121</v>
      </c>
      <c r="L11" s="5">
        <v>10.93008240015044</v>
      </c>
      <c r="M11" s="5">
        <v>10.998125633335825</v>
      </c>
      <c r="N11" s="5">
        <v>10.992961802767475</v>
      </c>
      <c r="O11" s="5">
        <v>10.930367883072558</v>
      </c>
      <c r="P11" s="5">
        <v>10.840306604798313</v>
      </c>
      <c r="Q11" s="5">
        <v>10.723164749277451</v>
      </c>
      <c r="R11" s="5">
        <v>10.569574674762766</v>
      </c>
      <c r="S11" s="5">
        <v>10.375386973257068</v>
      </c>
      <c r="T11" s="5">
        <v>10.152736252646426</v>
      </c>
      <c r="U11" s="5">
        <v>9.9262876718326467</v>
      </c>
      <c r="V11" s="5">
        <v>9.7130080856753231</v>
      </c>
      <c r="W11" s="5">
        <v>9.5081495526333875</v>
      </c>
      <c r="X11" s="5">
        <v>9.2924628179057081</v>
      </c>
    </row>
    <row r="12" spans="1:25" x14ac:dyDescent="0.3">
      <c r="A12" s="6" t="s">
        <v>6</v>
      </c>
      <c r="B12" s="6" t="s">
        <v>202</v>
      </c>
      <c r="C12" s="6" t="s">
        <v>19</v>
      </c>
      <c r="D12" s="6" t="s">
        <v>205</v>
      </c>
      <c r="E12" s="6" t="s">
        <v>204</v>
      </c>
      <c r="F12" s="5">
        <v>8.3822444656684443</v>
      </c>
      <c r="G12" s="5">
        <v>9.6420093061369965</v>
      </c>
      <c r="H12" s="5">
        <v>10.892053801763858</v>
      </c>
      <c r="I12" s="5">
        <v>12.037282104491846</v>
      </c>
      <c r="J12" s="5">
        <v>13.085823707944781</v>
      </c>
      <c r="K12" s="5">
        <v>14.085632694538699</v>
      </c>
      <c r="L12" s="5">
        <v>15.05635209375119</v>
      </c>
      <c r="M12" s="5">
        <v>15.974006283791329</v>
      </c>
      <c r="N12" s="5">
        <v>16.810184008020943</v>
      </c>
      <c r="O12" s="5">
        <v>17.531277211674798</v>
      </c>
      <c r="P12" s="5">
        <v>18.125847227057122</v>
      </c>
      <c r="Q12" s="5">
        <v>18.578916893416679</v>
      </c>
      <c r="R12" s="5">
        <v>18.937831393144794</v>
      </c>
      <c r="S12" s="5">
        <v>19.188123909859332</v>
      </c>
      <c r="T12" s="5">
        <v>19.323813873682326</v>
      </c>
      <c r="U12" s="5">
        <v>19.352648235997606</v>
      </c>
      <c r="V12" s="5">
        <v>19.289082427618524</v>
      </c>
      <c r="W12" s="5">
        <v>19.148876346048759</v>
      </c>
      <c r="X12" s="5">
        <v>18.917912861009825</v>
      </c>
    </row>
    <row r="13" spans="1:25" x14ac:dyDescent="0.3">
      <c r="A13" s="6" t="s">
        <v>6</v>
      </c>
      <c r="B13" s="6" t="s">
        <v>202</v>
      </c>
      <c r="C13" s="6" t="s">
        <v>20</v>
      </c>
      <c r="D13" s="6" t="s">
        <v>205</v>
      </c>
      <c r="E13" s="6" t="s">
        <v>204</v>
      </c>
      <c r="F13" s="5">
        <v>10.712065999999997</v>
      </c>
      <c r="G13" s="5">
        <v>11.004739333746045</v>
      </c>
      <c r="H13" s="5">
        <v>11.270222362571596</v>
      </c>
      <c r="I13" s="5">
        <v>11.529576802255958</v>
      </c>
      <c r="J13" s="5">
        <v>11.775222157535863</v>
      </c>
      <c r="K13" s="5">
        <v>12.005254945227161</v>
      </c>
      <c r="L13" s="5">
        <v>12.22244097116924</v>
      </c>
      <c r="M13" s="5">
        <v>12.41971843197455</v>
      </c>
      <c r="N13" s="5">
        <v>12.595585846290158</v>
      </c>
      <c r="O13" s="5">
        <v>12.749265529154048</v>
      </c>
      <c r="P13" s="5">
        <v>12.885294993662773</v>
      </c>
      <c r="Q13" s="5">
        <v>12.988964534731849</v>
      </c>
      <c r="R13" s="5">
        <v>13.06850191871529</v>
      </c>
      <c r="S13" s="5">
        <v>13.12572363313336</v>
      </c>
      <c r="T13" s="5">
        <v>13.156375398269731</v>
      </c>
      <c r="U13" s="5">
        <v>13.156221773781361</v>
      </c>
      <c r="V13" s="5">
        <v>13.122633583892537</v>
      </c>
      <c r="W13" s="5">
        <v>13.052871487101537</v>
      </c>
      <c r="X13" s="5">
        <v>12.924489520936653</v>
      </c>
    </row>
    <row r="14" spans="1:25" x14ac:dyDescent="0.3">
      <c r="A14" s="6" t="s">
        <v>6</v>
      </c>
      <c r="B14" s="6" t="s">
        <v>202</v>
      </c>
      <c r="C14" s="6" t="s">
        <v>21</v>
      </c>
      <c r="D14" s="6" t="s">
        <v>205</v>
      </c>
      <c r="E14" s="6" t="s">
        <v>204</v>
      </c>
      <c r="F14" s="5">
        <v>8.849891999999997</v>
      </c>
      <c r="G14" s="5">
        <v>10.144558566607618</v>
      </c>
      <c r="H14" s="5">
        <v>11.513820002999635</v>
      </c>
      <c r="I14" s="5">
        <v>12.899701730753709</v>
      </c>
      <c r="J14" s="5">
        <v>14.253562800526485</v>
      </c>
      <c r="K14" s="5">
        <v>15.570771861856171</v>
      </c>
      <c r="L14" s="5">
        <v>16.850192089698098</v>
      </c>
      <c r="M14" s="5">
        <v>18.075879947489046</v>
      </c>
      <c r="N14" s="5">
        <v>19.213739008299658</v>
      </c>
      <c r="O14" s="5">
        <v>20.232604578288033</v>
      </c>
      <c r="P14" s="5">
        <v>21.149907822235789</v>
      </c>
      <c r="Q14" s="5">
        <v>21.967281498276748</v>
      </c>
      <c r="R14" s="5">
        <v>22.670080211742363</v>
      </c>
      <c r="S14" s="5">
        <v>23.271045005283842</v>
      </c>
      <c r="T14" s="5">
        <v>23.736120057969753</v>
      </c>
      <c r="U14" s="5">
        <v>24.063836530167251</v>
      </c>
      <c r="V14" s="5">
        <v>24.272465087161432</v>
      </c>
      <c r="W14" s="5">
        <v>24.369628119850752</v>
      </c>
      <c r="X14" s="5">
        <v>24.385282569538283</v>
      </c>
    </row>
    <row r="15" spans="1:25" x14ac:dyDescent="0.3">
      <c r="A15" s="6" t="s">
        <v>6</v>
      </c>
      <c r="B15" s="6" t="s">
        <v>202</v>
      </c>
      <c r="C15" s="6" t="s">
        <v>22</v>
      </c>
      <c r="D15" s="6" t="s">
        <v>205</v>
      </c>
      <c r="E15" s="6" t="s">
        <v>204</v>
      </c>
      <c r="F15" s="5">
        <v>16.468714000000006</v>
      </c>
      <c r="G15" s="5">
        <v>18.924311395379728</v>
      </c>
      <c r="H15" s="5">
        <v>21.566602144219786</v>
      </c>
      <c r="I15" s="5">
        <v>24.375293517426059</v>
      </c>
      <c r="J15" s="5">
        <v>27.290895435290629</v>
      </c>
      <c r="K15" s="5">
        <v>30.230040326516299</v>
      </c>
      <c r="L15" s="5">
        <v>33.13461865054996</v>
      </c>
      <c r="M15" s="5">
        <v>35.924691524149353</v>
      </c>
      <c r="N15" s="5">
        <v>38.601849381534592</v>
      </c>
      <c r="O15" s="5">
        <v>41.1147357429601</v>
      </c>
      <c r="P15" s="5">
        <v>43.419771706053361</v>
      </c>
      <c r="Q15" s="5">
        <v>45.519246937007281</v>
      </c>
      <c r="R15" s="5">
        <v>47.467633382725758</v>
      </c>
      <c r="S15" s="5">
        <v>49.22039778399354</v>
      </c>
      <c r="T15" s="5">
        <v>50.807262345786143</v>
      </c>
      <c r="U15" s="5">
        <v>52.214622463154996</v>
      </c>
      <c r="V15" s="5">
        <v>53.431393517469751</v>
      </c>
      <c r="W15" s="5">
        <v>54.470187962407785</v>
      </c>
      <c r="X15" s="5">
        <v>55.324615441172142</v>
      </c>
    </row>
    <row r="16" spans="1:25" x14ac:dyDescent="0.3">
      <c r="A16" s="6" t="s">
        <v>6</v>
      </c>
      <c r="B16" s="6" t="s">
        <v>202</v>
      </c>
      <c r="C16" s="6" t="s">
        <v>23</v>
      </c>
      <c r="D16" s="6" t="s">
        <v>205</v>
      </c>
      <c r="E16" s="6" t="s">
        <v>204</v>
      </c>
      <c r="F16" s="5">
        <v>148.69213100000007</v>
      </c>
      <c r="G16" s="5">
        <v>157.34617255738721</v>
      </c>
      <c r="H16" s="5">
        <v>166.22560345405628</v>
      </c>
      <c r="I16" s="5">
        <v>174.28854805009408</v>
      </c>
      <c r="J16" s="5">
        <v>181.14581912578717</v>
      </c>
      <c r="K16" s="5">
        <v>186.73614754618799</v>
      </c>
      <c r="L16" s="5">
        <v>191.09232337042749</v>
      </c>
      <c r="M16" s="5">
        <v>194.10549943045186</v>
      </c>
      <c r="N16" s="5">
        <v>195.77660502654916</v>
      </c>
      <c r="O16" s="5">
        <v>196.10505906793429</v>
      </c>
      <c r="P16" s="5">
        <v>195.14938128825659</v>
      </c>
      <c r="Q16" s="5">
        <v>193.23941934826544</v>
      </c>
      <c r="R16" s="5">
        <v>190.64918604814198</v>
      </c>
      <c r="S16" s="5">
        <v>187.48461541618695</v>
      </c>
      <c r="T16" s="5">
        <v>183.85826913660281</v>
      </c>
      <c r="U16" s="5">
        <v>179.89609720100594</v>
      </c>
      <c r="V16" s="5">
        <v>175.7541309102098</v>
      </c>
      <c r="W16" s="5">
        <v>171.58869030679202</v>
      </c>
      <c r="X16" s="5">
        <v>167.48963520941714</v>
      </c>
    </row>
    <row r="17" spans="1:24" x14ac:dyDescent="0.3">
      <c r="A17" s="6" t="s">
        <v>6</v>
      </c>
      <c r="B17" s="6" t="s">
        <v>202</v>
      </c>
      <c r="C17" s="6" t="s">
        <v>24</v>
      </c>
      <c r="D17" s="6" t="s">
        <v>205</v>
      </c>
      <c r="E17" s="6" t="s">
        <v>204</v>
      </c>
      <c r="F17" s="5">
        <v>7.4943319999999991</v>
      </c>
      <c r="G17" s="5">
        <v>7.2673363149727122</v>
      </c>
      <c r="H17" s="5">
        <v>7.0682834269379153</v>
      </c>
      <c r="I17" s="5">
        <v>6.8999891340802204</v>
      </c>
      <c r="J17" s="5">
        <v>6.753596694936796</v>
      </c>
      <c r="K17" s="5">
        <v>6.6238599543310928</v>
      </c>
      <c r="L17" s="5">
        <v>6.5096447162789222</v>
      </c>
      <c r="M17" s="5">
        <v>6.4061238242901846</v>
      </c>
      <c r="N17" s="5">
        <v>6.3084752928122221</v>
      </c>
      <c r="O17" s="5">
        <v>6.2139489554659182</v>
      </c>
      <c r="P17" s="5">
        <v>6.1213639359895762</v>
      </c>
      <c r="Q17" s="5">
        <v>6.0124895290653759</v>
      </c>
      <c r="R17" s="5">
        <v>5.8906457550276743</v>
      </c>
      <c r="S17" s="5">
        <v>5.7595802641578411</v>
      </c>
      <c r="T17" s="5">
        <v>5.6233829408280513</v>
      </c>
      <c r="U17" s="5">
        <v>5.4853630144159</v>
      </c>
      <c r="V17" s="5">
        <v>5.3473170753817563</v>
      </c>
      <c r="W17" s="5">
        <v>5.2073461770025897</v>
      </c>
      <c r="X17" s="5">
        <v>5.0616923701549936</v>
      </c>
    </row>
    <row r="18" spans="1:24" x14ac:dyDescent="0.3">
      <c r="A18" s="6" t="s">
        <v>6</v>
      </c>
      <c r="B18" s="6" t="s">
        <v>202</v>
      </c>
      <c r="C18" s="6" t="s">
        <v>25</v>
      </c>
      <c r="D18" s="6" t="s">
        <v>205</v>
      </c>
      <c r="E18" s="6" t="s">
        <v>204</v>
      </c>
      <c r="F18" s="5">
        <v>1.2618350000000003</v>
      </c>
      <c r="G18" s="5">
        <v>1.6343399930088838</v>
      </c>
      <c r="H18" s="5">
        <v>1.8826434191347892</v>
      </c>
      <c r="I18" s="5">
        <v>2.1204110922754849</v>
      </c>
      <c r="J18" s="5">
        <v>2.3491256269564902</v>
      </c>
      <c r="K18" s="5">
        <v>2.5733274514861666</v>
      </c>
      <c r="L18" s="5">
        <v>2.7960667536904138</v>
      </c>
      <c r="M18" s="5">
        <v>3.0107243535390054</v>
      </c>
      <c r="N18" s="5">
        <v>3.2074674564344976</v>
      </c>
      <c r="O18" s="5">
        <v>3.3809236115646422</v>
      </c>
      <c r="P18" s="5">
        <v>3.530181339048859</v>
      </c>
      <c r="Q18" s="5">
        <v>3.6521498791062577</v>
      </c>
      <c r="R18" s="5">
        <v>3.750743983473849</v>
      </c>
      <c r="S18" s="5">
        <v>3.8247738706820162</v>
      </c>
      <c r="T18" s="5">
        <v>3.8727847486527578</v>
      </c>
      <c r="U18" s="5">
        <v>3.8967880124280656</v>
      </c>
      <c r="V18" s="5">
        <v>3.8997564654383017</v>
      </c>
      <c r="W18" s="5">
        <v>3.8845375256876391</v>
      </c>
      <c r="X18" s="5">
        <v>3.8477512907804061</v>
      </c>
    </row>
    <row r="19" spans="1:24" x14ac:dyDescent="0.3">
      <c r="A19" s="6" t="s">
        <v>6</v>
      </c>
      <c r="B19" s="6" t="s">
        <v>202</v>
      </c>
      <c r="C19" s="6" t="s">
        <v>26</v>
      </c>
      <c r="D19" s="6" t="s">
        <v>205</v>
      </c>
      <c r="E19" s="6" t="s">
        <v>204</v>
      </c>
      <c r="F19" s="5">
        <v>0.34287699999999982</v>
      </c>
      <c r="G19" s="5">
        <v>0.36576034140973374</v>
      </c>
      <c r="H19" s="5">
        <v>0.38731225418432425</v>
      </c>
      <c r="I19" s="5">
        <v>0.40738633164699778</v>
      </c>
      <c r="J19" s="5">
        <v>0.42580976626310119</v>
      </c>
      <c r="K19" s="5">
        <v>0.44222250587640005</v>
      </c>
      <c r="L19" s="5">
        <v>0.45643285675862211</v>
      </c>
      <c r="M19" s="5">
        <v>0.46831710242138186</v>
      </c>
      <c r="N19" s="5">
        <v>0.47839463896745765</v>
      </c>
      <c r="O19" s="5">
        <v>0.48665314357741268</v>
      </c>
      <c r="P19" s="5">
        <v>0.49314139211616398</v>
      </c>
      <c r="Q19" s="5">
        <v>0.49657733010248417</v>
      </c>
      <c r="R19" s="5">
        <v>0.49716178267394329</v>
      </c>
      <c r="S19" s="5">
        <v>0.49519002044945803</v>
      </c>
      <c r="T19" s="5">
        <v>0.49113670977563323</v>
      </c>
      <c r="U19" s="5">
        <v>0.48557654454786292</v>
      </c>
      <c r="V19" s="5">
        <v>0.4786589757317084</v>
      </c>
      <c r="W19" s="5">
        <v>0.47071572941792272</v>
      </c>
      <c r="X19" s="5">
        <v>0.46171173538115395</v>
      </c>
    </row>
    <row r="20" spans="1:24" x14ac:dyDescent="0.3">
      <c r="A20" s="6" t="s">
        <v>6</v>
      </c>
      <c r="B20" s="6" t="s">
        <v>202</v>
      </c>
      <c r="C20" s="6" t="s">
        <v>27</v>
      </c>
      <c r="D20" s="6" t="s">
        <v>205</v>
      </c>
      <c r="E20" s="6" t="s">
        <v>204</v>
      </c>
      <c r="F20" s="5">
        <v>3.7601490000979116</v>
      </c>
      <c r="G20" s="5">
        <v>3.7450878359151316</v>
      </c>
      <c r="H20" s="5">
        <v>3.7180560347233089</v>
      </c>
      <c r="I20" s="5">
        <v>3.680830755871503</v>
      </c>
      <c r="J20" s="5">
        <v>3.6325952557739032</v>
      </c>
      <c r="K20" s="5">
        <v>3.5699730418068434</v>
      </c>
      <c r="L20" s="5">
        <v>3.4915391884244671</v>
      </c>
      <c r="M20" s="5">
        <v>3.4011088068190158</v>
      </c>
      <c r="N20" s="5">
        <v>3.3012735008665257</v>
      </c>
      <c r="O20" s="5">
        <v>3.195443180570507</v>
      </c>
      <c r="P20" s="5">
        <v>3.0867587409164163</v>
      </c>
      <c r="Q20" s="5">
        <v>2.9716300343927218</v>
      </c>
      <c r="R20" s="5">
        <v>2.8517143246849503</v>
      </c>
      <c r="S20" s="5">
        <v>2.7294138287470902</v>
      </c>
      <c r="T20" s="5">
        <v>2.6084541654877169</v>
      </c>
      <c r="U20" s="5">
        <v>2.4925062268600549</v>
      </c>
      <c r="V20" s="5">
        <v>2.3849017926304827</v>
      </c>
      <c r="W20" s="5">
        <v>2.2856922511876054</v>
      </c>
      <c r="X20" s="5">
        <v>2.1937113688857908</v>
      </c>
    </row>
    <row r="21" spans="1:24" x14ac:dyDescent="0.3">
      <c r="A21" s="6" t="s">
        <v>6</v>
      </c>
      <c r="B21" s="6" t="s">
        <v>202</v>
      </c>
      <c r="C21" s="6" t="s">
        <v>28</v>
      </c>
      <c r="D21" s="6" t="s">
        <v>205</v>
      </c>
      <c r="E21" s="6" t="s">
        <v>204</v>
      </c>
      <c r="F21" s="5">
        <v>9.5954210000000053</v>
      </c>
      <c r="G21" s="5">
        <v>9.4311438745123901</v>
      </c>
      <c r="H21" s="5">
        <v>9.2704862178318255</v>
      </c>
      <c r="I21" s="5">
        <v>9.0981623767497215</v>
      </c>
      <c r="J21" s="5">
        <v>8.9154500974353628</v>
      </c>
      <c r="K21" s="5">
        <v>8.7345732301305272</v>
      </c>
      <c r="L21" s="5">
        <v>8.5622472429033074</v>
      </c>
      <c r="M21" s="5">
        <v>8.3889282263573648</v>
      </c>
      <c r="N21" s="5">
        <v>8.2055200225501022</v>
      </c>
      <c r="O21" s="5">
        <v>8.0116725557615105</v>
      </c>
      <c r="P21" s="5">
        <v>7.8128935293782975</v>
      </c>
      <c r="Q21" s="5">
        <v>7.6067884062991036</v>
      </c>
      <c r="R21" s="5">
        <v>7.3990454141143323</v>
      </c>
      <c r="S21" s="5">
        <v>7.1909221276978998</v>
      </c>
      <c r="T21" s="5">
        <v>6.9834769214431569</v>
      </c>
      <c r="U21" s="5">
        <v>6.7801304901645931</v>
      </c>
      <c r="V21" s="5">
        <v>6.5873941587097242</v>
      </c>
      <c r="W21" s="5">
        <v>6.4063045125401796</v>
      </c>
      <c r="X21" s="5">
        <v>6.2317010057201818</v>
      </c>
    </row>
    <row r="22" spans="1:24" x14ac:dyDescent="0.3">
      <c r="A22" s="6" t="s">
        <v>6</v>
      </c>
      <c r="B22" s="6" t="s">
        <v>202</v>
      </c>
      <c r="C22" s="6" t="s">
        <v>29</v>
      </c>
      <c r="D22" s="6" t="s">
        <v>205</v>
      </c>
      <c r="E22" s="6" t="s">
        <v>204</v>
      </c>
      <c r="F22" s="5">
        <v>0.31162699999999988</v>
      </c>
      <c r="G22" s="5">
        <v>0.33975768487001351</v>
      </c>
      <c r="H22" s="5">
        <v>0.36480043859309835</v>
      </c>
      <c r="I22" s="5">
        <v>0.38556184041296643</v>
      </c>
      <c r="J22" s="5">
        <v>0.40321622598842211</v>
      </c>
      <c r="K22" s="5">
        <v>0.41812129019585564</v>
      </c>
      <c r="L22" s="5">
        <v>0.43050860765634674</v>
      </c>
      <c r="M22" s="5">
        <v>0.44029209199549224</v>
      </c>
      <c r="N22" s="5">
        <v>0.44751530844159398</v>
      </c>
      <c r="O22" s="5">
        <v>0.45256711972311214</v>
      </c>
      <c r="P22" s="5">
        <v>0.45568291639171532</v>
      </c>
      <c r="Q22" s="5">
        <v>0.45728568699864303</v>
      </c>
      <c r="R22" s="5">
        <v>0.4576060320322084</v>
      </c>
      <c r="S22" s="5">
        <v>0.45717185516312409</v>
      </c>
      <c r="T22" s="5">
        <v>0.4559846148559627</v>
      </c>
      <c r="U22" s="5">
        <v>0.45429462294212813</v>
      </c>
      <c r="V22" s="5">
        <v>0.4521390049139048</v>
      </c>
      <c r="W22" s="5">
        <v>0.45022899244923276</v>
      </c>
      <c r="X22" s="5">
        <v>0.4487395230230114</v>
      </c>
    </row>
    <row r="23" spans="1:24" x14ac:dyDescent="0.3">
      <c r="A23" s="6" t="s">
        <v>6</v>
      </c>
      <c r="B23" s="6" t="s">
        <v>202</v>
      </c>
      <c r="C23" s="6" t="s">
        <v>30</v>
      </c>
      <c r="D23" s="6" t="s">
        <v>205</v>
      </c>
      <c r="E23" s="6" t="s">
        <v>204</v>
      </c>
      <c r="F23" s="5">
        <v>9.9298490000000008</v>
      </c>
      <c r="G23" s="5">
        <v>10.646834183650936</v>
      </c>
      <c r="H23" s="5">
        <v>11.339786294448505</v>
      </c>
      <c r="I23" s="5">
        <v>12.001403469789421</v>
      </c>
      <c r="J23" s="5">
        <v>12.602925280422294</v>
      </c>
      <c r="K23" s="5">
        <v>13.13003438448685</v>
      </c>
      <c r="L23" s="5">
        <v>13.584921850081942</v>
      </c>
      <c r="M23" s="5">
        <v>13.963053535020947</v>
      </c>
      <c r="N23" s="5">
        <v>14.270640427337353</v>
      </c>
      <c r="O23" s="5">
        <v>14.494868062579714</v>
      </c>
      <c r="P23" s="5">
        <v>14.645508865756346</v>
      </c>
      <c r="Q23" s="5">
        <v>14.745151674375069</v>
      </c>
      <c r="R23" s="5">
        <v>14.803353724446474</v>
      </c>
      <c r="S23" s="5">
        <v>14.818873631350264</v>
      </c>
      <c r="T23" s="5">
        <v>14.789592473271442</v>
      </c>
      <c r="U23" s="5">
        <v>14.730584034811498</v>
      </c>
      <c r="V23" s="5">
        <v>14.654022616555491</v>
      </c>
      <c r="W23" s="5">
        <v>14.567429844929427</v>
      </c>
      <c r="X23" s="5">
        <v>14.467992353026698</v>
      </c>
    </row>
    <row r="24" spans="1:24" x14ac:dyDescent="0.3">
      <c r="A24" s="6" t="s">
        <v>6</v>
      </c>
      <c r="B24" s="6" t="s">
        <v>202</v>
      </c>
      <c r="C24" s="6" t="s">
        <v>31</v>
      </c>
      <c r="D24" s="6" t="s">
        <v>205</v>
      </c>
      <c r="E24" s="6" t="s">
        <v>204</v>
      </c>
      <c r="F24" s="5">
        <v>194.94646999999998</v>
      </c>
      <c r="G24" s="5">
        <v>203.15011511388798</v>
      </c>
      <c r="H24" s="5">
        <v>210.74264645827634</v>
      </c>
      <c r="I24" s="5">
        <v>217.42031320161172</v>
      </c>
      <c r="J24" s="5">
        <v>222.81908868466135</v>
      </c>
      <c r="K24" s="5">
        <v>226.94109465680111</v>
      </c>
      <c r="L24" s="5">
        <v>229.84059358549948</v>
      </c>
      <c r="M24" s="5">
        <v>231.53143092277742</v>
      </c>
      <c r="N24" s="5">
        <v>231.8681687745202</v>
      </c>
      <c r="O24" s="5">
        <v>230.80244798348005</v>
      </c>
      <c r="P24" s="5">
        <v>228.66494189041401</v>
      </c>
      <c r="Q24" s="5">
        <v>225.547712527751</v>
      </c>
      <c r="R24" s="5">
        <v>221.5805874530883</v>
      </c>
      <c r="S24" s="5">
        <v>216.85302608025066</v>
      </c>
      <c r="T24" s="5">
        <v>211.58312384484637</v>
      </c>
      <c r="U24" s="5">
        <v>205.93935149435387</v>
      </c>
      <c r="V24" s="5">
        <v>200.12293836915654</v>
      </c>
      <c r="W24" s="5">
        <v>194.26156545422623</v>
      </c>
      <c r="X24" s="5">
        <v>188.41540649548188</v>
      </c>
    </row>
    <row r="25" spans="1:24" x14ac:dyDescent="0.3">
      <c r="A25" s="6" t="s">
        <v>6</v>
      </c>
      <c r="B25" s="6" t="s">
        <v>202</v>
      </c>
      <c r="C25" s="6" t="s">
        <v>32</v>
      </c>
      <c r="D25" s="6" t="s">
        <v>205</v>
      </c>
      <c r="E25" s="6" t="s">
        <v>204</v>
      </c>
      <c r="F25" s="5">
        <v>0.27333099999999999</v>
      </c>
      <c r="G25" s="5">
        <v>0.2760032019249411</v>
      </c>
      <c r="H25" s="5">
        <v>0.27863725340563206</v>
      </c>
      <c r="I25" s="5">
        <v>0.2803135501546003</v>
      </c>
      <c r="J25" s="5">
        <v>0.28074733875605634</v>
      </c>
      <c r="K25" s="5">
        <v>0.27984770022598415</v>
      </c>
      <c r="L25" s="5">
        <v>0.277148022203487</v>
      </c>
      <c r="M25" s="5">
        <v>0.27284056400051637</v>
      </c>
      <c r="N25" s="5">
        <v>0.2675119143014173</v>
      </c>
      <c r="O25" s="5">
        <v>0.26145331461321059</v>
      </c>
      <c r="P25" s="5">
        <v>0.25505200521125498</v>
      </c>
      <c r="Q25" s="5">
        <v>0.24813901430601173</v>
      </c>
      <c r="R25" s="5">
        <v>0.24089873339257142</v>
      </c>
      <c r="S25" s="5">
        <v>0.23337859998365543</v>
      </c>
      <c r="T25" s="5">
        <v>0.22559840666241085</v>
      </c>
      <c r="U25" s="5">
        <v>0.21766867502381931</v>
      </c>
      <c r="V25" s="5">
        <v>0.20973934363212002</v>
      </c>
      <c r="W25" s="5">
        <v>0.20205842009125882</v>
      </c>
      <c r="X25" s="5">
        <v>0.19473382912791432</v>
      </c>
    </row>
    <row r="26" spans="1:24" x14ac:dyDescent="0.3">
      <c r="A26" s="6" t="s">
        <v>6</v>
      </c>
      <c r="B26" s="6" t="s">
        <v>202</v>
      </c>
      <c r="C26" s="6" t="s">
        <v>33</v>
      </c>
      <c r="D26" s="6" t="s">
        <v>205</v>
      </c>
      <c r="E26" s="6" t="s">
        <v>204</v>
      </c>
      <c r="F26" s="5">
        <v>0.39891999999999983</v>
      </c>
      <c r="G26" s="5">
        <v>0.43312615027152934</v>
      </c>
      <c r="H26" s="5">
        <v>0.46636770411311529</v>
      </c>
      <c r="I26" s="5">
        <v>0.49777986787050404</v>
      </c>
      <c r="J26" s="5">
        <v>0.52716385321822845</v>
      </c>
      <c r="K26" s="5">
        <v>0.55468988585390377</v>
      </c>
      <c r="L26" s="5">
        <v>0.58045509028705278</v>
      </c>
      <c r="M26" s="5">
        <v>0.60446664222295998</v>
      </c>
      <c r="N26" s="5">
        <v>0.62694656767732015</v>
      </c>
      <c r="O26" s="5">
        <v>0.64705548500492138</v>
      </c>
      <c r="P26" s="5">
        <v>0.66431447209789396</v>
      </c>
      <c r="Q26" s="5">
        <v>0.67603742830112268</v>
      </c>
      <c r="R26" s="5">
        <v>0.68278576590875362</v>
      </c>
      <c r="S26" s="5">
        <v>0.68474521489331774</v>
      </c>
      <c r="T26" s="5">
        <v>0.68305824384661928</v>
      </c>
      <c r="U26" s="5">
        <v>0.67818134105866756</v>
      </c>
      <c r="V26" s="5">
        <v>0.67052101369573291</v>
      </c>
      <c r="W26" s="5">
        <v>0.66034985552181735</v>
      </c>
      <c r="X26" s="5">
        <v>0.64785513122109983</v>
      </c>
    </row>
    <row r="27" spans="1:24" x14ac:dyDescent="0.3">
      <c r="A27" s="6" t="s">
        <v>6</v>
      </c>
      <c r="B27" s="6" t="s">
        <v>202</v>
      </c>
      <c r="C27" s="6" t="s">
        <v>34</v>
      </c>
      <c r="D27" s="6" t="s">
        <v>205</v>
      </c>
      <c r="E27" s="6" t="s">
        <v>204</v>
      </c>
      <c r="F27" s="5">
        <v>0.72594000000000014</v>
      </c>
      <c r="G27" s="5">
        <v>0.79670548942277053</v>
      </c>
      <c r="H27" s="5">
        <v>0.8688618625241028</v>
      </c>
      <c r="I27" s="5">
        <v>0.93927278778395995</v>
      </c>
      <c r="J27" s="5">
        <v>1.0063986756882974</v>
      </c>
      <c r="K27" s="5">
        <v>1.0691590699411457</v>
      </c>
      <c r="L27" s="5">
        <v>1.12927414265576</v>
      </c>
      <c r="M27" s="5">
        <v>1.186460130000107</v>
      </c>
      <c r="N27" s="5">
        <v>1.238812991602636</v>
      </c>
      <c r="O27" s="5">
        <v>1.2841746409432038</v>
      </c>
      <c r="P27" s="5">
        <v>1.3209672155001957</v>
      </c>
      <c r="Q27" s="5">
        <v>1.3474240442570347</v>
      </c>
      <c r="R27" s="5">
        <v>1.3644234304200522</v>
      </c>
      <c r="S27" s="5">
        <v>1.372191430096801</v>
      </c>
      <c r="T27" s="5">
        <v>1.3708845084691641</v>
      </c>
      <c r="U27" s="5">
        <v>1.3618797024824179</v>
      </c>
      <c r="V27" s="5">
        <v>1.3467872997820203</v>
      </c>
      <c r="W27" s="5">
        <v>1.3278240755574324</v>
      </c>
      <c r="X27" s="5">
        <v>1.3049247466289022</v>
      </c>
    </row>
    <row r="28" spans="1:24" x14ac:dyDescent="0.3">
      <c r="A28" s="6" t="s">
        <v>6</v>
      </c>
      <c r="B28" s="6" t="s">
        <v>202</v>
      </c>
      <c r="C28" s="6" t="s">
        <v>35</v>
      </c>
      <c r="D28" s="6" t="s">
        <v>205</v>
      </c>
      <c r="E28" s="6" t="s">
        <v>204</v>
      </c>
      <c r="F28" s="5">
        <v>2.0069449999999995</v>
      </c>
      <c r="G28" s="5">
        <v>2.1297569175497406</v>
      </c>
      <c r="H28" s="5">
        <v>2.2418432149362166</v>
      </c>
      <c r="I28" s="5">
        <v>2.3399149252741243</v>
      </c>
      <c r="J28" s="5">
        <v>2.4281480463165082</v>
      </c>
      <c r="K28" s="5">
        <v>2.5106900660869664</v>
      </c>
      <c r="L28" s="5">
        <v>2.5886272599736886</v>
      </c>
      <c r="M28" s="5">
        <v>2.6631518255939706</v>
      </c>
      <c r="N28" s="5">
        <v>2.7357553165888433</v>
      </c>
      <c r="O28" s="5">
        <v>2.8046925608520947</v>
      </c>
      <c r="P28" s="5">
        <v>2.8715599472037452</v>
      </c>
      <c r="Q28" s="5">
        <v>2.9226437445244424</v>
      </c>
      <c r="R28" s="5">
        <v>2.9536155570192082</v>
      </c>
      <c r="S28" s="5">
        <v>2.9635803711672177</v>
      </c>
      <c r="T28" s="5">
        <v>2.956712809905059</v>
      </c>
      <c r="U28" s="5">
        <v>2.9306126102323877</v>
      </c>
      <c r="V28" s="5">
        <v>2.8898215338003421</v>
      </c>
      <c r="W28" s="5">
        <v>2.8340466419533707</v>
      </c>
      <c r="X28" s="5">
        <v>2.7623677411049967</v>
      </c>
    </row>
    <row r="29" spans="1:24" x14ac:dyDescent="0.3">
      <c r="A29" s="6" t="s">
        <v>6</v>
      </c>
      <c r="B29" s="6" t="s">
        <v>202</v>
      </c>
      <c r="C29" s="6" t="s">
        <v>36</v>
      </c>
      <c r="D29" s="6" t="s">
        <v>205</v>
      </c>
      <c r="E29" s="6" t="s">
        <v>204</v>
      </c>
      <c r="F29" s="5">
        <v>4.4010510000000016</v>
      </c>
      <c r="G29" s="5">
        <v>4.8183627453497602</v>
      </c>
      <c r="H29" s="5">
        <v>5.2585287993710015</v>
      </c>
      <c r="I29" s="5">
        <v>5.686179307109791</v>
      </c>
      <c r="J29" s="5">
        <v>6.0971625570643599</v>
      </c>
      <c r="K29" s="5">
        <v>6.4792784994746224</v>
      </c>
      <c r="L29" s="5">
        <v>6.8342814748862102</v>
      </c>
      <c r="M29" s="5">
        <v>7.1472047161034373</v>
      </c>
      <c r="N29" s="5">
        <v>7.4138949227471223</v>
      </c>
      <c r="O29" s="5">
        <v>7.6424972892466156</v>
      </c>
      <c r="P29" s="5">
        <v>7.8249892748944587</v>
      </c>
      <c r="Q29" s="5">
        <v>7.9600207371607405</v>
      </c>
      <c r="R29" s="5">
        <v>8.051555150647836</v>
      </c>
      <c r="S29" s="5">
        <v>8.0990018901823557</v>
      </c>
      <c r="T29" s="5">
        <v>8.111391457449777</v>
      </c>
      <c r="U29" s="5">
        <v>8.0917238318244831</v>
      </c>
      <c r="V29" s="5">
        <v>8.0424103891921082</v>
      </c>
      <c r="W29" s="5">
        <v>7.9726101279945789</v>
      </c>
      <c r="X29" s="5">
        <v>7.8859028087744596</v>
      </c>
    </row>
    <row r="30" spans="1:24" x14ac:dyDescent="0.3">
      <c r="A30" s="6" t="s">
        <v>6</v>
      </c>
      <c r="B30" s="6" t="s">
        <v>202</v>
      </c>
      <c r="C30" s="6" t="s">
        <v>37</v>
      </c>
      <c r="D30" s="6" t="s">
        <v>205</v>
      </c>
      <c r="E30" s="6" t="s">
        <v>204</v>
      </c>
      <c r="F30" s="5">
        <v>34.016593000000007</v>
      </c>
      <c r="G30" s="5">
        <v>35.858229412510113</v>
      </c>
      <c r="H30" s="5">
        <v>37.764200456353656</v>
      </c>
      <c r="I30" s="5">
        <v>39.641199297110013</v>
      </c>
      <c r="J30" s="5">
        <v>41.383591043044994</v>
      </c>
      <c r="K30" s="5">
        <v>42.991781410515877</v>
      </c>
      <c r="L30" s="5">
        <v>44.540266870321972</v>
      </c>
      <c r="M30" s="5">
        <v>46.068122455529789</v>
      </c>
      <c r="N30" s="5">
        <v>47.584804488954916</v>
      </c>
      <c r="O30" s="5">
        <v>49.052588470800025</v>
      </c>
      <c r="P30" s="5">
        <v>50.464904997803345</v>
      </c>
      <c r="Q30" s="5">
        <v>51.699931218828731</v>
      </c>
      <c r="R30" s="5">
        <v>52.761670639423272</v>
      </c>
      <c r="S30" s="5">
        <v>53.646729903491703</v>
      </c>
      <c r="T30" s="5">
        <v>54.321871545539771</v>
      </c>
      <c r="U30" s="5">
        <v>54.756803165318217</v>
      </c>
      <c r="V30" s="5">
        <v>54.945280529027443</v>
      </c>
      <c r="W30" s="5">
        <v>54.830545016902867</v>
      </c>
      <c r="X30" s="5">
        <v>54.423553847839699</v>
      </c>
    </row>
    <row r="31" spans="1:24" x14ac:dyDescent="0.3">
      <c r="A31" s="6" t="s">
        <v>6</v>
      </c>
      <c r="B31" s="6" t="s">
        <v>202</v>
      </c>
      <c r="C31" s="6" t="s">
        <v>38</v>
      </c>
      <c r="D31" s="6" t="s">
        <v>205</v>
      </c>
      <c r="E31" s="6" t="s">
        <v>204</v>
      </c>
      <c r="F31" s="5">
        <v>7.6643180000000006</v>
      </c>
      <c r="G31" s="5">
        <v>7.8996144540608979</v>
      </c>
      <c r="H31" s="5">
        <v>8.1009752626614446</v>
      </c>
      <c r="I31" s="5">
        <v>8.3122589939104827</v>
      </c>
      <c r="J31" s="5">
        <v>8.5193781504349797</v>
      </c>
      <c r="K31" s="5">
        <v>8.7093842295656838</v>
      </c>
      <c r="L31" s="5">
        <v>8.8792917191928566</v>
      </c>
      <c r="M31" s="5">
        <v>9.0333396395428132</v>
      </c>
      <c r="N31" s="5">
        <v>9.1717189230944722</v>
      </c>
      <c r="O31" s="5">
        <v>9.2892569345637863</v>
      </c>
      <c r="P31" s="5">
        <v>9.3837690105756852</v>
      </c>
      <c r="Q31" s="5">
        <v>9.4402884642407017</v>
      </c>
      <c r="R31" s="5">
        <v>9.4671080314665961</v>
      </c>
      <c r="S31" s="5">
        <v>9.4697836692662261</v>
      </c>
      <c r="T31" s="5">
        <v>9.4502728946950221</v>
      </c>
      <c r="U31" s="5">
        <v>9.406697008933282</v>
      </c>
      <c r="V31" s="5">
        <v>9.3215988830387904</v>
      </c>
      <c r="W31" s="5">
        <v>9.1968959764891292</v>
      </c>
      <c r="X31" s="5">
        <v>9.0411572776834834</v>
      </c>
    </row>
    <row r="32" spans="1:24" x14ac:dyDescent="0.3">
      <c r="A32" s="6" t="s">
        <v>6</v>
      </c>
      <c r="B32" s="6" t="s">
        <v>202</v>
      </c>
      <c r="C32" s="6" t="s">
        <v>39</v>
      </c>
      <c r="D32" s="6" t="s">
        <v>205</v>
      </c>
      <c r="E32" s="6" t="s">
        <v>204</v>
      </c>
      <c r="F32" s="5">
        <v>17.113687999999975</v>
      </c>
      <c r="G32" s="5">
        <v>17.870086447093396</v>
      </c>
      <c r="H32" s="5">
        <v>18.566889664780913</v>
      </c>
      <c r="I32" s="5">
        <v>19.18137230242883</v>
      </c>
      <c r="J32" s="5">
        <v>19.68561869991434</v>
      </c>
      <c r="K32" s="5">
        <v>20.071113790235465</v>
      </c>
      <c r="L32" s="5">
        <v>20.337542474148144</v>
      </c>
      <c r="M32" s="5">
        <v>20.495194366586684</v>
      </c>
      <c r="N32" s="5">
        <v>20.534311589490635</v>
      </c>
      <c r="O32" s="5">
        <v>20.489473575770965</v>
      </c>
      <c r="P32" s="5">
        <v>20.368913575952874</v>
      </c>
      <c r="Q32" s="5">
        <v>20.174989595002934</v>
      </c>
      <c r="R32" s="5">
        <v>19.91658179572612</v>
      </c>
      <c r="S32" s="5">
        <v>19.601962415542001</v>
      </c>
      <c r="T32" s="5">
        <v>19.231870584642142</v>
      </c>
      <c r="U32" s="5">
        <v>18.811987907209318</v>
      </c>
      <c r="V32" s="5">
        <v>18.354492960360876</v>
      </c>
      <c r="W32" s="5">
        <v>17.87675700960326</v>
      </c>
      <c r="X32" s="5">
        <v>17.371084702813675</v>
      </c>
    </row>
    <row r="33" spans="1:24" x14ac:dyDescent="0.3">
      <c r="A33" s="6" t="s">
        <v>6</v>
      </c>
      <c r="B33" s="6" t="s">
        <v>202</v>
      </c>
      <c r="C33" s="6" t="s">
        <v>40</v>
      </c>
      <c r="D33" s="6" t="s">
        <v>205</v>
      </c>
      <c r="E33" s="6" t="s">
        <v>204</v>
      </c>
      <c r="F33" s="5">
        <v>1341.3351520000015</v>
      </c>
      <c r="G33" s="5">
        <v>1363.4199798863453</v>
      </c>
      <c r="H33" s="5">
        <v>1379.229024463034</v>
      </c>
      <c r="I33" s="5">
        <v>1385.1453568387572</v>
      </c>
      <c r="J33" s="5">
        <v>1380.6512443516096</v>
      </c>
      <c r="K33" s="5">
        <v>1365.2750349588839</v>
      </c>
      <c r="L33" s="5">
        <v>1339.5869528115707</v>
      </c>
      <c r="M33" s="5">
        <v>1305.1201409090261</v>
      </c>
      <c r="N33" s="5">
        <v>1263.1380949470326</v>
      </c>
      <c r="O33" s="5">
        <v>1215.4026045571629</v>
      </c>
      <c r="P33" s="5">
        <v>1163.794407581448</v>
      </c>
      <c r="Q33" s="5">
        <v>1110.4436489840184</v>
      </c>
      <c r="R33" s="5">
        <v>1057.1462445679922</v>
      </c>
      <c r="S33" s="5">
        <v>1004.276389421885</v>
      </c>
      <c r="T33" s="5">
        <v>951.82769871737889</v>
      </c>
      <c r="U33" s="5">
        <v>900.63643246316644</v>
      </c>
      <c r="V33" s="5">
        <v>852.31854420257343</v>
      </c>
      <c r="W33" s="5">
        <v>807.86386305640724</v>
      </c>
      <c r="X33" s="5">
        <v>767.27482039296024</v>
      </c>
    </row>
    <row r="34" spans="1:24" x14ac:dyDescent="0.3">
      <c r="A34" s="6" t="s">
        <v>6</v>
      </c>
      <c r="B34" s="6" t="s">
        <v>202</v>
      </c>
      <c r="C34" s="6" t="s">
        <v>41</v>
      </c>
      <c r="D34" s="6" t="s">
        <v>205</v>
      </c>
      <c r="E34" s="6" t="s">
        <v>204</v>
      </c>
      <c r="F34" s="5">
        <v>19.737800000000011</v>
      </c>
      <c r="G34" s="5">
        <v>21.462839425872971</v>
      </c>
      <c r="H34" s="5">
        <v>23.152148745489153</v>
      </c>
      <c r="I34" s="5">
        <v>24.710087981310284</v>
      </c>
      <c r="J34" s="5">
        <v>26.179458316488791</v>
      </c>
      <c r="K34" s="5">
        <v>27.548332799872991</v>
      </c>
      <c r="L34" s="5">
        <v>28.756989609043565</v>
      </c>
      <c r="M34" s="5">
        <v>29.772142280342557</v>
      </c>
      <c r="N34" s="5">
        <v>30.619321340117303</v>
      </c>
      <c r="O34" s="5">
        <v>31.283409921849195</v>
      </c>
      <c r="P34" s="5">
        <v>31.800865715365635</v>
      </c>
      <c r="Q34" s="5">
        <v>32.237398621794028</v>
      </c>
      <c r="R34" s="5">
        <v>32.563244800500094</v>
      </c>
      <c r="S34" s="5">
        <v>32.788170366965296</v>
      </c>
      <c r="T34" s="5">
        <v>32.911609428884148</v>
      </c>
      <c r="U34" s="5">
        <v>32.934975370939448</v>
      </c>
      <c r="V34" s="5">
        <v>32.903808046552683</v>
      </c>
      <c r="W34" s="5">
        <v>32.796973901374898</v>
      </c>
      <c r="X34" s="5">
        <v>32.654819979586144</v>
      </c>
    </row>
    <row r="35" spans="1:24" x14ac:dyDescent="0.3">
      <c r="A35" s="6" t="s">
        <v>6</v>
      </c>
      <c r="B35" s="6" t="s">
        <v>202</v>
      </c>
      <c r="C35" s="6" t="s">
        <v>42</v>
      </c>
      <c r="D35" s="6" t="s">
        <v>205</v>
      </c>
      <c r="E35" s="6" t="s">
        <v>204</v>
      </c>
      <c r="F35" s="5">
        <v>19.598888999999993</v>
      </c>
      <c r="G35" s="5">
        <v>21.659261254140716</v>
      </c>
      <c r="H35" s="5">
        <v>23.654488854466397</v>
      </c>
      <c r="I35" s="5">
        <v>25.515776793491458</v>
      </c>
      <c r="J35" s="5">
        <v>27.31549022582972</v>
      </c>
      <c r="K35" s="5">
        <v>29.037379147440785</v>
      </c>
      <c r="L35" s="5">
        <v>30.620556245749583</v>
      </c>
      <c r="M35" s="5">
        <v>31.978384119306863</v>
      </c>
      <c r="N35" s="5">
        <v>33.155573116931322</v>
      </c>
      <c r="O35" s="5">
        <v>34.164447702143342</v>
      </c>
      <c r="P35" s="5">
        <v>34.970778231517855</v>
      </c>
      <c r="Q35" s="5">
        <v>35.597348689095611</v>
      </c>
      <c r="R35" s="5">
        <v>36.069479214804673</v>
      </c>
      <c r="S35" s="5">
        <v>36.409040315395586</v>
      </c>
      <c r="T35" s="5">
        <v>36.583164453113362</v>
      </c>
      <c r="U35" s="5">
        <v>36.602399754485702</v>
      </c>
      <c r="V35" s="5">
        <v>36.470288976513949</v>
      </c>
      <c r="W35" s="5">
        <v>36.25185881332505</v>
      </c>
      <c r="X35" s="5">
        <v>35.924727800145305</v>
      </c>
    </row>
    <row r="36" spans="1:24" x14ac:dyDescent="0.3">
      <c r="A36" s="6" t="s">
        <v>6</v>
      </c>
      <c r="B36" s="6" t="s">
        <v>202</v>
      </c>
      <c r="C36" s="6" t="s">
        <v>43</v>
      </c>
      <c r="D36" s="6" t="s">
        <v>205</v>
      </c>
      <c r="E36" s="6" t="s">
        <v>204</v>
      </c>
      <c r="F36" s="5">
        <v>65.965795</v>
      </c>
      <c r="G36" s="5">
        <v>75.413271524764156</v>
      </c>
      <c r="H36" s="5">
        <v>85.77145183598337</v>
      </c>
      <c r="I36" s="5">
        <v>96.613647261828262</v>
      </c>
      <c r="J36" s="5">
        <v>107.35036108601895</v>
      </c>
      <c r="K36" s="5">
        <v>117.67795640586047</v>
      </c>
      <c r="L36" s="5">
        <v>127.42735711281061</v>
      </c>
      <c r="M36" s="5">
        <v>136.78911319462136</v>
      </c>
      <c r="N36" s="5">
        <v>145.71888671523425</v>
      </c>
      <c r="O36" s="5">
        <v>153.86391468339588</v>
      </c>
      <c r="P36" s="5">
        <v>160.92875948146815</v>
      </c>
      <c r="Q36" s="5">
        <v>167.1883352051384</v>
      </c>
      <c r="R36" s="5">
        <v>172.53966200100353</v>
      </c>
      <c r="S36" s="5">
        <v>177.04024996888066</v>
      </c>
      <c r="T36" s="5">
        <v>180.71085684566228</v>
      </c>
      <c r="U36" s="5">
        <v>183.40578769659379</v>
      </c>
      <c r="V36" s="5">
        <v>185.38672918985492</v>
      </c>
      <c r="W36" s="5">
        <v>186.60436015876641</v>
      </c>
      <c r="X36" s="5">
        <v>187.01452286609148</v>
      </c>
    </row>
    <row r="37" spans="1:24" x14ac:dyDescent="0.3">
      <c r="A37" s="6" t="s">
        <v>6</v>
      </c>
      <c r="B37" s="6" t="s">
        <v>202</v>
      </c>
      <c r="C37" s="6" t="s">
        <v>44</v>
      </c>
      <c r="D37" s="6" t="s">
        <v>205</v>
      </c>
      <c r="E37" s="6" t="s">
        <v>204</v>
      </c>
      <c r="F37" s="5">
        <v>4.0428990000000011</v>
      </c>
      <c r="G37" s="5">
        <v>4.5610323027867823</v>
      </c>
      <c r="H37" s="5">
        <v>5.0774704249734759</v>
      </c>
      <c r="I37" s="5">
        <v>5.5799802943354262</v>
      </c>
      <c r="J37" s="5">
        <v>6.0800405927405876</v>
      </c>
      <c r="K37" s="5">
        <v>6.5706240986619546</v>
      </c>
      <c r="L37" s="5">
        <v>7.0323113615613</v>
      </c>
      <c r="M37" s="5">
        <v>7.4456222859218091</v>
      </c>
      <c r="N37" s="5">
        <v>7.8233325313651907</v>
      </c>
      <c r="O37" s="5">
        <v>8.1614715135907883</v>
      </c>
      <c r="P37" s="5">
        <v>8.4543783134622359</v>
      </c>
      <c r="Q37" s="5">
        <v>8.6995557687668033</v>
      </c>
      <c r="R37" s="5">
        <v>8.9024277558938234</v>
      </c>
      <c r="S37" s="5">
        <v>9.0630433233226722</v>
      </c>
      <c r="T37" s="5">
        <v>9.1715371032792117</v>
      </c>
      <c r="U37" s="5">
        <v>9.2310867117957365</v>
      </c>
      <c r="V37" s="5">
        <v>9.2421700777296643</v>
      </c>
      <c r="W37" s="5">
        <v>9.2161270959892825</v>
      </c>
      <c r="X37" s="5">
        <v>9.1528648117762401</v>
      </c>
    </row>
    <row r="38" spans="1:24" x14ac:dyDescent="0.3">
      <c r="A38" s="6" t="s">
        <v>6</v>
      </c>
      <c r="B38" s="6" t="s">
        <v>202</v>
      </c>
      <c r="C38" s="6" t="s">
        <v>45</v>
      </c>
      <c r="D38" s="6" t="s">
        <v>205</v>
      </c>
      <c r="E38" s="6" t="s">
        <v>204</v>
      </c>
      <c r="F38" s="5">
        <v>46.294840999999963</v>
      </c>
      <c r="G38" s="5">
        <v>49.332406592420448</v>
      </c>
      <c r="H38" s="5">
        <v>52.233092843136561</v>
      </c>
      <c r="I38" s="5">
        <v>54.91513716461705</v>
      </c>
      <c r="J38" s="5">
        <v>57.327768626984643</v>
      </c>
      <c r="K38" s="5">
        <v>59.422207427571202</v>
      </c>
      <c r="L38" s="5">
        <v>61.224502280976729</v>
      </c>
      <c r="M38" s="5">
        <v>62.734973834418113</v>
      </c>
      <c r="N38" s="5">
        <v>63.900053222018656</v>
      </c>
      <c r="O38" s="5">
        <v>64.732826322860802</v>
      </c>
      <c r="P38" s="5">
        <v>65.296837283498803</v>
      </c>
      <c r="Q38" s="5">
        <v>65.564596434761526</v>
      </c>
      <c r="R38" s="5">
        <v>65.587527871320106</v>
      </c>
      <c r="S38" s="5">
        <v>65.372333793193718</v>
      </c>
      <c r="T38" s="5">
        <v>64.911657601088791</v>
      </c>
      <c r="U38" s="5">
        <v>64.229828542430312</v>
      </c>
      <c r="V38" s="5">
        <v>63.408043574912639</v>
      </c>
      <c r="W38" s="5">
        <v>62.472048760196301</v>
      </c>
      <c r="X38" s="5">
        <v>61.43586609569283</v>
      </c>
    </row>
    <row r="39" spans="1:24" x14ac:dyDescent="0.3">
      <c r="A39" s="6" t="s">
        <v>6</v>
      </c>
      <c r="B39" s="6" t="s">
        <v>202</v>
      </c>
      <c r="C39" s="6" t="s">
        <v>46</v>
      </c>
      <c r="D39" s="6" t="s">
        <v>205</v>
      </c>
      <c r="E39" s="6" t="s">
        <v>204</v>
      </c>
      <c r="F39" s="5">
        <v>0.73475000000000024</v>
      </c>
      <c r="G39" s="5">
        <v>0.82182267368959616</v>
      </c>
      <c r="H39" s="5">
        <v>0.9010720530055758</v>
      </c>
      <c r="I39" s="5">
        <v>0.9751754024909296</v>
      </c>
      <c r="J39" s="5">
        <v>1.0483259538842191</v>
      </c>
      <c r="K39" s="5">
        <v>1.1204547861522582</v>
      </c>
      <c r="L39" s="5">
        <v>1.1870171155197271</v>
      </c>
      <c r="M39" s="5">
        <v>1.2427282813162663</v>
      </c>
      <c r="N39" s="5">
        <v>1.2868763263195322</v>
      </c>
      <c r="O39" s="5">
        <v>1.3227200090286275</v>
      </c>
      <c r="P39" s="5">
        <v>1.3528887744034848</v>
      </c>
      <c r="Q39" s="5">
        <v>1.3790069441650556</v>
      </c>
      <c r="R39" s="5">
        <v>1.4004715219943007</v>
      </c>
      <c r="S39" s="5">
        <v>1.4153203101262251</v>
      </c>
      <c r="T39" s="5">
        <v>1.4239674493200012</v>
      </c>
      <c r="U39" s="5">
        <v>1.4266234587589304</v>
      </c>
      <c r="V39" s="5">
        <v>1.4247575643898924</v>
      </c>
      <c r="W39" s="5">
        <v>1.4198400800939788</v>
      </c>
      <c r="X39" s="5">
        <v>1.4124133281564748</v>
      </c>
    </row>
    <row r="40" spans="1:24" x14ac:dyDescent="0.3">
      <c r="A40" s="6" t="s">
        <v>6</v>
      </c>
      <c r="B40" s="6" t="s">
        <v>202</v>
      </c>
      <c r="C40" s="6" t="s">
        <v>47</v>
      </c>
      <c r="D40" s="6" t="s">
        <v>205</v>
      </c>
      <c r="E40" s="6" t="s">
        <v>204</v>
      </c>
      <c r="F40" s="5">
        <v>0.49599899999999975</v>
      </c>
      <c r="G40" s="5">
        <v>0.51575578279398571</v>
      </c>
      <c r="H40" s="5">
        <v>0.53300692778605807</v>
      </c>
      <c r="I40" s="5">
        <v>0.54739618296311532</v>
      </c>
      <c r="J40" s="5">
        <v>0.55883855170753882</v>
      </c>
      <c r="K40" s="5">
        <v>0.5669406175638817</v>
      </c>
      <c r="L40" s="5">
        <v>0.57215148244761715</v>
      </c>
      <c r="M40" s="5">
        <v>0.57432291818244785</v>
      </c>
      <c r="N40" s="5">
        <v>0.57320765671975937</v>
      </c>
      <c r="O40" s="5">
        <v>0.5688675636676519</v>
      </c>
      <c r="P40" s="5">
        <v>0.56146355291566841</v>
      </c>
      <c r="Q40" s="5">
        <v>0.55372265614834371</v>
      </c>
      <c r="R40" s="5">
        <v>0.54604798579596736</v>
      </c>
      <c r="S40" s="5">
        <v>0.53795725772449443</v>
      </c>
      <c r="T40" s="5">
        <v>0.52947966551770498</v>
      </c>
      <c r="U40" s="5">
        <v>0.52087138027874424</v>
      </c>
      <c r="V40" s="5">
        <v>0.51322261256867185</v>
      </c>
      <c r="W40" s="5">
        <v>0.50701827863565885</v>
      </c>
      <c r="X40" s="5">
        <v>0.50238127940313648</v>
      </c>
    </row>
    <row r="41" spans="1:24" x14ac:dyDescent="0.3">
      <c r="A41" s="6" t="s">
        <v>6</v>
      </c>
      <c r="B41" s="6" t="s">
        <v>202</v>
      </c>
      <c r="C41" s="6" t="s">
        <v>48</v>
      </c>
      <c r="D41" s="6" t="s">
        <v>205</v>
      </c>
      <c r="E41" s="6" t="s">
        <v>204</v>
      </c>
      <c r="F41" s="5">
        <v>4.658887</v>
      </c>
      <c r="G41" s="5">
        <v>5.0011103839294693</v>
      </c>
      <c r="H41" s="5">
        <v>5.3261615890815808</v>
      </c>
      <c r="I41" s="5">
        <v>5.6303111028014197</v>
      </c>
      <c r="J41" s="5">
        <v>5.9105262114558812</v>
      </c>
      <c r="K41" s="5">
        <v>6.1621412530116135</v>
      </c>
      <c r="L41" s="5">
        <v>6.3866269907041424</v>
      </c>
      <c r="M41" s="5">
        <v>6.5766924692513831</v>
      </c>
      <c r="N41" s="5">
        <v>6.7359718721069584</v>
      </c>
      <c r="O41" s="5">
        <v>6.8649724787950293</v>
      </c>
      <c r="P41" s="5">
        <v>6.9652957760758758</v>
      </c>
      <c r="Q41" s="5">
        <v>7.022909570319797</v>
      </c>
      <c r="R41" s="5">
        <v>7.0376452160954246</v>
      </c>
      <c r="S41" s="5">
        <v>7.0104482254807836</v>
      </c>
      <c r="T41" s="5">
        <v>6.9488139921664258</v>
      </c>
      <c r="U41" s="5">
        <v>6.8563016949645608</v>
      </c>
      <c r="V41" s="5">
        <v>6.7392753761763426</v>
      </c>
      <c r="W41" s="5">
        <v>6.6042864221337467</v>
      </c>
      <c r="X41" s="5">
        <v>6.4554974557656557</v>
      </c>
    </row>
    <row r="42" spans="1:24" x14ac:dyDescent="0.3">
      <c r="A42" s="6" t="s">
        <v>6</v>
      </c>
      <c r="B42" s="6" t="s">
        <v>202</v>
      </c>
      <c r="C42" s="6" t="s">
        <v>49</v>
      </c>
      <c r="D42" s="6" t="s">
        <v>205</v>
      </c>
      <c r="E42" s="6" t="s">
        <v>204</v>
      </c>
      <c r="F42" s="5">
        <v>11.257979000000001</v>
      </c>
      <c r="G42" s="5">
        <v>11.190266433315955</v>
      </c>
      <c r="H42" s="5">
        <v>11.083457375302032</v>
      </c>
      <c r="I42" s="5">
        <v>10.919524323611103</v>
      </c>
      <c r="J42" s="5">
        <v>10.694774644429593</v>
      </c>
      <c r="K42" s="5">
        <v>10.405491185288055</v>
      </c>
      <c r="L42" s="5">
        <v>10.056124162174612</v>
      </c>
      <c r="M42" s="5">
        <v>9.6512652601768529</v>
      </c>
      <c r="N42" s="5">
        <v>9.1922334848242571</v>
      </c>
      <c r="O42" s="5">
        <v>8.6887710875085507</v>
      </c>
      <c r="P42" s="5">
        <v>8.1566533723304655</v>
      </c>
      <c r="Q42" s="5">
        <v>7.6311518837292089</v>
      </c>
      <c r="R42" s="5">
        <v>7.1377850389653439</v>
      </c>
      <c r="S42" s="5">
        <v>6.6902502341176087</v>
      </c>
      <c r="T42" s="5">
        <v>6.2861428547001923</v>
      </c>
      <c r="U42" s="5">
        <v>5.9144436389378976</v>
      </c>
      <c r="V42" s="5">
        <v>5.5684751808232651</v>
      </c>
      <c r="W42" s="5">
        <v>5.2493682898967267</v>
      </c>
      <c r="X42" s="5">
        <v>4.9595760520911689</v>
      </c>
    </row>
    <row r="43" spans="1:24" x14ac:dyDescent="0.3">
      <c r="A43" s="6" t="s">
        <v>6</v>
      </c>
      <c r="B43" s="6" t="s">
        <v>202</v>
      </c>
      <c r="C43" s="6" t="s">
        <v>50</v>
      </c>
      <c r="D43" s="6" t="s">
        <v>205</v>
      </c>
      <c r="E43" s="6" t="s">
        <v>204</v>
      </c>
      <c r="F43" s="5">
        <v>1.1036469999999994</v>
      </c>
      <c r="G43" s="5">
        <v>1.1765237669991111</v>
      </c>
      <c r="H43" s="5">
        <v>1.2477744118889029</v>
      </c>
      <c r="I43" s="5">
        <v>1.3158312004707542</v>
      </c>
      <c r="J43" s="5">
        <v>1.3774049663643659</v>
      </c>
      <c r="K43" s="5">
        <v>1.4327134284612291</v>
      </c>
      <c r="L43" s="5">
        <v>1.4843141858573938</v>
      </c>
      <c r="M43" s="5">
        <v>1.5333803494248075</v>
      </c>
      <c r="N43" s="5">
        <v>1.5786693477859499</v>
      </c>
      <c r="O43" s="5">
        <v>1.6178696884930659</v>
      </c>
      <c r="P43" s="5">
        <v>1.6496417397803611</v>
      </c>
      <c r="Q43" s="5">
        <v>1.6682030658583928</v>
      </c>
      <c r="R43" s="5">
        <v>1.6739836586745773</v>
      </c>
      <c r="S43" s="5">
        <v>1.6684753439484703</v>
      </c>
      <c r="T43" s="5">
        <v>1.6532170391728573</v>
      </c>
      <c r="U43" s="5">
        <v>1.6300129944044415</v>
      </c>
      <c r="V43" s="5">
        <v>1.6013270072314263</v>
      </c>
      <c r="W43" s="5">
        <v>1.5687287509940138</v>
      </c>
      <c r="X43" s="5">
        <v>1.5329233376250584</v>
      </c>
    </row>
    <row r="44" spans="1:24" x14ac:dyDescent="0.3">
      <c r="A44" s="6" t="s">
        <v>6</v>
      </c>
      <c r="B44" s="6" t="s">
        <v>202</v>
      </c>
      <c r="C44" s="6" t="s">
        <v>51</v>
      </c>
      <c r="D44" s="6" t="s">
        <v>205</v>
      </c>
      <c r="E44" s="6" t="s">
        <v>204</v>
      </c>
      <c r="F44" s="5">
        <v>10.492959999999997</v>
      </c>
      <c r="G44" s="5">
        <v>10.759863989884376</v>
      </c>
      <c r="H44" s="5">
        <v>10.97191833215026</v>
      </c>
      <c r="I44" s="5">
        <v>11.153535688078914</v>
      </c>
      <c r="J44" s="5">
        <v>11.291831824828975</v>
      </c>
      <c r="K44" s="5">
        <v>11.386760533117005</v>
      </c>
      <c r="L44" s="5">
        <v>11.477775165859001</v>
      </c>
      <c r="M44" s="5">
        <v>11.588833186021223</v>
      </c>
      <c r="N44" s="5">
        <v>11.703701006759818</v>
      </c>
      <c r="O44" s="5">
        <v>11.794124002790536</v>
      </c>
      <c r="P44" s="5">
        <v>11.841114013168072</v>
      </c>
      <c r="Q44" s="5">
        <v>11.810414769619218</v>
      </c>
      <c r="R44" s="5">
        <v>11.719134908129865</v>
      </c>
      <c r="S44" s="5">
        <v>11.594589148471758</v>
      </c>
      <c r="T44" s="5">
        <v>11.460357768435042</v>
      </c>
      <c r="U44" s="5">
        <v>11.324759171762759</v>
      </c>
      <c r="V44" s="5">
        <v>11.182947725303197</v>
      </c>
      <c r="W44" s="5">
        <v>11.028979635160859</v>
      </c>
      <c r="X44" s="5">
        <v>10.8557928840247</v>
      </c>
    </row>
    <row r="45" spans="1:24" x14ac:dyDescent="0.3">
      <c r="A45" s="6" t="s">
        <v>6</v>
      </c>
      <c r="B45" s="6" t="s">
        <v>202</v>
      </c>
      <c r="C45" s="6" t="s">
        <v>52</v>
      </c>
      <c r="D45" s="6" t="s">
        <v>205</v>
      </c>
      <c r="E45" s="6" t="s">
        <v>204</v>
      </c>
      <c r="F45" s="5">
        <v>82.302463161787216</v>
      </c>
      <c r="G45" s="5">
        <v>82.123557912380249</v>
      </c>
      <c r="H45" s="5">
        <v>81.910202842727102</v>
      </c>
      <c r="I45" s="5">
        <v>81.683496207457637</v>
      </c>
      <c r="J45" s="5">
        <v>81.357388618524112</v>
      </c>
      <c r="K45" s="5">
        <v>80.913665416623431</v>
      </c>
      <c r="L45" s="5">
        <v>80.366927335579831</v>
      </c>
      <c r="M45" s="5">
        <v>79.714987486182991</v>
      </c>
      <c r="N45" s="5">
        <v>78.932245186994365</v>
      </c>
      <c r="O45" s="5">
        <v>78.020094953077475</v>
      </c>
      <c r="P45" s="5">
        <v>77.06852852420441</v>
      </c>
      <c r="Q45" s="5">
        <v>76.013288841700856</v>
      </c>
      <c r="R45" s="5">
        <v>74.934380184460153</v>
      </c>
      <c r="S45" s="5">
        <v>73.815744951937901</v>
      </c>
      <c r="T45" s="5">
        <v>72.604195826598769</v>
      </c>
      <c r="U45" s="5">
        <v>71.267273296086884</v>
      </c>
      <c r="V45" s="5">
        <v>69.82726880569686</v>
      </c>
      <c r="W45" s="5">
        <v>68.303032967186738</v>
      </c>
      <c r="X45" s="5">
        <v>66.527605049117952</v>
      </c>
    </row>
    <row r="46" spans="1:24" x14ac:dyDescent="0.3">
      <c r="A46" s="6" t="s">
        <v>6</v>
      </c>
      <c r="B46" s="6" t="s">
        <v>202</v>
      </c>
      <c r="C46" s="6" t="s">
        <v>53</v>
      </c>
      <c r="D46" s="6" t="s">
        <v>205</v>
      </c>
      <c r="E46" s="6" t="s">
        <v>204</v>
      </c>
      <c r="F46" s="5">
        <v>0.88871600000000039</v>
      </c>
      <c r="G46" s="5">
        <v>0.96807256582737222</v>
      </c>
      <c r="H46" s="5">
        <v>1.0446004478125814</v>
      </c>
      <c r="I46" s="5">
        <v>1.1160573056554295</v>
      </c>
      <c r="J46" s="5">
        <v>1.181745206435393</v>
      </c>
      <c r="K46" s="5">
        <v>1.2411270446703779</v>
      </c>
      <c r="L46" s="5">
        <v>1.2940320562902274</v>
      </c>
      <c r="M46" s="5">
        <v>1.339873208985974</v>
      </c>
      <c r="N46" s="5">
        <v>1.3778034193060322</v>
      </c>
      <c r="O46" s="5">
        <v>1.4063592928932038</v>
      </c>
      <c r="P46" s="5">
        <v>1.4266505846358339</v>
      </c>
      <c r="Q46" s="5">
        <v>1.4396543442467093</v>
      </c>
      <c r="R46" s="5">
        <v>1.4467680337959368</v>
      </c>
      <c r="S46" s="5">
        <v>1.4480709504129554</v>
      </c>
      <c r="T46" s="5">
        <v>1.4441588313056872</v>
      </c>
      <c r="U46" s="5">
        <v>1.436689769718589</v>
      </c>
      <c r="V46" s="5">
        <v>1.4254602634384661</v>
      </c>
      <c r="W46" s="5">
        <v>1.4110200779027264</v>
      </c>
      <c r="X46" s="5">
        <v>1.3949705211690189</v>
      </c>
    </row>
    <row r="47" spans="1:24" x14ac:dyDescent="0.3">
      <c r="A47" s="6" t="s">
        <v>6</v>
      </c>
      <c r="B47" s="6" t="s">
        <v>202</v>
      </c>
      <c r="C47" s="6" t="s">
        <v>54</v>
      </c>
      <c r="D47" s="6" t="s">
        <v>205</v>
      </c>
      <c r="E47" s="6" t="s">
        <v>204</v>
      </c>
      <c r="F47" s="5">
        <v>5.5501420000000037</v>
      </c>
      <c r="G47" s="5">
        <v>5.678517402344621</v>
      </c>
      <c r="H47" s="5">
        <v>5.8062019315971085</v>
      </c>
      <c r="I47" s="5">
        <v>5.9462747288303808</v>
      </c>
      <c r="J47" s="5">
        <v>6.0869395813835352</v>
      </c>
      <c r="K47" s="5">
        <v>6.2177866211963044</v>
      </c>
      <c r="L47" s="5">
        <v>6.3376502404338959</v>
      </c>
      <c r="M47" s="5">
        <v>6.4542966833628022</v>
      </c>
      <c r="N47" s="5">
        <v>6.5739731854420418</v>
      </c>
      <c r="O47" s="5">
        <v>6.6986087639371297</v>
      </c>
      <c r="P47" s="5">
        <v>6.8246603907245653</v>
      </c>
      <c r="Q47" s="5">
        <v>6.9414421703042724</v>
      </c>
      <c r="R47" s="5">
        <v>7.046937164271255</v>
      </c>
      <c r="S47" s="5">
        <v>7.1411949045577741</v>
      </c>
      <c r="T47" s="5">
        <v>7.2246113643258685</v>
      </c>
      <c r="U47" s="5">
        <v>7.2961228315456692</v>
      </c>
      <c r="V47" s="5">
        <v>7.3541930821793429</v>
      </c>
      <c r="W47" s="5">
        <v>7.3975693492342822</v>
      </c>
      <c r="X47" s="5">
        <v>7.4255353930004713</v>
      </c>
    </row>
    <row r="48" spans="1:24" x14ac:dyDescent="0.3">
      <c r="A48" s="6" t="s">
        <v>6</v>
      </c>
      <c r="B48" s="6" t="s">
        <v>202</v>
      </c>
      <c r="C48" s="6" t="s">
        <v>55</v>
      </c>
      <c r="D48" s="6" t="s">
        <v>205</v>
      </c>
      <c r="E48" s="6" t="s">
        <v>204</v>
      </c>
      <c r="F48" s="5">
        <v>9.9273199999999999</v>
      </c>
      <c r="G48" s="5">
        <v>10.522129756969495</v>
      </c>
      <c r="H48" s="5">
        <v>11.065859218035234</v>
      </c>
      <c r="I48" s="5">
        <v>11.560923487180041</v>
      </c>
      <c r="J48" s="5">
        <v>12.005697510814658</v>
      </c>
      <c r="K48" s="5">
        <v>12.387810307980644</v>
      </c>
      <c r="L48" s="5">
        <v>12.696150890709417</v>
      </c>
      <c r="M48" s="5">
        <v>12.943755259742574</v>
      </c>
      <c r="N48" s="5">
        <v>13.13217999797422</v>
      </c>
      <c r="O48" s="5">
        <v>13.246325384438329</v>
      </c>
      <c r="P48" s="5">
        <v>13.295183299090741</v>
      </c>
      <c r="Q48" s="5">
        <v>13.295371993956397</v>
      </c>
      <c r="R48" s="5">
        <v>13.262963421902374</v>
      </c>
      <c r="S48" s="5">
        <v>13.191929220311545</v>
      </c>
      <c r="T48" s="5">
        <v>13.082088379296268</v>
      </c>
      <c r="U48" s="5">
        <v>12.937041610612701</v>
      </c>
      <c r="V48" s="5">
        <v>12.771943663374039</v>
      </c>
      <c r="W48" s="5">
        <v>12.590554987395789</v>
      </c>
      <c r="X48" s="5">
        <v>12.394762295738818</v>
      </c>
    </row>
    <row r="49" spans="1:24" x14ac:dyDescent="0.3">
      <c r="A49" s="6" t="s">
        <v>6</v>
      </c>
      <c r="B49" s="6" t="s">
        <v>202</v>
      </c>
      <c r="C49" s="6" t="s">
        <v>56</v>
      </c>
      <c r="D49" s="6" t="s">
        <v>205</v>
      </c>
      <c r="E49" s="6" t="s">
        <v>204</v>
      </c>
      <c r="F49" s="5">
        <v>35.468207999999997</v>
      </c>
      <c r="G49" s="5">
        <v>38.053415228149241</v>
      </c>
      <c r="H49" s="5">
        <v>40.527618927805968</v>
      </c>
      <c r="I49" s="5">
        <v>42.712874835949769</v>
      </c>
      <c r="J49" s="5">
        <v>44.51855336103376</v>
      </c>
      <c r="K49" s="5">
        <v>46.06298561005007</v>
      </c>
      <c r="L49" s="5">
        <v>47.436809913305211</v>
      </c>
      <c r="M49" s="5">
        <v>48.639523528249839</v>
      </c>
      <c r="N49" s="5">
        <v>49.524883850789713</v>
      </c>
      <c r="O49" s="5">
        <v>50.017179570492964</v>
      </c>
      <c r="P49" s="5">
        <v>50.131811665575484</v>
      </c>
      <c r="Q49" s="5">
        <v>49.977028781454756</v>
      </c>
      <c r="R49" s="5">
        <v>49.608925337561509</v>
      </c>
      <c r="S49" s="5">
        <v>49.103146842121184</v>
      </c>
      <c r="T49" s="5">
        <v>48.487461813726014</v>
      </c>
      <c r="U49" s="5">
        <v>47.790506262937278</v>
      </c>
      <c r="V49" s="5">
        <v>47.080434989155776</v>
      </c>
      <c r="W49" s="5">
        <v>46.356167918807657</v>
      </c>
      <c r="X49" s="5">
        <v>45.600744712607607</v>
      </c>
    </row>
    <row r="50" spans="1:24" x14ac:dyDescent="0.3">
      <c r="A50" s="6" t="s">
        <v>6</v>
      </c>
      <c r="B50" s="6" t="s">
        <v>202</v>
      </c>
      <c r="C50" s="6" t="s">
        <v>57</v>
      </c>
      <c r="D50" s="6" t="s">
        <v>205</v>
      </c>
      <c r="E50" s="6" t="s">
        <v>204</v>
      </c>
      <c r="F50" s="5">
        <v>14.464739000000003</v>
      </c>
      <c r="G50" s="5">
        <v>15.435445712663544</v>
      </c>
      <c r="H50" s="5">
        <v>16.347294371584738</v>
      </c>
      <c r="I50" s="5">
        <v>17.203607878927645</v>
      </c>
      <c r="J50" s="5">
        <v>17.973798848148824</v>
      </c>
      <c r="K50" s="5">
        <v>18.652586949441474</v>
      </c>
      <c r="L50" s="5">
        <v>19.239644132517142</v>
      </c>
      <c r="M50" s="5">
        <v>19.716814357292705</v>
      </c>
      <c r="N50" s="5">
        <v>20.089108184346504</v>
      </c>
      <c r="O50" s="5">
        <v>20.350612142696637</v>
      </c>
      <c r="P50" s="5">
        <v>20.507654368993006</v>
      </c>
      <c r="Q50" s="5">
        <v>20.591967109672503</v>
      </c>
      <c r="R50" s="5">
        <v>20.610577741087262</v>
      </c>
      <c r="S50" s="5">
        <v>20.561330390693367</v>
      </c>
      <c r="T50" s="5">
        <v>20.44651581897833</v>
      </c>
      <c r="U50" s="5">
        <v>20.265525358827503</v>
      </c>
      <c r="V50" s="5">
        <v>20.031637657623321</v>
      </c>
      <c r="W50" s="5">
        <v>19.751097233905949</v>
      </c>
      <c r="X50" s="5">
        <v>19.45192789331816</v>
      </c>
    </row>
    <row r="51" spans="1:24" x14ac:dyDescent="0.3">
      <c r="A51" s="6" t="s">
        <v>6</v>
      </c>
      <c r="B51" s="6" t="s">
        <v>202</v>
      </c>
      <c r="C51" s="6" t="s">
        <v>58</v>
      </c>
      <c r="D51" s="6" t="s">
        <v>205</v>
      </c>
      <c r="E51" s="6" t="s">
        <v>204</v>
      </c>
      <c r="F51" s="5">
        <v>81.121077</v>
      </c>
      <c r="G51" s="5">
        <v>88.083907686761734</v>
      </c>
      <c r="H51" s="5">
        <v>94.749853113281631</v>
      </c>
      <c r="I51" s="5">
        <v>100.94928489101443</v>
      </c>
      <c r="J51" s="5">
        <v>106.68540214631008</v>
      </c>
      <c r="K51" s="5">
        <v>112.00026086948453</v>
      </c>
      <c r="L51" s="5">
        <v>116.86777679496507</v>
      </c>
      <c r="M51" s="5">
        <v>121.20226719738787</v>
      </c>
      <c r="N51" s="5">
        <v>124.86079053769875</v>
      </c>
      <c r="O51" s="5">
        <v>127.9694236735897</v>
      </c>
      <c r="P51" s="5">
        <v>130.52937376084162</v>
      </c>
      <c r="Q51" s="5">
        <v>132.49650136365932</v>
      </c>
      <c r="R51" s="5">
        <v>133.77807424323919</v>
      </c>
      <c r="S51" s="5">
        <v>134.387361267389</v>
      </c>
      <c r="T51" s="5">
        <v>134.51924710082722</v>
      </c>
      <c r="U51" s="5">
        <v>134.22021360049564</v>
      </c>
      <c r="V51" s="5">
        <v>133.57724925393518</v>
      </c>
      <c r="W51" s="5">
        <v>132.53971588017748</v>
      </c>
      <c r="X51" s="5">
        <v>131.23885688054332</v>
      </c>
    </row>
    <row r="52" spans="1:24" x14ac:dyDescent="0.3">
      <c r="A52" s="6" t="s">
        <v>6</v>
      </c>
      <c r="B52" s="6" t="s">
        <v>202</v>
      </c>
      <c r="C52" s="6" t="s">
        <v>59</v>
      </c>
      <c r="D52" s="6" t="s">
        <v>205</v>
      </c>
      <c r="E52" s="6" t="s">
        <v>204</v>
      </c>
      <c r="F52" s="5">
        <v>5.253676000000004</v>
      </c>
      <c r="G52" s="5">
        <v>6.0913568215085023</v>
      </c>
      <c r="H52" s="5">
        <v>6.9255143244424282</v>
      </c>
      <c r="I52" s="5">
        <v>7.7274024779023982</v>
      </c>
      <c r="J52" s="5">
        <v>8.5393539752563843</v>
      </c>
      <c r="K52" s="5">
        <v>9.372676972895766</v>
      </c>
      <c r="L52" s="5">
        <v>10.193225190345009</v>
      </c>
      <c r="M52" s="5">
        <v>10.952238307082586</v>
      </c>
      <c r="N52" s="5">
        <v>11.633838982100757</v>
      </c>
      <c r="O52" s="5">
        <v>12.243226732097316</v>
      </c>
      <c r="P52" s="5">
        <v>12.7912305577678</v>
      </c>
      <c r="Q52" s="5">
        <v>13.272033873489605</v>
      </c>
      <c r="R52" s="5">
        <v>13.686174713868855</v>
      </c>
      <c r="S52" s="5">
        <v>14.011307565507758</v>
      </c>
      <c r="T52" s="5">
        <v>14.252320893306649</v>
      </c>
      <c r="U52" s="5">
        <v>14.399599272763021</v>
      </c>
      <c r="V52" s="5">
        <v>14.471915998636623</v>
      </c>
      <c r="W52" s="5">
        <v>14.469746163112118</v>
      </c>
      <c r="X52" s="5">
        <v>14.393395482675738</v>
      </c>
    </row>
    <row r="53" spans="1:24" x14ac:dyDescent="0.3">
      <c r="A53" s="6" t="s">
        <v>6</v>
      </c>
      <c r="B53" s="6" t="s">
        <v>202</v>
      </c>
      <c r="C53" s="6" t="s">
        <v>60</v>
      </c>
      <c r="D53" s="6" t="s">
        <v>205</v>
      </c>
      <c r="E53" s="6" t="s">
        <v>204</v>
      </c>
      <c r="F53" s="5">
        <v>46.076988999999962</v>
      </c>
      <c r="G53" s="5">
        <v>47.811523821471539</v>
      </c>
      <c r="H53" s="5">
        <v>48.769021098036511</v>
      </c>
      <c r="I53" s="5">
        <v>49.533351702026728</v>
      </c>
      <c r="J53" s="5">
        <v>50.207779574928352</v>
      </c>
      <c r="K53" s="5">
        <v>50.923579429508855</v>
      </c>
      <c r="L53" s="5">
        <v>51.674639907281126</v>
      </c>
      <c r="M53" s="5">
        <v>52.327225967769216</v>
      </c>
      <c r="N53" s="5">
        <v>52.760370111587036</v>
      </c>
      <c r="O53" s="5">
        <v>52.920941410935228</v>
      </c>
      <c r="P53" s="5">
        <v>52.84495802826978</v>
      </c>
      <c r="Q53" s="5">
        <v>52.528785522858108</v>
      </c>
      <c r="R53" s="5">
        <v>52.081470355839016</v>
      </c>
      <c r="S53" s="5">
        <v>51.555721875460534</v>
      </c>
      <c r="T53" s="5">
        <v>50.96452200531165</v>
      </c>
      <c r="U53" s="5">
        <v>50.330744767909088</v>
      </c>
      <c r="V53" s="5">
        <v>49.601791419765505</v>
      </c>
      <c r="W53" s="5">
        <v>48.743110355187305</v>
      </c>
      <c r="X53" s="5">
        <v>47.758903834015939</v>
      </c>
    </row>
    <row r="54" spans="1:24" x14ac:dyDescent="0.3">
      <c r="A54" s="6" t="s">
        <v>6</v>
      </c>
      <c r="B54" s="6" t="s">
        <v>202</v>
      </c>
      <c r="C54" s="6" t="s">
        <v>61</v>
      </c>
      <c r="D54" s="6" t="s">
        <v>205</v>
      </c>
      <c r="E54" s="6" t="s">
        <v>204</v>
      </c>
      <c r="F54" s="5">
        <v>1.3411400000000007</v>
      </c>
      <c r="G54" s="5">
        <v>1.3345128639870982</v>
      </c>
      <c r="H54" s="5">
        <v>1.3246253364823608</v>
      </c>
      <c r="I54" s="5">
        <v>1.3120957862552309</v>
      </c>
      <c r="J54" s="5">
        <v>1.296963575171431</v>
      </c>
      <c r="K54" s="5">
        <v>1.2827814378304547</v>
      </c>
      <c r="L54" s="5">
        <v>1.2729217452272594</v>
      </c>
      <c r="M54" s="5">
        <v>1.2660647958983591</v>
      </c>
      <c r="N54" s="5">
        <v>1.2594064252776471</v>
      </c>
      <c r="O54" s="5">
        <v>1.2508805012855204</v>
      </c>
      <c r="P54" s="5">
        <v>1.2406944664434931</v>
      </c>
      <c r="Q54" s="5">
        <v>1.2284533271965559</v>
      </c>
      <c r="R54" s="5">
        <v>1.2157527905059557</v>
      </c>
      <c r="S54" s="5">
        <v>1.2029966840400741</v>
      </c>
      <c r="T54" s="5">
        <v>1.1898828246421347</v>
      </c>
      <c r="U54" s="5">
        <v>1.1761507052119624</v>
      </c>
      <c r="V54" s="5">
        <v>1.1620672832406247</v>
      </c>
      <c r="W54" s="5">
        <v>1.1478157321242242</v>
      </c>
      <c r="X54" s="5">
        <v>1.132906918875735</v>
      </c>
    </row>
    <row r="55" spans="1:24" x14ac:dyDescent="0.3">
      <c r="A55" s="6" t="s">
        <v>6</v>
      </c>
      <c r="B55" s="6" t="s">
        <v>202</v>
      </c>
      <c r="C55" s="6" t="s">
        <v>62</v>
      </c>
      <c r="D55" s="6" t="s">
        <v>205</v>
      </c>
      <c r="E55" s="6" t="s">
        <v>204</v>
      </c>
      <c r="F55" s="5">
        <v>82.949539735610387</v>
      </c>
      <c r="G55" s="5">
        <v>92.596344049085502</v>
      </c>
      <c r="H55" s="5">
        <v>103.02141057538952</v>
      </c>
      <c r="I55" s="5">
        <v>113.69146753443195</v>
      </c>
      <c r="J55" s="5">
        <v>123.97137834947179</v>
      </c>
      <c r="K55" s="5">
        <v>133.59607883003866</v>
      </c>
      <c r="L55" s="5">
        <v>142.60996583917702</v>
      </c>
      <c r="M55" s="5">
        <v>151.06779833772097</v>
      </c>
      <c r="N55" s="5">
        <v>158.82881589732995</v>
      </c>
      <c r="O55" s="5">
        <v>165.90356964750714</v>
      </c>
      <c r="P55" s="5">
        <v>172.12988597476848</v>
      </c>
      <c r="Q55" s="5">
        <v>177.36101917855115</v>
      </c>
      <c r="R55" s="5">
        <v>181.72849481732266</v>
      </c>
      <c r="S55" s="5">
        <v>185.2189544282455</v>
      </c>
      <c r="T55" s="5">
        <v>187.82178786964474</v>
      </c>
      <c r="U55" s="5">
        <v>189.69432993608811</v>
      </c>
      <c r="V55" s="5">
        <v>190.75973710571421</v>
      </c>
      <c r="W55" s="5">
        <v>191.23105638333502</v>
      </c>
      <c r="X55" s="5">
        <v>191.00647736151743</v>
      </c>
    </row>
    <row r="56" spans="1:24" x14ac:dyDescent="0.3">
      <c r="A56" s="6" t="s">
        <v>6</v>
      </c>
      <c r="B56" s="6" t="s">
        <v>202</v>
      </c>
      <c r="C56" s="6" t="s">
        <v>63</v>
      </c>
      <c r="D56" s="6" t="s">
        <v>205</v>
      </c>
      <c r="E56" s="6" t="s">
        <v>204</v>
      </c>
      <c r="F56" s="5">
        <v>5.364545106066303</v>
      </c>
      <c r="G56" s="5">
        <v>5.492894168487803</v>
      </c>
      <c r="H56" s="5">
        <v>5.6170402058607172</v>
      </c>
      <c r="I56" s="5">
        <v>5.7378651100774807</v>
      </c>
      <c r="J56" s="5">
        <v>5.8446957971043974</v>
      </c>
      <c r="K56" s="5">
        <v>5.9338629017347237</v>
      </c>
      <c r="L56" s="5">
        <v>6.0119266681851196</v>
      </c>
      <c r="M56" s="5">
        <v>6.0901223142767478</v>
      </c>
      <c r="N56" s="5">
        <v>6.1755740537153896</v>
      </c>
      <c r="O56" s="5">
        <v>6.2688457940601454</v>
      </c>
      <c r="P56" s="5">
        <v>6.365928708322409</v>
      </c>
      <c r="Q56" s="5">
        <v>6.4572459859388109</v>
      </c>
      <c r="R56" s="5">
        <v>6.5410941787537595</v>
      </c>
      <c r="S56" s="5">
        <v>6.6174029946021617</v>
      </c>
      <c r="T56" s="5">
        <v>6.6838652787231725</v>
      </c>
      <c r="U56" s="5">
        <v>6.7403451749551122</v>
      </c>
      <c r="V56" s="5">
        <v>6.7855295582321293</v>
      </c>
      <c r="W56" s="5">
        <v>6.8160817549823864</v>
      </c>
      <c r="X56" s="5">
        <v>6.8240869069693639</v>
      </c>
    </row>
    <row r="57" spans="1:24" x14ac:dyDescent="0.3">
      <c r="A57" s="6" t="s">
        <v>6</v>
      </c>
      <c r="B57" s="6" t="s">
        <v>202</v>
      </c>
      <c r="C57" s="6" t="s">
        <v>64</v>
      </c>
      <c r="D57" s="6" t="s">
        <v>205</v>
      </c>
      <c r="E57" s="6" t="s">
        <v>204</v>
      </c>
      <c r="F57" s="5">
        <v>0.86062299999999936</v>
      </c>
      <c r="G57" s="5">
        <v>0.89655092537643433</v>
      </c>
      <c r="H57" s="5">
        <v>0.92458053042039701</v>
      </c>
      <c r="I57" s="5">
        <v>0.94482026030076327</v>
      </c>
      <c r="J57" s="5">
        <v>0.96006829672197869</v>
      </c>
      <c r="K57" s="5">
        <v>0.97050000552870952</v>
      </c>
      <c r="L57" s="5">
        <v>0.97517229869673416</v>
      </c>
      <c r="M57" s="5">
        <v>0.97445012238589601</v>
      </c>
      <c r="N57" s="5">
        <v>0.96950541009025804</v>
      </c>
      <c r="O57" s="5">
        <v>0.96027374911253893</v>
      </c>
      <c r="P57" s="5">
        <v>0.94732856270556776</v>
      </c>
      <c r="Q57" s="5">
        <v>0.93366511884668302</v>
      </c>
      <c r="R57" s="5">
        <v>0.9198736601807399</v>
      </c>
      <c r="S57" s="5">
        <v>0.90560816870051331</v>
      </c>
      <c r="T57" s="5">
        <v>0.89091562261905877</v>
      </c>
      <c r="U57" s="5">
        <v>0.87559710240915134</v>
      </c>
      <c r="V57" s="5">
        <v>0.85987334372499968</v>
      </c>
      <c r="W57" s="5">
        <v>0.84380711199896519</v>
      </c>
      <c r="X57" s="5">
        <v>0.82849755270488401</v>
      </c>
    </row>
    <row r="58" spans="1:24" x14ac:dyDescent="0.3">
      <c r="A58" s="6" t="s">
        <v>6</v>
      </c>
      <c r="B58" s="6" t="s">
        <v>202</v>
      </c>
      <c r="C58" s="6" t="s">
        <v>65</v>
      </c>
      <c r="D58" s="6" t="s">
        <v>205</v>
      </c>
      <c r="E58" s="6" t="s">
        <v>204</v>
      </c>
      <c r="F58" s="5">
        <v>62.787416551732129</v>
      </c>
      <c r="G58" s="5">
        <v>64.695816384049962</v>
      </c>
      <c r="H58" s="5">
        <v>66.609124730259865</v>
      </c>
      <c r="I58" s="5">
        <v>68.49910712964936</v>
      </c>
      <c r="J58" s="5">
        <v>70.324320081952322</v>
      </c>
      <c r="K58" s="5">
        <v>72.071007005362944</v>
      </c>
      <c r="L58" s="5">
        <v>73.707429413755463</v>
      </c>
      <c r="M58" s="5">
        <v>75.185152828462961</v>
      </c>
      <c r="N58" s="5">
        <v>76.503876523580658</v>
      </c>
      <c r="O58" s="5">
        <v>77.714519929481156</v>
      </c>
      <c r="P58" s="5">
        <v>78.866247771773544</v>
      </c>
      <c r="Q58" s="5">
        <v>79.91003150214469</v>
      </c>
      <c r="R58" s="5">
        <v>80.865224286379856</v>
      </c>
      <c r="S58" s="5">
        <v>81.72184966807437</v>
      </c>
      <c r="T58" s="5">
        <v>82.44049282125053</v>
      </c>
      <c r="U58" s="5">
        <v>82.990642216425627</v>
      </c>
      <c r="V58" s="5">
        <v>83.226046791429184</v>
      </c>
      <c r="W58" s="5">
        <v>83.205847990957949</v>
      </c>
      <c r="X58" s="5">
        <v>82.969660294997567</v>
      </c>
    </row>
    <row r="59" spans="1:24" x14ac:dyDescent="0.3">
      <c r="A59" s="6" t="s">
        <v>6</v>
      </c>
      <c r="B59" s="6" t="s">
        <v>202</v>
      </c>
      <c r="C59" s="6" t="s">
        <v>66</v>
      </c>
      <c r="D59" s="6" t="s">
        <v>205</v>
      </c>
      <c r="E59" s="6" t="s">
        <v>204</v>
      </c>
      <c r="F59" s="5">
        <v>0.11106400000000004</v>
      </c>
      <c r="G59" s="5">
        <v>0.11242860578467741</v>
      </c>
      <c r="H59" s="5">
        <v>0.11415362918869718</v>
      </c>
      <c r="I59" s="5">
        <v>0.11503643650785041</v>
      </c>
      <c r="J59" s="5">
        <v>0.11493182190753476</v>
      </c>
      <c r="K59" s="5">
        <v>0.11378515933716221</v>
      </c>
      <c r="L59" s="5">
        <v>0.11189494069204609</v>
      </c>
      <c r="M59" s="5">
        <v>0.1095011921062352</v>
      </c>
      <c r="N59" s="5">
        <v>0.10672870132373664</v>
      </c>
      <c r="O59" s="5">
        <v>0.10379955569357989</v>
      </c>
      <c r="P59" s="5">
        <v>0.10054568583902967</v>
      </c>
      <c r="Q59" s="5">
        <v>9.7602392442017183E-2</v>
      </c>
      <c r="R59" s="5">
        <v>9.4921405321255939E-2</v>
      </c>
      <c r="S59" s="5">
        <v>9.2419429713458651E-2</v>
      </c>
      <c r="T59" s="5">
        <v>9.0195979896171327E-2</v>
      </c>
      <c r="U59" s="5">
        <v>8.8307884072009513E-2</v>
      </c>
      <c r="V59" s="5">
        <v>8.6763693610522372E-2</v>
      </c>
      <c r="W59" s="5">
        <v>8.5592521658049994E-2</v>
      </c>
      <c r="X59" s="5">
        <v>8.4895649871804701E-2</v>
      </c>
    </row>
    <row r="60" spans="1:24" x14ac:dyDescent="0.3">
      <c r="A60" s="6" t="s">
        <v>6</v>
      </c>
      <c r="B60" s="6" t="s">
        <v>202</v>
      </c>
      <c r="C60" s="6" t="s">
        <v>67</v>
      </c>
      <c r="D60" s="6" t="s">
        <v>205</v>
      </c>
      <c r="E60" s="6" t="s">
        <v>204</v>
      </c>
      <c r="F60" s="5">
        <v>1.5054630000000013</v>
      </c>
      <c r="G60" s="5">
        <v>1.633659692167819</v>
      </c>
      <c r="H60" s="5">
        <v>1.7594568300968225</v>
      </c>
      <c r="I60" s="5">
        <v>1.8768466336281082</v>
      </c>
      <c r="J60" s="5">
        <v>1.981841286586314</v>
      </c>
      <c r="K60" s="5">
        <v>2.0754338184368448</v>
      </c>
      <c r="L60" s="5">
        <v>2.1580957361470627</v>
      </c>
      <c r="M60" s="5">
        <v>2.2290262796119897</v>
      </c>
      <c r="N60" s="5">
        <v>2.2875280525660946</v>
      </c>
      <c r="O60" s="5">
        <v>2.336338142246674</v>
      </c>
      <c r="P60" s="5">
        <v>2.3754295838595962</v>
      </c>
      <c r="Q60" s="5">
        <v>2.4016939961761041</v>
      </c>
      <c r="R60" s="5">
        <v>2.4153092506114526</v>
      </c>
      <c r="S60" s="5">
        <v>2.4166884767820114</v>
      </c>
      <c r="T60" s="5">
        <v>2.4096617128626407</v>
      </c>
      <c r="U60" s="5">
        <v>2.3934763863829787</v>
      </c>
      <c r="V60" s="5">
        <v>2.3698358945809805</v>
      </c>
      <c r="W60" s="5">
        <v>2.3386890135022576</v>
      </c>
      <c r="X60" s="5">
        <v>2.3043497004414752</v>
      </c>
    </row>
    <row r="61" spans="1:24" x14ac:dyDescent="0.3">
      <c r="A61" s="6" t="s">
        <v>6</v>
      </c>
      <c r="B61" s="6" t="s">
        <v>202</v>
      </c>
      <c r="C61" s="6" t="s">
        <v>68</v>
      </c>
      <c r="D61" s="6" t="s">
        <v>205</v>
      </c>
      <c r="E61" s="6" t="s">
        <v>204</v>
      </c>
      <c r="F61" s="5">
        <v>62.035570000000028</v>
      </c>
      <c r="G61" s="5">
        <v>64.177878190876257</v>
      </c>
      <c r="H61" s="5">
        <v>66.208604732314839</v>
      </c>
      <c r="I61" s="5">
        <v>68.190814122133787</v>
      </c>
      <c r="J61" s="5">
        <v>70.036712951342381</v>
      </c>
      <c r="K61" s="5">
        <v>71.749807329204415</v>
      </c>
      <c r="L61" s="5">
        <v>73.395802336654441</v>
      </c>
      <c r="M61" s="5">
        <v>75.025556810033692</v>
      </c>
      <c r="N61" s="5">
        <v>76.591518514816926</v>
      </c>
      <c r="O61" s="5">
        <v>78.043221345984477</v>
      </c>
      <c r="P61" s="5">
        <v>79.367193782438491</v>
      </c>
      <c r="Q61" s="5">
        <v>80.509173679793122</v>
      </c>
      <c r="R61" s="5">
        <v>81.528212704894656</v>
      </c>
      <c r="S61" s="5">
        <v>82.448038797320336</v>
      </c>
      <c r="T61" s="5">
        <v>83.235162614191125</v>
      </c>
      <c r="U61" s="5">
        <v>83.85585398007197</v>
      </c>
      <c r="V61" s="5">
        <v>84.307637054067726</v>
      </c>
      <c r="W61" s="5">
        <v>84.611418214936407</v>
      </c>
      <c r="X61" s="5">
        <v>84.72390449877382</v>
      </c>
    </row>
    <row r="62" spans="1:24" x14ac:dyDescent="0.3">
      <c r="A62" s="6" t="s">
        <v>6</v>
      </c>
      <c r="B62" s="6" t="s">
        <v>202</v>
      </c>
      <c r="C62" s="6" t="s">
        <v>69</v>
      </c>
      <c r="D62" s="6" t="s">
        <v>205</v>
      </c>
      <c r="E62" s="6" t="s">
        <v>204</v>
      </c>
      <c r="F62" s="5">
        <v>4.3522440000000007</v>
      </c>
      <c r="G62" s="5">
        <v>4.2580997414207378</v>
      </c>
      <c r="H62" s="5">
        <v>4.1339457844747116</v>
      </c>
      <c r="I62" s="5">
        <v>3.9917459148197718</v>
      </c>
      <c r="J62" s="5">
        <v>3.8419593961619651</v>
      </c>
      <c r="K62" s="5">
        <v>3.6934116226419405</v>
      </c>
      <c r="L62" s="5">
        <v>3.543430838331656</v>
      </c>
      <c r="M62" s="5">
        <v>3.3873325773803766</v>
      </c>
      <c r="N62" s="5">
        <v>3.2261503271409753</v>
      </c>
      <c r="O62" s="5">
        <v>3.0653439327254755</v>
      </c>
      <c r="P62" s="5">
        <v>2.9115562831855688</v>
      </c>
      <c r="Q62" s="5">
        <v>2.7718961846753567</v>
      </c>
      <c r="R62" s="5">
        <v>2.6448111474350129</v>
      </c>
      <c r="S62" s="5">
        <v>2.5275997206598522</v>
      </c>
      <c r="T62" s="5">
        <v>2.4193887000047605</v>
      </c>
      <c r="U62" s="5">
        <v>2.322079064810008</v>
      </c>
      <c r="V62" s="5">
        <v>2.2383081622701306</v>
      </c>
      <c r="W62" s="5">
        <v>2.1685679968695672</v>
      </c>
      <c r="X62" s="5">
        <v>2.1103148011267905</v>
      </c>
    </row>
    <row r="63" spans="1:24" x14ac:dyDescent="0.3">
      <c r="A63" s="6" t="s">
        <v>6</v>
      </c>
      <c r="B63" s="6" t="s">
        <v>202</v>
      </c>
      <c r="C63" s="6" t="s">
        <v>70</v>
      </c>
      <c r="D63" s="6" t="s">
        <v>205</v>
      </c>
      <c r="E63" s="6" t="s">
        <v>204</v>
      </c>
      <c r="F63" s="5">
        <v>24.391822999999977</v>
      </c>
      <c r="G63" s="5">
        <v>27.248428274263059</v>
      </c>
      <c r="H63" s="5">
        <v>30.161433746855742</v>
      </c>
      <c r="I63" s="5">
        <v>33.061021166711221</v>
      </c>
      <c r="J63" s="5">
        <v>35.931403966465304</v>
      </c>
      <c r="K63" s="5">
        <v>38.7635561282586</v>
      </c>
      <c r="L63" s="5">
        <v>41.499936692870314</v>
      </c>
      <c r="M63" s="5">
        <v>44.05652538386277</v>
      </c>
      <c r="N63" s="5">
        <v>46.376231423164704</v>
      </c>
      <c r="O63" s="5">
        <v>48.417919512634768</v>
      </c>
      <c r="P63" s="5">
        <v>50.259840307937928</v>
      </c>
      <c r="Q63" s="5">
        <v>51.924253005953169</v>
      </c>
      <c r="R63" s="5">
        <v>53.388554494576482</v>
      </c>
      <c r="S63" s="5">
        <v>54.659928043036317</v>
      </c>
      <c r="T63" s="5">
        <v>55.682133121821003</v>
      </c>
      <c r="U63" s="5">
        <v>56.487386613796708</v>
      </c>
      <c r="V63" s="5">
        <v>57.046305216951019</v>
      </c>
      <c r="W63" s="5">
        <v>57.397304393391416</v>
      </c>
      <c r="X63" s="5">
        <v>57.597333864022616</v>
      </c>
    </row>
    <row r="64" spans="1:24" x14ac:dyDescent="0.3">
      <c r="A64" s="6" t="s">
        <v>6</v>
      </c>
      <c r="B64" s="6" t="s">
        <v>202</v>
      </c>
      <c r="C64" s="6" t="s">
        <v>71</v>
      </c>
      <c r="D64" s="6" t="s">
        <v>205</v>
      </c>
      <c r="E64" s="6" t="s">
        <v>204</v>
      </c>
      <c r="F64" s="5">
        <v>9.9815900000000006</v>
      </c>
      <c r="G64" s="5">
        <v>10.89748407375793</v>
      </c>
      <c r="H64" s="5">
        <v>11.778123606621946</v>
      </c>
      <c r="I64" s="5">
        <v>12.604441287383246</v>
      </c>
      <c r="J64" s="5">
        <v>13.35554589655694</v>
      </c>
      <c r="K64" s="5">
        <v>14.029691218059513</v>
      </c>
      <c r="L64" s="5">
        <v>14.612658656203649</v>
      </c>
      <c r="M64" s="5">
        <v>15.099158496714177</v>
      </c>
      <c r="N64" s="5">
        <v>15.47977171844934</v>
      </c>
      <c r="O64" s="5">
        <v>15.750428860934655</v>
      </c>
      <c r="P64" s="5">
        <v>15.937345568294775</v>
      </c>
      <c r="Q64" s="5">
        <v>16.108351533637322</v>
      </c>
      <c r="R64" s="5">
        <v>16.254645797386996</v>
      </c>
      <c r="S64" s="5">
        <v>16.382286847894182</v>
      </c>
      <c r="T64" s="5">
        <v>16.470379879853208</v>
      </c>
      <c r="U64" s="5">
        <v>16.528437892806792</v>
      </c>
      <c r="V64" s="5">
        <v>16.555786117158309</v>
      </c>
      <c r="W64" s="5">
        <v>16.571257734032148</v>
      </c>
      <c r="X64" s="5">
        <v>16.575956614257866</v>
      </c>
    </row>
    <row r="65" spans="1:24" x14ac:dyDescent="0.3">
      <c r="A65" s="6" t="s">
        <v>6</v>
      </c>
      <c r="B65" s="6" t="s">
        <v>202</v>
      </c>
      <c r="C65" s="6" t="s">
        <v>72</v>
      </c>
      <c r="D65" s="6" t="s">
        <v>205</v>
      </c>
      <c r="E65" s="6" t="s">
        <v>204</v>
      </c>
      <c r="F65" s="5">
        <v>0.46066599998197877</v>
      </c>
      <c r="G65" s="5">
        <v>0.47334041773822205</v>
      </c>
      <c r="H65" s="5">
        <v>0.48395281237459092</v>
      </c>
      <c r="I65" s="5">
        <v>0.49373668703830381</v>
      </c>
      <c r="J65" s="5">
        <v>0.50262447764643126</v>
      </c>
      <c r="K65" s="5">
        <v>0.50980288175622179</v>
      </c>
      <c r="L65" s="5">
        <v>0.51478274665677304</v>
      </c>
      <c r="M65" s="5">
        <v>0.517534997706801</v>
      </c>
      <c r="N65" s="5">
        <v>0.51821417277700366</v>
      </c>
      <c r="O65" s="5">
        <v>0.51745277105550358</v>
      </c>
      <c r="P65" s="5">
        <v>0.51569709361349225</v>
      </c>
      <c r="Q65" s="5">
        <v>0.51359575369713051</v>
      </c>
      <c r="R65" s="5">
        <v>0.51157159641840733</v>
      </c>
      <c r="S65" s="5">
        <v>0.50993134055710332</v>
      </c>
      <c r="T65" s="5">
        <v>0.5086693438227079</v>
      </c>
      <c r="U65" s="5">
        <v>0.50752534129181437</v>
      </c>
      <c r="V65" s="5">
        <v>0.50623079369587709</v>
      </c>
      <c r="W65" s="5">
        <v>0.5042634710965499</v>
      </c>
      <c r="X65" s="5">
        <v>0.50118642518891987</v>
      </c>
    </row>
    <row r="66" spans="1:24" x14ac:dyDescent="0.3">
      <c r="A66" s="6" t="s">
        <v>6</v>
      </c>
      <c r="B66" s="6" t="s">
        <v>202</v>
      </c>
      <c r="C66" s="6" t="s">
        <v>73</v>
      </c>
      <c r="D66" s="6" t="s">
        <v>205</v>
      </c>
      <c r="E66" s="6" t="s">
        <v>204</v>
      </c>
      <c r="F66" s="5">
        <v>1.7283939999999993</v>
      </c>
      <c r="G66" s="5">
        <v>1.958817481960029</v>
      </c>
      <c r="H66" s="5">
        <v>2.1847249097273647</v>
      </c>
      <c r="I66" s="5">
        <v>2.3995299882088799</v>
      </c>
      <c r="J66" s="5">
        <v>2.6013887183860924</v>
      </c>
      <c r="K66" s="5">
        <v>2.7938038737479141</v>
      </c>
      <c r="L66" s="5">
        <v>2.9759001268922702</v>
      </c>
      <c r="M66" s="5">
        <v>3.1368803831873624</v>
      </c>
      <c r="N66" s="5">
        <v>3.2730757061978544</v>
      </c>
      <c r="O66" s="5">
        <v>3.3863442423605381</v>
      </c>
      <c r="P66" s="5">
        <v>3.4816683783401499</v>
      </c>
      <c r="Q66" s="5">
        <v>3.5660015454731107</v>
      </c>
      <c r="R66" s="5">
        <v>3.640153206335508</v>
      </c>
      <c r="S66" s="5">
        <v>3.7000170751842885</v>
      </c>
      <c r="T66" s="5">
        <v>3.7486986401041507</v>
      </c>
      <c r="U66" s="5">
        <v>3.7849508043476026</v>
      </c>
      <c r="V66" s="5">
        <v>3.8137824684051536</v>
      </c>
      <c r="W66" s="5">
        <v>3.8310974441276113</v>
      </c>
      <c r="X66" s="5">
        <v>3.8384637675822231</v>
      </c>
    </row>
    <row r="67" spans="1:24" x14ac:dyDescent="0.3">
      <c r="A67" s="6" t="s">
        <v>6</v>
      </c>
      <c r="B67" s="6" t="s">
        <v>202</v>
      </c>
      <c r="C67" s="6" t="s">
        <v>74</v>
      </c>
      <c r="D67" s="6" t="s">
        <v>205</v>
      </c>
      <c r="E67" s="6" t="s">
        <v>204</v>
      </c>
      <c r="F67" s="5">
        <v>1.5152239999999997</v>
      </c>
      <c r="G67" s="5">
        <v>1.6645696103053222</v>
      </c>
      <c r="H67" s="5">
        <v>1.8112080213916197</v>
      </c>
      <c r="I67" s="5">
        <v>1.9480478390102047</v>
      </c>
      <c r="J67" s="5">
        <v>2.0744575190999353</v>
      </c>
      <c r="K67" s="5">
        <v>2.1949774888150966</v>
      </c>
      <c r="L67" s="5">
        <v>2.3066022420041601</v>
      </c>
      <c r="M67" s="5">
        <v>2.4053086993819082</v>
      </c>
      <c r="N67" s="5">
        <v>2.4884374205896025</v>
      </c>
      <c r="O67" s="5">
        <v>2.5562565109355484</v>
      </c>
      <c r="P67" s="5">
        <v>2.6102509349233287</v>
      </c>
      <c r="Q67" s="5">
        <v>2.6524101956236747</v>
      </c>
      <c r="R67" s="5">
        <v>2.6837506488171536</v>
      </c>
      <c r="S67" s="5">
        <v>2.7050745204867206</v>
      </c>
      <c r="T67" s="5">
        <v>2.7126764070772218</v>
      </c>
      <c r="U67" s="5">
        <v>2.7066169125944453</v>
      </c>
      <c r="V67" s="5">
        <v>2.6926855129398342</v>
      </c>
      <c r="W67" s="5">
        <v>2.6732245132574626</v>
      </c>
      <c r="X67" s="5">
        <v>2.6485803867014153</v>
      </c>
    </row>
    <row r="68" spans="1:24" x14ac:dyDescent="0.3">
      <c r="A68" s="6" t="s">
        <v>6</v>
      </c>
      <c r="B68" s="6" t="s">
        <v>202</v>
      </c>
      <c r="C68" s="6" t="s">
        <v>75</v>
      </c>
      <c r="D68" s="6" t="s">
        <v>205</v>
      </c>
      <c r="E68" s="6" t="s">
        <v>204</v>
      </c>
      <c r="F68" s="5">
        <v>0.70040099999999994</v>
      </c>
      <c r="G68" s="5">
        <v>0.79880530370657787</v>
      </c>
      <c r="H68" s="5">
        <v>0.90107912445843574</v>
      </c>
      <c r="I68" s="5">
        <v>1.0012026755116774</v>
      </c>
      <c r="J68" s="5">
        <v>1.0972546383004569</v>
      </c>
      <c r="K68" s="5">
        <v>1.1907619787921162</v>
      </c>
      <c r="L68" s="5">
        <v>1.2801242688167336</v>
      </c>
      <c r="M68" s="5">
        <v>1.3645443198575726</v>
      </c>
      <c r="N68" s="5">
        <v>1.4429445208967318</v>
      </c>
      <c r="O68" s="5">
        <v>1.5160764716138697</v>
      </c>
      <c r="P68" s="5">
        <v>1.5828847356161244</v>
      </c>
      <c r="Q68" s="5">
        <v>1.6413861779038033</v>
      </c>
      <c r="R68" s="5">
        <v>1.6894282632555544</v>
      </c>
      <c r="S68" s="5">
        <v>1.7280597103658057</v>
      </c>
      <c r="T68" s="5">
        <v>1.7572697574078397</v>
      </c>
      <c r="U68" s="5">
        <v>1.7758810734720616</v>
      </c>
      <c r="V68" s="5">
        <v>1.7850930230544211</v>
      </c>
      <c r="W68" s="5">
        <v>1.7832805953124269</v>
      </c>
      <c r="X68" s="5">
        <v>1.7736769760692399</v>
      </c>
    </row>
    <row r="69" spans="1:24" x14ac:dyDescent="0.3">
      <c r="A69" s="6" t="s">
        <v>6</v>
      </c>
      <c r="B69" s="6" t="s">
        <v>202</v>
      </c>
      <c r="C69" s="6" t="s">
        <v>76</v>
      </c>
      <c r="D69" s="6" t="s">
        <v>205</v>
      </c>
      <c r="E69" s="6" t="s">
        <v>204</v>
      </c>
      <c r="F69" s="5">
        <v>11.359346000000007</v>
      </c>
      <c r="G69" s="5">
        <v>11.449203336291502</v>
      </c>
      <c r="H69" s="5">
        <v>11.430203399537843</v>
      </c>
      <c r="I69" s="5">
        <v>11.402399243259106</v>
      </c>
      <c r="J69" s="5">
        <v>11.379357628952262</v>
      </c>
      <c r="K69" s="5">
        <v>11.366021288535189</v>
      </c>
      <c r="L69" s="5">
        <v>11.350582207681386</v>
      </c>
      <c r="M69" s="5">
        <v>11.316783731756376</v>
      </c>
      <c r="N69" s="5">
        <v>11.248470075763871</v>
      </c>
      <c r="O69" s="5">
        <v>11.146451251871957</v>
      </c>
      <c r="P69" s="5">
        <v>11.022191549579377</v>
      </c>
      <c r="Q69" s="5">
        <v>10.864412289225578</v>
      </c>
      <c r="R69" s="5">
        <v>10.685899344677672</v>
      </c>
      <c r="S69" s="5">
        <v>10.494241515741091</v>
      </c>
      <c r="T69" s="5">
        <v>10.295575716485759</v>
      </c>
      <c r="U69" s="5">
        <v>10.09332199569436</v>
      </c>
      <c r="V69" s="5">
        <v>9.8907442753719863</v>
      </c>
      <c r="W69" s="5">
        <v>9.6798645242528494</v>
      </c>
      <c r="X69" s="5">
        <v>9.4415259310027437</v>
      </c>
    </row>
    <row r="70" spans="1:24" x14ac:dyDescent="0.3">
      <c r="A70" s="6" t="s">
        <v>6</v>
      </c>
      <c r="B70" s="6" t="s">
        <v>202</v>
      </c>
      <c r="C70" s="6" t="s">
        <v>77</v>
      </c>
      <c r="D70" s="6" t="s">
        <v>205</v>
      </c>
      <c r="E70" s="6" t="s">
        <v>204</v>
      </c>
      <c r="F70" s="5">
        <v>0.10448700000000007</v>
      </c>
      <c r="G70" s="5">
        <v>0.10706861161115216</v>
      </c>
      <c r="H70" s="5">
        <v>0.10953746872584587</v>
      </c>
      <c r="I70" s="5">
        <v>0.11136348265293111</v>
      </c>
      <c r="J70" s="5">
        <v>0.11272866299982652</v>
      </c>
      <c r="K70" s="5">
        <v>0.11395421155021519</v>
      </c>
      <c r="L70" s="5">
        <v>0.1150208862880346</v>
      </c>
      <c r="M70" s="5">
        <v>0.11565511105176801</v>
      </c>
      <c r="N70" s="5">
        <v>0.1157616446368101</v>
      </c>
      <c r="O70" s="5">
        <v>0.11538654966650844</v>
      </c>
      <c r="P70" s="5">
        <v>0.11469858961914925</v>
      </c>
      <c r="Q70" s="5">
        <v>0.11365197452584937</v>
      </c>
      <c r="R70" s="5">
        <v>0.11225958620064684</v>
      </c>
      <c r="S70" s="5">
        <v>0.11048491450988333</v>
      </c>
      <c r="T70" s="5">
        <v>0.10850779896264093</v>
      </c>
      <c r="U70" s="5">
        <v>0.10647460034653508</v>
      </c>
      <c r="V70" s="5">
        <v>0.1045269914069068</v>
      </c>
      <c r="W70" s="5">
        <v>0.1027186146787256</v>
      </c>
      <c r="X70" s="5">
        <v>0.10102497316734839</v>
      </c>
    </row>
    <row r="71" spans="1:24" x14ac:dyDescent="0.3">
      <c r="A71" s="6" t="s">
        <v>6</v>
      </c>
      <c r="B71" s="6" t="s">
        <v>202</v>
      </c>
      <c r="C71" s="6" t="s">
        <v>78</v>
      </c>
      <c r="D71" s="6" t="s">
        <v>205</v>
      </c>
      <c r="E71" s="6" t="s">
        <v>204</v>
      </c>
      <c r="F71" s="5">
        <v>14.388928999999996</v>
      </c>
      <c r="G71" s="5">
        <v>15.988008097992921</v>
      </c>
      <c r="H71" s="5">
        <v>17.505236235747528</v>
      </c>
      <c r="I71" s="5">
        <v>18.979786676338016</v>
      </c>
      <c r="J71" s="5">
        <v>20.401386591499229</v>
      </c>
      <c r="K71" s="5">
        <v>21.723756323773909</v>
      </c>
      <c r="L71" s="5">
        <v>22.910961828870107</v>
      </c>
      <c r="M71" s="5">
        <v>23.99865782145525</v>
      </c>
      <c r="N71" s="5">
        <v>24.965488480710267</v>
      </c>
      <c r="O71" s="5">
        <v>25.81157584169075</v>
      </c>
      <c r="P71" s="5">
        <v>26.51227739228267</v>
      </c>
      <c r="Q71" s="5">
        <v>27.143451717500589</v>
      </c>
      <c r="R71" s="5">
        <v>27.699048231514485</v>
      </c>
      <c r="S71" s="5">
        <v>28.141513630049054</v>
      </c>
      <c r="T71" s="5">
        <v>28.486238369795103</v>
      </c>
      <c r="U71" s="5">
        <v>28.718388724761329</v>
      </c>
      <c r="V71" s="5">
        <v>28.865767822850945</v>
      </c>
      <c r="W71" s="5">
        <v>28.9212314111974</v>
      </c>
      <c r="X71" s="5">
        <v>28.893196543177993</v>
      </c>
    </row>
    <row r="72" spans="1:24" x14ac:dyDescent="0.3">
      <c r="A72" s="6" t="s">
        <v>6</v>
      </c>
      <c r="B72" s="6" t="s">
        <v>202</v>
      </c>
      <c r="C72" s="6" t="s">
        <v>79</v>
      </c>
      <c r="D72" s="6" t="s">
        <v>205</v>
      </c>
      <c r="E72" s="6" t="s">
        <v>204</v>
      </c>
      <c r="F72" s="5">
        <v>0.2311509900850173</v>
      </c>
      <c r="G72" s="5">
        <v>0.25868988728778564</v>
      </c>
      <c r="H72" s="5">
        <v>0.28534696181366559</v>
      </c>
      <c r="I72" s="5">
        <v>0.3106205233375996</v>
      </c>
      <c r="J72" s="5">
        <v>0.33374122715192805</v>
      </c>
      <c r="K72" s="5">
        <v>0.35471745889894196</v>
      </c>
      <c r="L72" s="5">
        <v>0.37381057324166939</v>
      </c>
      <c r="M72" s="5">
        <v>0.39036793341173548</v>
      </c>
      <c r="N72" s="5">
        <v>0.4046997890493495</v>
      </c>
      <c r="O72" s="5">
        <v>0.41715993139689367</v>
      </c>
      <c r="P72" s="5">
        <v>0.42783665733809034</v>
      </c>
      <c r="Q72" s="5">
        <v>0.43644584840751016</v>
      </c>
      <c r="R72" s="5">
        <v>0.44290097030563536</v>
      </c>
      <c r="S72" s="5">
        <v>0.44742697834725825</v>
      </c>
      <c r="T72" s="5">
        <v>0.45014673556609158</v>
      </c>
      <c r="U72" s="5">
        <v>0.45113450258145182</v>
      </c>
      <c r="V72" s="5">
        <v>0.45041003630334464</v>
      </c>
      <c r="W72" s="5">
        <v>0.44801320109731152</v>
      </c>
      <c r="X72" s="5">
        <v>0.44449533686708748</v>
      </c>
    </row>
    <row r="73" spans="1:24" x14ac:dyDescent="0.3">
      <c r="A73" s="6" t="s">
        <v>6</v>
      </c>
      <c r="B73" s="6" t="s">
        <v>202</v>
      </c>
      <c r="C73" s="6" t="s">
        <v>80</v>
      </c>
      <c r="D73" s="6" t="s">
        <v>205</v>
      </c>
      <c r="E73" s="6" t="s">
        <v>204</v>
      </c>
      <c r="F73" s="5">
        <v>0.17989599999999989</v>
      </c>
      <c r="G73" s="5">
        <v>0.19053146741277358</v>
      </c>
      <c r="H73" s="5">
        <v>0.20081841979137971</v>
      </c>
      <c r="I73" s="5">
        <v>0.21066055446159909</v>
      </c>
      <c r="J73" s="5">
        <v>0.21946056353555385</v>
      </c>
      <c r="K73" s="5">
        <v>0.2268385158148126</v>
      </c>
      <c r="L73" s="5">
        <v>0.23283792958287083</v>
      </c>
      <c r="M73" s="5">
        <v>0.23749917817256569</v>
      </c>
      <c r="N73" s="5">
        <v>0.24112895307006291</v>
      </c>
      <c r="O73" s="5">
        <v>0.2437018066093159</v>
      </c>
      <c r="P73" s="5">
        <v>0.24547835620358055</v>
      </c>
      <c r="Q73" s="5">
        <v>0.24641994272644158</v>
      </c>
      <c r="R73" s="5">
        <v>0.24652470226074649</v>
      </c>
      <c r="S73" s="5">
        <v>0.245737296186506</v>
      </c>
      <c r="T73" s="5">
        <v>0.24412512376240403</v>
      </c>
      <c r="U73" s="5">
        <v>0.24159608813652944</v>
      </c>
      <c r="V73" s="5">
        <v>0.23818097979883526</v>
      </c>
      <c r="W73" s="5">
        <v>0.23406751581305829</v>
      </c>
      <c r="X73" s="5">
        <v>0.22952734101014796</v>
      </c>
    </row>
    <row r="74" spans="1:24" x14ac:dyDescent="0.3">
      <c r="A74" s="6" t="s">
        <v>6</v>
      </c>
      <c r="B74" s="6" t="s">
        <v>202</v>
      </c>
      <c r="C74" s="6" t="s">
        <v>81</v>
      </c>
      <c r="D74" s="6" t="s">
        <v>205</v>
      </c>
      <c r="E74" s="6" t="s">
        <v>204</v>
      </c>
      <c r="F74" s="5">
        <v>0.75449299999999986</v>
      </c>
      <c r="G74" s="5">
        <v>0.76303629698977204</v>
      </c>
      <c r="H74" s="5">
        <v>0.77428693314012531</v>
      </c>
      <c r="I74" s="5">
        <v>0.78159795872169358</v>
      </c>
      <c r="J74" s="5">
        <v>0.78222327233800271</v>
      </c>
      <c r="K74" s="5">
        <v>0.77689717410024839</v>
      </c>
      <c r="L74" s="5">
        <v>0.76585424530772084</v>
      </c>
      <c r="M74" s="5">
        <v>0.75030743834647795</v>
      </c>
      <c r="N74" s="5">
        <v>0.73221029883548205</v>
      </c>
      <c r="O74" s="5">
        <v>0.71152716675776262</v>
      </c>
      <c r="P74" s="5">
        <v>0.68848401823612415</v>
      </c>
      <c r="Q74" s="5">
        <v>0.66640947002747708</v>
      </c>
      <c r="R74" s="5">
        <v>0.64549747677939218</v>
      </c>
      <c r="S74" s="5">
        <v>0.62541008764643535</v>
      </c>
      <c r="T74" s="5">
        <v>0.60664715205150987</v>
      </c>
      <c r="U74" s="5">
        <v>0.5890462065581088</v>
      </c>
      <c r="V74" s="5">
        <v>0.57254063159855761</v>
      </c>
      <c r="W74" s="5">
        <v>0.55781867393487894</v>
      </c>
      <c r="X74" s="5">
        <v>0.545719022813834</v>
      </c>
    </row>
    <row r="75" spans="1:24" x14ac:dyDescent="0.3">
      <c r="A75" s="6" t="s">
        <v>6</v>
      </c>
      <c r="B75" s="6" t="s">
        <v>202</v>
      </c>
      <c r="C75" s="6" t="s">
        <v>82</v>
      </c>
      <c r="D75" s="6" t="s">
        <v>205</v>
      </c>
      <c r="E75" s="6" t="s">
        <v>204</v>
      </c>
      <c r="F75" s="5">
        <v>7.0531890000000033</v>
      </c>
      <c r="G75" s="5">
        <v>7.3609582879409681</v>
      </c>
      <c r="H75" s="5">
        <v>7.6472725264714292</v>
      </c>
      <c r="I75" s="5">
        <v>7.9429767465738026</v>
      </c>
      <c r="J75" s="5">
        <v>8.2532440673786542</v>
      </c>
      <c r="K75" s="5">
        <v>8.5513071539635916</v>
      </c>
      <c r="L75" s="5">
        <v>8.8182728630401392</v>
      </c>
      <c r="M75" s="5">
        <v>9.0577356855855218</v>
      </c>
      <c r="N75" s="5">
        <v>9.2666690026302998</v>
      </c>
      <c r="O75" s="5">
        <v>9.4384524099092104</v>
      </c>
      <c r="P75" s="5">
        <v>9.5769290921116443</v>
      </c>
      <c r="Q75" s="5">
        <v>9.6472962559041626</v>
      </c>
      <c r="R75" s="5">
        <v>9.6554123567892862</v>
      </c>
      <c r="S75" s="5">
        <v>9.605682658871789</v>
      </c>
      <c r="T75" s="5">
        <v>9.5021625506694303</v>
      </c>
      <c r="U75" s="5">
        <v>9.3456662407402202</v>
      </c>
      <c r="V75" s="5">
        <v>9.1166064177142072</v>
      </c>
      <c r="W75" s="5">
        <v>8.8290292797537528</v>
      </c>
      <c r="X75" s="5">
        <v>8.4959919975910907</v>
      </c>
    </row>
    <row r="76" spans="1:24" x14ac:dyDescent="0.3">
      <c r="A76" s="6" t="s">
        <v>6</v>
      </c>
      <c r="B76" s="6" t="s">
        <v>202</v>
      </c>
      <c r="C76" s="6" t="s">
        <v>83</v>
      </c>
      <c r="D76" s="6" t="s">
        <v>205</v>
      </c>
      <c r="E76" s="6" t="s">
        <v>204</v>
      </c>
      <c r="F76" s="5">
        <v>7.6005240000000027</v>
      </c>
      <c r="G76" s="5">
        <v>8.2804265378444253</v>
      </c>
      <c r="H76" s="5">
        <v>8.9237849452330043</v>
      </c>
      <c r="I76" s="5">
        <v>9.5224004101655719</v>
      </c>
      <c r="J76" s="5">
        <v>10.061399209597301</v>
      </c>
      <c r="K76" s="5">
        <v>10.550595261936662</v>
      </c>
      <c r="L76" s="5">
        <v>10.987393505568381</v>
      </c>
      <c r="M76" s="5">
        <v>11.355994086869066</v>
      </c>
      <c r="N76" s="5">
        <v>11.658606994172384</v>
      </c>
      <c r="O76" s="5">
        <v>11.905903800572224</v>
      </c>
      <c r="P76" s="5">
        <v>12.096324899279601</v>
      </c>
      <c r="Q76" s="5">
        <v>12.237688761164542</v>
      </c>
      <c r="R76" s="5">
        <v>12.330850381951668</v>
      </c>
      <c r="S76" s="5">
        <v>12.377318008425405</v>
      </c>
      <c r="T76" s="5">
        <v>12.389007971592862</v>
      </c>
      <c r="U76" s="5">
        <v>12.363707877499573</v>
      </c>
      <c r="V76" s="5">
        <v>12.306498748423071</v>
      </c>
      <c r="W76" s="5">
        <v>12.219939328769003</v>
      </c>
      <c r="X76" s="5">
        <v>12.122441038450239</v>
      </c>
    </row>
    <row r="77" spans="1:24" x14ac:dyDescent="0.3">
      <c r="A77" s="6" t="s">
        <v>6</v>
      </c>
      <c r="B77" s="6" t="s">
        <v>202</v>
      </c>
      <c r="C77" s="6" t="s">
        <v>84</v>
      </c>
      <c r="D77" s="6" t="s">
        <v>205</v>
      </c>
      <c r="E77" s="6" t="s">
        <v>204</v>
      </c>
      <c r="F77" s="5">
        <v>4.4033300000000031</v>
      </c>
      <c r="G77" s="5">
        <v>4.3727112697916608</v>
      </c>
      <c r="H77" s="5">
        <v>4.3391813687262939</v>
      </c>
      <c r="I77" s="5">
        <v>4.3012450121181214</v>
      </c>
      <c r="J77" s="5">
        <v>4.2593378453529853</v>
      </c>
      <c r="K77" s="5">
        <v>4.214160263250271</v>
      </c>
      <c r="L77" s="5">
        <v>4.1668101801883148</v>
      </c>
      <c r="M77" s="5">
        <v>4.1164798147874535</v>
      </c>
      <c r="N77" s="5">
        <v>4.0632903857405784</v>
      </c>
      <c r="O77" s="5">
        <v>4.0076770238351971</v>
      </c>
      <c r="P77" s="5">
        <v>3.9498711750788282</v>
      </c>
      <c r="Q77" s="5">
        <v>3.8810257899827798</v>
      </c>
      <c r="R77" s="5">
        <v>3.8022842307267655</v>
      </c>
      <c r="S77" s="5">
        <v>3.7150876813461808</v>
      </c>
      <c r="T77" s="5">
        <v>3.6211912260426402</v>
      </c>
      <c r="U77" s="5">
        <v>3.5232589479469674</v>
      </c>
      <c r="V77" s="5">
        <v>3.423224232986926</v>
      </c>
      <c r="W77" s="5">
        <v>3.3219485096414267</v>
      </c>
      <c r="X77" s="5">
        <v>3.2199876024233607</v>
      </c>
    </row>
    <row r="78" spans="1:24" x14ac:dyDescent="0.3">
      <c r="A78" s="6" t="s">
        <v>6</v>
      </c>
      <c r="B78" s="6" t="s">
        <v>202</v>
      </c>
      <c r="C78" s="6" t="s">
        <v>85</v>
      </c>
      <c r="D78" s="6" t="s">
        <v>205</v>
      </c>
      <c r="E78" s="6" t="s">
        <v>204</v>
      </c>
      <c r="F78" s="5">
        <v>9.993247000000002</v>
      </c>
      <c r="G78" s="5">
        <v>10.557756781543663</v>
      </c>
      <c r="H78" s="5">
        <v>11.066898174178565</v>
      </c>
      <c r="I78" s="5">
        <v>11.516684253254255</v>
      </c>
      <c r="J78" s="5">
        <v>11.900742584918122</v>
      </c>
      <c r="K78" s="5">
        <v>12.211424652592274</v>
      </c>
      <c r="L78" s="5">
        <v>12.462039629510191</v>
      </c>
      <c r="M78" s="5">
        <v>12.643938768801533</v>
      </c>
      <c r="N78" s="5">
        <v>12.747289171016122</v>
      </c>
      <c r="O78" s="5">
        <v>12.780102543760139</v>
      </c>
      <c r="P78" s="5">
        <v>12.73064352996963</v>
      </c>
      <c r="Q78" s="5">
        <v>12.637174881432994</v>
      </c>
      <c r="R78" s="5">
        <v>12.493376938874162</v>
      </c>
      <c r="S78" s="5">
        <v>12.314839000538729</v>
      </c>
      <c r="T78" s="5">
        <v>12.109033843636597</v>
      </c>
      <c r="U78" s="5">
        <v>11.882696314981661</v>
      </c>
      <c r="V78" s="5">
        <v>11.642797461978025</v>
      </c>
      <c r="W78" s="5">
        <v>11.412500176685514</v>
      </c>
      <c r="X78" s="5">
        <v>11.193161797639076</v>
      </c>
    </row>
    <row r="79" spans="1:24" x14ac:dyDescent="0.3">
      <c r="A79" s="6" t="s">
        <v>6</v>
      </c>
      <c r="B79" s="6" t="s">
        <v>202</v>
      </c>
      <c r="C79" s="6" t="s">
        <v>86</v>
      </c>
      <c r="D79" s="6" t="s">
        <v>205</v>
      </c>
      <c r="E79" s="6" t="s">
        <v>204</v>
      </c>
      <c r="F79" s="5">
        <v>9.9836450000000116</v>
      </c>
      <c r="G79" s="5">
        <v>9.8525891544769788</v>
      </c>
      <c r="H79" s="5">
        <v>9.7288854181318456</v>
      </c>
      <c r="I79" s="5">
        <v>9.6119948692227393</v>
      </c>
      <c r="J79" s="5">
        <v>9.4882597943448186</v>
      </c>
      <c r="K79" s="5">
        <v>9.348939580632992</v>
      </c>
      <c r="L79" s="5">
        <v>9.2017970635118829</v>
      </c>
      <c r="M79" s="5">
        <v>9.0519884922001097</v>
      </c>
      <c r="N79" s="5">
        <v>8.8994462888385115</v>
      </c>
      <c r="O79" s="5">
        <v>8.7413702167849543</v>
      </c>
      <c r="P79" s="5">
        <v>8.5735159245860579</v>
      </c>
      <c r="Q79" s="5">
        <v>8.3791845624000363</v>
      </c>
      <c r="R79" s="5">
        <v>8.1636673713950998</v>
      </c>
      <c r="S79" s="5">
        <v>7.9399873937982077</v>
      </c>
      <c r="T79" s="5">
        <v>7.7214265701691271</v>
      </c>
      <c r="U79" s="5">
        <v>7.5121655418249995</v>
      </c>
      <c r="V79" s="5">
        <v>7.3117596701152907</v>
      </c>
      <c r="W79" s="5">
        <v>7.1178928790545442</v>
      </c>
      <c r="X79" s="5">
        <v>6.9262422196956814</v>
      </c>
    </row>
    <row r="80" spans="1:24" x14ac:dyDescent="0.3">
      <c r="A80" s="6" t="s">
        <v>6</v>
      </c>
      <c r="B80" s="6" t="s">
        <v>202</v>
      </c>
      <c r="C80" s="6" t="s">
        <v>87</v>
      </c>
      <c r="D80" s="6" t="s">
        <v>205</v>
      </c>
      <c r="E80" s="6" t="s">
        <v>204</v>
      </c>
      <c r="F80" s="5">
        <v>239.8709370151422</v>
      </c>
      <c r="G80" s="5">
        <v>251.39584044050383</v>
      </c>
      <c r="H80" s="5">
        <v>261.70485457582919</v>
      </c>
      <c r="I80" s="5">
        <v>270.39511097815733</v>
      </c>
      <c r="J80" s="5">
        <v>277.36384735771713</v>
      </c>
      <c r="K80" s="5">
        <v>282.72321229594672</v>
      </c>
      <c r="L80" s="5">
        <v>286.31396614888257</v>
      </c>
      <c r="M80" s="5">
        <v>287.95754122973563</v>
      </c>
      <c r="N80" s="5">
        <v>287.52219567413624</v>
      </c>
      <c r="O80" s="5">
        <v>285.51240688463548</v>
      </c>
      <c r="P80" s="5">
        <v>282.01016556111165</v>
      </c>
      <c r="Q80" s="5">
        <v>277.24130499388559</v>
      </c>
      <c r="R80" s="5">
        <v>271.45644688234165</v>
      </c>
      <c r="S80" s="5">
        <v>264.9106694708334</v>
      </c>
      <c r="T80" s="5">
        <v>257.84437834259779</v>
      </c>
      <c r="U80" s="5">
        <v>250.45109571051893</v>
      </c>
      <c r="V80" s="5">
        <v>242.86699846835378</v>
      </c>
      <c r="W80" s="5">
        <v>235.194938059978</v>
      </c>
      <c r="X80" s="5">
        <v>227.51762828901153</v>
      </c>
    </row>
    <row r="81" spans="1:24" x14ac:dyDescent="0.3">
      <c r="A81" s="6" t="s">
        <v>6</v>
      </c>
      <c r="B81" s="6" t="s">
        <v>202</v>
      </c>
      <c r="C81" s="6" t="s">
        <v>88</v>
      </c>
      <c r="D81" s="6" t="s">
        <v>205</v>
      </c>
      <c r="E81" s="6" t="s">
        <v>204</v>
      </c>
      <c r="F81" s="5">
        <v>1224.6143269999998</v>
      </c>
      <c r="G81" s="5">
        <v>1307.9329187632588</v>
      </c>
      <c r="H81" s="5">
        <v>1388.0894570184828</v>
      </c>
      <c r="I81" s="5">
        <v>1461.7713384058027</v>
      </c>
      <c r="J81" s="5">
        <v>1528.5951937746031</v>
      </c>
      <c r="K81" s="5">
        <v>1590.4379828815277</v>
      </c>
      <c r="L81" s="5">
        <v>1645.8845545354418</v>
      </c>
      <c r="M81" s="5">
        <v>1694.5723631312142</v>
      </c>
      <c r="N81" s="5">
        <v>1733.7954781103126</v>
      </c>
      <c r="O81" s="5">
        <v>1762.6410611945159</v>
      </c>
      <c r="P81" s="5">
        <v>1779.2948409599628</v>
      </c>
      <c r="Q81" s="5">
        <v>1784.8231555284297</v>
      </c>
      <c r="R81" s="5">
        <v>1781.2522653935691</v>
      </c>
      <c r="S81" s="5">
        <v>1768.8050039338561</v>
      </c>
      <c r="T81" s="5">
        <v>1747.7968638506754</v>
      </c>
      <c r="U81" s="5">
        <v>1718.939306292343</v>
      </c>
      <c r="V81" s="5">
        <v>1684.433530535953</v>
      </c>
      <c r="W81" s="5">
        <v>1644.9243006659897</v>
      </c>
      <c r="X81" s="5">
        <v>1602.9362278121123</v>
      </c>
    </row>
    <row r="82" spans="1:24" x14ac:dyDescent="0.3">
      <c r="A82" s="6" t="s">
        <v>6</v>
      </c>
      <c r="B82" s="6" t="s">
        <v>202</v>
      </c>
      <c r="C82" s="6" t="s">
        <v>89</v>
      </c>
      <c r="D82" s="6" t="s">
        <v>205</v>
      </c>
      <c r="E82" s="6" t="s">
        <v>204</v>
      </c>
      <c r="F82" s="5">
        <v>4.4698999999999991</v>
      </c>
      <c r="G82" s="5">
        <v>4.767468817185506</v>
      </c>
      <c r="H82" s="5">
        <v>5.0367434649217193</v>
      </c>
      <c r="I82" s="5">
        <v>5.2838051573753928</v>
      </c>
      <c r="J82" s="5">
        <v>5.5133675997684133</v>
      </c>
      <c r="K82" s="5">
        <v>5.736090578233429</v>
      </c>
      <c r="L82" s="5">
        <v>5.955771444998625</v>
      </c>
      <c r="M82" s="5">
        <v>6.1667503357548501</v>
      </c>
      <c r="N82" s="5">
        <v>6.3579590106120136</v>
      </c>
      <c r="O82" s="5">
        <v>6.523563390645096</v>
      </c>
      <c r="P82" s="5">
        <v>6.6652205766911328</v>
      </c>
      <c r="Q82" s="5">
        <v>6.7781831211001711</v>
      </c>
      <c r="R82" s="5">
        <v>6.8697109521446817</v>
      </c>
      <c r="S82" s="5">
        <v>6.9440118044994605</v>
      </c>
      <c r="T82" s="5">
        <v>7.0028600639381597</v>
      </c>
      <c r="U82" s="5">
        <v>7.0467776833618787</v>
      </c>
      <c r="V82" s="5">
        <v>7.0748079644789534</v>
      </c>
      <c r="W82" s="5">
        <v>7.0859215610056827</v>
      </c>
      <c r="X82" s="5">
        <v>7.0757822839417432</v>
      </c>
    </row>
    <row r="83" spans="1:24" x14ac:dyDescent="0.3">
      <c r="A83" s="6" t="s">
        <v>6</v>
      </c>
      <c r="B83" s="6" t="s">
        <v>202</v>
      </c>
      <c r="C83" s="6" t="s">
        <v>90</v>
      </c>
      <c r="D83" s="6" t="s">
        <v>205</v>
      </c>
      <c r="E83" s="6" t="s">
        <v>204</v>
      </c>
      <c r="F83" s="5">
        <v>73.973629999999943</v>
      </c>
      <c r="G83" s="5">
        <v>78.34405371665973</v>
      </c>
      <c r="H83" s="5">
        <v>82.338654712930776</v>
      </c>
      <c r="I83" s="5">
        <v>85.506489697246764</v>
      </c>
      <c r="J83" s="5">
        <v>87.94997884103438</v>
      </c>
      <c r="K83" s="5">
        <v>89.954184883115758</v>
      </c>
      <c r="L83" s="5">
        <v>91.658285913371003</v>
      </c>
      <c r="M83" s="5">
        <v>92.892912462722677</v>
      </c>
      <c r="N83" s="5">
        <v>93.465235306518636</v>
      </c>
      <c r="O83" s="5">
        <v>93.314557938510106</v>
      </c>
      <c r="P83" s="5">
        <v>92.471361201431975</v>
      </c>
      <c r="Q83" s="5">
        <v>91.059324871718871</v>
      </c>
      <c r="R83" s="5">
        <v>89.152064563592063</v>
      </c>
      <c r="S83" s="5">
        <v>86.810410541528825</v>
      </c>
      <c r="T83" s="5">
        <v>84.178124697513155</v>
      </c>
      <c r="U83" s="5">
        <v>81.503479865180225</v>
      </c>
      <c r="V83" s="5">
        <v>79.020682039887205</v>
      </c>
      <c r="W83" s="5">
        <v>76.824081773659088</v>
      </c>
      <c r="X83" s="5">
        <v>74.815278896076663</v>
      </c>
    </row>
    <row r="84" spans="1:24" x14ac:dyDescent="0.3">
      <c r="A84" s="6" t="s">
        <v>6</v>
      </c>
      <c r="B84" s="6" t="s">
        <v>202</v>
      </c>
      <c r="C84" s="6" t="s">
        <v>91</v>
      </c>
      <c r="D84" s="6" t="s">
        <v>205</v>
      </c>
      <c r="E84" s="6" t="s">
        <v>204</v>
      </c>
      <c r="F84" s="5">
        <v>31.671590999999989</v>
      </c>
      <c r="G84" s="5">
        <v>36.199786409557547</v>
      </c>
      <c r="H84" s="5">
        <v>40.772303404590922</v>
      </c>
      <c r="I84" s="5">
        <v>45.417334667068147</v>
      </c>
      <c r="J84" s="5">
        <v>50.174474162113832</v>
      </c>
      <c r="K84" s="5">
        <v>54.913471069778517</v>
      </c>
      <c r="L84" s="5">
        <v>59.534563695980601</v>
      </c>
      <c r="M84" s="5">
        <v>63.842093881160139</v>
      </c>
      <c r="N84" s="5">
        <v>67.757489978450735</v>
      </c>
      <c r="O84" s="5">
        <v>71.361399135433018</v>
      </c>
      <c r="P84" s="5">
        <v>74.670558681094889</v>
      </c>
      <c r="Q84" s="5">
        <v>77.667368269726936</v>
      </c>
      <c r="R84" s="5">
        <v>80.386553295485385</v>
      </c>
      <c r="S84" s="5">
        <v>82.713112616881375</v>
      </c>
      <c r="T84" s="5">
        <v>84.64887319132923</v>
      </c>
      <c r="U84" s="5">
        <v>86.146803821697418</v>
      </c>
      <c r="V84" s="5">
        <v>87.253844744728895</v>
      </c>
      <c r="W84" s="5">
        <v>88.040063354798349</v>
      </c>
      <c r="X84" s="5">
        <v>88.494137691526902</v>
      </c>
    </row>
    <row r="85" spans="1:24" x14ac:dyDescent="0.3">
      <c r="A85" s="6" t="s">
        <v>6</v>
      </c>
      <c r="B85" s="6" t="s">
        <v>202</v>
      </c>
      <c r="C85" s="6" t="s">
        <v>92</v>
      </c>
      <c r="D85" s="6" t="s">
        <v>205</v>
      </c>
      <c r="E85" s="6" t="s">
        <v>204</v>
      </c>
      <c r="F85" s="5">
        <v>0.32013594562136782</v>
      </c>
      <c r="G85" s="5">
        <v>0.34493604290875429</v>
      </c>
      <c r="H85" s="5">
        <v>0.36874457310521086</v>
      </c>
      <c r="I85" s="5">
        <v>0.39175249803164935</v>
      </c>
      <c r="J85" s="5">
        <v>0.41321283402991826</v>
      </c>
      <c r="K85" s="5">
        <v>0.43349799856271215</v>
      </c>
      <c r="L85" s="5">
        <v>0.45351548623782473</v>
      </c>
      <c r="M85" s="5">
        <v>0.4732887325746078</v>
      </c>
      <c r="N85" s="5">
        <v>0.49226541807375734</v>
      </c>
      <c r="O85" s="5">
        <v>0.50990716209387454</v>
      </c>
      <c r="P85" s="5">
        <v>0.52601435398572993</v>
      </c>
      <c r="Q85" s="5">
        <v>0.54005995568352783</v>
      </c>
      <c r="R85" s="5">
        <v>0.55244622814578004</v>
      </c>
      <c r="S85" s="5">
        <v>0.5634153809247231</v>
      </c>
      <c r="T85" s="5">
        <v>0.57272440110996059</v>
      </c>
      <c r="U85" s="5">
        <v>0.58007276460650681</v>
      </c>
      <c r="V85" s="5">
        <v>0.58541082732893002</v>
      </c>
      <c r="W85" s="5">
        <v>0.58821839739757309</v>
      </c>
      <c r="X85" s="5">
        <v>0.58868292101018693</v>
      </c>
    </row>
    <row r="86" spans="1:24" x14ac:dyDescent="0.3">
      <c r="A86" s="6" t="s">
        <v>6</v>
      </c>
      <c r="B86" s="6" t="s">
        <v>202</v>
      </c>
      <c r="C86" s="6" t="s">
        <v>93</v>
      </c>
      <c r="D86" s="6" t="s">
        <v>205</v>
      </c>
      <c r="E86" s="6" t="s">
        <v>204</v>
      </c>
      <c r="F86" s="5">
        <v>7.4184000000000028</v>
      </c>
      <c r="G86" s="5">
        <v>8.3194741970467589</v>
      </c>
      <c r="H86" s="5">
        <v>9.2366171591722885</v>
      </c>
      <c r="I86" s="5">
        <v>10.150746603537177</v>
      </c>
      <c r="J86" s="5">
        <v>11.05026102719251</v>
      </c>
      <c r="K86" s="5">
        <v>11.949454698010362</v>
      </c>
      <c r="L86" s="5">
        <v>12.85953375338298</v>
      </c>
      <c r="M86" s="5">
        <v>13.766392286134506</v>
      </c>
      <c r="N86" s="5">
        <v>14.648657512143226</v>
      </c>
      <c r="O86" s="5">
        <v>15.497460024401219</v>
      </c>
      <c r="P86" s="5">
        <v>16.314768390091348</v>
      </c>
      <c r="Q86" s="5">
        <v>17.147312591799675</v>
      </c>
      <c r="R86" s="5">
        <v>17.994841438411381</v>
      </c>
      <c r="S86" s="5">
        <v>18.851501914805233</v>
      </c>
      <c r="T86" s="5">
        <v>19.707658949090945</v>
      </c>
      <c r="U86" s="5">
        <v>20.561102652614199</v>
      </c>
      <c r="V86" s="5">
        <v>21.417178329544928</v>
      </c>
      <c r="W86" s="5">
        <v>22.284274950441365</v>
      </c>
      <c r="X86" s="5">
        <v>23.143948821035774</v>
      </c>
    </row>
    <row r="87" spans="1:24" x14ac:dyDescent="0.3">
      <c r="A87" s="6" t="s">
        <v>6</v>
      </c>
      <c r="B87" s="6" t="s">
        <v>202</v>
      </c>
      <c r="C87" s="6" t="s">
        <v>94</v>
      </c>
      <c r="D87" s="6" t="s">
        <v>205</v>
      </c>
      <c r="E87" s="6" t="s">
        <v>204</v>
      </c>
      <c r="F87" s="5">
        <v>60.550847999999974</v>
      </c>
      <c r="G87" s="5">
        <v>61.480488628327841</v>
      </c>
      <c r="H87" s="5">
        <v>61.701741030934244</v>
      </c>
      <c r="I87" s="5">
        <v>61.839537933500878</v>
      </c>
      <c r="J87" s="5">
        <v>61.953927715205616</v>
      </c>
      <c r="K87" s="5">
        <v>62.028486493269334</v>
      </c>
      <c r="L87" s="5">
        <v>62.022483076367443</v>
      </c>
      <c r="M87" s="5">
        <v>61.851374807183092</v>
      </c>
      <c r="N87" s="5">
        <v>61.475817592359384</v>
      </c>
      <c r="O87" s="5">
        <v>60.896659450934088</v>
      </c>
      <c r="P87" s="5">
        <v>60.170599066694919</v>
      </c>
      <c r="Q87" s="5">
        <v>59.275837184331451</v>
      </c>
      <c r="R87" s="5">
        <v>58.304545674827111</v>
      </c>
      <c r="S87" s="5">
        <v>57.323501829476569</v>
      </c>
      <c r="T87" s="5">
        <v>56.36085347699489</v>
      </c>
      <c r="U87" s="5">
        <v>55.412937719237085</v>
      </c>
      <c r="V87" s="5">
        <v>54.378336535562219</v>
      </c>
      <c r="W87" s="5">
        <v>53.195178774102594</v>
      </c>
      <c r="X87" s="5">
        <v>51.885154191202908</v>
      </c>
    </row>
    <row r="88" spans="1:24" x14ac:dyDescent="0.3">
      <c r="A88" s="6" t="s">
        <v>6</v>
      </c>
      <c r="B88" s="6" t="s">
        <v>202</v>
      </c>
      <c r="C88" s="6" t="s">
        <v>95</v>
      </c>
      <c r="D88" s="6" t="s">
        <v>205</v>
      </c>
      <c r="E88" s="6" t="s">
        <v>204</v>
      </c>
      <c r="F88" s="5">
        <v>2.7410520000000003</v>
      </c>
      <c r="G88" s="5">
        <v>2.7903994899837401</v>
      </c>
      <c r="H88" s="5">
        <v>2.8362905176539366</v>
      </c>
      <c r="I88" s="5">
        <v>2.8679221640254533</v>
      </c>
      <c r="J88" s="5">
        <v>2.8797228442462086</v>
      </c>
      <c r="K88" s="5">
        <v>2.8761552587451042</v>
      </c>
      <c r="L88" s="5">
        <v>2.8590322847895573</v>
      </c>
      <c r="M88" s="5">
        <v>2.8299244170753113</v>
      </c>
      <c r="N88" s="5">
        <v>2.7858279351783359</v>
      </c>
      <c r="O88" s="5">
        <v>2.7269123532100403</v>
      </c>
      <c r="P88" s="5">
        <v>2.6595729504789269</v>
      </c>
      <c r="Q88" s="5">
        <v>2.5947210380064809</v>
      </c>
      <c r="R88" s="5">
        <v>2.5352939267245755</v>
      </c>
      <c r="S88" s="5">
        <v>2.480721209976557</v>
      </c>
      <c r="T88" s="5">
        <v>2.4284348416463959</v>
      </c>
      <c r="U88" s="5">
        <v>2.3765385311364224</v>
      </c>
      <c r="V88" s="5">
        <v>2.3274191638059198</v>
      </c>
      <c r="W88" s="5">
        <v>2.281947103416373</v>
      </c>
      <c r="X88" s="5">
        <v>2.2415372306774883</v>
      </c>
    </row>
    <row r="89" spans="1:24" x14ac:dyDescent="0.3">
      <c r="A89" s="6" t="s">
        <v>6</v>
      </c>
      <c r="B89" s="6" t="s">
        <v>202</v>
      </c>
      <c r="C89" s="6" t="s">
        <v>96</v>
      </c>
      <c r="D89" s="6" t="s">
        <v>205</v>
      </c>
      <c r="E89" s="6" t="s">
        <v>204</v>
      </c>
      <c r="F89" s="5">
        <v>6.1872270000000009</v>
      </c>
      <c r="G89" s="5">
        <v>7.0683401980534235</v>
      </c>
      <c r="H89" s="5">
        <v>7.9930647538320532</v>
      </c>
      <c r="I89" s="5">
        <v>8.9315815420285141</v>
      </c>
      <c r="J89" s="5">
        <v>9.8554137943136819</v>
      </c>
      <c r="K89" s="5">
        <v>10.758402215108644</v>
      </c>
      <c r="L89" s="5">
        <v>11.63331206163039</v>
      </c>
      <c r="M89" s="5">
        <v>12.465424087530359</v>
      </c>
      <c r="N89" s="5">
        <v>13.253365428355732</v>
      </c>
      <c r="O89" s="5">
        <v>13.978305463728267</v>
      </c>
      <c r="P89" s="5">
        <v>14.629250036416481</v>
      </c>
      <c r="Q89" s="5">
        <v>15.171962852103681</v>
      </c>
      <c r="R89" s="5">
        <v>15.590891249602821</v>
      </c>
      <c r="S89" s="5">
        <v>15.887339162232347</v>
      </c>
      <c r="T89" s="5">
        <v>16.079761705692981</v>
      </c>
      <c r="U89" s="5">
        <v>16.171204698981359</v>
      </c>
      <c r="V89" s="5">
        <v>16.172854975341323</v>
      </c>
      <c r="W89" s="5">
        <v>16.086912251462408</v>
      </c>
      <c r="X89" s="5">
        <v>15.934880156694293</v>
      </c>
    </row>
    <row r="90" spans="1:24" x14ac:dyDescent="0.3">
      <c r="A90" s="6" t="s">
        <v>6</v>
      </c>
      <c r="B90" s="6" t="s">
        <v>202</v>
      </c>
      <c r="C90" s="6" t="s">
        <v>97</v>
      </c>
      <c r="D90" s="6" t="s">
        <v>205</v>
      </c>
      <c r="E90" s="6" t="s">
        <v>204</v>
      </c>
      <c r="F90" s="5">
        <v>126.53592001621917</v>
      </c>
      <c r="G90" s="5">
        <v>126.10453136241107</v>
      </c>
      <c r="H90" s="5">
        <v>124.81254802065374</v>
      </c>
      <c r="I90" s="5">
        <v>122.85015143982324</v>
      </c>
      <c r="J90" s="5">
        <v>120.40981332343114</v>
      </c>
      <c r="K90" s="5">
        <v>117.67026095866262</v>
      </c>
      <c r="L90" s="5">
        <v>114.75440985661928</v>
      </c>
      <c r="M90" s="5">
        <v>111.70792538141205</v>
      </c>
      <c r="N90" s="5">
        <v>108.60869980126017</v>
      </c>
      <c r="O90" s="5">
        <v>105.52285371676663</v>
      </c>
      <c r="P90" s="5">
        <v>102.41474177057235</v>
      </c>
      <c r="Q90" s="5">
        <v>99.095345937503851</v>
      </c>
      <c r="R90" s="5">
        <v>95.619122187541691</v>
      </c>
      <c r="S90" s="5">
        <v>92.122147029364115</v>
      </c>
      <c r="T90" s="5">
        <v>88.690439973261434</v>
      </c>
      <c r="U90" s="5">
        <v>85.17212655940682</v>
      </c>
      <c r="V90" s="5">
        <v>81.686361139724497</v>
      </c>
      <c r="W90" s="5">
        <v>78.275993683718127</v>
      </c>
      <c r="X90" s="5">
        <v>74.941346345531954</v>
      </c>
    </row>
    <row r="91" spans="1:24" x14ac:dyDescent="0.3">
      <c r="A91" s="6" t="s">
        <v>6</v>
      </c>
      <c r="B91" s="6" t="s">
        <v>202</v>
      </c>
      <c r="C91" s="6" t="s">
        <v>98</v>
      </c>
      <c r="D91" s="6" t="s">
        <v>205</v>
      </c>
      <c r="E91" s="6" t="s">
        <v>204</v>
      </c>
      <c r="F91" s="5">
        <v>16.026367000456602</v>
      </c>
      <c r="G91" s="5">
        <v>16.866241530876803</v>
      </c>
      <c r="H91" s="5">
        <v>17.590496440663181</v>
      </c>
      <c r="I91" s="5">
        <v>18.192007421019973</v>
      </c>
      <c r="J91" s="5">
        <v>18.694465370067</v>
      </c>
      <c r="K91" s="5">
        <v>19.152897881064302</v>
      </c>
      <c r="L91" s="5">
        <v>19.580723460077493</v>
      </c>
      <c r="M91" s="5">
        <v>19.935375340489699</v>
      </c>
      <c r="N91" s="5">
        <v>20.177791035800229</v>
      </c>
      <c r="O91" s="5">
        <v>20.323570032342218</v>
      </c>
      <c r="P91" s="5">
        <v>20.410380970915853</v>
      </c>
      <c r="Q91" s="5">
        <v>20.43494133365305</v>
      </c>
      <c r="R91" s="5">
        <v>20.389978595740665</v>
      </c>
      <c r="S91" s="5">
        <v>20.264287688673409</v>
      </c>
      <c r="T91" s="5">
        <v>20.055106882873737</v>
      </c>
      <c r="U91" s="5">
        <v>19.795198158730283</v>
      </c>
      <c r="V91" s="5">
        <v>19.498546943503943</v>
      </c>
      <c r="W91" s="5">
        <v>19.168118550785302</v>
      </c>
      <c r="X91" s="5">
        <v>18.793894205139573</v>
      </c>
    </row>
    <row r="92" spans="1:24" x14ac:dyDescent="0.3">
      <c r="A92" s="6" t="s">
        <v>6</v>
      </c>
      <c r="B92" s="6" t="s">
        <v>202</v>
      </c>
      <c r="C92" s="6" t="s">
        <v>99</v>
      </c>
      <c r="D92" s="6" t="s">
        <v>205</v>
      </c>
      <c r="E92" s="6" t="s">
        <v>204</v>
      </c>
      <c r="F92" s="5">
        <v>40.512681999999984</v>
      </c>
      <c r="G92" s="5">
        <v>45.566401313828898</v>
      </c>
      <c r="H92" s="5">
        <v>50.657551371489831</v>
      </c>
      <c r="I92" s="5">
        <v>55.666685123045859</v>
      </c>
      <c r="J92" s="5">
        <v>60.593313790536854</v>
      </c>
      <c r="K92" s="5">
        <v>65.43947504351722</v>
      </c>
      <c r="L92" s="5">
        <v>70.035351749307296</v>
      </c>
      <c r="M92" s="5">
        <v>74.278589013803042</v>
      </c>
      <c r="N92" s="5">
        <v>78.055622340083289</v>
      </c>
      <c r="O92" s="5">
        <v>81.307559121194544</v>
      </c>
      <c r="P92" s="5">
        <v>84.165309816364243</v>
      </c>
      <c r="Q92" s="5">
        <v>86.759992705444517</v>
      </c>
      <c r="R92" s="5">
        <v>89.022040424692506</v>
      </c>
      <c r="S92" s="5">
        <v>90.979359640401725</v>
      </c>
      <c r="T92" s="5">
        <v>92.594233110720452</v>
      </c>
      <c r="U92" s="5">
        <v>93.827318919063657</v>
      </c>
      <c r="V92" s="5">
        <v>94.732493648785521</v>
      </c>
      <c r="W92" s="5">
        <v>95.269321441110733</v>
      </c>
      <c r="X92" s="5">
        <v>95.540581285799419</v>
      </c>
    </row>
    <row r="93" spans="1:24" x14ac:dyDescent="0.3">
      <c r="A93" s="6" t="s">
        <v>6</v>
      </c>
      <c r="B93" s="6" t="s">
        <v>202</v>
      </c>
      <c r="C93" s="6" t="s">
        <v>100</v>
      </c>
      <c r="D93" s="6" t="s">
        <v>205</v>
      </c>
      <c r="E93" s="6" t="s">
        <v>204</v>
      </c>
      <c r="F93" s="5">
        <v>5.3342229999999979</v>
      </c>
      <c r="G93" s="5">
        <v>5.6097264358839745</v>
      </c>
      <c r="H93" s="5">
        <v>5.8394755487416639</v>
      </c>
      <c r="I93" s="5">
        <v>6.017769641274648</v>
      </c>
      <c r="J93" s="5">
        <v>6.160790627237704</v>
      </c>
      <c r="K93" s="5">
        <v>6.2807433382636342</v>
      </c>
      <c r="L93" s="5">
        <v>6.3670486701005187</v>
      </c>
      <c r="M93" s="5">
        <v>6.40839592826614</v>
      </c>
      <c r="N93" s="5">
        <v>6.4096160755133091</v>
      </c>
      <c r="O93" s="5">
        <v>6.3776282973962681</v>
      </c>
      <c r="P93" s="5">
        <v>6.3201755741370329</v>
      </c>
      <c r="Q93" s="5">
        <v>6.255167648431013</v>
      </c>
      <c r="R93" s="5">
        <v>6.1816891643884766</v>
      </c>
      <c r="S93" s="5">
        <v>6.0929935666841306</v>
      </c>
      <c r="T93" s="5">
        <v>5.9927139492968857</v>
      </c>
      <c r="U93" s="5">
        <v>5.8868845792775639</v>
      </c>
      <c r="V93" s="5">
        <v>5.7794949219993645</v>
      </c>
      <c r="W93" s="5">
        <v>5.6793418103544058</v>
      </c>
      <c r="X93" s="5">
        <v>5.5838709062131562</v>
      </c>
    </row>
    <row r="94" spans="1:24" x14ac:dyDescent="0.3">
      <c r="A94" s="6" t="s">
        <v>6</v>
      </c>
      <c r="B94" s="6" t="s">
        <v>202</v>
      </c>
      <c r="C94" s="6" t="s">
        <v>101</v>
      </c>
      <c r="D94" s="6" t="s">
        <v>205</v>
      </c>
      <c r="E94" s="6" t="s">
        <v>204</v>
      </c>
      <c r="F94" s="5">
        <v>14.138255000114109</v>
      </c>
      <c r="G94" s="5">
        <v>14.892554895244729</v>
      </c>
      <c r="H94" s="5">
        <v>15.606885619439399</v>
      </c>
      <c r="I94" s="5">
        <v>16.191826617160842</v>
      </c>
      <c r="J94" s="5">
        <v>16.659982101329458</v>
      </c>
      <c r="K94" s="5">
        <v>17.019795833518462</v>
      </c>
      <c r="L94" s="5">
        <v>17.288656222231413</v>
      </c>
      <c r="M94" s="5">
        <v>17.497029499063995</v>
      </c>
      <c r="N94" s="5">
        <v>17.615270893458536</v>
      </c>
      <c r="O94" s="5">
        <v>17.627374890603537</v>
      </c>
      <c r="P94" s="5">
        <v>17.540092408390397</v>
      </c>
      <c r="Q94" s="5">
        <v>17.386303855027798</v>
      </c>
      <c r="R94" s="5">
        <v>17.197262188591637</v>
      </c>
      <c r="S94" s="5">
        <v>16.973793308022202</v>
      </c>
      <c r="T94" s="5">
        <v>16.718821785168096</v>
      </c>
      <c r="U94" s="5">
        <v>16.457944471715908</v>
      </c>
      <c r="V94" s="5">
        <v>16.19176484981552</v>
      </c>
      <c r="W94" s="5">
        <v>15.946792096515559</v>
      </c>
      <c r="X94" s="5">
        <v>15.719884626473547</v>
      </c>
    </row>
    <row r="95" spans="1:24" x14ac:dyDescent="0.3">
      <c r="A95" s="6" t="s">
        <v>6</v>
      </c>
      <c r="B95" s="6" t="s">
        <v>202</v>
      </c>
      <c r="C95" s="6" t="s">
        <v>102</v>
      </c>
      <c r="D95" s="6" t="s">
        <v>205</v>
      </c>
      <c r="E95" s="6" t="s">
        <v>204</v>
      </c>
      <c r="F95" s="5">
        <v>48.183584001943508</v>
      </c>
      <c r="G95" s="5">
        <v>48.906107646598969</v>
      </c>
      <c r="H95" s="5">
        <v>49.377555055456213</v>
      </c>
      <c r="I95" s="5">
        <v>49.640653652555358</v>
      </c>
      <c r="J95" s="5">
        <v>49.660647219802627</v>
      </c>
      <c r="K95" s="5">
        <v>49.342321950644468</v>
      </c>
      <c r="L95" s="5">
        <v>48.630185782313106</v>
      </c>
      <c r="M95" s="5">
        <v>47.559507855010459</v>
      </c>
      <c r="N95" s="5">
        <v>46.183250951548644</v>
      </c>
      <c r="O95" s="5">
        <v>44.597867302299981</v>
      </c>
      <c r="P95" s="5">
        <v>42.90645890601305</v>
      </c>
      <c r="Q95" s="5">
        <v>41.155445271061282</v>
      </c>
      <c r="R95" s="5">
        <v>39.391814795499506</v>
      </c>
      <c r="S95" s="5">
        <v>37.654674290133649</v>
      </c>
      <c r="T95" s="5">
        <v>35.974645168071667</v>
      </c>
      <c r="U95" s="5">
        <v>34.37058693034119</v>
      </c>
      <c r="V95" s="5">
        <v>32.8546870608833</v>
      </c>
      <c r="W95" s="5">
        <v>31.435525633295743</v>
      </c>
      <c r="X95" s="5">
        <v>30.044472590361266</v>
      </c>
    </row>
    <row r="96" spans="1:24" x14ac:dyDescent="0.3">
      <c r="A96" s="6" t="s">
        <v>6</v>
      </c>
      <c r="B96" s="6" t="s">
        <v>202</v>
      </c>
      <c r="C96" s="6" t="s">
        <v>103</v>
      </c>
      <c r="D96" s="6" t="s">
        <v>205</v>
      </c>
      <c r="E96" s="6" t="s">
        <v>204</v>
      </c>
      <c r="F96" s="5">
        <v>2.7367319999999995</v>
      </c>
      <c r="G96" s="5">
        <v>3.1794924789077426</v>
      </c>
      <c r="H96" s="5">
        <v>3.5842673931447937</v>
      </c>
      <c r="I96" s="5">
        <v>3.9853401445431835</v>
      </c>
      <c r="J96" s="5">
        <v>4.3862130140959286</v>
      </c>
      <c r="K96" s="5">
        <v>4.7838384148464712</v>
      </c>
      <c r="L96" s="5">
        <v>5.165719135917918</v>
      </c>
      <c r="M96" s="5">
        <v>5.5140055221382296</v>
      </c>
      <c r="N96" s="5">
        <v>5.8202691693359636</v>
      </c>
      <c r="O96" s="5">
        <v>6.0852769483076345</v>
      </c>
      <c r="P96" s="5">
        <v>6.3144860191873988</v>
      </c>
      <c r="Q96" s="5">
        <v>6.493774190289785</v>
      </c>
      <c r="R96" s="5">
        <v>6.6214438925253329</v>
      </c>
      <c r="S96" s="5">
        <v>6.6980933049564539</v>
      </c>
      <c r="T96" s="5">
        <v>6.7283680427135106</v>
      </c>
      <c r="U96" s="5">
        <v>6.7201063742197418</v>
      </c>
      <c r="V96" s="5">
        <v>6.6768057000148611</v>
      </c>
      <c r="W96" s="5">
        <v>6.6010583651280976</v>
      </c>
      <c r="X96" s="5">
        <v>6.4877138580819036</v>
      </c>
    </row>
    <row r="97" spans="1:24" x14ac:dyDescent="0.3">
      <c r="A97" s="6" t="s">
        <v>6</v>
      </c>
      <c r="B97" s="6" t="s">
        <v>202</v>
      </c>
      <c r="C97" s="6" t="s">
        <v>104</v>
      </c>
      <c r="D97" s="6" t="s">
        <v>205</v>
      </c>
      <c r="E97" s="6" t="s">
        <v>204</v>
      </c>
      <c r="F97" s="5">
        <v>6.2008939999999972</v>
      </c>
      <c r="G97" s="5">
        <v>6.6368961659639618</v>
      </c>
      <c r="H97" s="5">
        <v>7.0664417472112762</v>
      </c>
      <c r="I97" s="5">
        <v>7.4597900206092271</v>
      </c>
      <c r="J97" s="5">
        <v>7.8021303491184346</v>
      </c>
      <c r="K97" s="5">
        <v>8.0791105355169073</v>
      </c>
      <c r="L97" s="5">
        <v>8.3037028132149171</v>
      </c>
      <c r="M97" s="5">
        <v>8.4857095476210702</v>
      </c>
      <c r="N97" s="5">
        <v>8.6312191890752814</v>
      </c>
      <c r="O97" s="5">
        <v>8.7287675017009665</v>
      </c>
      <c r="P97" s="5">
        <v>8.7645121719091836</v>
      </c>
      <c r="Q97" s="5">
        <v>8.7511880784337261</v>
      </c>
      <c r="R97" s="5">
        <v>8.6979202152039825</v>
      </c>
      <c r="S97" s="5">
        <v>8.6241104848630599</v>
      </c>
      <c r="T97" s="5">
        <v>8.540396553729698</v>
      </c>
      <c r="U97" s="5">
        <v>8.4491679243657369</v>
      </c>
      <c r="V97" s="5">
        <v>8.3521434043866396</v>
      </c>
      <c r="W97" s="5">
        <v>8.2462756868726395</v>
      </c>
      <c r="X97" s="5">
        <v>8.1335883936347404</v>
      </c>
    </row>
    <row r="98" spans="1:24" x14ac:dyDescent="0.3">
      <c r="A98" s="6" t="s">
        <v>6</v>
      </c>
      <c r="B98" s="6" t="s">
        <v>202</v>
      </c>
      <c r="C98" s="6" t="s">
        <v>105</v>
      </c>
      <c r="D98" s="6" t="s">
        <v>205</v>
      </c>
      <c r="E98" s="6" t="s">
        <v>204</v>
      </c>
      <c r="F98" s="5">
        <v>4.2275969999999949</v>
      </c>
      <c r="G98" s="5">
        <v>4.387101061073353</v>
      </c>
      <c r="H98" s="5">
        <v>4.540407112595819</v>
      </c>
      <c r="I98" s="5">
        <v>4.6817011657369791</v>
      </c>
      <c r="J98" s="5">
        <v>4.7996823519796381</v>
      </c>
      <c r="K98" s="5">
        <v>4.8854052092049463</v>
      </c>
      <c r="L98" s="5">
        <v>4.9412002048312464</v>
      </c>
      <c r="M98" s="5">
        <v>4.9692413938556168</v>
      </c>
      <c r="N98" s="5">
        <v>4.9725097653210675</v>
      </c>
      <c r="O98" s="5">
        <v>4.9550232042275875</v>
      </c>
      <c r="P98" s="5">
        <v>4.9158082754981933</v>
      </c>
      <c r="Q98" s="5">
        <v>4.8514319866551512</v>
      </c>
      <c r="R98" s="5">
        <v>4.7656188546837779</v>
      </c>
      <c r="S98" s="5">
        <v>4.6643990152257597</v>
      </c>
      <c r="T98" s="5">
        <v>4.5539970790177025</v>
      </c>
      <c r="U98" s="5">
        <v>4.4381416321726102</v>
      </c>
      <c r="V98" s="5">
        <v>4.3202076461594334</v>
      </c>
      <c r="W98" s="5">
        <v>4.2019599368378744</v>
      </c>
      <c r="X98" s="5">
        <v>4.0856625890433795</v>
      </c>
    </row>
    <row r="99" spans="1:24" x14ac:dyDescent="0.3">
      <c r="A99" s="6" t="s">
        <v>6</v>
      </c>
      <c r="B99" s="6" t="s">
        <v>202</v>
      </c>
      <c r="C99" s="6" t="s">
        <v>106</v>
      </c>
      <c r="D99" s="6" t="s">
        <v>205</v>
      </c>
      <c r="E99" s="6" t="s">
        <v>204</v>
      </c>
      <c r="F99" s="5">
        <v>3.9941220000000008</v>
      </c>
      <c r="G99" s="5">
        <v>4.8571283068973941</v>
      </c>
      <c r="H99" s="5">
        <v>5.751968711994941</v>
      </c>
      <c r="I99" s="5">
        <v>6.670249845638522</v>
      </c>
      <c r="J99" s="5">
        <v>7.5853417672094361</v>
      </c>
      <c r="K99" s="5">
        <v>8.4962887251633887</v>
      </c>
      <c r="L99" s="5">
        <v>9.3933774547421525</v>
      </c>
      <c r="M99" s="5">
        <v>10.267620166675002</v>
      </c>
      <c r="N99" s="5">
        <v>11.093544159260187</v>
      </c>
      <c r="O99" s="5">
        <v>11.851397053950919</v>
      </c>
      <c r="P99" s="5">
        <v>12.548074378330984</v>
      </c>
      <c r="Q99" s="5">
        <v>13.166131695617505</v>
      </c>
      <c r="R99" s="5">
        <v>13.691978541789501</v>
      </c>
      <c r="S99" s="5">
        <v>14.135147898477273</v>
      </c>
      <c r="T99" s="5">
        <v>14.480052415570217</v>
      </c>
      <c r="U99" s="5">
        <v>14.715362896772271</v>
      </c>
      <c r="V99" s="5">
        <v>14.854266429735182</v>
      </c>
      <c r="W99" s="5">
        <v>14.893546899983033</v>
      </c>
      <c r="X99" s="5">
        <v>14.859593653177965</v>
      </c>
    </row>
    <row r="100" spans="1:24" x14ac:dyDescent="0.3">
      <c r="A100" s="6" t="s">
        <v>6</v>
      </c>
      <c r="B100" s="6" t="s">
        <v>202</v>
      </c>
      <c r="C100" s="6" t="s">
        <v>107</v>
      </c>
      <c r="D100" s="6" t="s">
        <v>205</v>
      </c>
      <c r="E100" s="6" t="s">
        <v>204</v>
      </c>
      <c r="F100" s="5">
        <v>6.3551119999999948</v>
      </c>
      <c r="G100" s="5">
        <v>6.9372946568787732</v>
      </c>
      <c r="H100" s="5">
        <v>7.4614674596713861</v>
      </c>
      <c r="I100" s="5">
        <v>7.9062629099557151</v>
      </c>
      <c r="J100" s="5">
        <v>8.3045491689042361</v>
      </c>
      <c r="K100" s="5">
        <v>8.6860223220769797</v>
      </c>
      <c r="L100" s="5">
        <v>9.0605508691999663</v>
      </c>
      <c r="M100" s="5">
        <v>9.4108194861616994</v>
      </c>
      <c r="N100" s="5">
        <v>9.7026543654903161</v>
      </c>
      <c r="O100" s="5">
        <v>9.9092207194133426</v>
      </c>
      <c r="P100" s="5">
        <v>10.035856654242355</v>
      </c>
      <c r="Q100" s="5">
        <v>10.109969629229097</v>
      </c>
      <c r="R100" s="5">
        <v>10.14180782120699</v>
      </c>
      <c r="S100" s="5">
        <v>10.1475763886395</v>
      </c>
      <c r="T100" s="5">
        <v>10.129077748177059</v>
      </c>
      <c r="U100" s="5">
        <v>10.081150595564186</v>
      </c>
      <c r="V100" s="5">
        <v>10.003017294236844</v>
      </c>
      <c r="W100" s="5">
        <v>9.903486883937882</v>
      </c>
      <c r="X100" s="5">
        <v>9.783121929385425</v>
      </c>
    </row>
    <row r="101" spans="1:24" x14ac:dyDescent="0.3">
      <c r="A101" s="6" t="s">
        <v>6</v>
      </c>
      <c r="B101" s="6" t="s">
        <v>202</v>
      </c>
      <c r="C101" s="6" t="s">
        <v>108</v>
      </c>
      <c r="D101" s="6" t="s">
        <v>205</v>
      </c>
      <c r="E101" s="6" t="s">
        <v>204</v>
      </c>
      <c r="F101" s="5">
        <v>0.17426700000000003</v>
      </c>
      <c r="G101" s="5">
        <v>0.18261534629709777</v>
      </c>
      <c r="H101" s="5">
        <v>0.19018135008554465</v>
      </c>
      <c r="I101" s="5">
        <v>0.19667653822933137</v>
      </c>
      <c r="J101" s="5">
        <v>0.20213908381588389</v>
      </c>
      <c r="K101" s="5">
        <v>0.20652734338261031</v>
      </c>
      <c r="L101" s="5">
        <v>0.2098977651405706</v>
      </c>
      <c r="M101" s="5">
        <v>0.21206917211533616</v>
      </c>
      <c r="N101" s="5">
        <v>0.21298945026397817</v>
      </c>
      <c r="O101" s="5">
        <v>0.21288589415468143</v>
      </c>
      <c r="P101" s="5">
        <v>0.21184322849791801</v>
      </c>
      <c r="Q101" s="5">
        <v>0.20984482903533155</v>
      </c>
      <c r="R101" s="5">
        <v>0.20699231462410303</v>
      </c>
      <c r="S101" s="5">
        <v>0.20338186497970867</v>
      </c>
      <c r="T101" s="5">
        <v>0.19918837305643203</v>
      </c>
      <c r="U101" s="5">
        <v>0.19460019492180036</v>
      </c>
      <c r="V101" s="5">
        <v>0.18982355763375625</v>
      </c>
      <c r="W101" s="5">
        <v>0.18499965147956407</v>
      </c>
      <c r="X101" s="5">
        <v>0.18019511762464804</v>
      </c>
    </row>
    <row r="102" spans="1:24" x14ac:dyDescent="0.3">
      <c r="A102" s="6" t="s">
        <v>6</v>
      </c>
      <c r="B102" s="6" t="s">
        <v>202</v>
      </c>
      <c r="C102" s="6" t="s">
        <v>109</v>
      </c>
      <c r="D102" s="6" t="s">
        <v>205</v>
      </c>
      <c r="E102" s="6" t="s">
        <v>204</v>
      </c>
      <c r="F102" s="5">
        <v>20.859948999999983</v>
      </c>
      <c r="G102" s="5">
        <v>21.734738269871837</v>
      </c>
      <c r="H102" s="5">
        <v>22.438420767131287</v>
      </c>
      <c r="I102" s="5">
        <v>22.990813254558851</v>
      </c>
      <c r="J102" s="5">
        <v>23.435678707138869</v>
      </c>
      <c r="K102" s="5">
        <v>23.804486126337807</v>
      </c>
      <c r="L102" s="5">
        <v>24.075519302823391</v>
      </c>
      <c r="M102" s="5">
        <v>24.199378925567871</v>
      </c>
      <c r="N102" s="5">
        <v>24.188050096181026</v>
      </c>
      <c r="O102" s="5">
        <v>24.068488045086969</v>
      </c>
      <c r="P102" s="5">
        <v>23.869868486558694</v>
      </c>
      <c r="Q102" s="5">
        <v>23.620748166565193</v>
      </c>
      <c r="R102" s="5">
        <v>23.320985430681986</v>
      </c>
      <c r="S102" s="5">
        <v>22.988594426047069</v>
      </c>
      <c r="T102" s="5">
        <v>22.630182240414022</v>
      </c>
      <c r="U102" s="5">
        <v>22.257886356411749</v>
      </c>
      <c r="V102" s="5">
        <v>21.87345909724306</v>
      </c>
      <c r="W102" s="5">
        <v>21.470972603081108</v>
      </c>
      <c r="X102" s="5">
        <v>21.044745557715981</v>
      </c>
    </row>
    <row r="103" spans="1:24" x14ac:dyDescent="0.3">
      <c r="A103" s="6" t="s">
        <v>6</v>
      </c>
      <c r="B103" s="6" t="s">
        <v>202</v>
      </c>
      <c r="C103" s="6" t="s">
        <v>110</v>
      </c>
      <c r="D103" s="6" t="s">
        <v>205</v>
      </c>
      <c r="E103" s="6" t="s">
        <v>204</v>
      </c>
      <c r="F103" s="5">
        <v>2.1713179664549038</v>
      </c>
      <c r="G103" s="5">
        <v>2.2731835870762884</v>
      </c>
      <c r="H103" s="5">
        <v>2.3692256058305814</v>
      </c>
      <c r="I103" s="5">
        <v>2.4525660594072969</v>
      </c>
      <c r="J103" s="5">
        <v>2.5206732052075829</v>
      </c>
      <c r="K103" s="5">
        <v>2.5717919699993792</v>
      </c>
      <c r="L103" s="5">
        <v>2.6119239814309481</v>
      </c>
      <c r="M103" s="5">
        <v>2.6440183460114834</v>
      </c>
      <c r="N103" s="5">
        <v>2.6664532538623336</v>
      </c>
      <c r="O103" s="5">
        <v>2.6774356158030641</v>
      </c>
      <c r="P103" s="5">
        <v>2.6789774858751279</v>
      </c>
      <c r="Q103" s="5">
        <v>2.6713009758400017</v>
      </c>
      <c r="R103" s="5">
        <v>2.6575746586826337</v>
      </c>
      <c r="S103" s="5">
        <v>2.6342463496548452</v>
      </c>
      <c r="T103" s="5">
        <v>2.6050566642994144</v>
      </c>
      <c r="U103" s="5">
        <v>2.5709914735871995</v>
      </c>
      <c r="V103" s="5">
        <v>2.531631819702358</v>
      </c>
      <c r="W103" s="5">
        <v>2.4892594467581719</v>
      </c>
      <c r="X103" s="5">
        <v>2.4454703127711532</v>
      </c>
    </row>
    <row r="104" spans="1:24" x14ac:dyDescent="0.3">
      <c r="A104" s="6" t="s">
        <v>6</v>
      </c>
      <c r="B104" s="6" t="s">
        <v>202</v>
      </c>
      <c r="C104" s="6" t="s">
        <v>111</v>
      </c>
      <c r="D104" s="6" t="s">
        <v>205</v>
      </c>
      <c r="E104" s="6" t="s">
        <v>204</v>
      </c>
      <c r="F104" s="5">
        <v>3.3236110000000001</v>
      </c>
      <c r="G104" s="5">
        <v>3.2549143883878378</v>
      </c>
      <c r="H104" s="5">
        <v>3.189557826854676</v>
      </c>
      <c r="I104" s="5">
        <v>3.1245390170151062</v>
      </c>
      <c r="J104" s="5">
        <v>3.0507056215417596</v>
      </c>
      <c r="K104" s="5">
        <v>2.9662982389380956</v>
      </c>
      <c r="L104" s="5">
        <v>2.8794623614090384</v>
      </c>
      <c r="M104" s="5">
        <v>2.7956192245101366</v>
      </c>
      <c r="N104" s="5">
        <v>2.7127306347891067</v>
      </c>
      <c r="O104" s="5">
        <v>2.6268672750162221</v>
      </c>
      <c r="P104" s="5">
        <v>2.5369720260369255</v>
      </c>
      <c r="Q104" s="5">
        <v>2.4472384122526551</v>
      </c>
      <c r="R104" s="5">
        <v>2.3605999646985998</v>
      </c>
      <c r="S104" s="5">
        <v>2.2807481153717895</v>
      </c>
      <c r="T104" s="5">
        <v>2.2087065544848454</v>
      </c>
      <c r="U104" s="5">
        <v>2.1446111284110456</v>
      </c>
      <c r="V104" s="5">
        <v>2.0886371535871917</v>
      </c>
      <c r="W104" s="5">
        <v>2.0407958210806991</v>
      </c>
      <c r="X104" s="5">
        <v>2.0002222844646069</v>
      </c>
    </row>
    <row r="105" spans="1:24" x14ac:dyDescent="0.3">
      <c r="A105" s="6" t="s">
        <v>6</v>
      </c>
      <c r="B105" s="6" t="s">
        <v>202</v>
      </c>
      <c r="C105" s="6" t="s">
        <v>112</v>
      </c>
      <c r="D105" s="6" t="s">
        <v>205</v>
      </c>
      <c r="E105" s="6" t="s">
        <v>204</v>
      </c>
      <c r="F105" s="5">
        <v>0.50744800000000001</v>
      </c>
      <c r="G105" s="5">
        <v>0.55304805573004046</v>
      </c>
      <c r="H105" s="5">
        <v>0.59304174040488145</v>
      </c>
      <c r="I105" s="5">
        <v>0.63430050603666421</v>
      </c>
      <c r="J105" s="5">
        <v>0.67589101582928035</v>
      </c>
      <c r="K105" s="5">
        <v>0.71688112493150846</v>
      </c>
      <c r="L105" s="5">
        <v>0.75665495408391792</v>
      </c>
      <c r="M105" s="5">
        <v>0.79476600992148694</v>
      </c>
      <c r="N105" s="5">
        <v>0.830756822489919</v>
      </c>
      <c r="O105" s="5">
        <v>0.86415179214670379</v>
      </c>
      <c r="P105" s="5">
        <v>0.89471516943859941</v>
      </c>
      <c r="Q105" s="5">
        <v>0.92012464639855185</v>
      </c>
      <c r="R105" s="5">
        <v>0.94020223522967106</v>
      </c>
      <c r="S105" s="5">
        <v>0.95486537839095031</v>
      </c>
      <c r="T105" s="5">
        <v>0.96417091929090937</v>
      </c>
      <c r="U105" s="5">
        <v>0.96840515305455943</v>
      </c>
      <c r="V105" s="5">
        <v>0.9679528144649594</v>
      </c>
      <c r="W105" s="5">
        <v>0.96288293631980104</v>
      </c>
      <c r="X105" s="5">
        <v>0.95207216492801694</v>
      </c>
    </row>
    <row r="106" spans="1:24" x14ac:dyDescent="0.3">
      <c r="A106" s="6" t="s">
        <v>6</v>
      </c>
      <c r="B106" s="6" t="s">
        <v>202</v>
      </c>
      <c r="C106" s="6" t="s">
        <v>113</v>
      </c>
      <c r="D106" s="6" t="s">
        <v>205</v>
      </c>
      <c r="E106" s="6" t="s">
        <v>204</v>
      </c>
      <c r="F106" s="5">
        <v>2.2520600000000011</v>
      </c>
      <c r="G106" s="5">
        <v>2.184079912096283</v>
      </c>
      <c r="H106" s="5">
        <v>2.1237831028683822</v>
      </c>
      <c r="I106" s="5">
        <v>2.0709737052573511</v>
      </c>
      <c r="J106" s="5">
        <v>2.0199161254955849</v>
      </c>
      <c r="K106" s="5">
        <v>1.9704693532212387</v>
      </c>
      <c r="L106" s="5">
        <v>1.9250162051537951</v>
      </c>
      <c r="M106" s="5">
        <v>1.8804724984315246</v>
      </c>
      <c r="N106" s="5">
        <v>1.8353195084782756</v>
      </c>
      <c r="O106" s="5">
        <v>1.7894847565606973</v>
      </c>
      <c r="P106" s="5">
        <v>1.7433482531998166</v>
      </c>
      <c r="Q106" s="5">
        <v>1.6942732855843996</v>
      </c>
      <c r="R106" s="5">
        <v>1.6430835422936476</v>
      </c>
      <c r="S106" s="5">
        <v>1.5906110061450665</v>
      </c>
      <c r="T106" s="5">
        <v>1.5382960556220076</v>
      </c>
      <c r="U106" s="5">
        <v>1.4881707928961452</v>
      </c>
      <c r="V106" s="5">
        <v>1.4419026266476569</v>
      </c>
      <c r="W106" s="5">
        <v>1.3995445826218791</v>
      </c>
      <c r="X106" s="5">
        <v>1.3592650511977138</v>
      </c>
    </row>
    <row r="107" spans="1:24" x14ac:dyDescent="0.3">
      <c r="A107" s="6" t="s">
        <v>6</v>
      </c>
      <c r="B107" s="6" t="s">
        <v>202</v>
      </c>
      <c r="C107" s="6" t="s">
        <v>114</v>
      </c>
      <c r="D107" s="6" t="s">
        <v>205</v>
      </c>
      <c r="E107" s="6" t="s">
        <v>204</v>
      </c>
      <c r="F107" s="5">
        <v>0.54365599999999947</v>
      </c>
      <c r="G107" s="5">
        <v>0.58790398169682512</v>
      </c>
      <c r="H107" s="5">
        <v>0.6151239810994058</v>
      </c>
      <c r="I107" s="5">
        <v>0.64568327142953263</v>
      </c>
      <c r="J107" s="5">
        <v>0.67751299596579984</v>
      </c>
      <c r="K107" s="5">
        <v>0.70784318972922766</v>
      </c>
      <c r="L107" s="5">
        <v>0.73509442865882746</v>
      </c>
      <c r="M107" s="5">
        <v>0.75874028091629042</v>
      </c>
      <c r="N107" s="5">
        <v>0.77880262845710768</v>
      </c>
      <c r="O107" s="5">
        <v>0.79487866862995304</v>
      </c>
      <c r="P107" s="5">
        <v>0.80718167616479919</v>
      </c>
      <c r="Q107" s="5">
        <v>0.81381713998778471</v>
      </c>
      <c r="R107" s="5">
        <v>0.81523460204566245</v>
      </c>
      <c r="S107" s="5">
        <v>0.81177715839652853</v>
      </c>
      <c r="T107" s="5">
        <v>0.80353821981617579</v>
      </c>
      <c r="U107" s="5">
        <v>0.79092315537087488</v>
      </c>
      <c r="V107" s="5">
        <v>0.77458505108448183</v>
      </c>
      <c r="W107" s="5">
        <v>0.7547259029176262</v>
      </c>
      <c r="X107" s="5">
        <v>0.73022938371593649</v>
      </c>
    </row>
    <row r="108" spans="1:24" x14ac:dyDescent="0.3">
      <c r="A108" s="6" t="s">
        <v>6</v>
      </c>
      <c r="B108" s="6" t="s">
        <v>202</v>
      </c>
      <c r="C108" s="6" t="s">
        <v>115</v>
      </c>
      <c r="D108" s="6" t="s">
        <v>205</v>
      </c>
      <c r="E108" s="6" t="s">
        <v>204</v>
      </c>
      <c r="F108" s="5">
        <v>31.951411999999991</v>
      </c>
      <c r="G108" s="5">
        <v>33.354729781449393</v>
      </c>
      <c r="H108" s="5">
        <v>34.600523890469923</v>
      </c>
      <c r="I108" s="5">
        <v>35.620817761180099</v>
      </c>
      <c r="J108" s="5">
        <v>36.366715080015368</v>
      </c>
      <c r="K108" s="5">
        <v>36.856393522864792</v>
      </c>
      <c r="L108" s="5">
        <v>37.131839690440842</v>
      </c>
      <c r="M108" s="5">
        <v>37.198660120891979</v>
      </c>
      <c r="N108" s="5">
        <v>37.07636416848942</v>
      </c>
      <c r="O108" s="5">
        <v>36.772287978175584</v>
      </c>
      <c r="P108" s="5">
        <v>36.290533657784792</v>
      </c>
      <c r="Q108" s="5">
        <v>35.693774326899813</v>
      </c>
      <c r="R108" s="5">
        <v>35.014139138500035</v>
      </c>
      <c r="S108" s="5">
        <v>34.274257802563653</v>
      </c>
      <c r="T108" s="5">
        <v>33.512499567100228</v>
      </c>
      <c r="U108" s="5">
        <v>32.788938449739938</v>
      </c>
      <c r="V108" s="5">
        <v>32.109353636363664</v>
      </c>
      <c r="W108" s="5">
        <v>31.475169832901813</v>
      </c>
      <c r="X108" s="5">
        <v>30.878879750305433</v>
      </c>
    </row>
    <row r="109" spans="1:24" x14ac:dyDescent="0.3">
      <c r="A109" s="6" t="s">
        <v>6</v>
      </c>
      <c r="B109" s="6" t="s">
        <v>202</v>
      </c>
      <c r="C109" s="6" t="s">
        <v>116</v>
      </c>
      <c r="D109" s="6" t="s">
        <v>205</v>
      </c>
      <c r="E109" s="6" t="s">
        <v>204</v>
      </c>
      <c r="F109" s="5">
        <v>3.572884999999999</v>
      </c>
      <c r="G109" s="5">
        <v>3.3753061140434832</v>
      </c>
      <c r="H109" s="5">
        <v>3.196966589310732</v>
      </c>
      <c r="I109" s="5">
        <v>3.0215902242434352</v>
      </c>
      <c r="J109" s="5">
        <v>2.8495380104710799</v>
      </c>
      <c r="K109" s="5">
        <v>2.6793191403164682</v>
      </c>
      <c r="L109" s="5">
        <v>2.5105963268221334</v>
      </c>
      <c r="M109" s="5">
        <v>2.3439367279170398</v>
      </c>
      <c r="N109" s="5">
        <v>2.181205341718162</v>
      </c>
      <c r="O109" s="5">
        <v>2.0252669721684184</v>
      </c>
      <c r="P109" s="5">
        <v>1.8768124060140468</v>
      </c>
      <c r="Q109" s="5">
        <v>1.7410295758561822</v>
      </c>
      <c r="R109" s="5">
        <v>1.6158301318712793</v>
      </c>
      <c r="S109" s="5">
        <v>1.4997791100888316</v>
      </c>
      <c r="T109" s="5">
        <v>1.3942682112926479</v>
      </c>
      <c r="U109" s="5">
        <v>1.3016279298171707</v>
      </c>
      <c r="V109" s="5">
        <v>1.2234565883369897</v>
      </c>
      <c r="W109" s="5">
        <v>1.1592567594093599</v>
      </c>
      <c r="X109" s="5">
        <v>1.1064240786692159</v>
      </c>
    </row>
    <row r="110" spans="1:24" x14ac:dyDescent="0.3">
      <c r="A110" s="6" t="s">
        <v>6</v>
      </c>
      <c r="B110" s="6" t="s">
        <v>202</v>
      </c>
      <c r="C110" s="6" t="s">
        <v>117</v>
      </c>
      <c r="D110" s="6" t="s">
        <v>205</v>
      </c>
      <c r="E110" s="6" t="s">
        <v>204</v>
      </c>
      <c r="F110" s="5">
        <v>20.713818996419008</v>
      </c>
      <c r="G110" s="5">
        <v>23.727569389713342</v>
      </c>
      <c r="H110" s="5">
        <v>26.868546260415236</v>
      </c>
      <c r="I110" s="5">
        <v>30.054782512030478</v>
      </c>
      <c r="J110" s="5">
        <v>33.269899375118897</v>
      </c>
      <c r="K110" s="5">
        <v>36.426639300688059</v>
      </c>
      <c r="L110" s="5">
        <v>39.502478194972397</v>
      </c>
      <c r="M110" s="5">
        <v>42.410812493077593</v>
      </c>
      <c r="N110" s="5">
        <v>45.111481760093866</v>
      </c>
      <c r="O110" s="5">
        <v>47.645710052197458</v>
      </c>
      <c r="P110" s="5">
        <v>49.985862863999728</v>
      </c>
      <c r="Q110" s="5">
        <v>52.086336692099103</v>
      </c>
      <c r="R110" s="5">
        <v>53.956405404081835</v>
      </c>
      <c r="S110" s="5">
        <v>55.584950983897897</v>
      </c>
      <c r="T110" s="5">
        <v>56.895895106196527</v>
      </c>
      <c r="U110" s="5">
        <v>57.876031296704788</v>
      </c>
      <c r="V110" s="5">
        <v>58.533128022150365</v>
      </c>
      <c r="W110" s="5">
        <v>58.929735472144372</v>
      </c>
      <c r="X110" s="5">
        <v>59.053891009054787</v>
      </c>
    </row>
    <row r="111" spans="1:24" x14ac:dyDescent="0.3">
      <c r="A111" s="6" t="s">
        <v>6</v>
      </c>
      <c r="B111" s="6" t="s">
        <v>202</v>
      </c>
      <c r="C111" s="6" t="s">
        <v>118</v>
      </c>
      <c r="D111" s="6" t="s">
        <v>205</v>
      </c>
      <c r="E111" s="6" t="s">
        <v>204</v>
      </c>
      <c r="F111" s="5">
        <v>0.31588499999999992</v>
      </c>
      <c r="G111" s="5">
        <v>0.33876914194098745</v>
      </c>
      <c r="H111" s="5">
        <v>0.36232810551928218</v>
      </c>
      <c r="I111" s="5">
        <v>0.38412053307301447</v>
      </c>
      <c r="J111" s="5">
        <v>0.40295512255116334</v>
      </c>
      <c r="K111" s="5">
        <v>0.41891994931849602</v>
      </c>
      <c r="L111" s="5">
        <v>0.43329090566627965</v>
      </c>
      <c r="M111" s="5">
        <v>0.44629665313475331</v>
      </c>
      <c r="N111" s="5">
        <v>0.4573884352682635</v>
      </c>
      <c r="O111" s="5">
        <v>0.46580212469940752</v>
      </c>
      <c r="P111" s="5">
        <v>0.47094881330257143</v>
      </c>
      <c r="Q111" s="5">
        <v>0.4728531476429601</v>
      </c>
      <c r="R111" s="5">
        <v>0.47183305249618418</v>
      </c>
      <c r="S111" s="5">
        <v>0.46795235332884189</v>
      </c>
      <c r="T111" s="5">
        <v>0.46107753748395885</v>
      </c>
      <c r="U111" s="5">
        <v>0.45148652149171692</v>
      </c>
      <c r="V111" s="5">
        <v>0.43920432023458905</v>
      </c>
      <c r="W111" s="5">
        <v>0.42567287976053492</v>
      </c>
      <c r="X111" s="5">
        <v>0.41232781795960882</v>
      </c>
    </row>
    <row r="112" spans="1:24" x14ac:dyDescent="0.3">
      <c r="A112" s="6" t="s">
        <v>6</v>
      </c>
      <c r="B112" s="6" t="s">
        <v>202</v>
      </c>
      <c r="C112" s="6" t="s">
        <v>119</v>
      </c>
      <c r="D112" s="6" t="s">
        <v>205</v>
      </c>
      <c r="E112" s="6" t="s">
        <v>204</v>
      </c>
      <c r="F112" s="5">
        <v>113.42304699249158</v>
      </c>
      <c r="G112" s="5">
        <v>119.97256008027233</v>
      </c>
      <c r="H112" s="5">
        <v>126.18275401562276</v>
      </c>
      <c r="I112" s="5">
        <v>131.81162308274273</v>
      </c>
      <c r="J112" s="5">
        <v>136.74726416228918</v>
      </c>
      <c r="K112" s="5">
        <v>140.90818616537794</v>
      </c>
      <c r="L112" s="5">
        <v>144.29812002860899</v>
      </c>
      <c r="M112" s="5">
        <v>146.89836953275469</v>
      </c>
      <c r="N112" s="5">
        <v>148.71903431749936</v>
      </c>
      <c r="O112" s="5">
        <v>149.77236494647207</v>
      </c>
      <c r="P112" s="5">
        <v>150.03304595576444</v>
      </c>
      <c r="Q112" s="5">
        <v>149.95526554748577</v>
      </c>
      <c r="R112" s="5">
        <v>149.68508002180118</v>
      </c>
      <c r="S112" s="5">
        <v>149.19590966401952</v>
      </c>
      <c r="T112" s="5">
        <v>148.4206259685576</v>
      </c>
      <c r="U112" s="5">
        <v>147.34055371536431</v>
      </c>
      <c r="V112" s="5">
        <v>145.99848844540747</v>
      </c>
      <c r="W112" s="5">
        <v>144.55923736815052</v>
      </c>
      <c r="X112" s="5">
        <v>143.06579872679831</v>
      </c>
    </row>
    <row r="113" spans="1:24" x14ac:dyDescent="0.3">
      <c r="A113" s="6" t="s">
        <v>6</v>
      </c>
      <c r="B113" s="6" t="s">
        <v>202</v>
      </c>
      <c r="C113" s="6" t="s">
        <v>120</v>
      </c>
      <c r="D113" s="6" t="s">
        <v>205</v>
      </c>
      <c r="E113" s="6" t="s">
        <v>204</v>
      </c>
      <c r="F113" s="5">
        <v>2.0601556966805812</v>
      </c>
      <c r="G113" s="5">
        <v>2.0928316943104246</v>
      </c>
      <c r="H113" s="5">
        <v>2.1267409096017862</v>
      </c>
      <c r="I113" s="5">
        <v>2.1617955863745424</v>
      </c>
      <c r="J113" s="5">
        <v>2.1960535683217763</v>
      </c>
      <c r="K113" s="5">
        <v>2.2285018443800153</v>
      </c>
      <c r="L113" s="5">
        <v>2.2586264534340073</v>
      </c>
      <c r="M113" s="5">
        <v>2.286582801263886</v>
      </c>
      <c r="N113" s="5">
        <v>2.3106937981867444</v>
      </c>
      <c r="O113" s="5">
        <v>2.3294887306133791</v>
      </c>
      <c r="P113" s="5">
        <v>2.3417696740638276</v>
      </c>
      <c r="Q113" s="5">
        <v>2.3364793677441269</v>
      </c>
      <c r="R113" s="5">
        <v>2.3148826195230758</v>
      </c>
      <c r="S113" s="5">
        <v>2.2796840846629158</v>
      </c>
      <c r="T113" s="5">
        <v>2.2334202051548258</v>
      </c>
      <c r="U113" s="5">
        <v>2.1787416168831331</v>
      </c>
      <c r="V113" s="5">
        <v>2.1176415523041872</v>
      </c>
      <c r="W113" s="5">
        <v>2.0513619701685237</v>
      </c>
      <c r="X113" s="5">
        <v>1.9803749555744128</v>
      </c>
    </row>
    <row r="114" spans="1:24" x14ac:dyDescent="0.3">
      <c r="A114" s="6" t="s">
        <v>6</v>
      </c>
      <c r="B114" s="6" t="s">
        <v>202</v>
      </c>
      <c r="C114" s="6" t="s">
        <v>121</v>
      </c>
      <c r="D114" s="6" t="s">
        <v>205</v>
      </c>
      <c r="E114" s="6" t="s">
        <v>204</v>
      </c>
      <c r="F114" s="5">
        <v>15.369808999999993</v>
      </c>
      <c r="G114" s="5">
        <v>17.773511271646409</v>
      </c>
      <c r="H114" s="5">
        <v>20.344089306765568</v>
      </c>
      <c r="I114" s="5">
        <v>23.035402133921743</v>
      </c>
      <c r="J114" s="5">
        <v>25.780815001911357</v>
      </c>
      <c r="K114" s="5">
        <v>28.494942490575145</v>
      </c>
      <c r="L114" s="5">
        <v>31.117610097807738</v>
      </c>
      <c r="M114" s="5">
        <v>33.612926686328265</v>
      </c>
      <c r="N114" s="5">
        <v>35.910201167956863</v>
      </c>
      <c r="O114" s="5">
        <v>38.008436058665652</v>
      </c>
      <c r="P114" s="5">
        <v>39.878586395506304</v>
      </c>
      <c r="Q114" s="5">
        <v>41.577615682196992</v>
      </c>
      <c r="R114" s="5">
        <v>43.121773584976729</v>
      </c>
      <c r="S114" s="5">
        <v>44.443651181470017</v>
      </c>
      <c r="T114" s="5">
        <v>45.539712591631194</v>
      </c>
      <c r="U114" s="5">
        <v>46.458531284893795</v>
      </c>
      <c r="V114" s="5">
        <v>47.212761315655861</v>
      </c>
      <c r="W114" s="5">
        <v>47.754505460718192</v>
      </c>
      <c r="X114" s="5">
        <v>48.140589816698103</v>
      </c>
    </row>
    <row r="115" spans="1:24" x14ac:dyDescent="0.3">
      <c r="A115" s="6" t="s">
        <v>6</v>
      </c>
      <c r="B115" s="6" t="s">
        <v>202</v>
      </c>
      <c r="C115" s="6" t="s">
        <v>122</v>
      </c>
      <c r="D115" s="6" t="s">
        <v>205</v>
      </c>
      <c r="E115" s="6" t="s">
        <v>204</v>
      </c>
      <c r="F115" s="5">
        <v>0.41651499991321611</v>
      </c>
      <c r="G115" s="5">
        <v>0.42505655767662726</v>
      </c>
      <c r="H115" s="5">
        <v>0.43318433914872606</v>
      </c>
      <c r="I115" s="5">
        <v>0.43990203544918832</v>
      </c>
      <c r="J115" s="5">
        <v>0.44438894289040354</v>
      </c>
      <c r="K115" s="5">
        <v>0.44634144049882696</v>
      </c>
      <c r="L115" s="5">
        <v>0.44614424727360058</v>
      </c>
      <c r="M115" s="5">
        <v>0.44480792039172612</v>
      </c>
      <c r="N115" s="5">
        <v>0.44307551693234126</v>
      </c>
      <c r="O115" s="5">
        <v>0.4411662316812397</v>
      </c>
      <c r="P115" s="5">
        <v>0.43889002648563125</v>
      </c>
      <c r="Q115" s="5">
        <v>0.43499484501539176</v>
      </c>
      <c r="R115" s="5">
        <v>0.42919015633309776</v>
      </c>
      <c r="S115" s="5">
        <v>0.42146154403204056</v>
      </c>
      <c r="T115" s="5">
        <v>0.41224120569166284</v>
      </c>
      <c r="U115" s="5">
        <v>0.40223517798161612</v>
      </c>
      <c r="V115" s="5">
        <v>0.39202490388822353</v>
      </c>
      <c r="W115" s="5">
        <v>0.38207362430144121</v>
      </c>
      <c r="X115" s="5">
        <v>0.372437549723098</v>
      </c>
    </row>
    <row r="116" spans="1:24" x14ac:dyDescent="0.3">
      <c r="A116" s="6" t="s">
        <v>6</v>
      </c>
      <c r="B116" s="6" t="s">
        <v>202</v>
      </c>
      <c r="C116" s="6" t="s">
        <v>123</v>
      </c>
      <c r="D116" s="6" t="s">
        <v>205</v>
      </c>
      <c r="E116" s="6" t="s">
        <v>204</v>
      </c>
      <c r="F116" s="5">
        <v>47.963012000000028</v>
      </c>
      <c r="G116" s="5">
        <v>49.193761583991922</v>
      </c>
      <c r="H116" s="5">
        <v>50.163415476526318</v>
      </c>
      <c r="I116" s="5">
        <v>50.772607505308059</v>
      </c>
      <c r="J116" s="5">
        <v>51.096301939674703</v>
      </c>
      <c r="K116" s="5">
        <v>50.97464600654061</v>
      </c>
      <c r="L116" s="5">
        <v>50.515334198581201</v>
      </c>
      <c r="M116" s="5">
        <v>49.694875646352486</v>
      </c>
      <c r="N116" s="5">
        <v>48.628276471300296</v>
      </c>
      <c r="O116" s="5">
        <v>47.390777293607776</v>
      </c>
      <c r="P116" s="5">
        <v>46.031436041539344</v>
      </c>
      <c r="Q116" s="5">
        <v>44.633721469981133</v>
      </c>
      <c r="R116" s="5">
        <v>43.242156952555554</v>
      </c>
      <c r="S116" s="5">
        <v>41.890996215550274</v>
      </c>
      <c r="T116" s="5">
        <v>40.599038085584738</v>
      </c>
      <c r="U116" s="5">
        <v>39.413392741869473</v>
      </c>
      <c r="V116" s="5">
        <v>38.334457939335209</v>
      </c>
      <c r="W116" s="5">
        <v>37.360327350328603</v>
      </c>
      <c r="X116" s="5">
        <v>36.467084039460374</v>
      </c>
    </row>
    <row r="117" spans="1:24" x14ac:dyDescent="0.3">
      <c r="A117" s="6" t="s">
        <v>6</v>
      </c>
      <c r="B117" s="6" t="s">
        <v>202</v>
      </c>
      <c r="C117" s="6" t="s">
        <v>124</v>
      </c>
      <c r="D117" s="6" t="s">
        <v>205</v>
      </c>
      <c r="E117" s="6" t="s">
        <v>204</v>
      </c>
      <c r="F117" s="5">
        <v>0.63148999999999977</v>
      </c>
      <c r="G117" s="5">
        <v>0.64119862344281053</v>
      </c>
      <c r="H117" s="5">
        <v>0.65164923832388044</v>
      </c>
      <c r="I117" s="5">
        <v>0.66123905704564034</v>
      </c>
      <c r="J117" s="5">
        <v>0.6693614100924894</v>
      </c>
      <c r="K117" s="5">
        <v>0.67608154533828924</v>
      </c>
      <c r="L117" s="5">
        <v>0.68157295347804692</v>
      </c>
      <c r="M117" s="5">
        <v>0.68563134469150322</v>
      </c>
      <c r="N117" s="5">
        <v>0.68834713223003197</v>
      </c>
      <c r="O117" s="5">
        <v>0.68982171320659624</v>
      </c>
      <c r="P117" s="5">
        <v>0.68993168034796726</v>
      </c>
      <c r="Q117" s="5">
        <v>0.68578371841474406</v>
      </c>
      <c r="R117" s="5">
        <v>0.67752528692950986</v>
      </c>
      <c r="S117" s="5">
        <v>0.66562166224490327</v>
      </c>
      <c r="T117" s="5">
        <v>0.650797442842726</v>
      </c>
      <c r="U117" s="5">
        <v>0.63385396874644739</v>
      </c>
      <c r="V117" s="5">
        <v>0.61540028280888104</v>
      </c>
      <c r="W117" s="5">
        <v>0.59581502030173072</v>
      </c>
      <c r="X117" s="5">
        <v>0.57523576864372061</v>
      </c>
    </row>
    <row r="118" spans="1:24" x14ac:dyDescent="0.3">
      <c r="A118" s="6" t="s">
        <v>6</v>
      </c>
      <c r="B118" s="6" t="s">
        <v>202</v>
      </c>
      <c r="C118" s="6" t="s">
        <v>125</v>
      </c>
      <c r="D118" s="6" t="s">
        <v>205</v>
      </c>
      <c r="E118" s="6" t="s">
        <v>204</v>
      </c>
      <c r="F118" s="5">
        <v>2.7560010000000004</v>
      </c>
      <c r="G118" s="5">
        <v>2.9585712887313873</v>
      </c>
      <c r="H118" s="5">
        <v>3.1423584030064569</v>
      </c>
      <c r="I118" s="5">
        <v>3.2930782440303159</v>
      </c>
      <c r="J118" s="5">
        <v>3.4105633723036157</v>
      </c>
      <c r="K118" s="5">
        <v>3.512880569829683</v>
      </c>
      <c r="L118" s="5">
        <v>3.6117671379496277</v>
      </c>
      <c r="M118" s="5">
        <v>3.6991683921716669</v>
      </c>
      <c r="N118" s="5">
        <v>3.7648119211491662</v>
      </c>
      <c r="O118" s="5">
        <v>3.8010517427855923</v>
      </c>
      <c r="P118" s="5">
        <v>3.8117093641761275</v>
      </c>
      <c r="Q118" s="5">
        <v>3.8111708988413655</v>
      </c>
      <c r="R118" s="5">
        <v>3.8031653134840488</v>
      </c>
      <c r="S118" s="5">
        <v>3.7911187831368394</v>
      </c>
      <c r="T118" s="5">
        <v>3.7709878483983812</v>
      </c>
      <c r="U118" s="5">
        <v>3.741617598937701</v>
      </c>
      <c r="V118" s="5">
        <v>3.7039612387647436</v>
      </c>
      <c r="W118" s="5">
        <v>3.6621482383658996</v>
      </c>
      <c r="X118" s="5">
        <v>3.6150639504086222</v>
      </c>
    </row>
    <row r="119" spans="1:24" x14ac:dyDescent="0.3">
      <c r="A119" s="6" t="s">
        <v>6</v>
      </c>
      <c r="B119" s="6" t="s">
        <v>202</v>
      </c>
      <c r="C119" s="6" t="s">
        <v>126</v>
      </c>
      <c r="D119" s="6" t="s">
        <v>205</v>
      </c>
      <c r="E119" s="6" t="s">
        <v>204</v>
      </c>
      <c r="F119" s="5">
        <v>23.390765000000002</v>
      </c>
      <c r="G119" s="5">
        <v>25.990596382064652</v>
      </c>
      <c r="H119" s="5">
        <v>28.638302987510293</v>
      </c>
      <c r="I119" s="5">
        <v>31.263444596715434</v>
      </c>
      <c r="J119" s="5">
        <v>33.801492661376798</v>
      </c>
      <c r="K119" s="5">
        <v>36.212130707705391</v>
      </c>
      <c r="L119" s="5">
        <v>38.469358144894485</v>
      </c>
      <c r="M119" s="5">
        <v>40.491878157439714</v>
      </c>
      <c r="N119" s="5">
        <v>42.29313848944826</v>
      </c>
      <c r="O119" s="5">
        <v>43.910854348777988</v>
      </c>
      <c r="P119" s="5">
        <v>45.386533422864993</v>
      </c>
      <c r="Q119" s="5">
        <v>46.689770370114118</v>
      </c>
      <c r="R119" s="5">
        <v>47.773630043023594</v>
      </c>
      <c r="S119" s="5">
        <v>48.672175680728756</v>
      </c>
      <c r="T119" s="5">
        <v>49.385144249249365</v>
      </c>
      <c r="U119" s="5">
        <v>49.88133728073867</v>
      </c>
      <c r="V119" s="5">
        <v>50.161387846712927</v>
      </c>
      <c r="W119" s="5">
        <v>50.244516443795717</v>
      </c>
      <c r="X119" s="5">
        <v>50.194101341673324</v>
      </c>
    </row>
    <row r="120" spans="1:24" x14ac:dyDescent="0.3">
      <c r="A120" s="6" t="s">
        <v>6</v>
      </c>
      <c r="B120" s="6" t="s">
        <v>202</v>
      </c>
      <c r="C120" s="6" t="s">
        <v>127</v>
      </c>
      <c r="D120" s="6" t="s">
        <v>205</v>
      </c>
      <c r="E120" s="6" t="s">
        <v>204</v>
      </c>
      <c r="F120" s="5">
        <v>3.4597730000000007</v>
      </c>
      <c r="G120" s="5">
        <v>3.8703834208802377</v>
      </c>
      <c r="H120" s="5">
        <v>4.2694272343963799</v>
      </c>
      <c r="I120" s="5">
        <v>4.6517821304127418</v>
      </c>
      <c r="J120" s="5">
        <v>5.0263678507334149</v>
      </c>
      <c r="K120" s="5">
        <v>5.3879104316884856</v>
      </c>
      <c r="L120" s="5">
        <v>5.7215481572476827</v>
      </c>
      <c r="M120" s="5">
        <v>6.0138355366459697</v>
      </c>
      <c r="N120" s="5">
        <v>6.2710983299014886</v>
      </c>
      <c r="O120" s="5">
        <v>6.4984466623061001</v>
      </c>
      <c r="P120" s="5">
        <v>6.7011518410372748</v>
      </c>
      <c r="Q120" s="5">
        <v>6.8728796325404273</v>
      </c>
      <c r="R120" s="5">
        <v>7.0151710214442424</v>
      </c>
      <c r="S120" s="5">
        <v>7.1311743687358504</v>
      </c>
      <c r="T120" s="5">
        <v>7.2193468545048782</v>
      </c>
      <c r="U120" s="5">
        <v>7.2800370014502951</v>
      </c>
      <c r="V120" s="5">
        <v>7.3189977476921237</v>
      </c>
      <c r="W120" s="5">
        <v>7.3318373176329352</v>
      </c>
      <c r="X120" s="5">
        <v>7.3223455482049404</v>
      </c>
    </row>
    <row r="121" spans="1:24" x14ac:dyDescent="0.3">
      <c r="A121" s="6" t="s">
        <v>6</v>
      </c>
      <c r="B121" s="6" t="s">
        <v>202</v>
      </c>
      <c r="C121" s="6" t="s">
        <v>128</v>
      </c>
      <c r="D121" s="6" t="s">
        <v>205</v>
      </c>
      <c r="E121" s="6" t="s">
        <v>204</v>
      </c>
      <c r="F121" s="5">
        <v>0.4058139999203928</v>
      </c>
      <c r="G121" s="5">
        <v>0.41358737218731328</v>
      </c>
      <c r="H121" s="5">
        <v>0.42033484748475552</v>
      </c>
      <c r="I121" s="5">
        <v>0.42656096449857667</v>
      </c>
      <c r="J121" s="5">
        <v>0.43195990834328696</v>
      </c>
      <c r="K121" s="5">
        <v>0.43597029378335372</v>
      </c>
      <c r="L121" s="5">
        <v>0.43835808272702098</v>
      </c>
      <c r="M121" s="5">
        <v>0.43909094078424793</v>
      </c>
      <c r="N121" s="5">
        <v>0.43839884452291716</v>
      </c>
      <c r="O121" s="5">
        <v>0.43679582780219445</v>
      </c>
      <c r="P121" s="5">
        <v>0.43472559761437934</v>
      </c>
      <c r="Q121" s="5">
        <v>0.43237001952462212</v>
      </c>
      <c r="R121" s="5">
        <v>0.43011298947029009</v>
      </c>
      <c r="S121" s="5">
        <v>0.42797917235759075</v>
      </c>
      <c r="T121" s="5">
        <v>0.42570228521846748</v>
      </c>
      <c r="U121" s="5">
        <v>0.42302613299745639</v>
      </c>
      <c r="V121" s="5">
        <v>0.41988437700509773</v>
      </c>
      <c r="W121" s="5">
        <v>0.41643079890744811</v>
      </c>
      <c r="X121" s="5">
        <v>0.41241338101319763</v>
      </c>
    </row>
    <row r="122" spans="1:24" x14ac:dyDescent="0.3">
      <c r="A122" s="6" t="s">
        <v>6</v>
      </c>
      <c r="B122" s="6" t="s">
        <v>202</v>
      </c>
      <c r="C122" s="6" t="s">
        <v>129</v>
      </c>
      <c r="D122" s="6" t="s">
        <v>205</v>
      </c>
      <c r="E122" s="6" t="s">
        <v>204</v>
      </c>
      <c r="F122" s="5">
        <v>1.2991719999999995</v>
      </c>
      <c r="G122" s="5">
        <v>1.333054250110757</v>
      </c>
      <c r="H122" s="5">
        <v>1.3665424828965727</v>
      </c>
      <c r="I122" s="5">
        <v>1.3984715199214559</v>
      </c>
      <c r="J122" s="5">
        <v>1.426049006237845</v>
      </c>
      <c r="K122" s="5">
        <v>1.446960494399727</v>
      </c>
      <c r="L122" s="5">
        <v>1.4605081927604102</v>
      </c>
      <c r="M122" s="5">
        <v>1.4676375929868744</v>
      </c>
      <c r="N122" s="5">
        <v>1.4693895522396594</v>
      </c>
      <c r="O122" s="5">
        <v>1.4668928923844282</v>
      </c>
      <c r="P122" s="5">
        <v>1.4612152352118268</v>
      </c>
      <c r="Q122" s="5">
        <v>1.4511995787711127</v>
      </c>
      <c r="R122" s="5">
        <v>1.4371003926398507</v>
      </c>
      <c r="S122" s="5">
        <v>1.4193171427665254</v>
      </c>
      <c r="T122" s="5">
        <v>1.39859073557499</v>
      </c>
      <c r="U122" s="5">
        <v>1.3759282500141201</v>
      </c>
      <c r="V122" s="5">
        <v>1.3518440490971757</v>
      </c>
      <c r="W122" s="5">
        <v>1.3271522712038963</v>
      </c>
      <c r="X122" s="5">
        <v>1.3023406501631867</v>
      </c>
    </row>
    <row r="123" spans="1:24" x14ac:dyDescent="0.3">
      <c r="A123" s="6" t="s">
        <v>6</v>
      </c>
      <c r="B123" s="6" t="s">
        <v>202</v>
      </c>
      <c r="C123" s="6" t="s">
        <v>130</v>
      </c>
      <c r="D123" s="6" t="s">
        <v>205</v>
      </c>
      <c r="E123" s="6" t="s">
        <v>204</v>
      </c>
      <c r="F123" s="5">
        <v>14.900841000012559</v>
      </c>
      <c r="G123" s="5">
        <v>17.309063375071428</v>
      </c>
      <c r="H123" s="5">
        <v>20.019576446314549</v>
      </c>
      <c r="I123" s="5">
        <v>22.991100365560577</v>
      </c>
      <c r="J123" s="5">
        <v>26.227701102866035</v>
      </c>
      <c r="K123" s="5">
        <v>29.669618282388019</v>
      </c>
      <c r="L123" s="5">
        <v>33.268858113109012</v>
      </c>
      <c r="M123" s="5">
        <v>36.916059528917842</v>
      </c>
      <c r="N123" s="5">
        <v>40.541033398003847</v>
      </c>
      <c r="O123" s="5">
        <v>44.027480827448578</v>
      </c>
      <c r="P123" s="5">
        <v>47.382589102729348</v>
      </c>
      <c r="Q123" s="5">
        <v>50.586250607138709</v>
      </c>
      <c r="R123" s="5">
        <v>53.576886277459323</v>
      </c>
      <c r="S123" s="5">
        <v>56.36856180177422</v>
      </c>
      <c r="T123" s="5">
        <v>58.948021354035838</v>
      </c>
      <c r="U123" s="5">
        <v>61.288603360062972</v>
      </c>
      <c r="V123" s="5">
        <v>63.344446709161765</v>
      </c>
      <c r="W123" s="5">
        <v>65.162240981130807</v>
      </c>
      <c r="X123" s="5">
        <v>66.731269837436898</v>
      </c>
    </row>
    <row r="124" spans="1:24" x14ac:dyDescent="0.3">
      <c r="A124" s="6" t="s">
        <v>6</v>
      </c>
      <c r="B124" s="6" t="s">
        <v>202</v>
      </c>
      <c r="C124" s="6" t="s">
        <v>131</v>
      </c>
      <c r="D124" s="6" t="s">
        <v>205</v>
      </c>
      <c r="E124" s="6" t="s">
        <v>204</v>
      </c>
      <c r="F124" s="5">
        <v>28.401016999999996</v>
      </c>
      <c r="G124" s="5">
        <v>30.693765894275121</v>
      </c>
      <c r="H124" s="5">
        <v>32.945113544536909</v>
      </c>
      <c r="I124" s="5">
        <v>35.109512491515062</v>
      </c>
      <c r="J124" s="5">
        <v>37.160913237316414</v>
      </c>
      <c r="K124" s="5">
        <v>39.036650324813621</v>
      </c>
      <c r="L124" s="5">
        <v>40.657599019744417</v>
      </c>
      <c r="M124" s="5">
        <v>42.05765776452435</v>
      </c>
      <c r="N124" s="5">
        <v>43.265018959584033</v>
      </c>
      <c r="O124" s="5">
        <v>44.287660920427278</v>
      </c>
      <c r="P124" s="5">
        <v>45.126625949397003</v>
      </c>
      <c r="Q124" s="5">
        <v>45.765128238636954</v>
      </c>
      <c r="R124" s="5">
        <v>46.216009781720885</v>
      </c>
      <c r="S124" s="5">
        <v>46.459461012153049</v>
      </c>
      <c r="T124" s="5">
        <v>46.483652291154733</v>
      </c>
      <c r="U124" s="5">
        <v>46.311386280052275</v>
      </c>
      <c r="V124" s="5">
        <v>45.95992944510585</v>
      </c>
      <c r="W124" s="5">
        <v>45.492663150575055</v>
      </c>
      <c r="X124" s="5">
        <v>44.935652158224961</v>
      </c>
    </row>
    <row r="125" spans="1:24" x14ac:dyDescent="0.3">
      <c r="A125" s="6" t="s">
        <v>6</v>
      </c>
      <c r="B125" s="6" t="s">
        <v>202</v>
      </c>
      <c r="C125" s="6" t="s">
        <v>132</v>
      </c>
      <c r="D125" s="6" t="s">
        <v>205</v>
      </c>
      <c r="E125" s="6" t="s">
        <v>204</v>
      </c>
      <c r="F125" s="5">
        <v>0.20411399999999993</v>
      </c>
      <c r="G125" s="5">
        <v>0.23370589599751576</v>
      </c>
      <c r="H125" s="5">
        <v>0.26206857725927413</v>
      </c>
      <c r="I125" s="5">
        <v>0.29148117810667434</v>
      </c>
      <c r="J125" s="5">
        <v>0.32296738534498204</v>
      </c>
      <c r="K125" s="5">
        <v>0.35559375486956923</v>
      </c>
      <c r="L125" s="5">
        <v>0.3871412670657628</v>
      </c>
      <c r="M125" s="5">
        <v>0.41643960411299613</v>
      </c>
      <c r="N125" s="5">
        <v>0.44373462761457372</v>
      </c>
      <c r="O125" s="5">
        <v>0.46892516759154418</v>
      </c>
      <c r="P125" s="5">
        <v>0.49224719208973877</v>
      </c>
      <c r="Q125" s="5">
        <v>0.51380533893668745</v>
      </c>
      <c r="R125" s="5">
        <v>0.53309444179780163</v>
      </c>
      <c r="S125" s="5">
        <v>0.549785894465872</v>
      </c>
      <c r="T125" s="5">
        <v>0.56394433118086407</v>
      </c>
      <c r="U125" s="5">
        <v>0.57597030593853216</v>
      </c>
      <c r="V125" s="5">
        <v>0.58593586185508872</v>
      </c>
      <c r="W125" s="5">
        <v>0.59332455403707984</v>
      </c>
      <c r="X125" s="5">
        <v>0.59760857488240382</v>
      </c>
    </row>
    <row r="126" spans="1:24" x14ac:dyDescent="0.3">
      <c r="A126" s="6" t="s">
        <v>6</v>
      </c>
      <c r="B126" s="6" t="s">
        <v>202</v>
      </c>
      <c r="C126" s="6" t="s">
        <v>133</v>
      </c>
      <c r="D126" s="6" t="s">
        <v>205</v>
      </c>
      <c r="E126" s="6" t="s">
        <v>204</v>
      </c>
      <c r="F126" s="5">
        <v>2.2832890000000017</v>
      </c>
      <c r="G126" s="5">
        <v>2.4700397693433422</v>
      </c>
      <c r="H126" s="5">
        <v>2.6407172239478918</v>
      </c>
      <c r="I126" s="5">
        <v>2.8017005126234267</v>
      </c>
      <c r="J126" s="5">
        <v>2.9463660492236596</v>
      </c>
      <c r="K126" s="5">
        <v>3.0738530648855504</v>
      </c>
      <c r="L126" s="5">
        <v>3.1814840709707974</v>
      </c>
      <c r="M126" s="5">
        <v>3.2692283581921058</v>
      </c>
      <c r="N126" s="5">
        <v>3.342717585089686</v>
      </c>
      <c r="O126" s="5">
        <v>3.4014112632959814</v>
      </c>
      <c r="P126" s="5">
        <v>3.4481823932214484</v>
      </c>
      <c r="Q126" s="5">
        <v>3.4786660032414756</v>
      </c>
      <c r="R126" s="5">
        <v>3.4938015546066841</v>
      </c>
      <c r="S126" s="5">
        <v>3.4948102404930119</v>
      </c>
      <c r="T126" s="5">
        <v>3.4813980484620255</v>
      </c>
      <c r="U126" s="5">
        <v>3.4534471261213544</v>
      </c>
      <c r="V126" s="5">
        <v>3.4145024019200787</v>
      </c>
      <c r="W126" s="5">
        <v>3.3642123745437678</v>
      </c>
      <c r="X126" s="5">
        <v>3.3088525549636834</v>
      </c>
    </row>
    <row r="127" spans="1:24" x14ac:dyDescent="0.3">
      <c r="A127" s="6" t="s">
        <v>6</v>
      </c>
      <c r="B127" s="6" t="s">
        <v>202</v>
      </c>
      <c r="C127" s="6" t="s">
        <v>134</v>
      </c>
      <c r="D127" s="6" t="s">
        <v>205</v>
      </c>
      <c r="E127" s="6" t="s">
        <v>204</v>
      </c>
      <c r="F127" s="5">
        <v>0.25087000025581613</v>
      </c>
      <c r="G127" s="5">
        <v>0.27074751992708074</v>
      </c>
      <c r="H127" s="5">
        <v>0.29034362201607</v>
      </c>
      <c r="I127" s="5">
        <v>0.30915564281314284</v>
      </c>
      <c r="J127" s="5">
        <v>0.32664708794395031</v>
      </c>
      <c r="K127" s="5">
        <v>0.3429876129271428</v>
      </c>
      <c r="L127" s="5">
        <v>0.35845705215905038</v>
      </c>
      <c r="M127" s="5">
        <v>0.37294672654796324</v>
      </c>
      <c r="N127" s="5">
        <v>0.38627533913837064</v>
      </c>
      <c r="O127" s="5">
        <v>0.39828735116731157</v>
      </c>
      <c r="P127" s="5">
        <v>0.40891045539847959</v>
      </c>
      <c r="Q127" s="5">
        <v>0.41723534640842558</v>
      </c>
      <c r="R127" s="5">
        <v>0.42333612256724429</v>
      </c>
      <c r="S127" s="5">
        <v>0.4273911880067271</v>
      </c>
      <c r="T127" s="5">
        <v>0.42954791102787371</v>
      </c>
      <c r="U127" s="5">
        <v>0.42990393738124638</v>
      </c>
      <c r="V127" s="5">
        <v>0.42860907369158474</v>
      </c>
      <c r="W127" s="5">
        <v>0.42580589683875103</v>
      </c>
      <c r="X127" s="5">
        <v>0.42164166418973381</v>
      </c>
    </row>
    <row r="128" spans="1:24" x14ac:dyDescent="0.3">
      <c r="A128" s="6" t="s">
        <v>6</v>
      </c>
      <c r="B128" s="6" t="s">
        <v>202</v>
      </c>
      <c r="C128" s="6" t="s">
        <v>135</v>
      </c>
      <c r="D128" s="6" t="s">
        <v>205</v>
      </c>
      <c r="E128" s="6" t="s">
        <v>204</v>
      </c>
      <c r="F128" s="5">
        <v>15.511953000000004</v>
      </c>
      <c r="G128" s="5">
        <v>18.450535145912927</v>
      </c>
      <c r="H128" s="5">
        <v>21.816136409888767</v>
      </c>
      <c r="I128" s="5">
        <v>25.593309505141697</v>
      </c>
      <c r="J128" s="5">
        <v>29.816214529144588</v>
      </c>
      <c r="K128" s="5">
        <v>34.526644204817437</v>
      </c>
      <c r="L128" s="5">
        <v>39.68069411713288</v>
      </c>
      <c r="M128" s="5">
        <v>45.193926363809688</v>
      </c>
      <c r="N128" s="5">
        <v>50.943358667762695</v>
      </c>
      <c r="O128" s="5">
        <v>56.567997463348924</v>
      </c>
      <c r="P128" s="5">
        <v>62.026959040034434</v>
      </c>
      <c r="Q128" s="5">
        <v>67.452578233677642</v>
      </c>
      <c r="R128" s="5">
        <v>72.789276819025474</v>
      </c>
      <c r="S128" s="5">
        <v>77.923030972842</v>
      </c>
      <c r="T128" s="5">
        <v>82.672158368543634</v>
      </c>
      <c r="U128" s="5">
        <v>87.045615022934768</v>
      </c>
      <c r="V128" s="5">
        <v>91.055040403701923</v>
      </c>
      <c r="W128" s="5">
        <v>94.681748599179244</v>
      </c>
      <c r="X128" s="5">
        <v>97.906437246275885</v>
      </c>
    </row>
    <row r="129" spans="1:24" x14ac:dyDescent="0.3">
      <c r="A129" s="6" t="s">
        <v>6</v>
      </c>
      <c r="B129" s="6" t="s">
        <v>202</v>
      </c>
      <c r="C129" s="6" t="s">
        <v>136</v>
      </c>
      <c r="D129" s="6" t="s">
        <v>205</v>
      </c>
      <c r="E129" s="6" t="s">
        <v>204</v>
      </c>
      <c r="F129" s="5">
        <v>158.42318189322182</v>
      </c>
      <c r="G129" s="5">
        <v>178.837178151264</v>
      </c>
      <c r="H129" s="5">
        <v>201.52907037179196</v>
      </c>
      <c r="I129" s="5">
        <v>226.15412766474896</v>
      </c>
      <c r="J129" s="5">
        <v>252.72417359070479</v>
      </c>
      <c r="K129" s="5">
        <v>281.01780279132657</v>
      </c>
      <c r="L129" s="5">
        <v>310.62169065844921</v>
      </c>
      <c r="M129" s="5">
        <v>340.94762336452152</v>
      </c>
      <c r="N129" s="5">
        <v>371.69500001795848</v>
      </c>
      <c r="O129" s="5">
        <v>400.33932315834824</v>
      </c>
      <c r="P129" s="5">
        <v>427.38921857060012</v>
      </c>
      <c r="Q129" s="5">
        <v>453.40640476263331</v>
      </c>
      <c r="R129" s="5">
        <v>477.96536022100099</v>
      </c>
      <c r="S129" s="5">
        <v>500.55816061400873</v>
      </c>
      <c r="T129" s="5">
        <v>521.27826124614921</v>
      </c>
      <c r="U129" s="5">
        <v>539.73583254064465</v>
      </c>
      <c r="V129" s="5">
        <v>555.75342452100824</v>
      </c>
      <c r="W129" s="5">
        <v>569.89475726637579</v>
      </c>
      <c r="X129" s="5">
        <v>582.38002920481267</v>
      </c>
    </row>
    <row r="130" spans="1:24" x14ac:dyDescent="0.3">
      <c r="A130" s="6" t="s">
        <v>6</v>
      </c>
      <c r="B130" s="6" t="s">
        <v>202</v>
      </c>
      <c r="C130" s="6" t="s">
        <v>137</v>
      </c>
      <c r="D130" s="6" t="s">
        <v>205</v>
      </c>
      <c r="E130" s="6" t="s">
        <v>204</v>
      </c>
      <c r="F130" s="5">
        <v>5.7881629999999964</v>
      </c>
      <c r="G130" s="5">
        <v>6.1016211590144085</v>
      </c>
      <c r="H130" s="5">
        <v>6.3655397056803764</v>
      </c>
      <c r="I130" s="5">
        <v>6.5806094569992348</v>
      </c>
      <c r="J130" s="5">
        <v>6.7540505276974523</v>
      </c>
      <c r="K130" s="5">
        <v>6.8848318949095075</v>
      </c>
      <c r="L130" s="5">
        <v>6.9690188157664732</v>
      </c>
      <c r="M130" s="5">
        <v>7.0112987904129964</v>
      </c>
      <c r="N130" s="5">
        <v>7.0136681718433413</v>
      </c>
      <c r="O130" s="5">
        <v>6.9763703988704409</v>
      </c>
      <c r="P130" s="5">
        <v>6.9029827590386779</v>
      </c>
      <c r="Q130" s="5">
        <v>6.8270119783083318</v>
      </c>
      <c r="R130" s="5">
        <v>6.7504187822942541</v>
      </c>
      <c r="S130" s="5">
        <v>6.6712368404371798</v>
      </c>
      <c r="T130" s="5">
        <v>6.5881605022161409</v>
      </c>
      <c r="U130" s="5">
        <v>6.5004221978929024</v>
      </c>
      <c r="V130" s="5">
        <v>6.4107855733496431</v>
      </c>
      <c r="W130" s="5">
        <v>6.3222413321812807</v>
      </c>
      <c r="X130" s="5">
        <v>6.2437381637084988</v>
      </c>
    </row>
    <row r="131" spans="1:24" x14ac:dyDescent="0.3">
      <c r="A131" s="6" t="s">
        <v>6</v>
      </c>
      <c r="B131" s="6" t="s">
        <v>202</v>
      </c>
      <c r="C131" s="6" t="s">
        <v>138</v>
      </c>
      <c r="D131" s="6" t="s">
        <v>205</v>
      </c>
      <c r="E131" s="6" t="s">
        <v>204</v>
      </c>
      <c r="F131" s="5">
        <v>16.612988000000001</v>
      </c>
      <c r="G131" s="5">
        <v>16.937136273206704</v>
      </c>
      <c r="H131" s="5">
        <v>17.263575942261316</v>
      </c>
      <c r="I131" s="5">
        <v>17.588879616799122</v>
      </c>
      <c r="J131" s="5">
        <v>17.88425108267095</v>
      </c>
      <c r="K131" s="5">
        <v>18.123619800571277</v>
      </c>
      <c r="L131" s="5">
        <v>18.309552982525435</v>
      </c>
      <c r="M131" s="5">
        <v>18.45284496797608</v>
      </c>
      <c r="N131" s="5">
        <v>18.575119657036968</v>
      </c>
      <c r="O131" s="5">
        <v>18.692092161531789</v>
      </c>
      <c r="P131" s="5">
        <v>18.812996799649056</v>
      </c>
      <c r="Q131" s="5">
        <v>18.925683811939461</v>
      </c>
      <c r="R131" s="5">
        <v>19.02972547110469</v>
      </c>
      <c r="S131" s="5">
        <v>19.121766470829279</v>
      </c>
      <c r="T131" s="5">
        <v>19.188942621648646</v>
      </c>
      <c r="U131" s="5">
        <v>19.223211705482704</v>
      </c>
      <c r="V131" s="5">
        <v>19.21954490004406</v>
      </c>
      <c r="W131" s="5">
        <v>19.179172875431181</v>
      </c>
      <c r="X131" s="5">
        <v>19.065211138132543</v>
      </c>
    </row>
    <row r="132" spans="1:24" x14ac:dyDescent="0.3">
      <c r="A132" s="6" t="s">
        <v>6</v>
      </c>
      <c r="B132" s="6" t="s">
        <v>202</v>
      </c>
      <c r="C132" s="6" t="s">
        <v>139</v>
      </c>
      <c r="D132" s="6" t="s">
        <v>205</v>
      </c>
      <c r="E132" s="6" t="s">
        <v>204</v>
      </c>
      <c r="F132" s="5">
        <v>4.8831109336728682</v>
      </c>
      <c r="G132" s="5">
        <v>5.152070593501989</v>
      </c>
      <c r="H132" s="5">
        <v>5.4258879676979994</v>
      </c>
      <c r="I132" s="5">
        <v>5.7152886098232232</v>
      </c>
      <c r="J132" s="5">
        <v>6.0035195643178652</v>
      </c>
      <c r="K132" s="5">
        <v>6.2789343487332729</v>
      </c>
      <c r="L132" s="5">
        <v>6.5427437179471717</v>
      </c>
      <c r="M132" s="5">
        <v>6.8026964664568119</v>
      </c>
      <c r="N132" s="5">
        <v>7.063307025923133</v>
      </c>
      <c r="O132" s="5">
        <v>7.3234918364094934</v>
      </c>
      <c r="P132" s="5">
        <v>7.5770508057389749</v>
      </c>
      <c r="Q132" s="5">
        <v>7.805195274780572</v>
      </c>
      <c r="R132" s="5">
        <v>8.0075581928225201</v>
      </c>
      <c r="S132" s="5">
        <v>8.1869568516170261</v>
      </c>
      <c r="T132" s="5">
        <v>8.3437926706506342</v>
      </c>
      <c r="U132" s="5">
        <v>8.4749695982086433</v>
      </c>
      <c r="V132" s="5">
        <v>8.5776448050059511</v>
      </c>
      <c r="W132" s="5">
        <v>8.6461922127256319</v>
      </c>
      <c r="X132" s="5">
        <v>8.669935829492502</v>
      </c>
    </row>
    <row r="133" spans="1:24" x14ac:dyDescent="0.3">
      <c r="A133" s="6" t="s">
        <v>6</v>
      </c>
      <c r="B133" s="6" t="s">
        <v>202</v>
      </c>
      <c r="C133" s="6" t="s">
        <v>140</v>
      </c>
      <c r="D133" s="6" t="s">
        <v>205</v>
      </c>
      <c r="E133" s="6" t="s">
        <v>204</v>
      </c>
      <c r="F133" s="5">
        <v>29.959364000000008</v>
      </c>
      <c r="G133" s="5">
        <v>32.808399564309255</v>
      </c>
      <c r="H133" s="5">
        <v>35.755926438585234</v>
      </c>
      <c r="I133" s="5">
        <v>38.621273310573486</v>
      </c>
      <c r="J133" s="5">
        <v>41.272413065969026</v>
      </c>
      <c r="K133" s="5">
        <v>43.763531066039143</v>
      </c>
      <c r="L133" s="5">
        <v>46.104691832752351</v>
      </c>
      <c r="M133" s="5">
        <v>48.252437025718656</v>
      </c>
      <c r="N133" s="5">
        <v>50.141832695609608</v>
      </c>
      <c r="O133" s="5">
        <v>51.742643802664787</v>
      </c>
      <c r="P133" s="5">
        <v>53.000005520624669</v>
      </c>
      <c r="Q133" s="5">
        <v>53.89975090172841</v>
      </c>
      <c r="R133" s="5">
        <v>54.485267656366204</v>
      </c>
      <c r="S133" s="5">
        <v>54.777684120764341</v>
      </c>
      <c r="T133" s="5">
        <v>54.756631261790744</v>
      </c>
      <c r="U133" s="5">
        <v>54.454164271643279</v>
      </c>
      <c r="V133" s="5">
        <v>53.901663924019367</v>
      </c>
      <c r="W133" s="5">
        <v>53.206234766559341</v>
      </c>
      <c r="X133" s="5">
        <v>52.406969430067861</v>
      </c>
    </row>
    <row r="134" spans="1:24" x14ac:dyDescent="0.3">
      <c r="A134" s="6" t="s">
        <v>6</v>
      </c>
      <c r="B134" s="6" t="s">
        <v>202</v>
      </c>
      <c r="C134" s="6" t="s">
        <v>141</v>
      </c>
      <c r="D134" s="6" t="s">
        <v>205</v>
      </c>
      <c r="E134" s="6" t="s">
        <v>204</v>
      </c>
      <c r="F134" s="5">
        <v>4.3681360000000016</v>
      </c>
      <c r="G134" s="5">
        <v>4.6114204432971748</v>
      </c>
      <c r="H134" s="5">
        <v>4.8515298619647096</v>
      </c>
      <c r="I134" s="5">
        <v>5.0778931608452087</v>
      </c>
      <c r="J134" s="5">
        <v>5.2795691375743425</v>
      </c>
      <c r="K134" s="5">
        <v>5.4617232622942469</v>
      </c>
      <c r="L134" s="5">
        <v>5.6327789131491164</v>
      </c>
      <c r="M134" s="5">
        <v>5.7933886793670171</v>
      </c>
      <c r="N134" s="5">
        <v>5.9395938663699628</v>
      </c>
      <c r="O134" s="5">
        <v>6.0700074363069758</v>
      </c>
      <c r="P134" s="5">
        <v>6.1858704927642343</v>
      </c>
      <c r="Q134" s="5">
        <v>6.2842755069613965</v>
      </c>
      <c r="R134" s="5">
        <v>6.369261802661371</v>
      </c>
      <c r="S134" s="5">
        <v>6.4414512081245823</v>
      </c>
      <c r="T134" s="5">
        <v>6.4967755859942029</v>
      </c>
      <c r="U134" s="5">
        <v>6.5310412504596833</v>
      </c>
      <c r="V134" s="5">
        <v>6.5434538718451787</v>
      </c>
      <c r="W134" s="5">
        <v>6.5374859790827999</v>
      </c>
      <c r="X134" s="5">
        <v>6.5092681429375121</v>
      </c>
    </row>
    <row r="135" spans="1:24" x14ac:dyDescent="0.3">
      <c r="A135" s="6" t="s">
        <v>6</v>
      </c>
      <c r="B135" s="6" t="s">
        <v>202</v>
      </c>
      <c r="C135" s="6" t="s">
        <v>142</v>
      </c>
      <c r="D135" s="6" t="s">
        <v>205</v>
      </c>
      <c r="E135" s="6" t="s">
        <v>204</v>
      </c>
      <c r="F135" s="5">
        <v>2.7824349999999982</v>
      </c>
      <c r="G135" s="5">
        <v>3.0883198881203016</v>
      </c>
      <c r="H135" s="5">
        <v>3.3827456484672851</v>
      </c>
      <c r="I135" s="5">
        <v>3.6892838784505262</v>
      </c>
      <c r="J135" s="5">
        <v>3.9884836588085721</v>
      </c>
      <c r="K135" s="5">
        <v>4.2720077477189218</v>
      </c>
      <c r="L135" s="5">
        <v>4.5437286651417486</v>
      </c>
      <c r="M135" s="5">
        <v>4.7920003098222095</v>
      </c>
      <c r="N135" s="5">
        <v>5.0113662888310957</v>
      </c>
      <c r="O135" s="5">
        <v>5.2011422993482874</v>
      </c>
      <c r="P135" s="5">
        <v>5.3654840357952978</v>
      </c>
      <c r="Q135" s="5">
        <v>5.4918449835462226</v>
      </c>
      <c r="R135" s="5">
        <v>5.5834187029206443</v>
      </c>
      <c r="S135" s="5">
        <v>5.6413712499395636</v>
      </c>
      <c r="T135" s="5">
        <v>5.6749104424072829</v>
      </c>
      <c r="U135" s="5">
        <v>5.6893873799233008</v>
      </c>
      <c r="V135" s="5">
        <v>5.6908864671551465</v>
      </c>
      <c r="W135" s="5">
        <v>5.6776647778955693</v>
      </c>
      <c r="X135" s="5">
        <v>5.6508065966969641</v>
      </c>
    </row>
    <row r="136" spans="1:24" x14ac:dyDescent="0.3">
      <c r="A136" s="6" t="s">
        <v>6</v>
      </c>
      <c r="B136" s="6" t="s">
        <v>202</v>
      </c>
      <c r="C136" s="6" t="s">
        <v>143</v>
      </c>
      <c r="D136" s="6" t="s">
        <v>205</v>
      </c>
      <c r="E136" s="6" t="s">
        <v>204</v>
      </c>
      <c r="F136" s="5">
        <v>173.59338299999985</v>
      </c>
      <c r="G136" s="5">
        <v>190.01516826605513</v>
      </c>
      <c r="H136" s="5">
        <v>207.34063657159723</v>
      </c>
      <c r="I136" s="5">
        <v>224.14355606048426</v>
      </c>
      <c r="J136" s="5">
        <v>239.68426082135801</v>
      </c>
      <c r="K136" s="5">
        <v>254.20322037078682</v>
      </c>
      <c r="L136" s="5">
        <v>267.97877033125269</v>
      </c>
      <c r="M136" s="5">
        <v>280.89803922138839</v>
      </c>
      <c r="N136" s="5">
        <v>292.5767471607474</v>
      </c>
      <c r="O136" s="5">
        <v>302.30136953773268</v>
      </c>
      <c r="P136" s="5">
        <v>310.04775535103528</v>
      </c>
      <c r="Q136" s="5">
        <v>316.18399974650629</v>
      </c>
      <c r="R136" s="5">
        <v>320.89671382333989</v>
      </c>
      <c r="S136" s="5">
        <v>324.54517571847475</v>
      </c>
      <c r="T136" s="5">
        <v>326.98542699396</v>
      </c>
      <c r="U136" s="5">
        <v>328.46238919096413</v>
      </c>
      <c r="V136" s="5">
        <v>328.65957205891186</v>
      </c>
      <c r="W136" s="5">
        <v>327.93910331096504</v>
      </c>
      <c r="X136" s="5">
        <v>326.37396956532223</v>
      </c>
    </row>
    <row r="137" spans="1:24" x14ac:dyDescent="0.3">
      <c r="A137" s="6" t="s">
        <v>6</v>
      </c>
      <c r="B137" s="6" t="s">
        <v>202</v>
      </c>
      <c r="C137" s="6" t="s">
        <v>144</v>
      </c>
      <c r="D137" s="6" t="s">
        <v>205</v>
      </c>
      <c r="E137" s="6" t="s">
        <v>204</v>
      </c>
      <c r="F137" s="5">
        <v>3.5168199998645111</v>
      </c>
      <c r="G137" s="5">
        <v>3.77558914092049</v>
      </c>
      <c r="H137" s="5">
        <v>4.0219789752741582</v>
      </c>
      <c r="I137" s="5">
        <v>4.2570677797105043</v>
      </c>
      <c r="J137" s="5">
        <v>4.4767258494699114</v>
      </c>
      <c r="K137" s="5">
        <v>4.6724135366123845</v>
      </c>
      <c r="L137" s="5">
        <v>4.8456351487322165</v>
      </c>
      <c r="M137" s="5">
        <v>4.9910946797289606</v>
      </c>
      <c r="N137" s="5">
        <v>5.1081671952467014</v>
      </c>
      <c r="O137" s="5">
        <v>5.1987187414978626</v>
      </c>
      <c r="P137" s="5">
        <v>5.2631443780648937</v>
      </c>
      <c r="Q137" s="5">
        <v>5.3051111271026361</v>
      </c>
      <c r="R137" s="5">
        <v>5.324157993392058</v>
      </c>
      <c r="S137" s="5">
        <v>5.3190220315388439</v>
      </c>
      <c r="T137" s="5">
        <v>5.2937917971918473</v>
      </c>
      <c r="U137" s="5">
        <v>5.2475835923762117</v>
      </c>
      <c r="V137" s="5">
        <v>5.186576285215974</v>
      </c>
      <c r="W137" s="5">
        <v>5.1117611959863005</v>
      </c>
      <c r="X137" s="5">
        <v>5.0246973048459447</v>
      </c>
    </row>
    <row r="138" spans="1:24" x14ac:dyDescent="0.3">
      <c r="A138" s="6" t="s">
        <v>6</v>
      </c>
      <c r="B138" s="6" t="s">
        <v>202</v>
      </c>
      <c r="C138" s="6" t="s">
        <v>145</v>
      </c>
      <c r="D138" s="6" t="s">
        <v>205</v>
      </c>
      <c r="E138" s="6" t="s">
        <v>204</v>
      </c>
      <c r="F138" s="5">
        <v>29.076511999999994</v>
      </c>
      <c r="G138" s="5">
        <v>30.364737700606771</v>
      </c>
      <c r="H138" s="5">
        <v>31.438969186758037</v>
      </c>
      <c r="I138" s="5">
        <v>32.328934320094817</v>
      </c>
      <c r="J138" s="5">
        <v>33.041402479747653</v>
      </c>
      <c r="K138" s="5">
        <v>33.541078097592056</v>
      </c>
      <c r="L138" s="5">
        <v>33.849050677139843</v>
      </c>
      <c r="M138" s="5">
        <v>33.95675202058721</v>
      </c>
      <c r="N138" s="5">
        <v>33.86233123495731</v>
      </c>
      <c r="O138" s="5">
        <v>33.572541444250959</v>
      </c>
      <c r="P138" s="5">
        <v>33.116258654631132</v>
      </c>
      <c r="Q138" s="5">
        <v>32.622730050737573</v>
      </c>
      <c r="R138" s="5">
        <v>32.106094520473619</v>
      </c>
      <c r="S138" s="5">
        <v>31.563669662485456</v>
      </c>
      <c r="T138" s="5">
        <v>30.99355110227091</v>
      </c>
      <c r="U138" s="5">
        <v>30.400997221962058</v>
      </c>
      <c r="V138" s="5">
        <v>29.802793819479874</v>
      </c>
      <c r="W138" s="5">
        <v>29.236811858209823</v>
      </c>
      <c r="X138" s="5">
        <v>28.71300970108873</v>
      </c>
    </row>
    <row r="139" spans="1:24" x14ac:dyDescent="0.3">
      <c r="A139" s="6" t="s">
        <v>6</v>
      </c>
      <c r="B139" s="6" t="s">
        <v>202</v>
      </c>
      <c r="C139" s="6" t="s">
        <v>146</v>
      </c>
      <c r="D139" s="6" t="s">
        <v>205</v>
      </c>
      <c r="E139" s="6" t="s">
        <v>204</v>
      </c>
      <c r="F139" s="5">
        <v>93.260798000000065</v>
      </c>
      <c r="G139" s="5">
        <v>101.32459850572194</v>
      </c>
      <c r="H139" s="5">
        <v>109.70510970985893</v>
      </c>
      <c r="I139" s="5">
        <v>117.82314348830042</v>
      </c>
      <c r="J139" s="5">
        <v>125.3555615215774</v>
      </c>
      <c r="K139" s="5">
        <v>132.32124133820213</v>
      </c>
      <c r="L139" s="5">
        <v>138.61746525711428</v>
      </c>
      <c r="M139" s="5">
        <v>144.21774404257138</v>
      </c>
      <c r="N139" s="5">
        <v>149.04005805640713</v>
      </c>
      <c r="O139" s="5">
        <v>153.21474623706735</v>
      </c>
      <c r="P139" s="5">
        <v>156.74210664399894</v>
      </c>
      <c r="Q139" s="5">
        <v>159.52274132588727</v>
      </c>
      <c r="R139" s="5">
        <v>161.59249438211629</v>
      </c>
      <c r="S139" s="5">
        <v>162.87486772814461</v>
      </c>
      <c r="T139" s="5">
        <v>163.48532462679333</v>
      </c>
      <c r="U139" s="5">
        <v>163.46590615261542</v>
      </c>
      <c r="V139" s="5">
        <v>162.87592403164189</v>
      </c>
      <c r="W139" s="5">
        <v>161.76374771029006</v>
      </c>
      <c r="X139" s="5">
        <v>160.17859244766385</v>
      </c>
    </row>
    <row r="140" spans="1:24" x14ac:dyDescent="0.3">
      <c r="A140" s="6" t="s">
        <v>6</v>
      </c>
      <c r="B140" s="6" t="s">
        <v>202</v>
      </c>
      <c r="C140" s="6" t="s">
        <v>147</v>
      </c>
      <c r="D140" s="6" t="s">
        <v>205</v>
      </c>
      <c r="E140" s="6" t="s">
        <v>204</v>
      </c>
      <c r="F140" s="5">
        <v>6.8582660000000004</v>
      </c>
      <c r="G140" s="5">
        <v>7.5684150471845513</v>
      </c>
      <c r="H140" s="5">
        <v>8.2398501982430084</v>
      </c>
      <c r="I140" s="5">
        <v>8.8995307289299337</v>
      </c>
      <c r="J140" s="5">
        <v>9.5426037360889389</v>
      </c>
      <c r="K140" s="5">
        <v>10.13894228635883</v>
      </c>
      <c r="L140" s="5">
        <v>10.661335005195452</v>
      </c>
      <c r="M140" s="5">
        <v>11.117771676477959</v>
      </c>
      <c r="N140" s="5">
        <v>11.504402312055914</v>
      </c>
      <c r="O140" s="5">
        <v>11.830863422105967</v>
      </c>
      <c r="P140" s="5">
        <v>12.086723693778035</v>
      </c>
      <c r="Q140" s="5">
        <v>12.276691891316489</v>
      </c>
      <c r="R140" s="5">
        <v>12.390858945334362</v>
      </c>
      <c r="S140" s="5">
        <v>12.438710320780784</v>
      </c>
      <c r="T140" s="5">
        <v>12.43332632225273</v>
      </c>
      <c r="U140" s="5">
        <v>12.374328496559418</v>
      </c>
      <c r="V140" s="5">
        <v>12.26526898107479</v>
      </c>
      <c r="W140" s="5">
        <v>12.108197982108585</v>
      </c>
      <c r="X140" s="5">
        <v>11.917152130245482</v>
      </c>
    </row>
    <row r="141" spans="1:24" x14ac:dyDescent="0.3">
      <c r="A141" s="6" t="s">
        <v>6</v>
      </c>
      <c r="B141" s="6" t="s">
        <v>202</v>
      </c>
      <c r="C141" s="6" t="s">
        <v>148</v>
      </c>
      <c r="D141" s="6" t="s">
        <v>205</v>
      </c>
      <c r="E141" s="6" t="s">
        <v>204</v>
      </c>
      <c r="F141" s="5">
        <v>38.27666</v>
      </c>
      <c r="G141" s="5">
        <v>38.394801469645046</v>
      </c>
      <c r="H141" s="5">
        <v>38.409532047572021</v>
      </c>
      <c r="I141" s="5">
        <v>38.258660545408212</v>
      </c>
      <c r="J141" s="5">
        <v>37.888693868409852</v>
      </c>
      <c r="K141" s="5">
        <v>37.291509657695002</v>
      </c>
      <c r="L141" s="5">
        <v>36.58571847165382</v>
      </c>
      <c r="M141" s="5">
        <v>35.866934862436125</v>
      </c>
      <c r="N141" s="5">
        <v>35.162884108218982</v>
      </c>
      <c r="O141" s="5">
        <v>34.435950824675849</v>
      </c>
      <c r="P141" s="5">
        <v>33.637284665183437</v>
      </c>
      <c r="Q141" s="5">
        <v>32.71566224194008</v>
      </c>
      <c r="R141" s="5">
        <v>31.68562545670046</v>
      </c>
      <c r="S141" s="5">
        <v>30.614249088260003</v>
      </c>
      <c r="T141" s="5">
        <v>29.576523709420321</v>
      </c>
      <c r="U141" s="5">
        <v>28.618533231472455</v>
      </c>
      <c r="V141" s="5">
        <v>27.751744215229582</v>
      </c>
      <c r="W141" s="5">
        <v>26.964713786415384</v>
      </c>
      <c r="X141" s="5">
        <v>26.229385066658487</v>
      </c>
    </row>
    <row r="142" spans="1:24" x14ac:dyDescent="0.3">
      <c r="A142" s="6" t="s">
        <v>6</v>
      </c>
      <c r="B142" s="6" t="s">
        <v>202</v>
      </c>
      <c r="C142" s="6" t="s">
        <v>149</v>
      </c>
      <c r="D142" s="6" t="s">
        <v>205</v>
      </c>
      <c r="E142" s="6" t="s">
        <v>204</v>
      </c>
      <c r="F142" s="5">
        <v>3.7490090000000014</v>
      </c>
      <c r="G142" s="5">
        <v>3.7027802660681579</v>
      </c>
      <c r="H142" s="5">
        <v>3.6429007777840869</v>
      </c>
      <c r="I142" s="5">
        <v>3.5672807221098108</v>
      </c>
      <c r="J142" s="5">
        <v>3.4748742452114119</v>
      </c>
      <c r="K142" s="5">
        <v>3.3665918076396268</v>
      </c>
      <c r="L142" s="5">
        <v>3.2454604109983718</v>
      </c>
      <c r="M142" s="5">
        <v>3.110797671143902</v>
      </c>
      <c r="N142" s="5">
        <v>2.9689513266694445</v>
      </c>
      <c r="O142" s="5">
        <v>2.8224281004967855</v>
      </c>
      <c r="P142" s="5">
        <v>2.6740929257439028</v>
      </c>
      <c r="Q142" s="5">
        <v>2.5332387819815083</v>
      </c>
      <c r="R142" s="5">
        <v>2.4013369946086152</v>
      </c>
      <c r="S142" s="5">
        <v>2.2791739879870909</v>
      </c>
      <c r="T142" s="5">
        <v>2.1672709701165869</v>
      </c>
      <c r="U142" s="5">
        <v>2.0655640656727532</v>
      </c>
      <c r="V142" s="5">
        <v>1.9733894703493051</v>
      </c>
      <c r="W142" s="5">
        <v>1.8897154758250971</v>
      </c>
      <c r="X142" s="5">
        <v>1.8104361984218227</v>
      </c>
    </row>
    <row r="143" spans="1:24" x14ac:dyDescent="0.3">
      <c r="A143" s="6" t="s">
        <v>6</v>
      </c>
      <c r="B143" s="6" t="s">
        <v>202</v>
      </c>
      <c r="C143" s="6" t="s">
        <v>150</v>
      </c>
      <c r="D143" s="6" t="s">
        <v>205</v>
      </c>
      <c r="E143" s="6" t="s">
        <v>204</v>
      </c>
      <c r="F143" s="5">
        <v>24.346229000000012</v>
      </c>
      <c r="G143" s="5">
        <v>24.908988229412511</v>
      </c>
      <c r="H143" s="5">
        <v>25.396019333852127</v>
      </c>
      <c r="I143" s="5">
        <v>25.760356450078891</v>
      </c>
      <c r="J143" s="5">
        <v>25.90228860274188</v>
      </c>
      <c r="K143" s="5">
        <v>25.846604601718106</v>
      </c>
      <c r="L143" s="5">
        <v>25.664097551911308</v>
      </c>
      <c r="M143" s="5">
        <v>25.371853167589567</v>
      </c>
      <c r="N143" s="5">
        <v>24.969900858182729</v>
      </c>
      <c r="O143" s="5">
        <v>24.452868359888523</v>
      </c>
      <c r="P143" s="5">
        <v>23.840544011742235</v>
      </c>
      <c r="Q143" s="5">
        <v>23.163948338938379</v>
      </c>
      <c r="R143" s="5">
        <v>22.458921275848166</v>
      </c>
      <c r="S143" s="5">
        <v>21.727470285270233</v>
      </c>
      <c r="T143" s="5">
        <v>20.955550524211073</v>
      </c>
      <c r="U143" s="5">
        <v>20.143326304944843</v>
      </c>
      <c r="V143" s="5">
        <v>19.307978211050532</v>
      </c>
      <c r="W143" s="5">
        <v>18.481072720073495</v>
      </c>
      <c r="X143" s="5">
        <v>17.687258700421069</v>
      </c>
    </row>
    <row r="144" spans="1:24" x14ac:dyDescent="0.3">
      <c r="A144" s="6" t="s">
        <v>6</v>
      </c>
      <c r="B144" s="6" t="s">
        <v>202</v>
      </c>
      <c r="C144" s="6" t="s">
        <v>151</v>
      </c>
      <c r="D144" s="6" t="s">
        <v>205</v>
      </c>
      <c r="E144" s="6" t="s">
        <v>204</v>
      </c>
      <c r="F144" s="5">
        <v>10.675571999999985</v>
      </c>
      <c r="G144" s="5">
        <v>10.804997165736724</v>
      </c>
      <c r="H144" s="5">
        <v>10.909987403763745</v>
      </c>
      <c r="I144" s="5">
        <v>10.999201995929395</v>
      </c>
      <c r="J144" s="5">
        <v>11.082360814288215</v>
      </c>
      <c r="K144" s="5">
        <v>11.163211121263185</v>
      </c>
      <c r="L144" s="5">
        <v>11.233772006577132</v>
      </c>
      <c r="M144" s="5">
        <v>11.283777889974141</v>
      </c>
      <c r="N144" s="5">
        <v>11.309672162376204</v>
      </c>
      <c r="O144" s="5">
        <v>11.30555329390296</v>
      </c>
      <c r="P144" s="5">
        <v>11.27692900834297</v>
      </c>
      <c r="Q144" s="5">
        <v>11.210777198283814</v>
      </c>
      <c r="R144" s="5">
        <v>11.114894021448162</v>
      </c>
      <c r="S144" s="5">
        <v>10.995841391813178</v>
      </c>
      <c r="T144" s="5">
        <v>10.862868786492159</v>
      </c>
      <c r="U144" s="5">
        <v>10.721979547290948</v>
      </c>
      <c r="V144" s="5">
        <v>10.572341331012286</v>
      </c>
      <c r="W144" s="5">
        <v>10.409889583591649</v>
      </c>
      <c r="X144" s="5">
        <v>10.216792409719638</v>
      </c>
    </row>
    <row r="145" spans="1:24" x14ac:dyDescent="0.3">
      <c r="A145" s="6" t="s">
        <v>6</v>
      </c>
      <c r="B145" s="6" t="s">
        <v>202</v>
      </c>
      <c r="C145" s="6" t="s">
        <v>152</v>
      </c>
      <c r="D145" s="6" t="s">
        <v>205</v>
      </c>
      <c r="E145" s="6" t="s">
        <v>204</v>
      </c>
      <c r="F145" s="5">
        <v>6.4545479999999991</v>
      </c>
      <c r="G145" s="5">
        <v>6.9859626258108536</v>
      </c>
      <c r="H145" s="5">
        <v>7.5017933270823942</v>
      </c>
      <c r="I145" s="5">
        <v>7.9851660660756147</v>
      </c>
      <c r="J145" s="5">
        <v>8.4267857480275534</v>
      </c>
      <c r="K145" s="5">
        <v>8.8299324417748206</v>
      </c>
      <c r="L145" s="5">
        <v>9.1895784225192081</v>
      </c>
      <c r="M145" s="5">
        <v>9.4992661307102786</v>
      </c>
      <c r="N145" s="5">
        <v>9.7567926433700816</v>
      </c>
      <c r="O145" s="5">
        <v>9.9668035727318269</v>
      </c>
      <c r="P145" s="5">
        <v>10.12242398227005</v>
      </c>
      <c r="Q145" s="5">
        <v>10.232364168830633</v>
      </c>
      <c r="R145" s="5">
        <v>10.300605223759518</v>
      </c>
      <c r="S145" s="5">
        <v>10.330301473151239</v>
      </c>
      <c r="T145" s="5">
        <v>10.320850927413989</v>
      </c>
      <c r="U145" s="5">
        <v>10.27506287982909</v>
      </c>
      <c r="V145" s="5">
        <v>10.194626373157607</v>
      </c>
      <c r="W145" s="5">
        <v>10.085685584904846</v>
      </c>
      <c r="X145" s="5">
        <v>9.9535181088403242</v>
      </c>
    </row>
    <row r="146" spans="1:24" x14ac:dyDescent="0.3">
      <c r="A146" s="6" t="s">
        <v>6</v>
      </c>
      <c r="B146" s="6" t="s">
        <v>202</v>
      </c>
      <c r="C146" s="6" t="s">
        <v>153</v>
      </c>
      <c r="D146" s="6" t="s">
        <v>205</v>
      </c>
      <c r="E146" s="6" t="s">
        <v>204</v>
      </c>
      <c r="F146" s="5">
        <v>4.0391920000000008</v>
      </c>
      <c r="G146" s="5">
        <v>4.4797934736203482</v>
      </c>
      <c r="H146" s="5">
        <v>4.8565659408571928</v>
      </c>
      <c r="I146" s="5">
        <v>5.1576136768753553</v>
      </c>
      <c r="J146" s="5">
        <v>5.3980670473265686</v>
      </c>
      <c r="K146" s="5">
        <v>5.5820495558260443</v>
      </c>
      <c r="L146" s="5">
        <v>5.7122776690609811</v>
      </c>
      <c r="M146" s="5">
        <v>5.7908306804680567</v>
      </c>
      <c r="N146" s="5">
        <v>5.8298478053020997</v>
      </c>
      <c r="O146" s="5">
        <v>5.8272599538618977</v>
      </c>
      <c r="P146" s="5">
        <v>5.7903817222832936</v>
      </c>
      <c r="Q146" s="5">
        <v>5.7534030045295239</v>
      </c>
      <c r="R146" s="5">
        <v>5.7183333557307341</v>
      </c>
      <c r="S146" s="5">
        <v>5.6905882339326226</v>
      </c>
      <c r="T146" s="5">
        <v>5.6694705964832437</v>
      </c>
      <c r="U146" s="5">
        <v>5.6552565545518707</v>
      </c>
      <c r="V146" s="5">
        <v>5.652754379685434</v>
      </c>
      <c r="W146" s="5">
        <v>5.6597744791848488</v>
      </c>
      <c r="X146" s="5">
        <v>5.6783581918020696</v>
      </c>
    </row>
    <row r="147" spans="1:24" x14ac:dyDescent="0.3">
      <c r="A147" s="6" t="s">
        <v>6</v>
      </c>
      <c r="B147" s="6" t="s">
        <v>202</v>
      </c>
      <c r="C147" s="6" t="s">
        <v>154</v>
      </c>
      <c r="D147" s="6" t="s">
        <v>205</v>
      </c>
      <c r="E147" s="6" t="s">
        <v>204</v>
      </c>
      <c r="F147" s="5">
        <v>0.27076399999999984</v>
      </c>
      <c r="G147" s="5">
        <v>0.28585779583263671</v>
      </c>
      <c r="H147" s="5">
        <v>0.30062478852500962</v>
      </c>
      <c r="I147" s="5">
        <v>0.31420353835960457</v>
      </c>
      <c r="J147" s="5">
        <v>0.32594279113919933</v>
      </c>
      <c r="K147" s="5">
        <v>0.33585994617582127</v>
      </c>
      <c r="L147" s="5">
        <v>0.34437982801998457</v>
      </c>
      <c r="M147" s="5">
        <v>0.3516207078814822</v>
      </c>
      <c r="N147" s="5">
        <v>0.35746063215619961</v>
      </c>
      <c r="O147" s="5">
        <v>0.36198739530572305</v>
      </c>
      <c r="P147" s="5">
        <v>0.36524518150718438</v>
      </c>
      <c r="Q147" s="5">
        <v>0.36755692138558071</v>
      </c>
      <c r="R147" s="5">
        <v>0.3691199690320473</v>
      </c>
      <c r="S147" s="5">
        <v>0.37000669914908196</v>
      </c>
      <c r="T147" s="5">
        <v>0.37020344502894176</v>
      </c>
      <c r="U147" s="5">
        <v>0.36980697998950984</v>
      </c>
      <c r="V147" s="5">
        <v>0.36905793562751704</v>
      </c>
      <c r="W147" s="5">
        <v>0.36815257200694729</v>
      </c>
      <c r="X147" s="5">
        <v>0.36720629334634203</v>
      </c>
    </row>
    <row r="148" spans="1:24" x14ac:dyDescent="0.3">
      <c r="A148" s="6" t="s">
        <v>6</v>
      </c>
      <c r="B148" s="6" t="s">
        <v>202</v>
      </c>
      <c r="C148" s="6" t="s">
        <v>155</v>
      </c>
      <c r="D148" s="6" t="s">
        <v>205</v>
      </c>
      <c r="E148" s="6" t="s">
        <v>204</v>
      </c>
      <c r="F148" s="5">
        <v>1.7587930002989842</v>
      </c>
      <c r="G148" s="5">
        <v>2.3064563186377924</v>
      </c>
      <c r="H148" s="5">
        <v>2.5623701516984183</v>
      </c>
      <c r="I148" s="5">
        <v>2.8085134881252611</v>
      </c>
      <c r="J148" s="5">
        <v>3.0446737282968535</v>
      </c>
      <c r="K148" s="5">
        <v>3.2705525948742316</v>
      </c>
      <c r="L148" s="5">
        <v>3.4749796327201197</v>
      </c>
      <c r="M148" s="5">
        <v>3.6525193644153524</v>
      </c>
      <c r="N148" s="5">
        <v>3.7973171715500071</v>
      </c>
      <c r="O148" s="5">
        <v>3.9106699731408883</v>
      </c>
      <c r="P148" s="5">
        <v>3.9936059479845811</v>
      </c>
      <c r="Q148" s="5">
        <v>4.0387941219574977</v>
      </c>
      <c r="R148" s="5">
        <v>4.0441998558970651</v>
      </c>
      <c r="S148" s="5">
        <v>4.0129938707585628</v>
      </c>
      <c r="T148" s="5">
        <v>3.9540148356678664</v>
      </c>
      <c r="U148" s="5">
        <v>3.8795910403658849</v>
      </c>
      <c r="V148" s="5">
        <v>3.7967053920473068</v>
      </c>
      <c r="W148" s="5">
        <v>3.7065655833074906</v>
      </c>
      <c r="X148" s="5">
        <v>3.6060494962204683</v>
      </c>
    </row>
    <row r="149" spans="1:24" x14ac:dyDescent="0.3">
      <c r="A149" s="6" t="s">
        <v>6</v>
      </c>
      <c r="B149" s="6" t="s">
        <v>202</v>
      </c>
      <c r="C149" s="6" t="s">
        <v>156</v>
      </c>
      <c r="D149" s="6" t="s">
        <v>205</v>
      </c>
      <c r="E149" s="6" t="s">
        <v>204</v>
      </c>
      <c r="F149" s="5">
        <v>0.84606800000693794</v>
      </c>
      <c r="G149" s="5">
        <v>0.89470631377633514</v>
      </c>
      <c r="H149" s="5">
        <v>0.94094795741963766</v>
      </c>
      <c r="I149" s="5">
        <v>0.98444395708225751</v>
      </c>
      <c r="J149" s="5">
        <v>1.024540271049722</v>
      </c>
      <c r="K149" s="5">
        <v>1.061878691156116</v>
      </c>
      <c r="L149" s="5">
        <v>1.0958623922149595</v>
      </c>
      <c r="M149" s="5">
        <v>1.1258160937518074</v>
      </c>
      <c r="N149" s="5">
        <v>1.1512644012720366</v>
      </c>
      <c r="O149" s="5">
        <v>1.1729841692975271</v>
      </c>
      <c r="P149" s="5">
        <v>1.191629064486216</v>
      </c>
      <c r="Q149" s="5">
        <v>1.2079493511916493</v>
      </c>
      <c r="R149" s="5">
        <v>1.2225035501136154</v>
      </c>
      <c r="S149" s="5">
        <v>1.2353210275892867</v>
      </c>
      <c r="T149" s="5">
        <v>1.2460907695682184</v>
      </c>
      <c r="U149" s="5">
        <v>1.2545470359308346</v>
      </c>
      <c r="V149" s="5">
        <v>1.2611053081091868</v>
      </c>
      <c r="W149" s="5">
        <v>1.2661946253380338</v>
      </c>
      <c r="X149" s="5">
        <v>1.2700414338855102</v>
      </c>
    </row>
    <row r="150" spans="1:24" x14ac:dyDescent="0.3">
      <c r="A150" s="6" t="s">
        <v>6</v>
      </c>
      <c r="B150" s="6" t="s">
        <v>202</v>
      </c>
      <c r="C150" s="6" t="s">
        <v>157</v>
      </c>
      <c r="D150" s="6" t="s">
        <v>205</v>
      </c>
      <c r="E150" s="6" t="s">
        <v>204</v>
      </c>
      <c r="F150" s="5">
        <v>21.486370999999998</v>
      </c>
      <c r="G150" s="5">
        <v>21.137197025799445</v>
      </c>
      <c r="H150" s="5">
        <v>20.765849199529068</v>
      </c>
      <c r="I150" s="5">
        <v>20.35465407099263</v>
      </c>
      <c r="J150" s="5">
        <v>19.91520321677395</v>
      </c>
      <c r="K150" s="5">
        <v>19.444753979600733</v>
      </c>
      <c r="L150" s="5">
        <v>18.934698348649</v>
      </c>
      <c r="M150" s="5">
        <v>18.374868586398009</v>
      </c>
      <c r="N150" s="5">
        <v>17.757120180607881</v>
      </c>
      <c r="O150" s="5">
        <v>17.082115348227934</v>
      </c>
      <c r="P150" s="5">
        <v>16.356182165209031</v>
      </c>
      <c r="Q150" s="5">
        <v>15.595817409408266</v>
      </c>
      <c r="R150" s="5">
        <v>14.832063460366902</v>
      </c>
      <c r="S150" s="5">
        <v>14.096842801136248</v>
      </c>
      <c r="T150" s="5">
        <v>13.41497619245226</v>
      </c>
      <c r="U150" s="5">
        <v>12.799778546729652</v>
      </c>
      <c r="V150" s="5">
        <v>12.25549957250611</v>
      </c>
      <c r="W150" s="5">
        <v>11.769585074832095</v>
      </c>
      <c r="X150" s="5">
        <v>11.323482328155565</v>
      </c>
    </row>
    <row r="151" spans="1:24" x14ac:dyDescent="0.3">
      <c r="A151" s="6" t="s">
        <v>6</v>
      </c>
      <c r="B151" s="6" t="s">
        <v>202</v>
      </c>
      <c r="C151" s="6" t="s">
        <v>158</v>
      </c>
      <c r="D151" s="6" t="s">
        <v>205</v>
      </c>
      <c r="E151" s="6" t="s">
        <v>204</v>
      </c>
      <c r="F151" s="5">
        <v>142.95816400000007</v>
      </c>
      <c r="G151" s="5">
        <v>142.67092548683866</v>
      </c>
      <c r="H151" s="5">
        <v>141.96855974814343</v>
      </c>
      <c r="I151" s="5">
        <v>140.90989359957433</v>
      </c>
      <c r="J151" s="5">
        <v>139.63219685644319</v>
      </c>
      <c r="K151" s="5">
        <v>138.48885462067645</v>
      </c>
      <c r="L151" s="5">
        <v>137.79226949101138</v>
      </c>
      <c r="M151" s="5">
        <v>137.23842303276837</v>
      </c>
      <c r="N151" s="5">
        <v>136.71471880613512</v>
      </c>
      <c r="O151" s="5">
        <v>136.08727531189626</v>
      </c>
      <c r="P151" s="5">
        <v>135.42364175003488</v>
      </c>
      <c r="Q151" s="5">
        <v>134.50368847150008</v>
      </c>
      <c r="R151" s="5">
        <v>133.42737808664904</v>
      </c>
      <c r="S151" s="5">
        <v>132.15777912780615</v>
      </c>
      <c r="T151" s="5">
        <v>130.63621233056406</v>
      </c>
      <c r="U151" s="5">
        <v>128.88232953388012</v>
      </c>
      <c r="V151" s="5">
        <v>126.96753231392195</v>
      </c>
      <c r="W151" s="5">
        <v>124.90515181800974</v>
      </c>
      <c r="X151" s="5">
        <v>122.62221216561277</v>
      </c>
    </row>
    <row r="152" spans="1:24" x14ac:dyDescent="0.3">
      <c r="A152" s="6" t="s">
        <v>6</v>
      </c>
      <c r="B152" s="6" t="s">
        <v>202</v>
      </c>
      <c r="C152" s="6" t="s">
        <v>159</v>
      </c>
      <c r="D152" s="6" t="s">
        <v>205</v>
      </c>
      <c r="E152" s="6" t="s">
        <v>204</v>
      </c>
      <c r="F152" s="5">
        <v>10.624005</v>
      </c>
      <c r="G152" s="5">
        <v>12.167358034912271</v>
      </c>
      <c r="H152" s="5">
        <v>13.74940916246447</v>
      </c>
      <c r="I152" s="5">
        <v>15.292663993595669</v>
      </c>
      <c r="J152" s="5">
        <v>16.826639383713971</v>
      </c>
      <c r="K152" s="5">
        <v>18.394068019931783</v>
      </c>
      <c r="L152" s="5">
        <v>19.980493977925857</v>
      </c>
      <c r="M152" s="5">
        <v>21.518542128179572</v>
      </c>
      <c r="N152" s="5">
        <v>22.953347249540993</v>
      </c>
      <c r="O152" s="5">
        <v>24.219434928416245</v>
      </c>
      <c r="P152" s="5">
        <v>25.345242226655767</v>
      </c>
      <c r="Q152" s="5">
        <v>26.395029562974923</v>
      </c>
      <c r="R152" s="5">
        <v>27.37437289597311</v>
      </c>
      <c r="S152" s="5">
        <v>28.260469468392358</v>
      </c>
      <c r="T152" s="5">
        <v>29.026789871449758</v>
      </c>
      <c r="U152" s="5">
        <v>29.671241935441806</v>
      </c>
      <c r="V152" s="5">
        <v>30.186358195458673</v>
      </c>
      <c r="W152" s="5">
        <v>30.596030876295853</v>
      </c>
      <c r="X152" s="5">
        <v>30.884251772368177</v>
      </c>
    </row>
    <row r="153" spans="1:24" x14ac:dyDescent="0.3">
      <c r="A153" s="6" t="s">
        <v>6</v>
      </c>
      <c r="B153" s="6" t="s">
        <v>202</v>
      </c>
      <c r="C153" s="6" t="s">
        <v>160</v>
      </c>
      <c r="D153" s="6" t="s">
        <v>205</v>
      </c>
      <c r="E153" s="6" t="s">
        <v>204</v>
      </c>
      <c r="F153" s="5">
        <v>27.448085999999993</v>
      </c>
      <c r="G153" s="5">
        <v>31.0781256794995</v>
      </c>
      <c r="H153" s="5">
        <v>34.746409697069858</v>
      </c>
      <c r="I153" s="5">
        <v>38.338173054790104</v>
      </c>
      <c r="J153" s="5">
        <v>41.861299855768699</v>
      </c>
      <c r="K153" s="5">
        <v>45.307618392316606</v>
      </c>
      <c r="L153" s="5">
        <v>48.610702698778731</v>
      </c>
      <c r="M153" s="5">
        <v>51.651496151987018</v>
      </c>
      <c r="N153" s="5">
        <v>54.414247834163135</v>
      </c>
      <c r="O153" s="5">
        <v>56.895628938081742</v>
      </c>
      <c r="P153" s="5">
        <v>59.026015213152462</v>
      </c>
      <c r="Q153" s="5">
        <v>60.755959493477356</v>
      </c>
      <c r="R153" s="5">
        <v>62.069187937248273</v>
      </c>
      <c r="S153" s="5">
        <v>63.012247015189509</v>
      </c>
      <c r="T153" s="5">
        <v>63.607502947222059</v>
      </c>
      <c r="U153" s="5">
        <v>63.857641081232138</v>
      </c>
      <c r="V153" s="5">
        <v>63.753216967113275</v>
      </c>
      <c r="W153" s="5">
        <v>63.357232705379872</v>
      </c>
      <c r="X153" s="5">
        <v>62.663548561911391</v>
      </c>
    </row>
    <row r="154" spans="1:24" x14ac:dyDescent="0.3">
      <c r="A154" s="6" t="s">
        <v>6</v>
      </c>
      <c r="B154" s="6" t="s">
        <v>202</v>
      </c>
      <c r="C154" s="6" t="s">
        <v>161</v>
      </c>
      <c r="D154" s="6" t="s">
        <v>205</v>
      </c>
      <c r="E154" s="6" t="s">
        <v>204</v>
      </c>
      <c r="F154" s="5">
        <v>43.551941000711366</v>
      </c>
      <c r="G154" s="5">
        <v>48.859874671482842</v>
      </c>
      <c r="H154" s="5">
        <v>54.185253821248551</v>
      </c>
      <c r="I154" s="5">
        <v>59.39084015943812</v>
      </c>
      <c r="J154" s="5">
        <v>64.511551069877171</v>
      </c>
      <c r="K154" s="5">
        <v>69.413564597884658</v>
      </c>
      <c r="L154" s="5">
        <v>73.969119363670913</v>
      </c>
      <c r="M154" s="5">
        <v>78.05032538522542</v>
      </c>
      <c r="N154" s="5">
        <v>81.625127333577169</v>
      </c>
      <c r="O154" s="5">
        <v>84.762672914672208</v>
      </c>
      <c r="P154" s="5">
        <v>87.420030204604529</v>
      </c>
      <c r="Q154" s="5">
        <v>89.547584409797025</v>
      </c>
      <c r="R154" s="5">
        <v>91.213869959422652</v>
      </c>
      <c r="S154" s="5">
        <v>92.43253274969473</v>
      </c>
      <c r="T154" s="5">
        <v>93.128460885649417</v>
      </c>
      <c r="U154" s="5">
        <v>93.314191338816215</v>
      </c>
      <c r="V154" s="5">
        <v>93.06281669996531</v>
      </c>
      <c r="W154" s="5">
        <v>92.492595941155329</v>
      </c>
      <c r="X154" s="5">
        <v>91.592991077940368</v>
      </c>
    </row>
    <row r="155" spans="1:24" x14ac:dyDescent="0.3">
      <c r="A155" s="6" t="s">
        <v>6</v>
      </c>
      <c r="B155" s="6" t="s">
        <v>202</v>
      </c>
      <c r="C155" s="6" t="s">
        <v>162</v>
      </c>
      <c r="D155" s="6" t="s">
        <v>205</v>
      </c>
      <c r="E155" s="6" t="s">
        <v>204</v>
      </c>
      <c r="F155" s="5">
        <v>12.433727999999993</v>
      </c>
      <c r="G155" s="5">
        <v>14.042963495432405</v>
      </c>
      <c r="H155" s="5">
        <v>15.651291275135263</v>
      </c>
      <c r="I155" s="5">
        <v>17.236499376358243</v>
      </c>
      <c r="J155" s="5">
        <v>18.790814287116397</v>
      </c>
      <c r="K155" s="5">
        <v>20.320444272305554</v>
      </c>
      <c r="L155" s="5">
        <v>21.75996169950276</v>
      </c>
      <c r="M155" s="5">
        <v>23.080420799468701</v>
      </c>
      <c r="N155" s="5">
        <v>24.251973788883827</v>
      </c>
      <c r="O155" s="5">
        <v>25.279716591503732</v>
      </c>
      <c r="P155" s="5">
        <v>26.194105104084514</v>
      </c>
      <c r="Q155" s="5">
        <v>27.063682147198971</v>
      </c>
      <c r="R155" s="5">
        <v>27.868629215087509</v>
      </c>
      <c r="S155" s="5">
        <v>28.594916969350486</v>
      </c>
      <c r="T155" s="5">
        <v>29.26376811597866</v>
      </c>
      <c r="U155" s="5">
        <v>29.852355283327498</v>
      </c>
      <c r="V155" s="5">
        <v>30.361199205137726</v>
      </c>
      <c r="W155" s="5">
        <v>30.787482473652826</v>
      </c>
      <c r="X155" s="5">
        <v>31.150013740819269</v>
      </c>
    </row>
    <row r="156" spans="1:24" x14ac:dyDescent="0.3">
      <c r="A156" s="6" t="s">
        <v>6</v>
      </c>
      <c r="B156" s="6" t="s">
        <v>202</v>
      </c>
      <c r="C156" s="6" t="s">
        <v>163</v>
      </c>
      <c r="D156" s="6" t="s">
        <v>205</v>
      </c>
      <c r="E156" s="6" t="s">
        <v>204</v>
      </c>
      <c r="F156" s="5">
        <v>5.0864179997320571</v>
      </c>
      <c r="G156" s="5">
        <v>5.5230239998542778</v>
      </c>
      <c r="H156" s="5">
        <v>5.719274785584302</v>
      </c>
      <c r="I156" s="5">
        <v>5.90699531029688</v>
      </c>
      <c r="J156" s="5">
        <v>6.0876375295728904</v>
      </c>
      <c r="K156" s="5">
        <v>6.2466568239174158</v>
      </c>
      <c r="L156" s="5">
        <v>6.3733285992527193</v>
      </c>
      <c r="M156" s="5">
        <v>6.4665475580706264</v>
      </c>
      <c r="N156" s="5">
        <v>6.5295513494459936</v>
      </c>
      <c r="O156" s="5">
        <v>6.5690117354134241</v>
      </c>
      <c r="P156" s="5">
        <v>6.5909360099546763</v>
      </c>
      <c r="Q156" s="5">
        <v>6.5712957323790384</v>
      </c>
      <c r="R156" s="5">
        <v>6.5098495247891153</v>
      </c>
      <c r="S156" s="5">
        <v>6.4092916897714325</v>
      </c>
      <c r="T156" s="5">
        <v>6.2759654284369457</v>
      </c>
      <c r="U156" s="5">
        <v>6.1175571444127108</v>
      </c>
      <c r="V156" s="5">
        <v>5.9406477767397492</v>
      </c>
      <c r="W156" s="5">
        <v>5.7486762783774585</v>
      </c>
      <c r="X156" s="5">
        <v>5.5379977538115366</v>
      </c>
    </row>
    <row r="157" spans="1:24" x14ac:dyDescent="0.3">
      <c r="A157" s="6" t="s">
        <v>6</v>
      </c>
      <c r="B157" s="6" t="s">
        <v>202</v>
      </c>
      <c r="C157" s="6" t="s">
        <v>164</v>
      </c>
      <c r="D157" s="6" t="s">
        <v>205</v>
      </c>
      <c r="E157" s="6" t="s">
        <v>204</v>
      </c>
      <c r="F157" s="5">
        <v>0.53814799999999985</v>
      </c>
      <c r="G157" s="5">
        <v>0.60272189091276396</v>
      </c>
      <c r="H157" s="5">
        <v>0.66382658585791365</v>
      </c>
      <c r="I157" s="5">
        <v>0.7229047995840957</v>
      </c>
      <c r="J157" s="5">
        <v>0.78044742313809823</v>
      </c>
      <c r="K157" s="5">
        <v>0.83613899947840464</v>
      </c>
      <c r="L157" s="5">
        <v>0.8873108250009818</v>
      </c>
      <c r="M157" s="5">
        <v>0.9320004153917022</v>
      </c>
      <c r="N157" s="5">
        <v>0.97128335207539718</v>
      </c>
      <c r="O157" s="5">
        <v>1.0055745631736297</v>
      </c>
      <c r="P157" s="5">
        <v>1.034258735496332</v>
      </c>
      <c r="Q157" s="5">
        <v>1.058045569442192</v>
      </c>
      <c r="R157" s="5">
        <v>1.07628448859722</v>
      </c>
      <c r="S157" s="5">
        <v>1.088495331923703</v>
      </c>
      <c r="T157" s="5">
        <v>1.0950722640575687</v>
      </c>
      <c r="U157" s="5">
        <v>1.0963417627605898</v>
      </c>
      <c r="V157" s="5">
        <v>1.0934099464931042</v>
      </c>
      <c r="W157" s="5">
        <v>1.0869576146281152</v>
      </c>
      <c r="X157" s="5">
        <v>1.0770124269295027</v>
      </c>
    </row>
    <row r="158" spans="1:24" x14ac:dyDescent="0.3">
      <c r="A158" s="6" t="s">
        <v>6</v>
      </c>
      <c r="B158" s="6" t="s">
        <v>202</v>
      </c>
      <c r="C158" s="6" t="s">
        <v>165</v>
      </c>
      <c r="D158" s="6" t="s">
        <v>205</v>
      </c>
      <c r="E158" s="6" t="s">
        <v>204</v>
      </c>
      <c r="F158" s="5">
        <v>5.8675359999999968</v>
      </c>
      <c r="G158" s="5">
        <v>6.588136942104911</v>
      </c>
      <c r="H158" s="5">
        <v>7.3234222550757115</v>
      </c>
      <c r="I158" s="5">
        <v>8.0495135317964426</v>
      </c>
      <c r="J158" s="5">
        <v>8.7549741051504757</v>
      </c>
      <c r="K158" s="5">
        <v>9.4498041438240872</v>
      </c>
      <c r="L158" s="5">
        <v>10.117651865126968</v>
      </c>
      <c r="M158" s="5">
        <v>10.733179269418928</v>
      </c>
      <c r="N158" s="5">
        <v>11.279032337540052</v>
      </c>
      <c r="O158" s="5">
        <v>11.763633203313445</v>
      </c>
      <c r="P158" s="5">
        <v>12.197186895536987</v>
      </c>
      <c r="Q158" s="5">
        <v>12.555807395411648</v>
      </c>
      <c r="R158" s="5">
        <v>12.832985164716568</v>
      </c>
      <c r="S158" s="5">
        <v>13.038504257489594</v>
      </c>
      <c r="T158" s="5">
        <v>13.174378752666366</v>
      </c>
      <c r="U158" s="5">
        <v>13.240260759905068</v>
      </c>
      <c r="V158" s="5">
        <v>13.248359194920491</v>
      </c>
      <c r="W158" s="5">
        <v>13.213646041083365</v>
      </c>
      <c r="X158" s="5">
        <v>13.145352233433051</v>
      </c>
    </row>
    <row r="159" spans="1:24" x14ac:dyDescent="0.3">
      <c r="A159" s="6" t="s">
        <v>6</v>
      </c>
      <c r="B159" s="6" t="s">
        <v>202</v>
      </c>
      <c r="C159" s="6" t="s">
        <v>166</v>
      </c>
      <c r="D159" s="6" t="s">
        <v>205</v>
      </c>
      <c r="E159" s="6" t="s">
        <v>204</v>
      </c>
      <c r="F159" s="5">
        <v>6.1929930000000022</v>
      </c>
      <c r="G159" s="5">
        <v>6.3038534765316587</v>
      </c>
      <c r="H159" s="5">
        <v>6.3831333887108475</v>
      </c>
      <c r="I159" s="5">
        <v>6.4121098837929962</v>
      </c>
      <c r="J159" s="5">
        <v>6.3955932963181432</v>
      </c>
      <c r="K159" s="5">
        <v>6.3529642067347014</v>
      </c>
      <c r="L159" s="5">
        <v>6.2905931945302633</v>
      </c>
      <c r="M159" s="5">
        <v>6.2000403119779044</v>
      </c>
      <c r="N159" s="5">
        <v>6.080510875695623</v>
      </c>
      <c r="O159" s="5">
        <v>5.9345364781315348</v>
      </c>
      <c r="P159" s="5">
        <v>5.7701994627182946</v>
      </c>
      <c r="Q159" s="5">
        <v>5.6137501009972377</v>
      </c>
      <c r="R159" s="5">
        <v>5.4649272274352567</v>
      </c>
      <c r="S159" s="5">
        <v>5.3208376186227619</v>
      </c>
      <c r="T159" s="5">
        <v>5.1873271150156599</v>
      </c>
      <c r="U159" s="5">
        <v>5.0630893603434277</v>
      </c>
      <c r="V159" s="5">
        <v>4.9481892713171431</v>
      </c>
      <c r="W159" s="5">
        <v>4.8451866957279872</v>
      </c>
      <c r="X159" s="5">
        <v>4.7570241203418213</v>
      </c>
    </row>
    <row r="160" spans="1:24" x14ac:dyDescent="0.3">
      <c r="A160" s="6" t="s">
        <v>6</v>
      </c>
      <c r="B160" s="6" t="s">
        <v>202</v>
      </c>
      <c r="C160" s="6" t="s">
        <v>167</v>
      </c>
      <c r="D160" s="6" t="s">
        <v>205</v>
      </c>
      <c r="E160" s="6" t="s">
        <v>204</v>
      </c>
      <c r="F160" s="5">
        <v>9.3308719999999994</v>
      </c>
      <c r="G160" s="5">
        <v>10.288647220240149</v>
      </c>
      <c r="H160" s="5">
        <v>11.234552046434155</v>
      </c>
      <c r="I160" s="5">
        <v>12.201052791220883</v>
      </c>
      <c r="J160" s="5">
        <v>13.184417992566919</v>
      </c>
      <c r="K160" s="5">
        <v>14.12421035987145</v>
      </c>
      <c r="L160" s="5">
        <v>14.933842262194764</v>
      </c>
      <c r="M160" s="5">
        <v>15.598267736070058</v>
      </c>
      <c r="N160" s="5">
        <v>16.16246268295308</v>
      </c>
      <c r="O160" s="5">
        <v>16.649571498243635</v>
      </c>
      <c r="P160" s="5">
        <v>17.051617829602758</v>
      </c>
      <c r="Q160" s="5">
        <v>17.421625292356076</v>
      </c>
      <c r="R160" s="5">
        <v>17.764696436090595</v>
      </c>
      <c r="S160" s="5">
        <v>18.076356450453218</v>
      </c>
      <c r="T160" s="5">
        <v>18.357796572536216</v>
      </c>
      <c r="U160" s="5">
        <v>18.619020756332603</v>
      </c>
      <c r="V160" s="5">
        <v>18.841728103462216</v>
      </c>
      <c r="W160" s="5">
        <v>19.047464534596187</v>
      </c>
      <c r="X160" s="5">
        <v>19.228836637055359</v>
      </c>
    </row>
    <row r="161" spans="1:24" x14ac:dyDescent="0.3">
      <c r="A161" s="6" t="s">
        <v>6</v>
      </c>
      <c r="B161" s="6" t="s">
        <v>202</v>
      </c>
      <c r="C161" s="6" t="s">
        <v>168</v>
      </c>
      <c r="D161" s="6" t="s">
        <v>205</v>
      </c>
      <c r="E161" s="6" t="s">
        <v>204</v>
      </c>
      <c r="F161" s="5">
        <v>9.8562219999999918</v>
      </c>
      <c r="G161" s="5">
        <v>9.7795707996896528</v>
      </c>
      <c r="H161" s="5">
        <v>9.7317646488820362</v>
      </c>
      <c r="I161" s="5">
        <v>9.7208120443963342</v>
      </c>
      <c r="J161" s="5">
        <v>9.7302543996305175</v>
      </c>
      <c r="K161" s="5">
        <v>9.7346954468233271</v>
      </c>
      <c r="L161" s="5">
        <v>9.7266213388302134</v>
      </c>
      <c r="M161" s="5">
        <v>9.7030688029538794</v>
      </c>
      <c r="N161" s="5">
        <v>9.6688408459109763</v>
      </c>
      <c r="O161" s="5">
        <v>9.6277773764360912</v>
      </c>
      <c r="P161" s="5">
        <v>9.5733471392040137</v>
      </c>
      <c r="Q161" s="5">
        <v>9.4642514061225178</v>
      </c>
      <c r="R161" s="5">
        <v>9.2996957119355041</v>
      </c>
      <c r="S161" s="5">
        <v>9.0892006439361452</v>
      </c>
      <c r="T161" s="5">
        <v>8.8463092360988647</v>
      </c>
      <c r="U161" s="5">
        <v>8.5842387164519032</v>
      </c>
      <c r="V161" s="5">
        <v>8.3105414057592313</v>
      </c>
      <c r="W161" s="5">
        <v>8.0246860070581842</v>
      </c>
      <c r="X161" s="5">
        <v>7.7275183687695828</v>
      </c>
    </row>
    <row r="162" spans="1:24" x14ac:dyDescent="0.3">
      <c r="A162" s="6" t="s">
        <v>6</v>
      </c>
      <c r="B162" s="6" t="s">
        <v>202</v>
      </c>
      <c r="C162" s="6" t="s">
        <v>169</v>
      </c>
      <c r="D162" s="6" t="s">
        <v>205</v>
      </c>
      <c r="E162" s="6" t="s">
        <v>204</v>
      </c>
      <c r="F162" s="5">
        <v>0.16540698656170405</v>
      </c>
      <c r="G162" s="5">
        <v>0.17593590810124948</v>
      </c>
      <c r="H162" s="5">
        <v>0.18480031156427756</v>
      </c>
      <c r="I162" s="5">
        <v>0.19254336138758815</v>
      </c>
      <c r="J162" s="5">
        <v>0.19926397140139215</v>
      </c>
      <c r="K162" s="5">
        <v>0.20442862444140719</v>
      </c>
      <c r="L162" s="5">
        <v>0.20803667131230791</v>
      </c>
      <c r="M162" s="5">
        <v>0.210321525137799</v>
      </c>
      <c r="N162" s="5">
        <v>0.21123231403293546</v>
      </c>
      <c r="O162" s="5">
        <v>0.21091601413165198</v>
      </c>
      <c r="P162" s="5">
        <v>0.20960375793724814</v>
      </c>
      <c r="Q162" s="5">
        <v>0.20841390815217917</v>
      </c>
      <c r="R162" s="5">
        <v>0.20711740281367177</v>
      </c>
      <c r="S162" s="5">
        <v>0.20580601247091762</v>
      </c>
      <c r="T162" s="5">
        <v>0.20447541739687056</v>
      </c>
      <c r="U162" s="5">
        <v>0.20336437513886624</v>
      </c>
      <c r="V162" s="5">
        <v>0.20236053344603103</v>
      </c>
      <c r="W162" s="5">
        <v>0.2014931887079211</v>
      </c>
      <c r="X162" s="5">
        <v>0.20075134410868789</v>
      </c>
    </row>
    <row r="163" spans="1:24" x14ac:dyDescent="0.3">
      <c r="A163" s="6" t="s">
        <v>6</v>
      </c>
      <c r="B163" s="6" t="s">
        <v>202</v>
      </c>
      <c r="C163" s="6" t="s">
        <v>170</v>
      </c>
      <c r="D163" s="6" t="s">
        <v>205</v>
      </c>
      <c r="E163" s="6" t="s">
        <v>204</v>
      </c>
      <c r="F163" s="5">
        <v>0.52463600000000088</v>
      </c>
      <c r="G163" s="5">
        <v>0.54856959436358621</v>
      </c>
      <c r="H163" s="5">
        <v>0.57191609266474763</v>
      </c>
      <c r="I163" s="5">
        <v>0.59346391063239401</v>
      </c>
      <c r="J163" s="5">
        <v>0.61265725774909652</v>
      </c>
      <c r="K163" s="5">
        <v>0.62886236755707503</v>
      </c>
      <c r="L163" s="5">
        <v>0.64174521573331278</v>
      </c>
      <c r="M163" s="5">
        <v>0.65178292569622265</v>
      </c>
      <c r="N163" s="5">
        <v>0.65939163605833895</v>
      </c>
      <c r="O163" s="5">
        <v>0.66452656620693118</v>
      </c>
      <c r="P163" s="5">
        <v>0.66733030423464113</v>
      </c>
      <c r="Q163" s="5">
        <v>0.66790511630825067</v>
      </c>
      <c r="R163" s="5">
        <v>0.66615490494814222</v>
      </c>
      <c r="S163" s="5">
        <v>0.66272329278074171</v>
      </c>
      <c r="T163" s="5">
        <v>0.65810666492005443</v>
      </c>
      <c r="U163" s="5">
        <v>0.65227952784684462</v>
      </c>
      <c r="V163" s="5">
        <v>0.64483360029004844</v>
      </c>
      <c r="W163" s="5">
        <v>0.63585196899610696</v>
      </c>
      <c r="X163" s="5">
        <v>0.62565894990587423</v>
      </c>
    </row>
    <row r="164" spans="1:24" x14ac:dyDescent="0.3">
      <c r="A164" s="6" t="s">
        <v>6</v>
      </c>
      <c r="B164" s="6" t="s">
        <v>202</v>
      </c>
      <c r="C164" s="6" t="s">
        <v>171</v>
      </c>
      <c r="D164" s="6" t="s">
        <v>205</v>
      </c>
      <c r="E164" s="6" t="s">
        <v>204</v>
      </c>
      <c r="F164" s="5">
        <v>5.4621190000000022</v>
      </c>
      <c r="G164" s="5">
        <v>5.5385937837252337</v>
      </c>
      <c r="H164" s="5">
        <v>5.6067958338845285</v>
      </c>
      <c r="I164" s="5">
        <v>5.653589825565752</v>
      </c>
      <c r="J164" s="5">
        <v>5.6687246342534499</v>
      </c>
      <c r="K164" s="5">
        <v>5.6489766353301576</v>
      </c>
      <c r="L164" s="5">
        <v>5.6127336136081265</v>
      </c>
      <c r="M164" s="5">
        <v>5.5728071113963322</v>
      </c>
      <c r="N164" s="5">
        <v>5.529569697078478</v>
      </c>
      <c r="O164" s="5">
        <v>5.4759556066647708</v>
      </c>
      <c r="P164" s="5">
        <v>5.4042226884157101</v>
      </c>
      <c r="Q164" s="5">
        <v>5.3027189171071827</v>
      </c>
      <c r="R164" s="5">
        <v>5.1778910550358983</v>
      </c>
      <c r="S164" s="5">
        <v>5.0428111193925336</v>
      </c>
      <c r="T164" s="5">
        <v>4.9091318002108197</v>
      </c>
      <c r="U164" s="5">
        <v>4.7818462040819414</v>
      </c>
      <c r="V164" s="5">
        <v>4.6610842612157581</v>
      </c>
      <c r="W164" s="5">
        <v>4.5439231918107614</v>
      </c>
      <c r="X164" s="5">
        <v>4.4271674156452967</v>
      </c>
    </row>
    <row r="165" spans="1:24" x14ac:dyDescent="0.3">
      <c r="A165" s="6" t="s">
        <v>6</v>
      </c>
      <c r="B165" s="6" t="s">
        <v>202</v>
      </c>
      <c r="C165" s="6" t="s">
        <v>172</v>
      </c>
      <c r="D165" s="6" t="s">
        <v>205</v>
      </c>
      <c r="E165" s="6" t="s">
        <v>204</v>
      </c>
      <c r="F165" s="5">
        <v>2.0296799999999999</v>
      </c>
      <c r="G165" s="5">
        <v>2.0654246500632274</v>
      </c>
      <c r="H165" s="5">
        <v>2.0940622330633181</v>
      </c>
      <c r="I165" s="5">
        <v>2.1167158688786545</v>
      </c>
      <c r="J165" s="5">
        <v>2.134662138856112</v>
      </c>
      <c r="K165" s="5">
        <v>2.1504830754441024</v>
      </c>
      <c r="L165" s="5">
        <v>2.1672108801280929</v>
      </c>
      <c r="M165" s="5">
        <v>2.1840991729525716</v>
      </c>
      <c r="N165" s="5">
        <v>2.1990544596758816</v>
      </c>
      <c r="O165" s="5">
        <v>2.2108582619211958</v>
      </c>
      <c r="P165" s="5">
        <v>2.220036482136623</v>
      </c>
      <c r="Q165" s="5">
        <v>2.2231793287412871</v>
      </c>
      <c r="R165" s="5">
        <v>2.2221896413849116</v>
      </c>
      <c r="S165" s="5">
        <v>2.21752221316367</v>
      </c>
      <c r="T165" s="5">
        <v>2.2088927543111794</v>
      </c>
      <c r="U165" s="5">
        <v>2.1955598984096434</v>
      </c>
      <c r="V165" s="5">
        <v>2.1775363318309058</v>
      </c>
      <c r="W165" s="5">
        <v>2.1552901022557309</v>
      </c>
      <c r="X165" s="5">
        <v>2.1284448660343842</v>
      </c>
    </row>
    <row r="166" spans="1:24" x14ac:dyDescent="0.3">
      <c r="A166" s="6" t="s">
        <v>6</v>
      </c>
      <c r="B166" s="6" t="s">
        <v>202</v>
      </c>
      <c r="C166" s="6" t="s">
        <v>173</v>
      </c>
      <c r="D166" s="6" t="s">
        <v>205</v>
      </c>
      <c r="E166" s="6" t="s">
        <v>204</v>
      </c>
      <c r="F166" s="5">
        <v>9.3796846498169781</v>
      </c>
      <c r="G166" s="5">
        <v>9.7755344635036767</v>
      </c>
      <c r="H166" s="5">
        <v>10.185543144583884</v>
      </c>
      <c r="I166" s="5">
        <v>10.60379038663854</v>
      </c>
      <c r="J166" s="5">
        <v>10.98627760377085</v>
      </c>
      <c r="K166" s="5">
        <v>11.340876088315675</v>
      </c>
      <c r="L166" s="5">
        <v>11.705101767715073</v>
      </c>
      <c r="M166" s="5">
        <v>12.097393162207508</v>
      </c>
      <c r="N166" s="5">
        <v>12.51171590136336</v>
      </c>
      <c r="O166" s="5">
        <v>12.926621585293102</v>
      </c>
      <c r="P166" s="5">
        <v>13.323853246221857</v>
      </c>
      <c r="Q166" s="5">
        <v>13.675006604734257</v>
      </c>
      <c r="R166" s="5">
        <v>13.994171718426976</v>
      </c>
      <c r="S166" s="5">
        <v>14.290652023214742</v>
      </c>
      <c r="T166" s="5">
        <v>14.558659379545476</v>
      </c>
      <c r="U166" s="5">
        <v>14.784342804047199</v>
      </c>
      <c r="V166" s="5">
        <v>14.958359861669361</v>
      </c>
      <c r="W166" s="5">
        <v>15.078839519723655</v>
      </c>
      <c r="X166" s="5">
        <v>15.133217903192394</v>
      </c>
    </row>
    <row r="167" spans="1:24" x14ac:dyDescent="0.3">
      <c r="A167" s="6" t="s">
        <v>6</v>
      </c>
      <c r="B167" s="6" t="s">
        <v>202</v>
      </c>
      <c r="C167" s="6" t="s">
        <v>174</v>
      </c>
      <c r="D167" s="6" t="s">
        <v>205</v>
      </c>
      <c r="E167" s="6" t="s">
        <v>204</v>
      </c>
      <c r="F167" s="5">
        <v>1.1860559999999987</v>
      </c>
      <c r="G167" s="5">
        <v>1.2630711126540037</v>
      </c>
      <c r="H167" s="5">
        <v>1.3253160494911014</v>
      </c>
      <c r="I167" s="5">
        <v>1.3802172575328524</v>
      </c>
      <c r="J167" s="5">
        <v>1.426757314449191</v>
      </c>
      <c r="K167" s="5">
        <v>1.4639424229255165</v>
      </c>
      <c r="L167" s="5">
        <v>1.4957626534780353</v>
      </c>
      <c r="M167" s="5">
        <v>1.5231091099021206</v>
      </c>
      <c r="N167" s="5">
        <v>1.5460189767226475</v>
      </c>
      <c r="O167" s="5">
        <v>1.5650520508690102</v>
      </c>
      <c r="P167" s="5">
        <v>1.5785878552087187</v>
      </c>
      <c r="Q167" s="5">
        <v>1.5865610652144901</v>
      </c>
      <c r="R167" s="5">
        <v>1.5904179294653227</v>
      </c>
      <c r="S167" s="5">
        <v>1.5883487716491262</v>
      </c>
      <c r="T167" s="5">
        <v>1.5814178394899541</v>
      </c>
      <c r="U167" s="5">
        <v>1.5710972580565536</v>
      </c>
      <c r="V167" s="5">
        <v>1.5566287326623853</v>
      </c>
      <c r="W167" s="5">
        <v>1.5382788981374389</v>
      </c>
      <c r="X167" s="5">
        <v>1.5164913211648396</v>
      </c>
    </row>
    <row r="168" spans="1:24" x14ac:dyDescent="0.3">
      <c r="A168" s="6" t="s">
        <v>6</v>
      </c>
      <c r="B168" s="6" t="s">
        <v>202</v>
      </c>
      <c r="C168" s="6" t="s">
        <v>175</v>
      </c>
      <c r="D168" s="6" t="s">
        <v>205</v>
      </c>
      <c r="E168" s="6" t="s">
        <v>204</v>
      </c>
      <c r="F168" s="5">
        <v>20.410606000000033</v>
      </c>
      <c r="G168" s="5">
        <v>22.268210760514528</v>
      </c>
      <c r="H168" s="5">
        <v>24.177231975637607</v>
      </c>
      <c r="I168" s="5">
        <v>26.089081616702707</v>
      </c>
      <c r="J168" s="5">
        <v>27.930171004324674</v>
      </c>
      <c r="K168" s="5">
        <v>29.633176902182122</v>
      </c>
      <c r="L168" s="5">
        <v>31.134212348694465</v>
      </c>
      <c r="M168" s="5">
        <v>32.430582810410151</v>
      </c>
      <c r="N168" s="5">
        <v>33.570491320304015</v>
      </c>
      <c r="O168" s="5">
        <v>34.582204110556503</v>
      </c>
      <c r="P168" s="5">
        <v>35.421695333332607</v>
      </c>
      <c r="Q168" s="5">
        <v>36.082740475290443</v>
      </c>
      <c r="R168" s="5">
        <v>36.563477046999552</v>
      </c>
      <c r="S168" s="5">
        <v>36.879703609335586</v>
      </c>
      <c r="T168" s="5">
        <v>37.031692968841213</v>
      </c>
      <c r="U168" s="5">
        <v>37.019014326034579</v>
      </c>
      <c r="V168" s="5">
        <v>36.841494297407301</v>
      </c>
      <c r="W168" s="5">
        <v>36.523126775956271</v>
      </c>
      <c r="X168" s="5">
        <v>36.105381598339449</v>
      </c>
    </row>
    <row r="169" spans="1:24" x14ac:dyDescent="0.3">
      <c r="A169" s="6" t="s">
        <v>6</v>
      </c>
      <c r="B169" s="6" t="s">
        <v>202</v>
      </c>
      <c r="C169" s="6" t="s">
        <v>176</v>
      </c>
      <c r="D169" s="6" t="s">
        <v>205</v>
      </c>
      <c r="E169" s="6" t="s">
        <v>204</v>
      </c>
      <c r="F169" s="5">
        <v>11.227207999999999</v>
      </c>
      <c r="G169" s="5">
        <v>12.811175821414716</v>
      </c>
      <c r="H169" s="5">
        <v>14.53216054181212</v>
      </c>
      <c r="I169" s="5">
        <v>16.369386021534371</v>
      </c>
      <c r="J169" s="5">
        <v>18.254623334758243</v>
      </c>
      <c r="K169" s="5">
        <v>20.125406235554951</v>
      </c>
      <c r="L169" s="5">
        <v>21.911751386030065</v>
      </c>
      <c r="M169" s="5">
        <v>23.619166104249537</v>
      </c>
      <c r="N169" s="5">
        <v>25.238420237456598</v>
      </c>
      <c r="O169" s="5">
        <v>26.757831877677692</v>
      </c>
      <c r="P169" s="5">
        <v>28.11835985065807</v>
      </c>
      <c r="Q169" s="5">
        <v>29.316804830954535</v>
      </c>
      <c r="R169" s="5">
        <v>30.396420900048053</v>
      </c>
      <c r="S169" s="5">
        <v>31.378394662964507</v>
      </c>
      <c r="T169" s="5">
        <v>32.206055737912656</v>
      </c>
      <c r="U169" s="5">
        <v>32.917286918198329</v>
      </c>
      <c r="V169" s="5">
        <v>33.481251050390917</v>
      </c>
      <c r="W169" s="5">
        <v>33.901359212514059</v>
      </c>
      <c r="X169" s="5">
        <v>34.197283653665579</v>
      </c>
    </row>
    <row r="170" spans="1:24" x14ac:dyDescent="0.3">
      <c r="A170" s="6" t="s">
        <v>6</v>
      </c>
      <c r="B170" s="6" t="s">
        <v>202</v>
      </c>
      <c r="C170" s="6" t="s">
        <v>177</v>
      </c>
      <c r="D170" s="6" t="s">
        <v>205</v>
      </c>
      <c r="E170" s="6" t="s">
        <v>204</v>
      </c>
      <c r="F170" s="5">
        <v>6.0277980000000007</v>
      </c>
      <c r="G170" s="5">
        <v>6.6520655114363771</v>
      </c>
      <c r="H170" s="5">
        <v>7.277196116061436</v>
      </c>
      <c r="I170" s="5">
        <v>7.8882594276215006</v>
      </c>
      <c r="J170" s="5">
        <v>8.4698131256021085</v>
      </c>
      <c r="K170" s="5">
        <v>9.0225871027937163</v>
      </c>
      <c r="L170" s="5">
        <v>9.5230629511240554</v>
      </c>
      <c r="M170" s="5">
        <v>9.9609562625248547</v>
      </c>
      <c r="N170" s="5">
        <v>10.349349250514281</v>
      </c>
      <c r="O170" s="5">
        <v>10.682655695803387</v>
      </c>
      <c r="P170" s="5">
        <v>10.956780001627704</v>
      </c>
      <c r="Q170" s="5">
        <v>11.173136308171342</v>
      </c>
      <c r="R170" s="5">
        <v>11.33718126414619</v>
      </c>
      <c r="S170" s="5">
        <v>11.447248263495405</v>
      </c>
      <c r="T170" s="5">
        <v>11.506428673386724</v>
      </c>
      <c r="U170" s="5">
        <v>11.53048119710137</v>
      </c>
      <c r="V170" s="5">
        <v>11.522683293840659</v>
      </c>
      <c r="W170" s="5">
        <v>11.484405354849546</v>
      </c>
      <c r="X170" s="5">
        <v>11.416263634573145</v>
      </c>
    </row>
    <row r="171" spans="1:24" x14ac:dyDescent="0.3">
      <c r="A171" s="6" t="s">
        <v>6</v>
      </c>
      <c r="B171" s="6" t="s">
        <v>202</v>
      </c>
      <c r="C171" s="6" t="s">
        <v>178</v>
      </c>
      <c r="D171" s="6" t="s">
        <v>205</v>
      </c>
      <c r="E171" s="6" t="s">
        <v>204</v>
      </c>
      <c r="F171" s="5">
        <v>69.12223400000002</v>
      </c>
      <c r="G171" s="5">
        <v>71.113685087237812</v>
      </c>
      <c r="H171" s="5">
        <v>72.845743726125406</v>
      </c>
      <c r="I171" s="5">
        <v>74.140700706122175</v>
      </c>
      <c r="J171" s="5">
        <v>75.017720660772355</v>
      </c>
      <c r="K171" s="5">
        <v>75.384208545903505</v>
      </c>
      <c r="L171" s="5">
        <v>75.219282569042221</v>
      </c>
      <c r="M171" s="5">
        <v>74.567869030995411</v>
      </c>
      <c r="N171" s="5">
        <v>73.551671435500552</v>
      </c>
      <c r="O171" s="5">
        <v>72.289637527437677</v>
      </c>
      <c r="P171" s="5">
        <v>70.862914463337475</v>
      </c>
      <c r="Q171" s="5">
        <v>69.192561085357895</v>
      </c>
      <c r="R171" s="5">
        <v>67.347724991548219</v>
      </c>
      <c r="S171" s="5">
        <v>65.349900357834002</v>
      </c>
      <c r="T171" s="5">
        <v>63.271048500329826</v>
      </c>
      <c r="U171" s="5">
        <v>61.133899051720505</v>
      </c>
      <c r="V171" s="5">
        <v>58.972001257412259</v>
      </c>
      <c r="W171" s="5">
        <v>56.811202216067592</v>
      </c>
      <c r="X171" s="5">
        <v>54.662499616212344</v>
      </c>
    </row>
    <row r="172" spans="1:24" x14ac:dyDescent="0.3">
      <c r="A172" s="6" t="s">
        <v>6</v>
      </c>
      <c r="B172" s="6" t="s">
        <v>202</v>
      </c>
      <c r="C172" s="6" t="s">
        <v>179</v>
      </c>
      <c r="D172" s="6" t="s">
        <v>205</v>
      </c>
      <c r="E172" s="6" t="s">
        <v>204</v>
      </c>
      <c r="F172" s="5">
        <v>6.8786369850144027</v>
      </c>
      <c r="G172" s="5">
        <v>7.237801605190513</v>
      </c>
      <c r="H172" s="5">
        <v>7.5437654246880133</v>
      </c>
      <c r="I172" s="5">
        <v>7.7814820813788925</v>
      </c>
      <c r="J172" s="5">
        <v>7.9430705571178057</v>
      </c>
      <c r="K172" s="5">
        <v>8.043730907387431</v>
      </c>
      <c r="L172" s="5">
        <v>8.098047382907172</v>
      </c>
      <c r="M172" s="5">
        <v>8.097808153061445</v>
      </c>
      <c r="N172" s="5">
        <v>8.0447708239418336</v>
      </c>
      <c r="O172" s="5">
        <v>7.9528334809271959</v>
      </c>
      <c r="P172" s="5">
        <v>7.8287997930950493</v>
      </c>
      <c r="Q172" s="5">
        <v>7.7110581035484813</v>
      </c>
      <c r="R172" s="5">
        <v>7.6003062289213528</v>
      </c>
      <c r="S172" s="5">
        <v>7.4913767576189674</v>
      </c>
      <c r="T172" s="5">
        <v>7.3874259038296772</v>
      </c>
      <c r="U172" s="5">
        <v>7.2930095328901725</v>
      </c>
      <c r="V172" s="5">
        <v>7.2079750013816737</v>
      </c>
      <c r="W172" s="5">
        <v>7.136977663638377</v>
      </c>
      <c r="X172" s="5">
        <v>7.0779412144015765</v>
      </c>
    </row>
    <row r="173" spans="1:24" x14ac:dyDescent="0.3">
      <c r="A173" s="6" t="s">
        <v>6</v>
      </c>
      <c r="B173" s="6" t="s">
        <v>202</v>
      </c>
      <c r="C173" s="6" t="s">
        <v>180</v>
      </c>
      <c r="D173" s="6" t="s">
        <v>205</v>
      </c>
      <c r="E173" s="6" t="s">
        <v>204</v>
      </c>
      <c r="F173" s="5">
        <v>5.041995</v>
      </c>
      <c r="G173" s="5">
        <v>5.3290759971124135</v>
      </c>
      <c r="H173" s="5">
        <v>5.5946217213970382</v>
      </c>
      <c r="I173" s="5">
        <v>5.8247250643165405</v>
      </c>
      <c r="J173" s="5">
        <v>6.0087888396961056</v>
      </c>
      <c r="K173" s="5">
        <v>6.1502773486180189</v>
      </c>
      <c r="L173" s="5">
        <v>6.2596352856847677</v>
      </c>
      <c r="M173" s="5">
        <v>6.3345668847960752</v>
      </c>
      <c r="N173" s="5">
        <v>6.3739258035861557</v>
      </c>
      <c r="O173" s="5">
        <v>6.3746663355923241</v>
      </c>
      <c r="P173" s="5">
        <v>6.3405706079869075</v>
      </c>
      <c r="Q173" s="5">
        <v>6.2819518788285489</v>
      </c>
      <c r="R173" s="5">
        <v>6.2034525922810202</v>
      </c>
      <c r="S173" s="5">
        <v>6.1067839953059613</v>
      </c>
      <c r="T173" s="5">
        <v>6.0017725915699733</v>
      </c>
      <c r="U173" s="5">
        <v>5.8910847203780961</v>
      </c>
      <c r="V173" s="5">
        <v>5.7775126602705598</v>
      </c>
      <c r="W173" s="5">
        <v>5.6626209970160222</v>
      </c>
      <c r="X173" s="5">
        <v>5.5465613959920379</v>
      </c>
    </row>
    <row r="174" spans="1:24" x14ac:dyDescent="0.3">
      <c r="A174" s="6" t="s">
        <v>6</v>
      </c>
      <c r="B174" s="6" t="s">
        <v>202</v>
      </c>
      <c r="C174" s="6" t="s">
        <v>181</v>
      </c>
      <c r="D174" s="6" t="s">
        <v>205</v>
      </c>
      <c r="E174" s="6" t="s">
        <v>204</v>
      </c>
      <c r="F174" s="5">
        <v>1.1243550000014155</v>
      </c>
      <c r="G174" s="5">
        <v>1.2446752182458627</v>
      </c>
      <c r="H174" s="5">
        <v>1.3766484983658627</v>
      </c>
      <c r="I174" s="5">
        <v>1.5146190519996316</v>
      </c>
      <c r="J174" s="5">
        <v>1.6508029837196225</v>
      </c>
      <c r="K174" s="5">
        <v>1.774514752618177</v>
      </c>
      <c r="L174" s="5">
        <v>1.8826084704836539</v>
      </c>
      <c r="M174" s="5">
        <v>1.9758199971190624</v>
      </c>
      <c r="N174" s="5">
        <v>2.0591611164560875</v>
      </c>
      <c r="O174" s="5">
        <v>2.1292338905455583</v>
      </c>
      <c r="P174" s="5">
        <v>2.1821252762114698</v>
      </c>
      <c r="Q174" s="5">
        <v>2.2310529365206846</v>
      </c>
      <c r="R174" s="5">
        <v>2.2797936372019834</v>
      </c>
      <c r="S174" s="5">
        <v>2.3305718602510348</v>
      </c>
      <c r="T174" s="5">
        <v>2.3830314830381485</v>
      </c>
      <c r="U174" s="5">
        <v>2.4371627298290868</v>
      </c>
      <c r="V174" s="5">
        <v>2.4918919721850332</v>
      </c>
      <c r="W174" s="5">
        <v>2.549215193777683</v>
      </c>
      <c r="X174" s="5">
        <v>2.6084156912881458</v>
      </c>
    </row>
    <row r="175" spans="1:24" x14ac:dyDescent="0.3">
      <c r="A175" s="6" t="s">
        <v>6</v>
      </c>
      <c r="B175" s="6" t="s">
        <v>202</v>
      </c>
      <c r="C175" s="6" t="s">
        <v>182</v>
      </c>
      <c r="D175" s="6" t="s">
        <v>205</v>
      </c>
      <c r="E175" s="6" t="s">
        <v>204</v>
      </c>
      <c r="F175" s="5">
        <v>0.10405800000000007</v>
      </c>
      <c r="G175" s="5">
        <v>0.10646653937261098</v>
      </c>
      <c r="H175" s="5">
        <v>0.10836593551726346</v>
      </c>
      <c r="I175" s="5">
        <v>0.10952836508977475</v>
      </c>
      <c r="J175" s="5">
        <v>0.11024461648343696</v>
      </c>
      <c r="K175" s="5">
        <v>0.11035501176221309</v>
      </c>
      <c r="L175" s="5">
        <v>0.10968802897644418</v>
      </c>
      <c r="M175" s="5">
        <v>0.10829194588881692</v>
      </c>
      <c r="N175" s="5">
        <v>0.10619335021062096</v>
      </c>
      <c r="O175" s="5">
        <v>0.10351734856177473</v>
      </c>
      <c r="P175" s="5">
        <v>0.10060780739530836</v>
      </c>
      <c r="Q175" s="5">
        <v>9.8195293706568196E-2</v>
      </c>
      <c r="R175" s="5">
        <v>9.6196786671541176E-2</v>
      </c>
      <c r="S175" s="5">
        <v>9.4555042326292374E-2</v>
      </c>
      <c r="T175" s="5">
        <v>9.3141622696075635E-2</v>
      </c>
      <c r="U175" s="5">
        <v>9.1973584524668514E-2</v>
      </c>
      <c r="V175" s="5">
        <v>9.1013084529631166E-2</v>
      </c>
      <c r="W175" s="5">
        <v>9.03086840445812E-2</v>
      </c>
      <c r="X175" s="5">
        <v>8.9889950922982506E-2</v>
      </c>
    </row>
    <row r="176" spans="1:24" x14ac:dyDescent="0.3">
      <c r="A176" s="6" t="s">
        <v>6</v>
      </c>
      <c r="B176" s="6" t="s">
        <v>202</v>
      </c>
      <c r="C176" s="6" t="s">
        <v>183</v>
      </c>
      <c r="D176" s="6" t="s">
        <v>205</v>
      </c>
      <c r="E176" s="6" t="s">
        <v>204</v>
      </c>
      <c r="F176" s="5">
        <v>1.341464999999999</v>
      </c>
      <c r="G176" s="5">
        <v>1.3606859654563279</v>
      </c>
      <c r="H176" s="5">
        <v>1.371520092291975</v>
      </c>
      <c r="I176" s="5">
        <v>1.370926137567205</v>
      </c>
      <c r="J176" s="5">
        <v>1.3603744272343268</v>
      </c>
      <c r="K176" s="5">
        <v>1.3432968828941854</v>
      </c>
      <c r="L176" s="5">
        <v>1.3189994355027224</v>
      </c>
      <c r="M176" s="5">
        <v>1.2867309840148355</v>
      </c>
      <c r="N176" s="5">
        <v>1.2465509375150046</v>
      </c>
      <c r="O176" s="5">
        <v>1.2005530548940953</v>
      </c>
      <c r="P176" s="5">
        <v>1.1510468121998494</v>
      </c>
      <c r="Q176" s="5">
        <v>1.1004377743826792</v>
      </c>
      <c r="R176" s="5">
        <v>1.0492579931894817</v>
      </c>
      <c r="S176" s="5">
        <v>0.99803018571359536</v>
      </c>
      <c r="T176" s="5">
        <v>0.94809523130208884</v>
      </c>
      <c r="U176" s="5">
        <v>0.90136812897967511</v>
      </c>
      <c r="V176" s="5">
        <v>0.85884511042597589</v>
      </c>
      <c r="W176" s="5">
        <v>0.82049359560463964</v>
      </c>
      <c r="X176" s="5">
        <v>0.78519600708497206</v>
      </c>
    </row>
    <row r="177" spans="1:24" x14ac:dyDescent="0.3">
      <c r="A177" s="6" t="s">
        <v>6</v>
      </c>
      <c r="B177" s="6" t="s">
        <v>202</v>
      </c>
      <c r="C177" s="6" t="s">
        <v>184</v>
      </c>
      <c r="D177" s="6" t="s">
        <v>205</v>
      </c>
      <c r="E177" s="6" t="s">
        <v>204</v>
      </c>
      <c r="F177" s="5">
        <v>10.480934000088313</v>
      </c>
      <c r="G177" s="5">
        <v>10.998417965922759</v>
      </c>
      <c r="H177" s="5">
        <v>11.474561856864185</v>
      </c>
      <c r="I177" s="5">
        <v>11.887470251471592</v>
      </c>
      <c r="J177" s="5">
        <v>12.205566452791574</v>
      </c>
      <c r="K177" s="5">
        <v>12.432936547007767</v>
      </c>
      <c r="L177" s="5">
        <v>12.595842138284768</v>
      </c>
      <c r="M177" s="5">
        <v>12.700378525059264</v>
      </c>
      <c r="N177" s="5">
        <v>12.742657987393583</v>
      </c>
      <c r="O177" s="5">
        <v>12.717805561900365</v>
      </c>
      <c r="P177" s="5">
        <v>12.6160965643836</v>
      </c>
      <c r="Q177" s="5">
        <v>12.438915038857939</v>
      </c>
      <c r="R177" s="5">
        <v>12.204144224799792</v>
      </c>
      <c r="S177" s="5">
        <v>11.937858709225489</v>
      </c>
      <c r="T177" s="5">
        <v>11.662610205179002</v>
      </c>
      <c r="U177" s="5">
        <v>11.39352260567496</v>
      </c>
      <c r="V177" s="5">
        <v>11.137868250295558</v>
      </c>
      <c r="W177" s="5">
        <v>10.891511185460541</v>
      </c>
      <c r="X177" s="5">
        <v>10.644597971169073</v>
      </c>
    </row>
    <row r="178" spans="1:24" x14ac:dyDescent="0.3">
      <c r="A178" s="6" t="s">
        <v>6</v>
      </c>
      <c r="B178" s="6" t="s">
        <v>202</v>
      </c>
      <c r="C178" s="6" t="s">
        <v>185</v>
      </c>
      <c r="D178" s="6" t="s">
        <v>205</v>
      </c>
      <c r="E178" s="6" t="s">
        <v>204</v>
      </c>
      <c r="F178" s="5">
        <v>72.752324999999971</v>
      </c>
      <c r="G178" s="5">
        <v>77.041769864280838</v>
      </c>
      <c r="H178" s="5">
        <v>81.012191846605148</v>
      </c>
      <c r="I178" s="5">
        <v>84.61041043292245</v>
      </c>
      <c r="J178" s="5">
        <v>87.768595840835033</v>
      </c>
      <c r="K178" s="5">
        <v>90.480071499572418</v>
      </c>
      <c r="L178" s="5">
        <v>92.749417365799218</v>
      </c>
      <c r="M178" s="5">
        <v>94.552846010821554</v>
      </c>
      <c r="N178" s="5">
        <v>95.879900579573501</v>
      </c>
      <c r="O178" s="5">
        <v>96.684293065693538</v>
      </c>
      <c r="P178" s="5">
        <v>97.027879727758105</v>
      </c>
      <c r="Q178" s="5">
        <v>97.024673713425898</v>
      </c>
      <c r="R178" s="5">
        <v>96.681683413956634</v>
      </c>
      <c r="S178" s="5">
        <v>96.004377785734007</v>
      </c>
      <c r="T178" s="5">
        <v>95.029795733182453</v>
      </c>
      <c r="U178" s="5">
        <v>93.827258839848383</v>
      </c>
      <c r="V178" s="5">
        <v>92.526985684976154</v>
      </c>
      <c r="W178" s="5">
        <v>91.14902340594837</v>
      </c>
      <c r="X178" s="5">
        <v>89.679428684777463</v>
      </c>
    </row>
    <row r="179" spans="1:24" x14ac:dyDescent="0.3">
      <c r="A179" s="6" t="s">
        <v>6</v>
      </c>
      <c r="B179" s="6" t="s">
        <v>202</v>
      </c>
      <c r="C179" s="6" t="s">
        <v>186</v>
      </c>
      <c r="D179" s="6" t="s">
        <v>205</v>
      </c>
      <c r="E179" s="6" t="s">
        <v>204</v>
      </c>
      <c r="F179" s="5">
        <v>44.841225999999963</v>
      </c>
      <c r="G179" s="5">
        <v>51.352166866946156</v>
      </c>
      <c r="H179" s="5">
        <v>58.362081127380641</v>
      </c>
      <c r="I179" s="5">
        <v>65.593188261061101</v>
      </c>
      <c r="J179" s="5">
        <v>73.026228780735636</v>
      </c>
      <c r="K179" s="5">
        <v>80.562341722651098</v>
      </c>
      <c r="L179" s="5">
        <v>88.102899790400244</v>
      </c>
      <c r="M179" s="5">
        <v>95.348429925353273</v>
      </c>
      <c r="N179" s="5">
        <v>102.25393550971781</v>
      </c>
      <c r="O179" s="5">
        <v>108.60091037118238</v>
      </c>
      <c r="P179" s="5">
        <v>114.3405140167422</v>
      </c>
      <c r="Q179" s="5">
        <v>119.70312871689083</v>
      </c>
      <c r="R179" s="5">
        <v>124.6809572012984</v>
      </c>
      <c r="S179" s="5">
        <v>129.11513256028542</v>
      </c>
      <c r="T179" s="5">
        <v>133.08416288813041</v>
      </c>
      <c r="U179" s="5">
        <v>136.63307171756128</v>
      </c>
      <c r="V179" s="5">
        <v>139.63591927217411</v>
      </c>
      <c r="W179" s="5">
        <v>142.02424820111909</v>
      </c>
      <c r="X179" s="5">
        <v>143.78737234608263</v>
      </c>
    </row>
    <row r="180" spans="1:24" x14ac:dyDescent="0.3">
      <c r="A180" s="6" t="s">
        <v>6</v>
      </c>
      <c r="B180" s="6" t="s">
        <v>202</v>
      </c>
      <c r="C180" s="6" t="s">
        <v>187</v>
      </c>
      <c r="D180" s="6" t="s">
        <v>205</v>
      </c>
      <c r="E180" s="6" t="s">
        <v>204</v>
      </c>
      <c r="F180" s="5">
        <v>33.424683000000002</v>
      </c>
      <c r="G180" s="5">
        <v>39.119267546415962</v>
      </c>
      <c r="H180" s="5">
        <v>45.461320463175241</v>
      </c>
      <c r="I180" s="5">
        <v>52.403516325557518</v>
      </c>
      <c r="J180" s="5">
        <v>59.961030677930054</v>
      </c>
      <c r="K180" s="5">
        <v>68.013591854419772</v>
      </c>
      <c r="L180" s="5">
        <v>76.344580191708815</v>
      </c>
      <c r="M180" s="5">
        <v>84.803785508263587</v>
      </c>
      <c r="N180" s="5">
        <v>93.253351067585982</v>
      </c>
      <c r="O180" s="5">
        <v>101.45519035664348</v>
      </c>
      <c r="P180" s="5">
        <v>109.33903656765661</v>
      </c>
      <c r="Q180" s="5">
        <v>116.91862160989504</v>
      </c>
      <c r="R180" s="5">
        <v>124.03908066447258</v>
      </c>
      <c r="S180" s="5">
        <v>130.73128074933399</v>
      </c>
      <c r="T180" s="5">
        <v>136.9618591055777</v>
      </c>
      <c r="U180" s="5">
        <v>142.60330449046941</v>
      </c>
      <c r="V180" s="5">
        <v>147.60601599108128</v>
      </c>
      <c r="W180" s="5">
        <v>151.91278413595893</v>
      </c>
      <c r="X180" s="5">
        <v>155.66087869961117</v>
      </c>
    </row>
    <row r="181" spans="1:24" x14ac:dyDescent="0.3">
      <c r="A181" s="6" t="s">
        <v>6</v>
      </c>
      <c r="B181" s="6" t="s">
        <v>202</v>
      </c>
      <c r="C181" s="6" t="s">
        <v>188</v>
      </c>
      <c r="D181" s="6" t="s">
        <v>205</v>
      </c>
      <c r="E181" s="6" t="s">
        <v>204</v>
      </c>
      <c r="F181" s="5">
        <v>45.448328999999973</v>
      </c>
      <c r="G181" s="5">
        <v>44.123076791853684</v>
      </c>
      <c r="H181" s="5">
        <v>42.939167757125752</v>
      </c>
      <c r="I181" s="5">
        <v>41.948249776474597</v>
      </c>
      <c r="J181" s="5">
        <v>41.093939318448626</v>
      </c>
      <c r="K181" s="5">
        <v>40.382137119862705</v>
      </c>
      <c r="L181" s="5">
        <v>39.814330533333255</v>
      </c>
      <c r="M181" s="5">
        <v>39.32670419555707</v>
      </c>
      <c r="N181" s="5">
        <v>38.882033118113128</v>
      </c>
      <c r="O181" s="5">
        <v>38.477708703691107</v>
      </c>
      <c r="P181" s="5">
        <v>38.118662557867324</v>
      </c>
      <c r="Q181" s="5">
        <v>37.671173218748244</v>
      </c>
      <c r="R181" s="5">
        <v>37.152638717140583</v>
      </c>
      <c r="S181" s="5">
        <v>36.562727175457233</v>
      </c>
      <c r="T181" s="5">
        <v>35.905943659954737</v>
      </c>
      <c r="U181" s="5">
        <v>35.197948377633885</v>
      </c>
      <c r="V181" s="5">
        <v>34.453803367618498</v>
      </c>
      <c r="W181" s="5">
        <v>33.672436827646131</v>
      </c>
      <c r="X181" s="5">
        <v>32.83594118732276</v>
      </c>
    </row>
    <row r="182" spans="1:24" x14ac:dyDescent="0.3">
      <c r="A182" s="6" t="s">
        <v>6</v>
      </c>
      <c r="B182" s="6" t="s">
        <v>202</v>
      </c>
      <c r="C182" s="6" t="s">
        <v>189</v>
      </c>
      <c r="D182" s="6" t="s">
        <v>205</v>
      </c>
      <c r="E182" s="6" t="s">
        <v>204</v>
      </c>
      <c r="F182" s="5">
        <v>3.3687859999999983</v>
      </c>
      <c r="G182" s="5">
        <v>3.4018373929053038</v>
      </c>
      <c r="H182" s="5">
        <v>3.4260189508376242</v>
      </c>
      <c r="I182" s="5">
        <v>3.4430655269101362</v>
      </c>
      <c r="J182" s="5">
        <v>3.4493231055829874</v>
      </c>
      <c r="K182" s="5">
        <v>3.4408946314493134</v>
      </c>
      <c r="L182" s="5">
        <v>3.4182007075226424</v>
      </c>
      <c r="M182" s="5">
        <v>3.382183804460178</v>
      </c>
      <c r="N182" s="5">
        <v>3.3324421106720257</v>
      </c>
      <c r="O182" s="5">
        <v>3.270981692761739</v>
      </c>
      <c r="P182" s="5">
        <v>3.2022580637383391</v>
      </c>
      <c r="Q182" s="5">
        <v>3.131307891330176</v>
      </c>
      <c r="R182" s="5">
        <v>3.0588303349823147</v>
      </c>
      <c r="S182" s="5">
        <v>2.9853884056175337</v>
      </c>
      <c r="T182" s="5">
        <v>2.912149721838349</v>
      </c>
      <c r="U182" s="5">
        <v>2.8393723460654479</v>
      </c>
      <c r="V182" s="5">
        <v>2.7674336672596795</v>
      </c>
      <c r="W182" s="5">
        <v>2.6972531573344707</v>
      </c>
      <c r="X182" s="5">
        <v>2.6299321106402123</v>
      </c>
    </row>
    <row r="183" spans="1:24" x14ac:dyDescent="0.3">
      <c r="A183" s="6" t="s">
        <v>6</v>
      </c>
      <c r="B183" s="6" t="s">
        <v>202</v>
      </c>
      <c r="C183" s="6" t="s">
        <v>190</v>
      </c>
      <c r="D183" s="6" t="s">
        <v>205</v>
      </c>
      <c r="E183" s="6" t="s">
        <v>204</v>
      </c>
      <c r="F183" s="5">
        <v>310.38394799999998</v>
      </c>
      <c r="G183" s="5">
        <v>322.83503872921028</v>
      </c>
      <c r="H183" s="5">
        <v>335.75089485202022</v>
      </c>
      <c r="I183" s="5">
        <v>348.68867248441478</v>
      </c>
      <c r="J183" s="5">
        <v>361.02943330020275</v>
      </c>
      <c r="K183" s="5">
        <v>372.55400976218095</v>
      </c>
      <c r="L183" s="5">
        <v>383.23347817758639</v>
      </c>
      <c r="M183" s="5">
        <v>393.02656534225099</v>
      </c>
      <c r="N183" s="5">
        <v>402.30522665403709</v>
      </c>
      <c r="O183" s="5">
        <v>411.56353875725182</v>
      </c>
      <c r="P183" s="5">
        <v>420.93045781861832</v>
      </c>
      <c r="Q183" s="5">
        <v>429.75735043543426</v>
      </c>
      <c r="R183" s="5">
        <v>437.63797488365583</v>
      </c>
      <c r="S183" s="5">
        <v>444.29153774239978</v>
      </c>
      <c r="T183" s="5">
        <v>449.54514578850291</v>
      </c>
      <c r="U183" s="5">
        <v>453.4532412923416</v>
      </c>
      <c r="V183" s="5">
        <v>456.21227104209669</v>
      </c>
      <c r="W183" s="5">
        <v>457.94205043621668</v>
      </c>
      <c r="X183" s="5">
        <v>458.56001276942197</v>
      </c>
    </row>
    <row r="184" spans="1:24" x14ac:dyDescent="0.3">
      <c r="A184" s="6" t="s">
        <v>6</v>
      </c>
      <c r="B184" s="6" t="s">
        <v>202</v>
      </c>
      <c r="C184" s="6" t="s">
        <v>191</v>
      </c>
      <c r="D184" s="6" t="s">
        <v>205</v>
      </c>
      <c r="E184" s="6" t="s">
        <v>204</v>
      </c>
      <c r="F184" s="5">
        <v>27.44470200000001</v>
      </c>
      <c r="G184" s="5">
        <v>28.866770787676099</v>
      </c>
      <c r="H184" s="5">
        <v>30.163439421637065</v>
      </c>
      <c r="I184" s="5">
        <v>31.255626554478411</v>
      </c>
      <c r="J184" s="5">
        <v>32.083900216034053</v>
      </c>
      <c r="K184" s="5">
        <v>32.662246345133866</v>
      </c>
      <c r="L184" s="5">
        <v>33.089446649689485</v>
      </c>
      <c r="M184" s="5">
        <v>33.381841633315368</v>
      </c>
      <c r="N184" s="5">
        <v>33.475246933068838</v>
      </c>
      <c r="O184" s="5">
        <v>33.355266033686519</v>
      </c>
      <c r="P184" s="5">
        <v>33.039080338799863</v>
      </c>
      <c r="Q184" s="5">
        <v>32.636618995336356</v>
      </c>
      <c r="R184" s="5">
        <v>32.156640314126491</v>
      </c>
      <c r="S184" s="5">
        <v>31.620826321891823</v>
      </c>
      <c r="T184" s="5">
        <v>31.023299267937993</v>
      </c>
      <c r="U184" s="5">
        <v>30.382854646118105</v>
      </c>
      <c r="V184" s="5">
        <v>29.754997849148566</v>
      </c>
      <c r="W184" s="5">
        <v>29.159717715600372</v>
      </c>
      <c r="X184" s="5">
        <v>28.603811219342198</v>
      </c>
    </row>
    <row r="185" spans="1:24" x14ac:dyDescent="0.3">
      <c r="A185" s="6" t="s">
        <v>6</v>
      </c>
      <c r="B185" s="6" t="s">
        <v>202</v>
      </c>
      <c r="C185" s="6" t="s">
        <v>192</v>
      </c>
      <c r="D185" s="6" t="s">
        <v>205</v>
      </c>
      <c r="E185" s="6" t="s">
        <v>204</v>
      </c>
      <c r="F185" s="5">
        <v>0.10933300000000011</v>
      </c>
      <c r="G185" s="5">
        <v>0.10972314605084724</v>
      </c>
      <c r="H185" s="5">
        <v>0.11001611827874246</v>
      </c>
      <c r="I185" s="5">
        <v>0.11004297387975001</v>
      </c>
      <c r="J185" s="5">
        <v>0.10974205675070033</v>
      </c>
      <c r="K185" s="5">
        <v>0.10900274239555094</v>
      </c>
      <c r="L185" s="5">
        <v>0.10777121188045971</v>
      </c>
      <c r="M185" s="5">
        <v>0.10612337767186461</v>
      </c>
      <c r="N185" s="5">
        <v>0.10419626747585135</v>
      </c>
      <c r="O185" s="5">
        <v>0.10203034644677718</v>
      </c>
      <c r="P185" s="5">
        <v>9.9697973967225531E-2</v>
      </c>
      <c r="Q185" s="5">
        <v>9.7269889409758573E-2</v>
      </c>
      <c r="R185" s="5">
        <v>9.4782400338259673E-2</v>
      </c>
      <c r="S185" s="5">
        <v>9.2266641349011316E-2</v>
      </c>
      <c r="T185" s="5">
        <v>8.986274443703221E-2</v>
      </c>
      <c r="U185" s="5">
        <v>8.7575151724181871E-2</v>
      </c>
      <c r="V185" s="5">
        <v>8.5405481711419637E-2</v>
      </c>
      <c r="W185" s="5">
        <v>8.3365534753507733E-2</v>
      </c>
      <c r="X185" s="5">
        <v>8.1489891042778373E-2</v>
      </c>
    </row>
    <row r="186" spans="1:24" x14ac:dyDescent="0.3">
      <c r="A186" s="6" t="s">
        <v>6</v>
      </c>
      <c r="B186" s="6" t="s">
        <v>202</v>
      </c>
      <c r="C186" s="6" t="s">
        <v>193</v>
      </c>
      <c r="D186" s="6" t="s">
        <v>205</v>
      </c>
      <c r="E186" s="6" t="s">
        <v>204</v>
      </c>
      <c r="F186" s="5">
        <v>28.979856999999996</v>
      </c>
      <c r="G186" s="5">
        <v>31.163953472461909</v>
      </c>
      <c r="H186" s="5">
        <v>33.203313314125623</v>
      </c>
      <c r="I186" s="5">
        <v>35.109059167442091</v>
      </c>
      <c r="J186" s="5">
        <v>36.864141593796809</v>
      </c>
      <c r="K186" s="5">
        <v>38.405396672174234</v>
      </c>
      <c r="L186" s="5">
        <v>39.728686260890292</v>
      </c>
      <c r="M186" s="5">
        <v>40.834962078706305</v>
      </c>
      <c r="N186" s="5">
        <v>41.713847619182609</v>
      </c>
      <c r="O186" s="5">
        <v>42.377697979449366</v>
      </c>
      <c r="P186" s="5">
        <v>42.832755277263807</v>
      </c>
      <c r="Q186" s="5">
        <v>43.069488664463869</v>
      </c>
      <c r="R186" s="5">
        <v>43.080870309271738</v>
      </c>
      <c r="S186" s="5">
        <v>42.879882386664782</v>
      </c>
      <c r="T186" s="5">
        <v>42.519772592150922</v>
      </c>
      <c r="U186" s="5">
        <v>42.013536664037815</v>
      </c>
      <c r="V186" s="5">
        <v>41.380725821232382</v>
      </c>
      <c r="W186" s="5">
        <v>40.641007147621352</v>
      </c>
      <c r="X186" s="5">
        <v>39.817276905996209</v>
      </c>
    </row>
    <row r="187" spans="1:24" x14ac:dyDescent="0.3">
      <c r="A187" s="6" t="s">
        <v>6</v>
      </c>
      <c r="B187" s="6" t="s">
        <v>202</v>
      </c>
      <c r="C187" s="6" t="s">
        <v>194</v>
      </c>
      <c r="D187" s="6" t="s">
        <v>205</v>
      </c>
      <c r="E187" s="6" t="s">
        <v>204</v>
      </c>
      <c r="F187" s="5">
        <v>0.109056</v>
      </c>
      <c r="G187" s="5">
        <v>0.11166888056915343</v>
      </c>
      <c r="H187" s="5">
        <v>0.11419399573421105</v>
      </c>
      <c r="I187" s="5">
        <v>0.1164485874379263</v>
      </c>
      <c r="J187" s="5">
        <v>0.11803663958223207</v>
      </c>
      <c r="K187" s="5">
        <v>0.11874676796717884</v>
      </c>
      <c r="L187" s="5">
        <v>0.11870660597434952</v>
      </c>
      <c r="M187" s="5">
        <v>0.118182315824245</v>
      </c>
      <c r="N187" s="5">
        <v>0.11748544804388603</v>
      </c>
      <c r="O187" s="5">
        <v>0.11676892850747236</v>
      </c>
      <c r="P187" s="5">
        <v>0.11609196109050843</v>
      </c>
      <c r="Q187" s="5">
        <v>0.11534675645935463</v>
      </c>
      <c r="R187" s="5">
        <v>0.11444949964698388</v>
      </c>
      <c r="S187" s="5">
        <v>0.11334733987156588</v>
      </c>
      <c r="T187" s="5">
        <v>0.11196031133054164</v>
      </c>
      <c r="U187" s="5">
        <v>0.11024273743534778</v>
      </c>
      <c r="V187" s="5">
        <v>0.10821268876315837</v>
      </c>
      <c r="W187" s="5">
        <v>0.1059038828352446</v>
      </c>
      <c r="X187" s="5">
        <v>0.10326788773591572</v>
      </c>
    </row>
    <row r="188" spans="1:24" x14ac:dyDescent="0.3">
      <c r="A188" s="6" t="s">
        <v>6</v>
      </c>
      <c r="B188" s="6" t="s">
        <v>202</v>
      </c>
      <c r="C188" s="6" t="s">
        <v>195</v>
      </c>
      <c r="D188" s="6" t="s">
        <v>205</v>
      </c>
      <c r="E188" s="6" t="s">
        <v>204</v>
      </c>
      <c r="F188" s="5">
        <v>87.848444994377459</v>
      </c>
      <c r="G188" s="5">
        <v>92.375158996612427</v>
      </c>
      <c r="H188" s="5">
        <v>96.40842798250786</v>
      </c>
      <c r="I188" s="5">
        <v>99.606339371217345</v>
      </c>
      <c r="J188" s="5">
        <v>101.95779457330782</v>
      </c>
      <c r="K188" s="5">
        <v>103.62279776073514</v>
      </c>
      <c r="L188" s="5">
        <v>104.65038507902713</v>
      </c>
      <c r="M188" s="5">
        <v>104.95570228712441</v>
      </c>
      <c r="N188" s="5">
        <v>104.375860447524</v>
      </c>
      <c r="O188" s="5">
        <v>103.13128195843815</v>
      </c>
      <c r="P188" s="5">
        <v>101.3288018591488</v>
      </c>
      <c r="Q188" s="5">
        <v>99.102618501366564</v>
      </c>
      <c r="R188" s="5">
        <v>96.536562582371403</v>
      </c>
      <c r="S188" s="5">
        <v>93.662646733256381</v>
      </c>
      <c r="T188" s="5">
        <v>90.540291247852437</v>
      </c>
      <c r="U188" s="5">
        <v>87.306340702651383</v>
      </c>
      <c r="V188" s="5">
        <v>84.12769969319622</v>
      </c>
      <c r="W188" s="5">
        <v>81.111084196462627</v>
      </c>
      <c r="X188" s="5">
        <v>78.266801186785912</v>
      </c>
    </row>
    <row r="189" spans="1:24" x14ac:dyDescent="0.3">
      <c r="A189" s="6" t="s">
        <v>6</v>
      </c>
      <c r="B189" s="6" t="s">
        <v>202</v>
      </c>
      <c r="C189" s="6" t="s">
        <v>196</v>
      </c>
      <c r="D189" s="6" t="s">
        <v>205</v>
      </c>
      <c r="E189" s="6" t="s">
        <v>204</v>
      </c>
      <c r="F189" s="5">
        <v>0.23965099999113207</v>
      </c>
      <c r="G189" s="5">
        <v>0.26725284245707603</v>
      </c>
      <c r="H189" s="5">
        <v>0.29377737370023649</v>
      </c>
      <c r="I189" s="5">
        <v>0.31998913005533453</v>
      </c>
      <c r="J189" s="5">
        <v>0.34590340398486419</v>
      </c>
      <c r="K189" s="5">
        <v>0.37064696283734877</v>
      </c>
      <c r="L189" s="5">
        <v>0.39337455856383541</v>
      </c>
      <c r="M189" s="5">
        <v>0.41405269506516795</v>
      </c>
      <c r="N189" s="5">
        <v>0.43259052804778925</v>
      </c>
      <c r="O189" s="5">
        <v>0.44892153386313233</v>
      </c>
      <c r="P189" s="5">
        <v>0.46305905961901106</v>
      </c>
      <c r="Q189" s="5">
        <v>0.47448496057024014</v>
      </c>
      <c r="R189" s="5">
        <v>0.48328849223219716</v>
      </c>
      <c r="S189" s="5">
        <v>0.48910875342495852</v>
      </c>
      <c r="T189" s="5">
        <v>0.49235063313617716</v>
      </c>
      <c r="U189" s="5">
        <v>0.4930865828331879</v>
      </c>
      <c r="V189" s="5">
        <v>0.49138910742376357</v>
      </c>
      <c r="W189" s="5">
        <v>0.48749648356413261</v>
      </c>
      <c r="X189" s="5">
        <v>0.48211027079702107</v>
      </c>
    </row>
    <row r="190" spans="1:24" x14ac:dyDescent="0.3">
      <c r="A190" s="6" t="s">
        <v>6</v>
      </c>
      <c r="B190" s="6" t="s">
        <v>202</v>
      </c>
      <c r="C190" s="6" t="s">
        <v>197</v>
      </c>
      <c r="D190" s="6" t="s">
        <v>205</v>
      </c>
      <c r="E190" s="6" t="s">
        <v>204</v>
      </c>
      <c r="F190" s="5">
        <v>0.18308100000000002</v>
      </c>
      <c r="G190" s="5">
        <v>0.1850165121943004</v>
      </c>
      <c r="H190" s="5">
        <v>0.18664992998858318</v>
      </c>
      <c r="I190" s="5">
        <v>0.1870657478627579</v>
      </c>
      <c r="J190" s="5">
        <v>0.18642007909934472</v>
      </c>
      <c r="K190" s="5">
        <v>0.18443643357323111</v>
      </c>
      <c r="L190" s="5">
        <v>0.18097708302033652</v>
      </c>
      <c r="M190" s="5">
        <v>0.17641043031711603</v>
      </c>
      <c r="N190" s="5">
        <v>0.17102360288723978</v>
      </c>
      <c r="O190" s="5">
        <v>0.16497068664219683</v>
      </c>
      <c r="P190" s="5">
        <v>0.15859596936260553</v>
      </c>
      <c r="Q190" s="5">
        <v>0.15327491069655624</v>
      </c>
      <c r="R190" s="5">
        <v>0.14885699980192402</v>
      </c>
      <c r="S190" s="5">
        <v>0.14522155355557048</v>
      </c>
      <c r="T190" s="5">
        <v>0.14217373917927525</v>
      </c>
      <c r="U190" s="5">
        <v>0.13967507866728376</v>
      </c>
      <c r="V190" s="5">
        <v>0.13766013242836458</v>
      </c>
      <c r="W190" s="5">
        <v>0.13610803106894481</v>
      </c>
      <c r="X190" s="5">
        <v>0.13507950568030794</v>
      </c>
    </row>
    <row r="191" spans="1:24" x14ac:dyDescent="0.3">
      <c r="A191" s="6" t="s">
        <v>6</v>
      </c>
      <c r="B191" s="6" t="s">
        <v>202</v>
      </c>
      <c r="C191" s="6" t="s">
        <v>198</v>
      </c>
      <c r="D191" s="6" t="s">
        <v>205</v>
      </c>
      <c r="E191" s="6" t="s">
        <v>204</v>
      </c>
      <c r="F191" s="5">
        <v>24.052513999999999</v>
      </c>
      <c r="G191" s="5">
        <v>27.896216732478191</v>
      </c>
      <c r="H191" s="5">
        <v>31.975717349167883</v>
      </c>
      <c r="I191" s="5">
        <v>36.110638745721381</v>
      </c>
      <c r="J191" s="5">
        <v>40.189423784390144</v>
      </c>
      <c r="K191" s="5">
        <v>44.32352513981067</v>
      </c>
      <c r="L191" s="5">
        <v>48.512074374181481</v>
      </c>
      <c r="M191" s="5">
        <v>52.648208428386013</v>
      </c>
      <c r="N191" s="5">
        <v>56.60373125509043</v>
      </c>
      <c r="O191" s="5">
        <v>60.189608554505767</v>
      </c>
      <c r="P191" s="5">
        <v>63.355834830711103</v>
      </c>
      <c r="Q191" s="5">
        <v>66.222535213214499</v>
      </c>
      <c r="R191" s="5">
        <v>68.828304769214242</v>
      </c>
      <c r="S191" s="5">
        <v>71.115398173850977</v>
      </c>
      <c r="T191" s="5">
        <v>73.037578358264412</v>
      </c>
      <c r="U191" s="5">
        <v>74.613319973639719</v>
      </c>
      <c r="V191" s="5">
        <v>75.813051173134482</v>
      </c>
      <c r="W191" s="5">
        <v>76.684882353638983</v>
      </c>
      <c r="X191" s="5">
        <v>77.28097989170071</v>
      </c>
    </row>
    <row r="192" spans="1:24" x14ac:dyDescent="0.3">
      <c r="A192" s="6" t="s">
        <v>6</v>
      </c>
      <c r="B192" s="6" t="s">
        <v>202</v>
      </c>
      <c r="C192" s="6" t="s">
        <v>199</v>
      </c>
      <c r="D192" s="6" t="s">
        <v>205</v>
      </c>
      <c r="E192" s="6" t="s">
        <v>204</v>
      </c>
      <c r="F192" s="5">
        <v>50.132816999999989</v>
      </c>
      <c r="G192" s="5">
        <v>52.493498169043264</v>
      </c>
      <c r="H192" s="5">
        <v>54.796995814042553</v>
      </c>
      <c r="I192" s="5">
        <v>56.844958412023161</v>
      </c>
      <c r="J192" s="5">
        <v>58.585418394650659</v>
      </c>
      <c r="K192" s="5">
        <v>60.027784571182877</v>
      </c>
      <c r="L192" s="5">
        <v>61.253914083285601</v>
      </c>
      <c r="M192" s="5">
        <v>62.250483927470242</v>
      </c>
      <c r="N192" s="5">
        <v>63.044910086328436</v>
      </c>
      <c r="O192" s="5">
        <v>63.631471629507899</v>
      </c>
      <c r="P192" s="5">
        <v>64.041843066103056</v>
      </c>
      <c r="Q192" s="5">
        <v>64.182610826493004</v>
      </c>
      <c r="R192" s="5">
        <v>64.027959288669038</v>
      </c>
      <c r="S192" s="5">
        <v>63.590822819861771</v>
      </c>
      <c r="T192" s="5">
        <v>62.883682891567894</v>
      </c>
      <c r="U192" s="5">
        <v>62.019466414569436</v>
      </c>
      <c r="V192" s="5">
        <v>60.999520241528415</v>
      </c>
      <c r="W192" s="5">
        <v>59.822608854399455</v>
      </c>
      <c r="X192" s="5">
        <v>58.483543296057377</v>
      </c>
    </row>
    <row r="193" spans="1:24" x14ac:dyDescent="0.3">
      <c r="A193" s="6" t="s">
        <v>6</v>
      </c>
      <c r="B193" s="6" t="s">
        <v>202</v>
      </c>
      <c r="C193" s="6" t="s">
        <v>200</v>
      </c>
      <c r="D193" s="6" t="s">
        <v>205</v>
      </c>
      <c r="E193" s="6" t="s">
        <v>204</v>
      </c>
      <c r="F193" s="5">
        <v>13.088569999999994</v>
      </c>
      <c r="G193" s="5">
        <v>14.962669850098134</v>
      </c>
      <c r="H193" s="5">
        <v>16.968309038939328</v>
      </c>
      <c r="I193" s="5">
        <v>19.113671534020888</v>
      </c>
      <c r="J193" s="5">
        <v>21.367767593080909</v>
      </c>
      <c r="K193" s="5">
        <v>23.657910098192247</v>
      </c>
      <c r="L193" s="5">
        <v>25.905627837638924</v>
      </c>
      <c r="M193" s="5">
        <v>28.050726501454431</v>
      </c>
      <c r="N193" s="5">
        <v>30.104185266538334</v>
      </c>
      <c r="O193" s="5">
        <v>32.049982223123465</v>
      </c>
      <c r="P193" s="5">
        <v>33.860442824050203</v>
      </c>
      <c r="Q193" s="5">
        <v>35.521239026860776</v>
      </c>
      <c r="R193" s="5">
        <v>37.072310175264377</v>
      </c>
      <c r="S193" s="5">
        <v>38.481339869149437</v>
      </c>
      <c r="T193" s="5">
        <v>39.76633802035964</v>
      </c>
      <c r="U193" s="5">
        <v>40.937536976536386</v>
      </c>
      <c r="V193" s="5">
        <v>41.930993430447494</v>
      </c>
      <c r="W193" s="5">
        <v>42.76879031585058</v>
      </c>
      <c r="X193" s="5">
        <v>43.432901623059017</v>
      </c>
    </row>
    <row r="194" spans="1:24" x14ac:dyDescent="0.3">
      <c r="A194" s="6" t="s">
        <v>6</v>
      </c>
      <c r="B194" s="6" t="s">
        <v>202</v>
      </c>
      <c r="C194" s="6" t="s">
        <v>201</v>
      </c>
      <c r="D194" s="6" t="s">
        <v>205</v>
      </c>
      <c r="E194" s="6" t="s">
        <v>204</v>
      </c>
      <c r="F194" s="5">
        <v>12.571454000000008</v>
      </c>
      <c r="G194" s="5">
        <v>12.769995051011863</v>
      </c>
      <c r="H194" s="5">
        <v>13.075044926052239</v>
      </c>
      <c r="I194" s="5">
        <v>13.25661919019303</v>
      </c>
      <c r="J194" s="5">
        <v>13.326965734465627</v>
      </c>
      <c r="K194" s="5">
        <v>13.338942611629607</v>
      </c>
      <c r="L194" s="5">
        <v>13.310172216937554</v>
      </c>
      <c r="M194" s="5">
        <v>13.238307971830151</v>
      </c>
      <c r="N194" s="5">
        <v>13.123511604979134</v>
      </c>
      <c r="O194" s="5">
        <v>12.961771281614581</v>
      </c>
      <c r="P194" s="5">
        <v>12.768654618796541</v>
      </c>
      <c r="Q194" s="5">
        <v>12.589867577084775</v>
      </c>
      <c r="R194" s="5">
        <v>12.421774950373113</v>
      </c>
      <c r="S194" s="5">
        <v>12.241524468360216</v>
      </c>
      <c r="T194" s="5">
        <v>12.063522867574189</v>
      </c>
      <c r="U194" s="5">
        <v>11.896533029623754</v>
      </c>
      <c r="V194" s="5">
        <v>11.742665978763156</v>
      </c>
      <c r="W194" s="5">
        <v>11.603448514380348</v>
      </c>
      <c r="X194" s="5">
        <v>11.481153057273479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98896-5480-4AB4-A6E4-BB6ACD0C0E29}">
  <dimension ref="A1:Y194"/>
  <sheetViews>
    <sheetView workbookViewId="0">
      <selection activeCell="C194" sqref="C194"/>
    </sheetView>
  </sheetViews>
  <sheetFormatPr defaultColWidth="8.88671875" defaultRowHeight="14.4" x14ac:dyDescent="0.3"/>
  <cols>
    <col min="1" max="5" width="18.6640625" style="4" customWidth="1"/>
    <col min="6" max="24" width="8.88671875" style="4"/>
    <col min="25" max="25" width="18.6640625" style="4" customWidth="1"/>
    <col min="26" max="16384" width="8.88671875" style="4"/>
  </cols>
  <sheetData>
    <row r="1" spans="1:25" x14ac:dyDescent="0.3">
      <c r="A1" s="7" t="s">
        <v>0</v>
      </c>
      <c r="B1" s="7" t="s">
        <v>1</v>
      </c>
      <c r="C1" s="7" t="s">
        <v>2</v>
      </c>
      <c r="D1" s="7" t="s">
        <v>3</v>
      </c>
      <c r="E1" s="7" t="s">
        <v>4</v>
      </c>
      <c r="F1" s="7">
        <v>2010</v>
      </c>
      <c r="G1" s="7">
        <v>2015</v>
      </c>
      <c r="H1" s="7">
        <v>2020</v>
      </c>
      <c r="I1" s="7">
        <v>2025</v>
      </c>
      <c r="J1" s="7">
        <v>2030</v>
      </c>
      <c r="K1" s="7">
        <v>2035</v>
      </c>
      <c r="L1" s="7">
        <v>2040</v>
      </c>
      <c r="M1" s="7">
        <v>2045</v>
      </c>
      <c r="N1" s="7">
        <v>2050</v>
      </c>
      <c r="O1" s="7">
        <v>2055</v>
      </c>
      <c r="P1" s="7">
        <v>2060</v>
      </c>
      <c r="Q1" s="7">
        <v>2065</v>
      </c>
      <c r="R1" s="7">
        <v>2070</v>
      </c>
      <c r="S1" s="7">
        <v>2075</v>
      </c>
      <c r="T1" s="7">
        <v>2080</v>
      </c>
      <c r="U1" s="7">
        <v>2085</v>
      </c>
      <c r="V1" s="7">
        <v>2090</v>
      </c>
      <c r="W1" s="7">
        <v>2095</v>
      </c>
      <c r="X1" s="7">
        <v>2100</v>
      </c>
      <c r="Y1" s="7" t="s">
        <v>5</v>
      </c>
    </row>
    <row r="2" spans="1:25" x14ac:dyDescent="0.3">
      <c r="A2" s="6" t="s">
        <v>6</v>
      </c>
      <c r="B2" s="6" t="s">
        <v>206</v>
      </c>
      <c r="C2" s="6" t="s">
        <v>7</v>
      </c>
      <c r="D2" s="6" t="s">
        <v>205</v>
      </c>
      <c r="E2" s="6" t="s">
        <v>204</v>
      </c>
      <c r="F2" s="5">
        <v>0.10748800000376905</v>
      </c>
      <c r="G2" s="5">
        <v>0.11672843691522694</v>
      </c>
      <c r="H2" s="5">
        <v>0.12292798006260114</v>
      </c>
      <c r="I2" s="5">
        <v>0.12801776848287708</v>
      </c>
      <c r="J2" s="5">
        <v>0.13232737839581163</v>
      </c>
      <c r="K2" s="5">
        <v>0.13562154371455176</v>
      </c>
      <c r="L2" s="5">
        <v>0.13832858660632014</v>
      </c>
      <c r="M2" s="5">
        <v>0.14092122919913075</v>
      </c>
      <c r="N2" s="5">
        <v>0.14378279728848184</v>
      </c>
      <c r="O2" s="5">
        <v>0.14695451959706865</v>
      </c>
      <c r="P2" s="5">
        <v>0.15043058482429278</v>
      </c>
      <c r="Q2" s="5">
        <v>0.15373339660901181</v>
      </c>
      <c r="R2" s="5">
        <v>0.15682563062201491</v>
      </c>
      <c r="S2" s="5">
        <v>0.15978602859396776</v>
      </c>
      <c r="T2" s="5">
        <v>0.16263413681114622</v>
      </c>
      <c r="U2" s="5">
        <v>0.16532447476191686</v>
      </c>
      <c r="V2" s="5">
        <v>0.16777408780196867</v>
      </c>
      <c r="W2" s="5">
        <v>0.16989523158511685</v>
      </c>
      <c r="X2" s="5">
        <v>0.1716078916253243</v>
      </c>
    </row>
    <row r="3" spans="1:25" x14ac:dyDescent="0.3">
      <c r="A3" s="6" t="s">
        <v>6</v>
      </c>
      <c r="B3" s="6" t="s">
        <v>206</v>
      </c>
      <c r="C3" s="6" t="s">
        <v>10</v>
      </c>
      <c r="D3" s="6" t="s">
        <v>205</v>
      </c>
      <c r="E3" s="6" t="s">
        <v>204</v>
      </c>
      <c r="F3" s="5">
        <v>31.411742895821874</v>
      </c>
      <c r="G3" s="5">
        <v>36.104465580806391</v>
      </c>
      <c r="H3" s="5">
        <v>41.886103120335015</v>
      </c>
      <c r="I3" s="5">
        <v>48.674024820481385</v>
      </c>
      <c r="J3" s="5">
        <v>56.289664267107995</v>
      </c>
      <c r="K3" s="5">
        <v>64.321738348346656</v>
      </c>
      <c r="L3" s="5">
        <v>72.827259695633145</v>
      </c>
      <c r="M3" s="5">
        <v>81.917611933853834</v>
      </c>
      <c r="N3" s="5">
        <v>91.579161366972897</v>
      </c>
      <c r="O3" s="5">
        <v>101.42386517487779</v>
      </c>
      <c r="P3" s="5">
        <v>111.26833256485146</v>
      </c>
      <c r="Q3" s="5">
        <v>121.02107255258075</v>
      </c>
      <c r="R3" s="5">
        <v>130.67011969305793</v>
      </c>
      <c r="S3" s="5">
        <v>140.24107191383158</v>
      </c>
      <c r="T3" s="5">
        <v>149.55809765687414</v>
      </c>
      <c r="U3" s="5">
        <v>158.56616818155652</v>
      </c>
      <c r="V3" s="5">
        <v>167.05373529792303</v>
      </c>
      <c r="W3" s="5">
        <v>174.90644557581675</v>
      </c>
      <c r="X3" s="5">
        <v>181.9255097439418</v>
      </c>
    </row>
    <row r="4" spans="1:25" x14ac:dyDescent="0.3">
      <c r="A4" s="6" t="s">
        <v>6</v>
      </c>
      <c r="B4" s="6" t="s">
        <v>206</v>
      </c>
      <c r="C4" s="6" t="s">
        <v>11</v>
      </c>
      <c r="D4" s="6" t="s">
        <v>205</v>
      </c>
      <c r="E4" s="6" t="s">
        <v>204</v>
      </c>
      <c r="F4" s="5">
        <v>19.08191200000001</v>
      </c>
      <c r="G4" s="5">
        <v>22.041691041352067</v>
      </c>
      <c r="H4" s="5">
        <v>25.491634527222754</v>
      </c>
      <c r="I4" s="5">
        <v>29.331103194467584</v>
      </c>
      <c r="J4" s="5">
        <v>33.356827350449358</v>
      </c>
      <c r="K4" s="5">
        <v>37.349410656687155</v>
      </c>
      <c r="L4" s="5">
        <v>41.336821391836921</v>
      </c>
      <c r="M4" s="5">
        <v>45.413353835489644</v>
      </c>
      <c r="N4" s="5">
        <v>49.522750388251623</v>
      </c>
      <c r="O4" s="5">
        <v>53.496509660544135</v>
      </c>
      <c r="P4" s="5">
        <v>57.250311893124653</v>
      </c>
      <c r="Q4" s="5">
        <v>60.766778171105635</v>
      </c>
      <c r="R4" s="5">
        <v>64.069118047627171</v>
      </c>
      <c r="S4" s="5">
        <v>67.189596417700542</v>
      </c>
      <c r="T4" s="5">
        <v>70.116355206218458</v>
      </c>
      <c r="U4" s="5">
        <v>72.864212146003297</v>
      </c>
      <c r="V4" s="5">
        <v>75.259739556124927</v>
      </c>
      <c r="W4" s="5">
        <v>77.464800116704325</v>
      </c>
      <c r="X4" s="5">
        <v>79.305096249039011</v>
      </c>
    </row>
    <row r="5" spans="1:25" x14ac:dyDescent="0.3">
      <c r="A5" s="6" t="s">
        <v>6</v>
      </c>
      <c r="B5" s="6" t="s">
        <v>206</v>
      </c>
      <c r="C5" s="6" t="s">
        <v>12</v>
      </c>
      <c r="D5" s="6" t="s">
        <v>205</v>
      </c>
      <c r="E5" s="6" t="s">
        <v>204</v>
      </c>
      <c r="F5" s="5">
        <v>3.2042839999999977</v>
      </c>
      <c r="G5" s="5">
        <v>3.2618303114862659</v>
      </c>
      <c r="H5" s="5">
        <v>3.336762445513263</v>
      </c>
      <c r="I5" s="5">
        <v>3.4162788489960696</v>
      </c>
      <c r="J5" s="5">
        <v>3.4840763957487071</v>
      </c>
      <c r="K5" s="5">
        <v>3.5281381677397863</v>
      </c>
      <c r="L5" s="5">
        <v>3.5521321782762976</v>
      </c>
      <c r="M5" s="5">
        <v>3.5661836294727829</v>
      </c>
      <c r="N5" s="5">
        <v>3.5793700563231319</v>
      </c>
      <c r="O5" s="5">
        <v>3.5915836957563823</v>
      </c>
      <c r="P5" s="5">
        <v>3.5987687015168919</v>
      </c>
      <c r="Q5" s="5">
        <v>3.5927685070209034</v>
      </c>
      <c r="R5" s="5">
        <v>3.5739018829820424</v>
      </c>
      <c r="S5" s="5">
        <v>3.5492563831673158</v>
      </c>
      <c r="T5" s="5">
        <v>3.5278860183183069</v>
      </c>
      <c r="U5" s="5">
        <v>3.515426461766511</v>
      </c>
      <c r="V5" s="5">
        <v>3.5127255910682265</v>
      </c>
      <c r="W5" s="5">
        <v>3.5189280374838727</v>
      </c>
      <c r="X5" s="5">
        <v>3.5329452100634708</v>
      </c>
    </row>
    <row r="6" spans="1:25" x14ac:dyDescent="0.3">
      <c r="A6" s="6" t="s">
        <v>6</v>
      </c>
      <c r="B6" s="6" t="s">
        <v>206</v>
      </c>
      <c r="C6" s="6" t="s">
        <v>13</v>
      </c>
      <c r="D6" s="6" t="s">
        <v>205</v>
      </c>
      <c r="E6" s="6" t="s">
        <v>204</v>
      </c>
      <c r="F6" s="5">
        <v>7.5116899999999953</v>
      </c>
      <c r="G6" s="5">
        <v>9.4770955034687052</v>
      </c>
      <c r="H6" s="5">
        <v>10.550177496803824</v>
      </c>
      <c r="I6" s="5">
        <v>11.399054210200166</v>
      </c>
      <c r="J6" s="5">
        <v>12.165554975753958</v>
      </c>
      <c r="K6" s="5">
        <v>12.85603977982054</v>
      </c>
      <c r="L6" s="5">
        <v>13.48818303185053</v>
      </c>
      <c r="M6" s="5">
        <v>14.052588985682359</v>
      </c>
      <c r="N6" s="5">
        <v>14.534948526158818</v>
      </c>
      <c r="O6" s="5">
        <v>14.934293288637848</v>
      </c>
      <c r="P6" s="5">
        <v>15.273941786960027</v>
      </c>
      <c r="Q6" s="5">
        <v>15.528997937163393</v>
      </c>
      <c r="R6" s="5">
        <v>15.734564584147989</v>
      </c>
      <c r="S6" s="5">
        <v>15.926356714421415</v>
      </c>
      <c r="T6" s="5">
        <v>16.122087169719446</v>
      </c>
      <c r="U6" s="5">
        <v>16.313621621029078</v>
      </c>
      <c r="V6" s="5">
        <v>16.469778484656761</v>
      </c>
      <c r="W6" s="5">
        <v>16.550679764283036</v>
      </c>
      <c r="X6" s="5">
        <v>16.53069543904326</v>
      </c>
    </row>
    <row r="7" spans="1:25" x14ac:dyDescent="0.3">
      <c r="A7" s="6" t="s">
        <v>6</v>
      </c>
      <c r="B7" s="6" t="s">
        <v>206</v>
      </c>
      <c r="C7" s="6" t="s">
        <v>14</v>
      </c>
      <c r="D7" s="6" t="s">
        <v>205</v>
      </c>
      <c r="E7" s="6" t="s">
        <v>204</v>
      </c>
      <c r="F7" s="5">
        <v>40.412376000000009</v>
      </c>
      <c r="G7" s="5">
        <v>42.261561678681296</v>
      </c>
      <c r="H7" s="5">
        <v>44.243712402923229</v>
      </c>
      <c r="I7" s="5">
        <v>46.283666677524778</v>
      </c>
      <c r="J7" s="5">
        <v>48.337544196258492</v>
      </c>
      <c r="K7" s="5">
        <v>50.309952017597098</v>
      </c>
      <c r="L7" s="5">
        <v>52.238873879228429</v>
      </c>
      <c r="M7" s="5">
        <v>54.146883408341075</v>
      </c>
      <c r="N7" s="5">
        <v>56.05214386359922</v>
      </c>
      <c r="O7" s="5">
        <v>57.895721625174687</v>
      </c>
      <c r="P7" s="5">
        <v>59.658847353465355</v>
      </c>
      <c r="Q7" s="5">
        <v>61.35757026595779</v>
      </c>
      <c r="R7" s="5">
        <v>63.017600068548973</v>
      </c>
      <c r="S7" s="5">
        <v>64.681144289461614</v>
      </c>
      <c r="T7" s="5">
        <v>66.387560559727845</v>
      </c>
      <c r="U7" s="5">
        <v>68.153947384407061</v>
      </c>
      <c r="V7" s="5">
        <v>69.99053196169136</v>
      </c>
      <c r="W7" s="5">
        <v>71.892978644664979</v>
      </c>
      <c r="X7" s="5">
        <v>73.854000608519812</v>
      </c>
    </row>
    <row r="8" spans="1:25" x14ac:dyDescent="0.3">
      <c r="A8" s="6" t="s">
        <v>6</v>
      </c>
      <c r="B8" s="6" t="s">
        <v>206</v>
      </c>
      <c r="C8" s="6" t="s">
        <v>15</v>
      </c>
      <c r="D8" s="6" t="s">
        <v>205</v>
      </c>
      <c r="E8" s="6" t="s">
        <v>204</v>
      </c>
      <c r="F8" s="5">
        <v>3.0920719999999995</v>
      </c>
      <c r="G8" s="5">
        <v>3.0983079594386855</v>
      </c>
      <c r="H8" s="5">
        <v>3.1015179264003883</v>
      </c>
      <c r="I8" s="5">
        <v>3.1045096278201227</v>
      </c>
      <c r="J8" s="5">
        <v>3.1029862953276739</v>
      </c>
      <c r="K8" s="5">
        <v>3.0948812098246714</v>
      </c>
      <c r="L8" s="5">
        <v>3.0809967707040933</v>
      </c>
      <c r="M8" s="5">
        <v>3.0602956747966128</v>
      </c>
      <c r="N8" s="5">
        <v>3.0349067126124498</v>
      </c>
      <c r="O8" s="5">
        <v>3.0072152899082396</v>
      </c>
      <c r="P8" s="5">
        <v>2.980297666896047</v>
      </c>
      <c r="Q8" s="5">
        <v>2.9570047214041248</v>
      </c>
      <c r="R8" s="5">
        <v>2.9360070421966209</v>
      </c>
      <c r="S8" s="5">
        <v>2.9187915607517469</v>
      </c>
      <c r="T8" s="5">
        <v>2.9089271854621725</v>
      </c>
      <c r="U8" s="5">
        <v>2.910222345617091</v>
      </c>
      <c r="V8" s="5">
        <v>2.9241712852710364</v>
      </c>
      <c r="W8" s="5">
        <v>2.9495230592672597</v>
      </c>
      <c r="X8" s="5">
        <v>2.9839759659321174</v>
      </c>
    </row>
    <row r="9" spans="1:25" x14ac:dyDescent="0.3">
      <c r="A9" s="6" t="s">
        <v>6</v>
      </c>
      <c r="B9" s="6" t="s">
        <v>206</v>
      </c>
      <c r="C9" s="6" t="s">
        <v>16</v>
      </c>
      <c r="D9" s="6" t="s">
        <v>205</v>
      </c>
      <c r="E9" s="6" t="s">
        <v>204</v>
      </c>
      <c r="F9" s="5">
        <v>22.268383999999987</v>
      </c>
      <c r="G9" s="5">
        <v>23.855322665814057</v>
      </c>
      <c r="H9" s="5">
        <v>25.140218257030014</v>
      </c>
      <c r="I9" s="5">
        <v>26.101333490241093</v>
      </c>
      <c r="J9" s="5">
        <v>26.836333342100254</v>
      </c>
      <c r="K9" s="5">
        <v>27.424499960683455</v>
      </c>
      <c r="L9" s="5">
        <v>27.897569714308808</v>
      </c>
      <c r="M9" s="5">
        <v>28.251628019120481</v>
      </c>
      <c r="N9" s="5">
        <v>28.461865157738945</v>
      </c>
      <c r="O9" s="5">
        <v>28.522471909952667</v>
      </c>
      <c r="P9" s="5">
        <v>28.436190704690588</v>
      </c>
      <c r="Q9" s="5">
        <v>28.179140036375038</v>
      </c>
      <c r="R9" s="5">
        <v>27.773520690748157</v>
      </c>
      <c r="S9" s="5">
        <v>27.235203700852846</v>
      </c>
      <c r="T9" s="5">
        <v>26.562323294119615</v>
      </c>
      <c r="U9" s="5">
        <v>25.775966645226315</v>
      </c>
      <c r="V9" s="5">
        <v>24.896381626913598</v>
      </c>
      <c r="W9" s="5">
        <v>23.947896271535857</v>
      </c>
      <c r="X9" s="5">
        <v>22.92130679296649</v>
      </c>
    </row>
    <row r="10" spans="1:25" x14ac:dyDescent="0.3">
      <c r="A10" s="6" t="s">
        <v>6</v>
      </c>
      <c r="B10" s="6" t="s">
        <v>206</v>
      </c>
      <c r="C10" s="6" t="s">
        <v>17</v>
      </c>
      <c r="D10" s="6" t="s">
        <v>205</v>
      </c>
      <c r="E10" s="6" t="s">
        <v>204</v>
      </c>
      <c r="F10" s="5">
        <v>8.3936439746464941</v>
      </c>
      <c r="G10" s="5">
        <v>8.4943978967420382</v>
      </c>
      <c r="H10" s="5">
        <v>8.5231591756715961</v>
      </c>
      <c r="I10" s="5">
        <v>8.4885106619890145</v>
      </c>
      <c r="J10" s="5">
        <v>8.402350497741411</v>
      </c>
      <c r="K10" s="5">
        <v>8.2756924459445891</v>
      </c>
      <c r="L10" s="5">
        <v>8.1141113630070905</v>
      </c>
      <c r="M10" s="5">
        <v>7.9176250890796975</v>
      </c>
      <c r="N10" s="5">
        <v>7.680679793974079</v>
      </c>
      <c r="O10" s="5">
        <v>7.4048757438717514</v>
      </c>
      <c r="P10" s="5">
        <v>7.1006701769266209</v>
      </c>
      <c r="Q10" s="5">
        <v>6.7771750602635246</v>
      </c>
      <c r="R10" s="5">
        <v>6.4498254201433589</v>
      </c>
      <c r="S10" s="5">
        <v>6.1204536371396863</v>
      </c>
      <c r="T10" s="5">
        <v>5.7861094533477679</v>
      </c>
      <c r="U10" s="5">
        <v>5.449893497231761</v>
      </c>
      <c r="V10" s="5">
        <v>5.1184796492602374</v>
      </c>
      <c r="W10" s="5">
        <v>4.7952165830370195</v>
      </c>
      <c r="X10" s="5">
        <v>4.4805681046703496</v>
      </c>
    </row>
    <row r="11" spans="1:25" x14ac:dyDescent="0.3">
      <c r="A11" s="6" t="s">
        <v>6</v>
      </c>
      <c r="B11" s="6" t="s">
        <v>206</v>
      </c>
      <c r="C11" s="6" t="s">
        <v>18</v>
      </c>
      <c r="D11" s="6" t="s">
        <v>205</v>
      </c>
      <c r="E11" s="6" t="s">
        <v>204</v>
      </c>
      <c r="F11" s="5">
        <v>9.1877829999999872</v>
      </c>
      <c r="G11" s="5">
        <v>9.7266114373519397</v>
      </c>
      <c r="H11" s="5">
        <v>10.189404205507637</v>
      </c>
      <c r="I11" s="5">
        <v>10.519677812777596</v>
      </c>
      <c r="J11" s="5">
        <v>10.767183806139958</v>
      </c>
      <c r="K11" s="5">
        <v>10.98799702086434</v>
      </c>
      <c r="L11" s="5">
        <v>11.186345427989814</v>
      </c>
      <c r="M11" s="5">
        <v>11.344846138570411</v>
      </c>
      <c r="N11" s="5">
        <v>11.453298078073539</v>
      </c>
      <c r="O11" s="5">
        <v>11.517768476095455</v>
      </c>
      <c r="P11" s="5">
        <v>11.580113664397434</v>
      </c>
      <c r="Q11" s="5">
        <v>11.643659971560384</v>
      </c>
      <c r="R11" s="5">
        <v>11.710854285894468</v>
      </c>
      <c r="S11" s="5">
        <v>11.786133522337261</v>
      </c>
      <c r="T11" s="5">
        <v>11.876572881062641</v>
      </c>
      <c r="U11" s="5">
        <v>11.998293385644649</v>
      </c>
      <c r="V11" s="5">
        <v>12.147779352515942</v>
      </c>
      <c r="W11" s="5">
        <v>12.30937258679349</v>
      </c>
      <c r="X11" s="5">
        <v>12.470960597599676</v>
      </c>
    </row>
    <row r="12" spans="1:25" x14ac:dyDescent="0.3">
      <c r="A12" s="6" t="s">
        <v>6</v>
      </c>
      <c r="B12" s="6" t="s">
        <v>206</v>
      </c>
      <c r="C12" s="6" t="s">
        <v>19</v>
      </c>
      <c r="D12" s="6" t="s">
        <v>205</v>
      </c>
      <c r="E12" s="6" t="s">
        <v>204</v>
      </c>
      <c r="F12" s="5">
        <v>8.3822444656684443</v>
      </c>
      <c r="G12" s="5">
        <v>9.6267357481564506</v>
      </c>
      <c r="H12" s="5">
        <v>10.826445649514737</v>
      </c>
      <c r="I12" s="5">
        <v>11.915648510734021</v>
      </c>
      <c r="J12" s="5">
        <v>12.92958972390228</v>
      </c>
      <c r="K12" s="5">
        <v>13.885486514859789</v>
      </c>
      <c r="L12" s="5">
        <v>14.846585102916388</v>
      </c>
      <c r="M12" s="5">
        <v>15.817192382699124</v>
      </c>
      <c r="N12" s="5">
        <v>16.742290347412602</v>
      </c>
      <c r="O12" s="5">
        <v>17.568567069657643</v>
      </c>
      <c r="P12" s="5">
        <v>18.295177485980748</v>
      </c>
      <c r="Q12" s="5">
        <v>18.929759711764902</v>
      </c>
      <c r="R12" s="5">
        <v>19.491832268230134</v>
      </c>
      <c r="S12" s="5">
        <v>20.032863366218198</v>
      </c>
      <c r="T12" s="5">
        <v>20.499962061168713</v>
      </c>
      <c r="U12" s="5">
        <v>20.870905062041281</v>
      </c>
      <c r="V12" s="5">
        <v>21.149096349647877</v>
      </c>
      <c r="W12" s="5">
        <v>21.339369362893706</v>
      </c>
      <c r="X12" s="5">
        <v>21.461299806563197</v>
      </c>
    </row>
    <row r="13" spans="1:25" x14ac:dyDescent="0.3">
      <c r="A13" s="6" t="s">
        <v>6</v>
      </c>
      <c r="B13" s="6" t="s">
        <v>206</v>
      </c>
      <c r="C13" s="6" t="s">
        <v>20</v>
      </c>
      <c r="D13" s="6" t="s">
        <v>205</v>
      </c>
      <c r="E13" s="6" t="s">
        <v>204</v>
      </c>
      <c r="F13" s="5">
        <v>10.712065999999997</v>
      </c>
      <c r="G13" s="5">
        <v>10.919451451361216</v>
      </c>
      <c r="H13" s="5">
        <v>11.024211490416569</v>
      </c>
      <c r="I13" s="5">
        <v>11.04350072523836</v>
      </c>
      <c r="J13" s="5">
        <v>11.005283813484558</v>
      </c>
      <c r="K13" s="5">
        <v>10.929899090247094</v>
      </c>
      <c r="L13" s="5">
        <v>10.813604726479486</v>
      </c>
      <c r="M13" s="5">
        <v>10.64935545858768</v>
      </c>
      <c r="N13" s="5">
        <v>10.433884419219661</v>
      </c>
      <c r="O13" s="5">
        <v>10.179835261742525</v>
      </c>
      <c r="P13" s="5">
        <v>9.8995755736901074</v>
      </c>
      <c r="Q13" s="5">
        <v>9.5976023523614096</v>
      </c>
      <c r="R13" s="5">
        <v>9.2834078279221792</v>
      </c>
      <c r="S13" s="5">
        <v>8.957279737416675</v>
      </c>
      <c r="T13" s="5">
        <v>8.6196554215310766</v>
      </c>
      <c r="U13" s="5">
        <v>8.2681795304389283</v>
      </c>
      <c r="V13" s="5">
        <v>7.9023738582883887</v>
      </c>
      <c r="W13" s="5">
        <v>7.5237348792623742</v>
      </c>
      <c r="X13" s="5">
        <v>7.1348543211268627</v>
      </c>
    </row>
    <row r="14" spans="1:25" x14ac:dyDescent="0.3">
      <c r="A14" s="6" t="s">
        <v>6</v>
      </c>
      <c r="B14" s="6" t="s">
        <v>206</v>
      </c>
      <c r="C14" s="6" t="s">
        <v>21</v>
      </c>
      <c r="D14" s="6" t="s">
        <v>205</v>
      </c>
      <c r="E14" s="6" t="s">
        <v>204</v>
      </c>
      <c r="F14" s="5">
        <v>8.849891999999997</v>
      </c>
      <c r="G14" s="5">
        <v>10.199935760556546</v>
      </c>
      <c r="H14" s="5">
        <v>11.632409505833818</v>
      </c>
      <c r="I14" s="5">
        <v>13.118060498989754</v>
      </c>
      <c r="J14" s="5">
        <v>14.672639370160489</v>
      </c>
      <c r="K14" s="5">
        <v>16.218673527679027</v>
      </c>
      <c r="L14" s="5">
        <v>17.736148929609854</v>
      </c>
      <c r="M14" s="5">
        <v>19.233183492160808</v>
      </c>
      <c r="N14" s="5">
        <v>20.6832995052409</v>
      </c>
      <c r="O14" s="5">
        <v>22.074975676928183</v>
      </c>
      <c r="P14" s="5">
        <v>23.382019780267388</v>
      </c>
      <c r="Q14" s="5">
        <v>24.604420873534192</v>
      </c>
      <c r="R14" s="5">
        <v>25.737182826992299</v>
      </c>
      <c r="S14" s="5">
        <v>26.781611520774629</v>
      </c>
      <c r="T14" s="5">
        <v>27.746555256675894</v>
      </c>
      <c r="U14" s="5">
        <v>28.574199964036659</v>
      </c>
      <c r="V14" s="5">
        <v>29.33735625799893</v>
      </c>
      <c r="W14" s="5">
        <v>29.998564433601302</v>
      </c>
      <c r="X14" s="5">
        <v>30.585675878137199</v>
      </c>
    </row>
    <row r="15" spans="1:25" x14ac:dyDescent="0.3">
      <c r="A15" s="6" t="s">
        <v>6</v>
      </c>
      <c r="B15" s="6" t="s">
        <v>206</v>
      </c>
      <c r="C15" s="6" t="s">
        <v>22</v>
      </c>
      <c r="D15" s="6" t="s">
        <v>205</v>
      </c>
      <c r="E15" s="6" t="s">
        <v>204</v>
      </c>
      <c r="F15" s="5">
        <v>16.468714000000006</v>
      </c>
      <c r="G15" s="5">
        <v>19.156774989836787</v>
      </c>
      <c r="H15" s="5">
        <v>22.243514090144437</v>
      </c>
      <c r="I15" s="5">
        <v>25.705910913132648</v>
      </c>
      <c r="J15" s="5">
        <v>29.585350493267711</v>
      </c>
      <c r="K15" s="5">
        <v>33.7070369197125</v>
      </c>
      <c r="L15" s="5">
        <v>38.010751685728209</v>
      </c>
      <c r="M15" s="5">
        <v>42.473796307569486</v>
      </c>
      <c r="N15" s="5">
        <v>47.054468219339121</v>
      </c>
      <c r="O15" s="5">
        <v>51.63655359420342</v>
      </c>
      <c r="P15" s="5">
        <v>56.10453972567624</v>
      </c>
      <c r="Q15" s="5">
        <v>60.461650920443049</v>
      </c>
      <c r="R15" s="5">
        <v>64.72515113754973</v>
      </c>
      <c r="S15" s="5">
        <v>68.833165644427737</v>
      </c>
      <c r="T15" s="5">
        <v>72.793702028440435</v>
      </c>
      <c r="U15" s="5">
        <v>76.578539330063563</v>
      </c>
      <c r="V15" s="5">
        <v>80.157027987352393</v>
      </c>
      <c r="W15" s="5">
        <v>83.571550832798195</v>
      </c>
      <c r="X15" s="5">
        <v>86.730881920712477</v>
      </c>
    </row>
    <row r="16" spans="1:25" x14ac:dyDescent="0.3">
      <c r="A16" s="6" t="s">
        <v>6</v>
      </c>
      <c r="B16" s="6" t="s">
        <v>206</v>
      </c>
      <c r="C16" s="6" t="s">
        <v>23</v>
      </c>
      <c r="D16" s="6" t="s">
        <v>205</v>
      </c>
      <c r="E16" s="6" t="s">
        <v>204</v>
      </c>
      <c r="F16" s="5">
        <v>148.69213100000007</v>
      </c>
      <c r="G16" s="5">
        <v>158.26648478120362</v>
      </c>
      <c r="H16" s="5">
        <v>168.98883083347084</v>
      </c>
      <c r="I16" s="5">
        <v>179.91863745904212</v>
      </c>
      <c r="J16" s="5">
        <v>190.25113164583377</v>
      </c>
      <c r="K16" s="5">
        <v>199.41568180184206</v>
      </c>
      <c r="L16" s="5">
        <v>207.60001252019131</v>
      </c>
      <c r="M16" s="5">
        <v>215.03534587858579</v>
      </c>
      <c r="N16" s="5">
        <v>221.60866612928479</v>
      </c>
      <c r="O16" s="5">
        <v>227.15820210718593</v>
      </c>
      <c r="P16" s="5">
        <v>231.58469982782498</v>
      </c>
      <c r="Q16" s="5">
        <v>235.24301054544523</v>
      </c>
      <c r="R16" s="5">
        <v>238.60460820238521</v>
      </c>
      <c r="S16" s="5">
        <v>241.80489152026175</v>
      </c>
      <c r="T16" s="5">
        <v>245.084655858644</v>
      </c>
      <c r="U16" s="5">
        <v>248.58765000109651</v>
      </c>
      <c r="V16" s="5">
        <v>252.43720488730656</v>
      </c>
      <c r="W16" s="5">
        <v>256.73114764090036</v>
      </c>
      <c r="X16" s="5">
        <v>261.49619870407145</v>
      </c>
    </row>
    <row r="17" spans="1:24" x14ac:dyDescent="0.3">
      <c r="A17" s="6" t="s">
        <v>6</v>
      </c>
      <c r="B17" s="6" t="s">
        <v>206</v>
      </c>
      <c r="C17" s="6" t="s">
        <v>24</v>
      </c>
      <c r="D17" s="6" t="s">
        <v>205</v>
      </c>
      <c r="E17" s="6" t="s">
        <v>204</v>
      </c>
      <c r="F17" s="5">
        <v>7.4943319999999991</v>
      </c>
      <c r="G17" s="5">
        <v>7.2811641171111328</v>
      </c>
      <c r="H17" s="5">
        <v>7.0998395268647121</v>
      </c>
      <c r="I17" s="5">
        <v>6.9350514526648599</v>
      </c>
      <c r="J17" s="5">
        <v>6.7820839290244441</v>
      </c>
      <c r="K17" s="5">
        <v>6.6420297175065217</v>
      </c>
      <c r="L17" s="5">
        <v>6.528204314126719</v>
      </c>
      <c r="M17" s="5">
        <v>6.4426451247014462</v>
      </c>
      <c r="N17" s="5">
        <v>6.3807254466657133</v>
      </c>
      <c r="O17" s="5">
        <v>6.3316341853385296</v>
      </c>
      <c r="P17" s="5">
        <v>6.2977432247229856</v>
      </c>
      <c r="Q17" s="5">
        <v>6.2752450837899643</v>
      </c>
      <c r="R17" s="5">
        <v>6.2742047552951377</v>
      </c>
      <c r="S17" s="5">
        <v>6.2995914741307315</v>
      </c>
      <c r="T17" s="5">
        <v>6.3468561038511959</v>
      </c>
      <c r="U17" s="5">
        <v>6.4087374450033705</v>
      </c>
      <c r="V17" s="5">
        <v>6.4774324942714632</v>
      </c>
      <c r="W17" s="5">
        <v>6.5466503679647143</v>
      </c>
      <c r="X17" s="5">
        <v>6.6124390121153391</v>
      </c>
    </row>
    <row r="18" spans="1:24" x14ac:dyDescent="0.3">
      <c r="A18" s="6" t="s">
        <v>6</v>
      </c>
      <c r="B18" s="6" t="s">
        <v>206</v>
      </c>
      <c r="C18" s="6" t="s">
        <v>25</v>
      </c>
      <c r="D18" s="6" t="s">
        <v>205</v>
      </c>
      <c r="E18" s="6" t="s">
        <v>204</v>
      </c>
      <c r="F18" s="5">
        <v>1.2618350000000003</v>
      </c>
      <c r="G18" s="5">
        <v>1.5944082821942605</v>
      </c>
      <c r="H18" s="5">
        <v>1.8070367385003321</v>
      </c>
      <c r="I18" s="5">
        <v>1.9867806961437062</v>
      </c>
      <c r="J18" s="5">
        <v>2.1571558353106925</v>
      </c>
      <c r="K18" s="5">
        <v>2.3247994542936157</v>
      </c>
      <c r="L18" s="5">
        <v>2.4978839761032794</v>
      </c>
      <c r="M18" s="5">
        <v>2.6734634464593849</v>
      </c>
      <c r="N18" s="5">
        <v>2.8429123549140076</v>
      </c>
      <c r="O18" s="5">
        <v>3.0010081328272955</v>
      </c>
      <c r="P18" s="5">
        <v>3.1532416752706038</v>
      </c>
      <c r="Q18" s="5">
        <v>3.3027898877980721</v>
      </c>
      <c r="R18" s="5">
        <v>3.4570655213289463</v>
      </c>
      <c r="S18" s="5">
        <v>3.6182325587582898</v>
      </c>
      <c r="T18" s="5">
        <v>3.7820820107209023</v>
      </c>
      <c r="U18" s="5">
        <v>3.9412697089322877</v>
      </c>
      <c r="V18" s="5">
        <v>4.0882351850159555</v>
      </c>
      <c r="W18" s="5">
        <v>4.216163274354229</v>
      </c>
      <c r="X18" s="5">
        <v>4.319599267703218</v>
      </c>
    </row>
    <row r="19" spans="1:24" x14ac:dyDescent="0.3">
      <c r="A19" s="6" t="s">
        <v>6</v>
      </c>
      <c r="B19" s="6" t="s">
        <v>206</v>
      </c>
      <c r="C19" s="6" t="s">
        <v>26</v>
      </c>
      <c r="D19" s="6" t="s">
        <v>205</v>
      </c>
      <c r="E19" s="6" t="s">
        <v>204</v>
      </c>
      <c r="F19" s="5">
        <v>0.34287699999999982</v>
      </c>
      <c r="G19" s="5">
        <v>0.36541832426199927</v>
      </c>
      <c r="H19" s="5">
        <v>0.38720862475333251</v>
      </c>
      <c r="I19" s="5">
        <v>0.40674441833857083</v>
      </c>
      <c r="J19" s="5">
        <v>0.42490912823192634</v>
      </c>
      <c r="K19" s="5">
        <v>0.44075209292349232</v>
      </c>
      <c r="L19" s="5">
        <v>0.45449012613942752</v>
      </c>
      <c r="M19" s="5">
        <v>0.46713515949033901</v>
      </c>
      <c r="N19" s="5">
        <v>0.47967701023410336</v>
      </c>
      <c r="O19" s="5">
        <v>0.49225590750437809</v>
      </c>
      <c r="P19" s="5">
        <v>0.50431541833495908</v>
      </c>
      <c r="Q19" s="5">
        <v>0.51519192421281323</v>
      </c>
      <c r="R19" s="5">
        <v>0.52501434415005732</v>
      </c>
      <c r="S19" s="5">
        <v>0.53452390959442908</v>
      </c>
      <c r="T19" s="5">
        <v>0.54426192955686015</v>
      </c>
      <c r="U19" s="5">
        <v>0.55480021360193643</v>
      </c>
      <c r="V19" s="5">
        <v>0.56610737510234743</v>
      </c>
      <c r="W19" s="5">
        <v>0.57753985631081528</v>
      </c>
      <c r="X19" s="5">
        <v>0.58843841879538838</v>
      </c>
    </row>
    <row r="20" spans="1:24" x14ac:dyDescent="0.3">
      <c r="A20" s="6" t="s">
        <v>6</v>
      </c>
      <c r="B20" s="6" t="s">
        <v>206</v>
      </c>
      <c r="C20" s="6" t="s">
        <v>27</v>
      </c>
      <c r="D20" s="6" t="s">
        <v>205</v>
      </c>
      <c r="E20" s="6" t="s">
        <v>204</v>
      </c>
      <c r="F20" s="5">
        <v>3.7601490000979116</v>
      </c>
      <c r="G20" s="5">
        <v>3.7491509827361589</v>
      </c>
      <c r="H20" s="5">
        <v>3.7304737566462181</v>
      </c>
      <c r="I20" s="5">
        <v>3.6998518343899622</v>
      </c>
      <c r="J20" s="5">
        <v>3.6558982052266655</v>
      </c>
      <c r="K20" s="5">
        <v>3.5922306837735349</v>
      </c>
      <c r="L20" s="5">
        <v>3.5143774994068142</v>
      </c>
      <c r="M20" s="5">
        <v>3.4303997456573474</v>
      </c>
      <c r="N20" s="5">
        <v>3.3463550175011147</v>
      </c>
      <c r="O20" s="5">
        <v>3.2626078209025846</v>
      </c>
      <c r="P20" s="5">
        <v>3.1798263124089305</v>
      </c>
      <c r="Q20" s="5">
        <v>3.0964217469917821</v>
      </c>
      <c r="R20" s="5">
        <v>3.0164593844049321</v>
      </c>
      <c r="S20" s="5">
        <v>2.9458144336720764</v>
      </c>
      <c r="T20" s="5">
        <v>2.8884222967945878</v>
      </c>
      <c r="U20" s="5">
        <v>2.8449242772572059</v>
      </c>
      <c r="V20" s="5">
        <v>2.8132278213215103</v>
      </c>
      <c r="W20" s="5">
        <v>2.7899639445372211</v>
      </c>
      <c r="X20" s="5">
        <v>2.7722581557566572</v>
      </c>
    </row>
    <row r="21" spans="1:24" x14ac:dyDescent="0.3">
      <c r="A21" s="6" t="s">
        <v>6</v>
      </c>
      <c r="B21" s="6" t="s">
        <v>206</v>
      </c>
      <c r="C21" s="6" t="s">
        <v>28</v>
      </c>
      <c r="D21" s="6" t="s">
        <v>205</v>
      </c>
      <c r="E21" s="6" t="s">
        <v>204</v>
      </c>
      <c r="F21" s="5">
        <v>9.5954210000000053</v>
      </c>
      <c r="G21" s="5">
        <v>9.4475596033712783</v>
      </c>
      <c r="H21" s="5">
        <v>9.3154651166792739</v>
      </c>
      <c r="I21" s="5">
        <v>9.1756908042114915</v>
      </c>
      <c r="J21" s="5">
        <v>9.0215435707223737</v>
      </c>
      <c r="K21" s="5">
        <v>8.8575661356598321</v>
      </c>
      <c r="L21" s="5">
        <v>8.7098062007092381</v>
      </c>
      <c r="M21" s="5">
        <v>8.581465410343748</v>
      </c>
      <c r="N21" s="5">
        <v>8.4636746615472411</v>
      </c>
      <c r="O21" s="5">
        <v>8.3489511032192976</v>
      </c>
      <c r="P21" s="5">
        <v>8.2428160442206497</v>
      </c>
      <c r="Q21" s="5">
        <v>8.1497548503767536</v>
      </c>
      <c r="R21" s="5">
        <v>8.0844679464228051</v>
      </c>
      <c r="S21" s="5">
        <v>8.0521616089703336</v>
      </c>
      <c r="T21" s="5">
        <v>8.0489798009959497</v>
      </c>
      <c r="U21" s="5">
        <v>8.0677393788511189</v>
      </c>
      <c r="V21" s="5">
        <v>8.1038253261046371</v>
      </c>
      <c r="W21" s="5">
        <v>8.1518955410761116</v>
      </c>
      <c r="X21" s="5">
        <v>8.2079262397704422</v>
      </c>
    </row>
    <row r="22" spans="1:24" x14ac:dyDescent="0.3">
      <c r="A22" s="6" t="s">
        <v>6</v>
      </c>
      <c r="B22" s="6" t="s">
        <v>206</v>
      </c>
      <c r="C22" s="6" t="s">
        <v>29</v>
      </c>
      <c r="D22" s="6" t="s">
        <v>205</v>
      </c>
      <c r="E22" s="6" t="s">
        <v>204</v>
      </c>
      <c r="F22" s="5">
        <v>0.31162699999999988</v>
      </c>
      <c r="G22" s="5">
        <v>0.34229469624569214</v>
      </c>
      <c r="H22" s="5">
        <v>0.37487064505463324</v>
      </c>
      <c r="I22" s="5">
        <v>0.40823733624487285</v>
      </c>
      <c r="J22" s="5">
        <v>0.44099878909043477</v>
      </c>
      <c r="K22" s="5">
        <v>0.47220796457328462</v>
      </c>
      <c r="L22" s="5">
        <v>0.50244855997824023</v>
      </c>
      <c r="M22" s="5">
        <v>0.53256452587145653</v>
      </c>
      <c r="N22" s="5">
        <v>0.56264347779067569</v>
      </c>
      <c r="O22" s="5">
        <v>0.59191366841393567</v>
      </c>
      <c r="P22" s="5">
        <v>0.62017141587575475</v>
      </c>
      <c r="Q22" s="5">
        <v>0.6476248133693393</v>
      </c>
      <c r="R22" s="5">
        <v>0.67484006787548567</v>
      </c>
      <c r="S22" s="5">
        <v>0.70239599809125342</v>
      </c>
      <c r="T22" s="5">
        <v>0.73027535505362651</v>
      </c>
      <c r="U22" s="5">
        <v>0.75862460528984943</v>
      </c>
      <c r="V22" s="5">
        <v>0.78756045195664126</v>
      </c>
      <c r="W22" s="5">
        <v>0.81779754521186354</v>
      </c>
      <c r="X22" s="5">
        <v>0.84956853896879958</v>
      </c>
    </row>
    <row r="23" spans="1:24" x14ac:dyDescent="0.3">
      <c r="A23" s="6" t="s">
        <v>6</v>
      </c>
      <c r="B23" s="6" t="s">
        <v>206</v>
      </c>
      <c r="C23" s="6" t="s">
        <v>30</v>
      </c>
      <c r="D23" s="6" t="s">
        <v>205</v>
      </c>
      <c r="E23" s="6" t="s">
        <v>204</v>
      </c>
      <c r="F23" s="5">
        <v>9.9298490000000008</v>
      </c>
      <c r="G23" s="5">
        <v>10.78720149763495</v>
      </c>
      <c r="H23" s="5">
        <v>11.78400837147778</v>
      </c>
      <c r="I23" s="5">
        <v>12.872639097199251</v>
      </c>
      <c r="J23" s="5">
        <v>13.998321465504329</v>
      </c>
      <c r="K23" s="5">
        <v>15.10613603924055</v>
      </c>
      <c r="L23" s="5">
        <v>16.211021240898688</v>
      </c>
      <c r="M23" s="5">
        <v>17.313129268409348</v>
      </c>
      <c r="N23" s="5">
        <v>18.433811330303474</v>
      </c>
      <c r="O23" s="5">
        <v>19.528362221809967</v>
      </c>
      <c r="P23" s="5">
        <v>20.568905217396495</v>
      </c>
      <c r="Q23" s="5">
        <v>21.597374763041987</v>
      </c>
      <c r="R23" s="5">
        <v>22.608423170906949</v>
      </c>
      <c r="S23" s="5">
        <v>23.595292902537668</v>
      </c>
      <c r="T23" s="5">
        <v>24.589962763433718</v>
      </c>
      <c r="U23" s="5">
        <v>25.581413754766817</v>
      </c>
      <c r="V23" s="5">
        <v>26.595360851752659</v>
      </c>
      <c r="W23" s="5">
        <v>27.610019542437104</v>
      </c>
      <c r="X23" s="5">
        <v>28.64016374507052</v>
      </c>
    </row>
    <row r="24" spans="1:24" x14ac:dyDescent="0.3">
      <c r="A24" s="6" t="s">
        <v>6</v>
      </c>
      <c r="B24" s="6" t="s">
        <v>206</v>
      </c>
      <c r="C24" s="6" t="s">
        <v>31</v>
      </c>
      <c r="D24" s="6" t="s">
        <v>205</v>
      </c>
      <c r="E24" s="6" t="s">
        <v>204</v>
      </c>
      <c r="F24" s="5">
        <v>194.94646999999998</v>
      </c>
      <c r="G24" s="5">
        <v>203.99352208619493</v>
      </c>
      <c r="H24" s="5">
        <v>213.25158095335416</v>
      </c>
      <c r="I24" s="5">
        <v>222.22019477438471</v>
      </c>
      <c r="J24" s="5">
        <v>230.45225703408818</v>
      </c>
      <c r="K24" s="5">
        <v>237.51352296961997</v>
      </c>
      <c r="L24" s="5">
        <v>243.65448034789748</v>
      </c>
      <c r="M24" s="5">
        <v>249.06128590934009</v>
      </c>
      <c r="N24" s="5">
        <v>253.65446956721087</v>
      </c>
      <c r="O24" s="5">
        <v>257.24856743255225</v>
      </c>
      <c r="P24" s="5">
        <v>259.95807231940915</v>
      </c>
      <c r="Q24" s="5">
        <v>262.02596500155187</v>
      </c>
      <c r="R24" s="5">
        <v>263.7308209188181</v>
      </c>
      <c r="S24" s="5">
        <v>265.24271231941572</v>
      </c>
      <c r="T24" s="5">
        <v>266.80566480639067</v>
      </c>
      <c r="U24" s="5">
        <v>268.58376391703354</v>
      </c>
      <c r="V24" s="5">
        <v>270.69211149490155</v>
      </c>
      <c r="W24" s="5">
        <v>273.25906363240983</v>
      </c>
      <c r="X24" s="5">
        <v>276.28574238282283</v>
      </c>
    </row>
    <row r="25" spans="1:24" x14ac:dyDescent="0.3">
      <c r="A25" s="6" t="s">
        <v>6</v>
      </c>
      <c r="B25" s="6" t="s">
        <v>206</v>
      </c>
      <c r="C25" s="6" t="s">
        <v>32</v>
      </c>
      <c r="D25" s="6" t="s">
        <v>205</v>
      </c>
      <c r="E25" s="6" t="s">
        <v>204</v>
      </c>
      <c r="F25" s="5">
        <v>0.27333099999999999</v>
      </c>
      <c r="G25" s="5">
        <v>0.27612225454624917</v>
      </c>
      <c r="H25" s="5">
        <v>0.27915968572195254</v>
      </c>
      <c r="I25" s="5">
        <v>0.28167238605139067</v>
      </c>
      <c r="J25" s="5">
        <v>0.28303800946337965</v>
      </c>
      <c r="K25" s="5">
        <v>0.28244009482723648</v>
      </c>
      <c r="L25" s="5">
        <v>0.27991771083358219</v>
      </c>
      <c r="M25" s="5">
        <v>0.27601358766782769</v>
      </c>
      <c r="N25" s="5">
        <v>0.27150850465068993</v>
      </c>
      <c r="O25" s="5">
        <v>0.26696370363309396</v>
      </c>
      <c r="P25" s="5">
        <v>0.26280644590090779</v>
      </c>
      <c r="Q25" s="5">
        <v>0.25899034907093327</v>
      </c>
      <c r="R25" s="5">
        <v>0.25551317188035183</v>
      </c>
      <c r="S25" s="5">
        <v>0.2524275415275572</v>
      </c>
      <c r="T25" s="5">
        <v>0.24991531490606439</v>
      </c>
      <c r="U25" s="5">
        <v>0.2482773142001207</v>
      </c>
      <c r="V25" s="5">
        <v>0.2476784611042076</v>
      </c>
      <c r="W25" s="5">
        <v>0.24813526993210874</v>
      </c>
      <c r="X25" s="5">
        <v>0.24944077054383157</v>
      </c>
    </row>
    <row r="26" spans="1:24" x14ac:dyDescent="0.3">
      <c r="A26" s="6" t="s">
        <v>6</v>
      </c>
      <c r="B26" s="6" t="s">
        <v>206</v>
      </c>
      <c r="C26" s="6" t="s">
        <v>33</v>
      </c>
      <c r="D26" s="6" t="s">
        <v>205</v>
      </c>
      <c r="E26" s="6" t="s">
        <v>204</v>
      </c>
      <c r="F26" s="5">
        <v>0.39891999999999983</v>
      </c>
      <c r="G26" s="5">
        <v>0.43143145784687514</v>
      </c>
      <c r="H26" s="5">
        <v>0.46203703095249787</v>
      </c>
      <c r="I26" s="5">
        <v>0.49033190035852176</v>
      </c>
      <c r="J26" s="5">
        <v>0.51749993195704624</v>
      </c>
      <c r="K26" s="5">
        <v>0.543238224513655</v>
      </c>
      <c r="L26" s="5">
        <v>0.56770752571114202</v>
      </c>
      <c r="M26" s="5">
        <v>0.59068098909912747</v>
      </c>
      <c r="N26" s="5">
        <v>0.61237634630706705</v>
      </c>
      <c r="O26" s="5">
        <v>0.63261802167749093</v>
      </c>
      <c r="P26" s="5">
        <v>0.65175554153493431</v>
      </c>
      <c r="Q26" s="5">
        <v>0.6691517627682354</v>
      </c>
      <c r="R26" s="5">
        <v>0.68502072623665422</v>
      </c>
      <c r="S26" s="5">
        <v>0.6999533264583675</v>
      </c>
      <c r="T26" s="5">
        <v>0.71466722499363189</v>
      </c>
      <c r="U26" s="5">
        <v>0.72955596323051586</v>
      </c>
      <c r="V26" s="5">
        <v>0.74468486132306289</v>
      </c>
      <c r="W26" s="5">
        <v>0.75987353259322843</v>
      </c>
      <c r="X26" s="5">
        <v>0.77487775311554186</v>
      </c>
    </row>
    <row r="27" spans="1:24" x14ac:dyDescent="0.3">
      <c r="A27" s="6" t="s">
        <v>6</v>
      </c>
      <c r="B27" s="6" t="s">
        <v>206</v>
      </c>
      <c r="C27" s="6" t="s">
        <v>34</v>
      </c>
      <c r="D27" s="6" t="s">
        <v>205</v>
      </c>
      <c r="E27" s="6" t="s">
        <v>204</v>
      </c>
      <c r="F27" s="5">
        <v>0.72594000000000014</v>
      </c>
      <c r="G27" s="5">
        <v>0.79663323693929622</v>
      </c>
      <c r="H27" s="5">
        <v>0.86989290423080734</v>
      </c>
      <c r="I27" s="5">
        <v>0.94076730983722245</v>
      </c>
      <c r="J27" s="5">
        <v>1.010957130490741</v>
      </c>
      <c r="K27" s="5">
        <v>1.0784083675510743</v>
      </c>
      <c r="L27" s="5">
        <v>1.1461495755653333</v>
      </c>
      <c r="M27" s="5">
        <v>1.2153875444335349</v>
      </c>
      <c r="N27" s="5">
        <v>1.2851108025342701</v>
      </c>
      <c r="O27" s="5">
        <v>1.3520466509783762</v>
      </c>
      <c r="P27" s="5">
        <v>1.4150097566266553</v>
      </c>
      <c r="Q27" s="5">
        <v>1.4729889663643438</v>
      </c>
      <c r="R27" s="5">
        <v>1.5279271732861543</v>
      </c>
      <c r="S27" s="5">
        <v>1.5810859995030697</v>
      </c>
      <c r="T27" s="5">
        <v>1.6328736556637915</v>
      </c>
      <c r="U27" s="5">
        <v>1.6836224263758135</v>
      </c>
      <c r="V27" s="5">
        <v>1.7336484450231477</v>
      </c>
      <c r="W27" s="5">
        <v>1.7828369296030722</v>
      </c>
      <c r="X27" s="5">
        <v>1.8302887135938464</v>
      </c>
    </row>
    <row r="28" spans="1:24" x14ac:dyDescent="0.3">
      <c r="A28" s="6" t="s">
        <v>6</v>
      </c>
      <c r="B28" s="6" t="s">
        <v>206</v>
      </c>
      <c r="C28" s="6" t="s">
        <v>35</v>
      </c>
      <c r="D28" s="6" t="s">
        <v>205</v>
      </c>
      <c r="E28" s="6" t="s">
        <v>204</v>
      </c>
      <c r="F28" s="5">
        <v>2.0069449999999995</v>
      </c>
      <c r="G28" s="5">
        <v>2.1090209837527327</v>
      </c>
      <c r="H28" s="5">
        <v>2.1857400965305112</v>
      </c>
      <c r="I28" s="5">
        <v>2.247847252908457</v>
      </c>
      <c r="J28" s="5">
        <v>2.3015049929282574</v>
      </c>
      <c r="K28" s="5">
        <v>2.3459904877547508</v>
      </c>
      <c r="L28" s="5">
        <v>2.3870586339667206</v>
      </c>
      <c r="M28" s="5">
        <v>2.4267239773721334</v>
      </c>
      <c r="N28" s="5">
        <v>2.4664780731238278</v>
      </c>
      <c r="O28" s="5">
        <v>2.4975215096716235</v>
      </c>
      <c r="P28" s="5">
        <v>2.5324146850986264</v>
      </c>
      <c r="Q28" s="5">
        <v>2.5655952043172676</v>
      </c>
      <c r="R28" s="5">
        <v>2.5887778985811671</v>
      </c>
      <c r="S28" s="5">
        <v>2.6155077875049528</v>
      </c>
      <c r="T28" s="5">
        <v>2.6491097314921546</v>
      </c>
      <c r="U28" s="5">
        <v>2.6858154141316501</v>
      </c>
      <c r="V28" s="5">
        <v>2.7255317908454235</v>
      </c>
      <c r="W28" s="5">
        <v>2.7680193584087318</v>
      </c>
      <c r="X28" s="5">
        <v>2.80854379075969</v>
      </c>
    </row>
    <row r="29" spans="1:24" x14ac:dyDescent="0.3">
      <c r="A29" s="6" t="s">
        <v>6</v>
      </c>
      <c r="B29" s="6" t="s">
        <v>206</v>
      </c>
      <c r="C29" s="6" t="s">
        <v>36</v>
      </c>
      <c r="D29" s="6" t="s">
        <v>205</v>
      </c>
      <c r="E29" s="6" t="s">
        <v>204</v>
      </c>
      <c r="F29" s="5">
        <v>4.4010510000000016</v>
      </c>
      <c r="G29" s="5">
        <v>4.8416914489304554</v>
      </c>
      <c r="H29" s="5">
        <v>5.3286314472973144</v>
      </c>
      <c r="I29" s="5">
        <v>5.8248541331363954</v>
      </c>
      <c r="J29" s="5">
        <v>6.3185068473913573</v>
      </c>
      <c r="K29" s="5">
        <v>6.7852826441552478</v>
      </c>
      <c r="L29" s="5">
        <v>7.2318509302858374</v>
      </c>
      <c r="M29" s="5">
        <v>7.6628510173922235</v>
      </c>
      <c r="N29" s="5">
        <v>8.0738970425895396</v>
      </c>
      <c r="O29" s="5">
        <v>8.4479129117825416</v>
      </c>
      <c r="P29" s="5">
        <v>8.7802120890198267</v>
      </c>
      <c r="Q29" s="5">
        <v>9.0755976696073368</v>
      </c>
      <c r="R29" s="5">
        <v>9.339046080221312</v>
      </c>
      <c r="S29" s="5">
        <v>9.5747290670253147</v>
      </c>
      <c r="T29" s="5">
        <v>9.7753287402398126</v>
      </c>
      <c r="U29" s="5">
        <v>9.9586320043863648</v>
      </c>
      <c r="V29" s="5">
        <v>10.110316327084101</v>
      </c>
      <c r="W29" s="5">
        <v>10.233857799679036</v>
      </c>
      <c r="X29" s="5">
        <v>10.333450665622822</v>
      </c>
    </row>
    <row r="30" spans="1:24" x14ac:dyDescent="0.3">
      <c r="A30" s="6" t="s">
        <v>6</v>
      </c>
      <c r="B30" s="6" t="s">
        <v>206</v>
      </c>
      <c r="C30" s="6" t="s">
        <v>37</v>
      </c>
      <c r="D30" s="6" t="s">
        <v>205</v>
      </c>
      <c r="E30" s="6" t="s">
        <v>204</v>
      </c>
      <c r="F30" s="5">
        <v>34.016593000000007</v>
      </c>
      <c r="G30" s="5">
        <v>35.502333086500471</v>
      </c>
      <c r="H30" s="5">
        <v>36.668724621517242</v>
      </c>
      <c r="I30" s="5">
        <v>37.401690373805245</v>
      </c>
      <c r="J30" s="5">
        <v>37.811764400555951</v>
      </c>
      <c r="K30" s="5">
        <v>37.980110757133815</v>
      </c>
      <c r="L30" s="5">
        <v>37.963301192790865</v>
      </c>
      <c r="M30" s="5">
        <v>37.787054988809935</v>
      </c>
      <c r="N30" s="5">
        <v>37.455997893392706</v>
      </c>
      <c r="O30" s="5">
        <v>37.00102497265916</v>
      </c>
      <c r="P30" s="5">
        <v>36.444861735521769</v>
      </c>
      <c r="Q30" s="5">
        <v>35.757395457902234</v>
      </c>
      <c r="R30" s="5">
        <v>34.945220519320245</v>
      </c>
      <c r="S30" s="5">
        <v>34.005475943734027</v>
      </c>
      <c r="T30" s="5">
        <v>32.940574020984641</v>
      </c>
      <c r="U30" s="5">
        <v>31.76687140651924</v>
      </c>
      <c r="V30" s="5">
        <v>30.510736843440394</v>
      </c>
      <c r="W30" s="5">
        <v>29.203309522014298</v>
      </c>
      <c r="X30" s="5">
        <v>27.845761782824006</v>
      </c>
    </row>
    <row r="31" spans="1:24" x14ac:dyDescent="0.3">
      <c r="A31" s="6" t="s">
        <v>6</v>
      </c>
      <c r="B31" s="6" t="s">
        <v>206</v>
      </c>
      <c r="C31" s="6" t="s">
        <v>38</v>
      </c>
      <c r="D31" s="6" t="s">
        <v>205</v>
      </c>
      <c r="E31" s="6" t="s">
        <v>204</v>
      </c>
      <c r="F31" s="5">
        <v>7.6643180000000006</v>
      </c>
      <c r="G31" s="5">
        <v>7.8419526648134026</v>
      </c>
      <c r="H31" s="5">
        <v>7.9444733800637461</v>
      </c>
      <c r="I31" s="5">
        <v>7.9943466110930874</v>
      </c>
      <c r="J31" s="5">
        <v>7.9978626957169734</v>
      </c>
      <c r="K31" s="5">
        <v>7.9613305184425709</v>
      </c>
      <c r="L31" s="5">
        <v>7.8849749324936385</v>
      </c>
      <c r="M31" s="5">
        <v>7.7724068914329889</v>
      </c>
      <c r="N31" s="5">
        <v>7.6228152889945227</v>
      </c>
      <c r="O31" s="5">
        <v>7.4400676467178268</v>
      </c>
      <c r="P31" s="5">
        <v>7.2307316186968054</v>
      </c>
      <c r="Q31" s="5">
        <v>6.9995461647993515</v>
      </c>
      <c r="R31" s="5">
        <v>6.7598547115088516</v>
      </c>
      <c r="S31" s="5">
        <v>6.5155450982896452</v>
      </c>
      <c r="T31" s="5">
        <v>6.2664381045333473</v>
      </c>
      <c r="U31" s="5">
        <v>6.0102115526295261</v>
      </c>
      <c r="V31" s="5">
        <v>5.7499522358103361</v>
      </c>
      <c r="W31" s="5">
        <v>5.4874297291605592</v>
      </c>
      <c r="X31" s="5">
        <v>5.2232887156437444</v>
      </c>
    </row>
    <row r="32" spans="1:24" x14ac:dyDescent="0.3">
      <c r="A32" s="6" t="s">
        <v>6</v>
      </c>
      <c r="B32" s="6" t="s">
        <v>206</v>
      </c>
      <c r="C32" s="6" t="s">
        <v>39</v>
      </c>
      <c r="D32" s="6" t="s">
        <v>205</v>
      </c>
      <c r="E32" s="6" t="s">
        <v>204</v>
      </c>
      <c r="F32" s="5">
        <v>17.113687999999975</v>
      </c>
      <c r="G32" s="5">
        <v>17.926502382434773</v>
      </c>
      <c r="H32" s="5">
        <v>18.742943084657046</v>
      </c>
      <c r="I32" s="5">
        <v>19.510593438401948</v>
      </c>
      <c r="J32" s="5">
        <v>20.19944833587877</v>
      </c>
      <c r="K32" s="5">
        <v>20.764745074440487</v>
      </c>
      <c r="L32" s="5">
        <v>21.231330517935742</v>
      </c>
      <c r="M32" s="5">
        <v>21.627057744485178</v>
      </c>
      <c r="N32" s="5">
        <v>21.970612159091736</v>
      </c>
      <c r="O32" s="5">
        <v>22.261418294877402</v>
      </c>
      <c r="P32" s="5">
        <v>22.513858830992564</v>
      </c>
      <c r="Q32" s="5">
        <v>22.736104227116389</v>
      </c>
      <c r="R32" s="5">
        <v>22.941220240627587</v>
      </c>
      <c r="S32" s="5">
        <v>23.138497303527902</v>
      </c>
      <c r="T32" s="5">
        <v>23.333659463989406</v>
      </c>
      <c r="U32" s="5">
        <v>23.539116616958431</v>
      </c>
      <c r="V32" s="5">
        <v>23.768127481006104</v>
      </c>
      <c r="W32" s="5">
        <v>24.031474859578061</v>
      </c>
      <c r="X32" s="5">
        <v>24.329616829442561</v>
      </c>
    </row>
    <row r="33" spans="1:24" x14ac:dyDescent="0.3">
      <c r="A33" s="6" t="s">
        <v>6</v>
      </c>
      <c r="B33" s="6" t="s">
        <v>206</v>
      </c>
      <c r="C33" s="6" t="s">
        <v>40</v>
      </c>
      <c r="D33" s="6" t="s">
        <v>205</v>
      </c>
      <c r="E33" s="6" t="s">
        <v>204</v>
      </c>
      <c r="F33" s="5">
        <v>1341.3351520000015</v>
      </c>
      <c r="G33" s="5">
        <v>1365.614535834025</v>
      </c>
      <c r="H33" s="5">
        <v>1385.6892967763495</v>
      </c>
      <c r="I33" s="5">
        <v>1397.226178742992</v>
      </c>
      <c r="J33" s="5">
        <v>1398.8785590111133</v>
      </c>
      <c r="K33" s="5">
        <v>1388.8425108036147</v>
      </c>
      <c r="L33" s="5">
        <v>1368.5454225677229</v>
      </c>
      <c r="M33" s="5">
        <v>1340.6473446129439</v>
      </c>
      <c r="N33" s="5">
        <v>1307.4648747214335</v>
      </c>
      <c r="O33" s="5">
        <v>1270.2164230076494</v>
      </c>
      <c r="P33" s="5">
        <v>1231.3338830217774</v>
      </c>
      <c r="Q33" s="5">
        <v>1193.2971105755487</v>
      </c>
      <c r="R33" s="5">
        <v>1157.4542843978247</v>
      </c>
      <c r="S33" s="5">
        <v>1123.9819096518161</v>
      </c>
      <c r="T33" s="5">
        <v>1094.0304082540804</v>
      </c>
      <c r="U33" s="5">
        <v>1069.145478334023</v>
      </c>
      <c r="V33" s="5">
        <v>1050.2661456507988</v>
      </c>
      <c r="W33" s="5">
        <v>1036.9032670606814</v>
      </c>
      <c r="X33" s="5">
        <v>1027.9838372258512</v>
      </c>
    </row>
    <row r="34" spans="1:24" x14ac:dyDescent="0.3">
      <c r="A34" s="6" t="s">
        <v>6</v>
      </c>
      <c r="B34" s="6" t="s">
        <v>206</v>
      </c>
      <c r="C34" s="6" t="s">
        <v>41</v>
      </c>
      <c r="D34" s="6" t="s">
        <v>205</v>
      </c>
      <c r="E34" s="6" t="s">
        <v>204</v>
      </c>
      <c r="F34" s="5">
        <v>19.737800000000011</v>
      </c>
      <c r="G34" s="5">
        <v>21.789518290128555</v>
      </c>
      <c r="H34" s="5">
        <v>24.16443257449701</v>
      </c>
      <c r="I34" s="5">
        <v>26.70894092790703</v>
      </c>
      <c r="J34" s="5">
        <v>29.337768056715674</v>
      </c>
      <c r="K34" s="5">
        <v>31.914357615317954</v>
      </c>
      <c r="L34" s="5">
        <v>34.467147381046018</v>
      </c>
      <c r="M34" s="5">
        <v>36.99692905818381</v>
      </c>
      <c r="N34" s="5">
        <v>39.491106067330335</v>
      </c>
      <c r="O34" s="5">
        <v>41.854366004852466</v>
      </c>
      <c r="P34" s="5">
        <v>44.055823020110509</v>
      </c>
      <c r="Q34" s="5">
        <v>46.160821076103232</v>
      </c>
      <c r="R34" s="5">
        <v>48.133252811177236</v>
      </c>
      <c r="S34" s="5">
        <v>50.012215353203423</v>
      </c>
      <c r="T34" s="5">
        <v>51.840889693238928</v>
      </c>
      <c r="U34" s="5">
        <v>53.559748409987485</v>
      </c>
      <c r="V34" s="5">
        <v>55.182166542086279</v>
      </c>
      <c r="W34" s="5">
        <v>56.716876977549845</v>
      </c>
      <c r="X34" s="5">
        <v>58.170620288348502</v>
      </c>
    </row>
    <row r="35" spans="1:24" x14ac:dyDescent="0.3">
      <c r="A35" s="6" t="s">
        <v>6</v>
      </c>
      <c r="B35" s="6" t="s">
        <v>206</v>
      </c>
      <c r="C35" s="6" t="s">
        <v>42</v>
      </c>
      <c r="D35" s="6" t="s">
        <v>205</v>
      </c>
      <c r="E35" s="6" t="s">
        <v>204</v>
      </c>
      <c r="F35" s="5">
        <v>19.598888999999993</v>
      </c>
      <c r="G35" s="5">
        <v>21.837007644844821</v>
      </c>
      <c r="H35" s="5">
        <v>24.176377478673718</v>
      </c>
      <c r="I35" s="5">
        <v>26.494330641595397</v>
      </c>
      <c r="J35" s="5">
        <v>28.848948387467232</v>
      </c>
      <c r="K35" s="5">
        <v>31.12316520878074</v>
      </c>
      <c r="L35" s="5">
        <v>33.319196472569168</v>
      </c>
      <c r="M35" s="5">
        <v>35.40227882593652</v>
      </c>
      <c r="N35" s="5">
        <v>37.386581220134246</v>
      </c>
      <c r="O35" s="5">
        <v>39.200660364312718</v>
      </c>
      <c r="P35" s="5">
        <v>40.849550099444492</v>
      </c>
      <c r="Q35" s="5">
        <v>42.336753812649157</v>
      </c>
      <c r="R35" s="5">
        <v>43.763035334383652</v>
      </c>
      <c r="S35" s="5">
        <v>45.033529017378761</v>
      </c>
      <c r="T35" s="5">
        <v>46.216647606561146</v>
      </c>
      <c r="U35" s="5">
        <v>47.292559428197997</v>
      </c>
      <c r="V35" s="5">
        <v>48.275213676759101</v>
      </c>
      <c r="W35" s="5">
        <v>49.219004059336655</v>
      </c>
      <c r="X35" s="5">
        <v>50.030961427611835</v>
      </c>
    </row>
    <row r="36" spans="1:24" x14ac:dyDescent="0.3">
      <c r="A36" s="6" t="s">
        <v>6</v>
      </c>
      <c r="B36" s="6" t="s">
        <v>206</v>
      </c>
      <c r="C36" s="6" t="s">
        <v>43</v>
      </c>
      <c r="D36" s="6" t="s">
        <v>205</v>
      </c>
      <c r="E36" s="6" t="s">
        <v>204</v>
      </c>
      <c r="F36" s="5">
        <v>65.965795</v>
      </c>
      <c r="G36" s="5">
        <v>76.471269281782668</v>
      </c>
      <c r="H36" s="5">
        <v>88.115166592017445</v>
      </c>
      <c r="I36" s="5">
        <v>100.43794380865803</v>
      </c>
      <c r="J36" s="5">
        <v>113.38352129225449</v>
      </c>
      <c r="K36" s="5">
        <v>126.12316505373212</v>
      </c>
      <c r="L36" s="5">
        <v>138.74832718680011</v>
      </c>
      <c r="M36" s="5">
        <v>151.1754342039288</v>
      </c>
      <c r="N36" s="5">
        <v>163.26989966028253</v>
      </c>
      <c r="O36" s="5">
        <v>174.63209717954362</v>
      </c>
      <c r="P36" s="5">
        <v>185.09466254201635</v>
      </c>
      <c r="Q36" s="5">
        <v>194.84436948164762</v>
      </c>
      <c r="R36" s="5">
        <v>203.88289272772397</v>
      </c>
      <c r="S36" s="5">
        <v>212.2303311241387</v>
      </c>
      <c r="T36" s="5">
        <v>219.85823555280714</v>
      </c>
      <c r="U36" s="5">
        <v>226.76919262352286</v>
      </c>
      <c r="V36" s="5">
        <v>232.9494718755833</v>
      </c>
      <c r="W36" s="5">
        <v>238.45278507821632</v>
      </c>
      <c r="X36" s="5">
        <v>243.26001799692207</v>
      </c>
    </row>
    <row r="37" spans="1:24" x14ac:dyDescent="0.3">
      <c r="A37" s="6" t="s">
        <v>6</v>
      </c>
      <c r="B37" s="6" t="s">
        <v>206</v>
      </c>
      <c r="C37" s="6" t="s">
        <v>44</v>
      </c>
      <c r="D37" s="6" t="s">
        <v>205</v>
      </c>
      <c r="E37" s="6" t="s">
        <v>204</v>
      </c>
      <c r="F37" s="5">
        <v>4.0428990000000011</v>
      </c>
      <c r="G37" s="5">
        <v>4.5817490336773439</v>
      </c>
      <c r="H37" s="5">
        <v>5.1414871694189754</v>
      </c>
      <c r="I37" s="5">
        <v>5.7046783225885944</v>
      </c>
      <c r="J37" s="5">
        <v>6.2872355133259568</v>
      </c>
      <c r="K37" s="5">
        <v>6.8625926909423534</v>
      </c>
      <c r="L37" s="5">
        <v>7.4301389296387184</v>
      </c>
      <c r="M37" s="5">
        <v>7.9898051383665516</v>
      </c>
      <c r="N37" s="5">
        <v>8.5379852147462891</v>
      </c>
      <c r="O37" s="5">
        <v>9.069268715991484</v>
      </c>
      <c r="P37" s="5">
        <v>9.5798979523862648</v>
      </c>
      <c r="Q37" s="5">
        <v>10.058050407654266</v>
      </c>
      <c r="R37" s="5">
        <v>10.522800316219767</v>
      </c>
      <c r="S37" s="5">
        <v>10.954462303376902</v>
      </c>
      <c r="T37" s="5">
        <v>11.362825131705403</v>
      </c>
      <c r="U37" s="5">
        <v>11.736177974469921</v>
      </c>
      <c r="V37" s="5">
        <v>12.075343548786661</v>
      </c>
      <c r="W37" s="5">
        <v>12.383242027279909</v>
      </c>
      <c r="X37" s="5">
        <v>12.665005843837877</v>
      </c>
    </row>
    <row r="38" spans="1:24" x14ac:dyDescent="0.3">
      <c r="A38" s="6" t="s">
        <v>6</v>
      </c>
      <c r="B38" s="6" t="s">
        <v>206</v>
      </c>
      <c r="C38" s="6" t="s">
        <v>45</v>
      </c>
      <c r="D38" s="6" t="s">
        <v>205</v>
      </c>
      <c r="E38" s="6" t="s">
        <v>204</v>
      </c>
      <c r="F38" s="5">
        <v>46.294840999999963</v>
      </c>
      <c r="G38" s="5">
        <v>49.642384824125983</v>
      </c>
      <c r="H38" s="5">
        <v>53.123046148731248</v>
      </c>
      <c r="I38" s="5">
        <v>56.613858170605511</v>
      </c>
      <c r="J38" s="5">
        <v>60.051405952433029</v>
      </c>
      <c r="K38" s="5">
        <v>63.27728948764144</v>
      </c>
      <c r="L38" s="5">
        <v>66.346144346103713</v>
      </c>
      <c r="M38" s="5">
        <v>69.30448196779237</v>
      </c>
      <c r="N38" s="5">
        <v>72.164472125257419</v>
      </c>
      <c r="O38" s="5">
        <v>74.865418273415742</v>
      </c>
      <c r="P38" s="5">
        <v>77.408224689293036</v>
      </c>
      <c r="Q38" s="5">
        <v>79.814814659312134</v>
      </c>
      <c r="R38" s="5">
        <v>82.097240400611014</v>
      </c>
      <c r="S38" s="5">
        <v>84.272792637045171</v>
      </c>
      <c r="T38" s="5">
        <v>86.361483403101147</v>
      </c>
      <c r="U38" s="5">
        <v>88.403104715888745</v>
      </c>
      <c r="V38" s="5">
        <v>90.438361566977989</v>
      </c>
      <c r="W38" s="5">
        <v>92.490846770479507</v>
      </c>
      <c r="X38" s="5">
        <v>94.553384752441374</v>
      </c>
    </row>
    <row r="39" spans="1:24" x14ac:dyDescent="0.3">
      <c r="A39" s="6" t="s">
        <v>6</v>
      </c>
      <c r="B39" s="6" t="s">
        <v>206</v>
      </c>
      <c r="C39" s="6" t="s">
        <v>46</v>
      </c>
      <c r="D39" s="6" t="s">
        <v>205</v>
      </c>
      <c r="E39" s="6" t="s">
        <v>204</v>
      </c>
      <c r="F39" s="5">
        <v>0.73475000000000024</v>
      </c>
      <c r="G39" s="5">
        <v>0.83430294011867701</v>
      </c>
      <c r="H39" s="5">
        <v>0.94264484360234568</v>
      </c>
      <c r="I39" s="5">
        <v>1.0590460010509022</v>
      </c>
      <c r="J39" s="5">
        <v>1.1851811480925123</v>
      </c>
      <c r="K39" s="5">
        <v>1.3151764600619908</v>
      </c>
      <c r="L39" s="5">
        <v>1.4454944307723681</v>
      </c>
      <c r="M39" s="5">
        <v>1.5751766470728974</v>
      </c>
      <c r="N39" s="5">
        <v>1.7033444776931108</v>
      </c>
      <c r="O39" s="5">
        <v>1.8279592405397735</v>
      </c>
      <c r="P39" s="5">
        <v>1.9501416241947691</v>
      </c>
      <c r="Q39" s="5">
        <v>2.0707895097813052</v>
      </c>
      <c r="R39" s="5">
        <v>2.1899025773742604</v>
      </c>
      <c r="S39" s="5">
        <v>2.3038164120569649</v>
      </c>
      <c r="T39" s="5">
        <v>2.4130319546892691</v>
      </c>
      <c r="U39" s="5">
        <v>2.5179999764642078</v>
      </c>
      <c r="V39" s="5">
        <v>2.6199032170636807</v>
      </c>
      <c r="W39" s="5">
        <v>2.7207566788958157</v>
      </c>
      <c r="X39" s="5">
        <v>2.8157332916533906</v>
      </c>
    </row>
    <row r="40" spans="1:24" x14ac:dyDescent="0.3">
      <c r="A40" s="6" t="s">
        <v>6</v>
      </c>
      <c r="B40" s="6" t="s">
        <v>206</v>
      </c>
      <c r="C40" s="6" t="s">
        <v>47</v>
      </c>
      <c r="D40" s="6" t="s">
        <v>205</v>
      </c>
      <c r="E40" s="6" t="s">
        <v>204</v>
      </c>
      <c r="F40" s="5">
        <v>0.49599899999999975</v>
      </c>
      <c r="G40" s="5">
        <v>0.52153851698360965</v>
      </c>
      <c r="H40" s="5">
        <v>0.55224566419898846</v>
      </c>
      <c r="I40" s="5">
        <v>0.58688705373062389</v>
      </c>
      <c r="J40" s="5">
        <v>0.62121558984560143</v>
      </c>
      <c r="K40" s="5">
        <v>0.65310268010507988</v>
      </c>
      <c r="L40" s="5">
        <v>0.68323302956039111</v>
      </c>
      <c r="M40" s="5">
        <v>0.71247603769327317</v>
      </c>
      <c r="N40" s="5">
        <v>0.74087818276568829</v>
      </c>
      <c r="O40" s="5">
        <v>0.76739720190513261</v>
      </c>
      <c r="P40" s="5">
        <v>0.7914580715284657</v>
      </c>
      <c r="Q40" s="5">
        <v>0.81443386450518696</v>
      </c>
      <c r="R40" s="5">
        <v>0.83675079447758982</v>
      </c>
      <c r="S40" s="5">
        <v>0.85904145082622718</v>
      </c>
      <c r="T40" s="5">
        <v>0.88182789618153345</v>
      </c>
      <c r="U40" s="5">
        <v>0.9058617999701758</v>
      </c>
      <c r="V40" s="5">
        <v>0.93206957115157096</v>
      </c>
      <c r="W40" s="5">
        <v>0.96095027246247322</v>
      </c>
      <c r="X40" s="5">
        <v>0.99248731340461249</v>
      </c>
    </row>
    <row r="41" spans="1:24" x14ac:dyDescent="0.3">
      <c r="A41" s="6" t="s">
        <v>6</v>
      </c>
      <c r="B41" s="6" t="s">
        <v>206</v>
      </c>
      <c r="C41" s="6" t="s">
        <v>48</v>
      </c>
      <c r="D41" s="6" t="s">
        <v>205</v>
      </c>
      <c r="E41" s="6" t="s">
        <v>204</v>
      </c>
      <c r="F41" s="5">
        <v>4.658887</v>
      </c>
      <c r="G41" s="5">
        <v>5.0093842985546306</v>
      </c>
      <c r="H41" s="5">
        <v>5.3622793644776143</v>
      </c>
      <c r="I41" s="5">
        <v>5.6944335043595036</v>
      </c>
      <c r="J41" s="5">
        <v>6.0101823627927216</v>
      </c>
      <c r="K41" s="5">
        <v>6.3002728561086094</v>
      </c>
      <c r="L41" s="5">
        <v>6.5737122989758028</v>
      </c>
      <c r="M41" s="5">
        <v>6.8365227338597716</v>
      </c>
      <c r="N41" s="5">
        <v>7.0931804878202716</v>
      </c>
      <c r="O41" s="5">
        <v>7.3390493026199755</v>
      </c>
      <c r="P41" s="5">
        <v>7.5760529076921657</v>
      </c>
      <c r="Q41" s="5">
        <v>7.7955946285080735</v>
      </c>
      <c r="R41" s="5">
        <v>7.9997300537132281</v>
      </c>
      <c r="S41" s="5">
        <v>8.1939964081715946</v>
      </c>
      <c r="T41" s="5">
        <v>8.3852486864958955</v>
      </c>
      <c r="U41" s="5">
        <v>8.5794495909680553</v>
      </c>
      <c r="V41" s="5">
        <v>8.7802512185106263</v>
      </c>
      <c r="W41" s="5">
        <v>8.9877106365782424</v>
      </c>
      <c r="X41" s="5">
        <v>9.1990586415234041</v>
      </c>
    </row>
    <row r="42" spans="1:24" x14ac:dyDescent="0.3">
      <c r="A42" s="6" t="s">
        <v>6</v>
      </c>
      <c r="B42" s="6" t="s">
        <v>206</v>
      </c>
      <c r="C42" s="6" t="s">
        <v>49</v>
      </c>
      <c r="D42" s="6" t="s">
        <v>205</v>
      </c>
      <c r="E42" s="6" t="s">
        <v>204</v>
      </c>
      <c r="F42" s="5">
        <v>11.257979000000001</v>
      </c>
      <c r="G42" s="5">
        <v>11.250035715795796</v>
      </c>
      <c r="H42" s="5">
        <v>11.256539681626808</v>
      </c>
      <c r="I42" s="5">
        <v>11.247660582878829</v>
      </c>
      <c r="J42" s="5">
        <v>11.175999330453271</v>
      </c>
      <c r="K42" s="5">
        <v>11.026405752662271</v>
      </c>
      <c r="L42" s="5">
        <v>10.812268356476995</v>
      </c>
      <c r="M42" s="5">
        <v>10.548359232461433</v>
      </c>
      <c r="N42" s="5">
        <v>10.242475843399237</v>
      </c>
      <c r="O42" s="5">
        <v>9.9018987816725677</v>
      </c>
      <c r="P42" s="5">
        <v>9.5493485158519569</v>
      </c>
      <c r="Q42" s="5">
        <v>9.2213266709161736</v>
      </c>
      <c r="R42" s="5">
        <v>8.9426733503518481</v>
      </c>
      <c r="S42" s="5">
        <v>8.7160508156611378</v>
      </c>
      <c r="T42" s="5">
        <v>8.5317511499276009</v>
      </c>
      <c r="U42" s="5">
        <v>8.3793917163799616</v>
      </c>
      <c r="V42" s="5">
        <v>8.2578261491785181</v>
      </c>
      <c r="W42" s="5">
        <v>8.1703458779943947</v>
      </c>
      <c r="X42" s="5">
        <v>8.1158867652068061</v>
      </c>
    </row>
    <row r="43" spans="1:24" x14ac:dyDescent="0.3">
      <c r="A43" s="6" t="s">
        <v>6</v>
      </c>
      <c r="B43" s="6" t="s">
        <v>206</v>
      </c>
      <c r="C43" s="6" t="s">
        <v>50</v>
      </c>
      <c r="D43" s="6" t="s">
        <v>205</v>
      </c>
      <c r="E43" s="6" t="s">
        <v>204</v>
      </c>
      <c r="F43" s="5">
        <v>1.1036469999999994</v>
      </c>
      <c r="G43" s="5">
        <v>1.1715206953074724</v>
      </c>
      <c r="H43" s="5">
        <v>1.2345008881448665</v>
      </c>
      <c r="I43" s="5">
        <v>1.2880460120262038</v>
      </c>
      <c r="J43" s="5">
        <v>1.3347407746580104</v>
      </c>
      <c r="K43" s="5">
        <v>1.3737748382925816</v>
      </c>
      <c r="L43" s="5">
        <v>1.4100336571496441</v>
      </c>
      <c r="M43" s="5">
        <v>1.4473763835246711</v>
      </c>
      <c r="N43" s="5">
        <v>1.4859057723053599</v>
      </c>
      <c r="O43" s="5">
        <v>1.5219304077908473</v>
      </c>
      <c r="P43" s="5">
        <v>1.5531482300081536</v>
      </c>
      <c r="Q43" s="5">
        <v>1.5763207698195625</v>
      </c>
      <c r="R43" s="5">
        <v>1.5941778554411021</v>
      </c>
      <c r="S43" s="5">
        <v>1.6114424965438658</v>
      </c>
      <c r="T43" s="5">
        <v>1.6307074616353336</v>
      </c>
      <c r="U43" s="5">
        <v>1.6517457437295642</v>
      </c>
      <c r="V43" s="5">
        <v>1.6727327381694062</v>
      </c>
      <c r="W43" s="5">
        <v>1.6917359127342659</v>
      </c>
      <c r="X43" s="5">
        <v>1.7074484336250797</v>
      </c>
    </row>
    <row r="44" spans="1:24" x14ac:dyDescent="0.3">
      <c r="A44" s="6" t="s">
        <v>6</v>
      </c>
      <c r="B44" s="6" t="s">
        <v>206</v>
      </c>
      <c r="C44" s="6" t="s">
        <v>51</v>
      </c>
      <c r="D44" s="6" t="s">
        <v>205</v>
      </c>
      <c r="E44" s="6" t="s">
        <v>204</v>
      </c>
      <c r="F44" s="5">
        <v>10.492959999999997</v>
      </c>
      <c r="G44" s="5">
        <v>10.673863278156034</v>
      </c>
      <c r="H44" s="5">
        <v>10.733773332175497</v>
      </c>
      <c r="I44" s="5">
        <v>10.683255335996638</v>
      </c>
      <c r="J44" s="5">
        <v>10.54630809476116</v>
      </c>
      <c r="K44" s="5">
        <v>10.350424137281889</v>
      </c>
      <c r="L44" s="5">
        <v>10.133279963167984</v>
      </c>
      <c r="M44" s="5">
        <v>9.9145504969442921</v>
      </c>
      <c r="N44" s="5">
        <v>9.6760200441682098</v>
      </c>
      <c r="O44" s="5">
        <v>9.3947651392392633</v>
      </c>
      <c r="P44" s="5">
        <v>9.0552853925006147</v>
      </c>
      <c r="Q44" s="5">
        <v>8.6528211291084425</v>
      </c>
      <c r="R44" s="5">
        <v>8.2215936800199767</v>
      </c>
      <c r="S44" s="5">
        <v>7.7970903476366162</v>
      </c>
      <c r="T44" s="5">
        <v>7.4018691406788726</v>
      </c>
      <c r="U44" s="5">
        <v>7.033338045325106</v>
      </c>
      <c r="V44" s="5">
        <v>6.6784207799464967</v>
      </c>
      <c r="W44" s="5">
        <v>6.3231369703724951</v>
      </c>
      <c r="X44" s="5">
        <v>5.9595717340645891</v>
      </c>
    </row>
    <row r="45" spans="1:24" x14ac:dyDescent="0.3">
      <c r="A45" s="6" t="s">
        <v>6</v>
      </c>
      <c r="B45" s="6" t="s">
        <v>206</v>
      </c>
      <c r="C45" s="6" t="s">
        <v>52</v>
      </c>
      <c r="D45" s="6" t="s">
        <v>205</v>
      </c>
      <c r="E45" s="6" t="s">
        <v>204</v>
      </c>
      <c r="F45" s="5">
        <v>82.302463161787216</v>
      </c>
      <c r="G45" s="5">
        <v>81.657369188447049</v>
      </c>
      <c r="H45" s="5">
        <v>80.559391538594497</v>
      </c>
      <c r="I45" s="5">
        <v>78.955158991418386</v>
      </c>
      <c r="J45" s="5">
        <v>76.960551348401552</v>
      </c>
      <c r="K45" s="5">
        <v>74.734737346984858</v>
      </c>
      <c r="L45" s="5">
        <v>72.287983407889271</v>
      </c>
      <c r="M45" s="5">
        <v>69.561184621798787</v>
      </c>
      <c r="N45" s="5">
        <v>66.551247105722283</v>
      </c>
      <c r="O45" s="5">
        <v>63.392383594853186</v>
      </c>
      <c r="P45" s="5">
        <v>60.264027595511926</v>
      </c>
      <c r="Q45" s="5">
        <v>57.230876108486157</v>
      </c>
      <c r="R45" s="5">
        <v>54.296680177127577</v>
      </c>
      <c r="S45" s="5">
        <v>51.412477190290794</v>
      </c>
      <c r="T45" s="5">
        <v>48.534347177537413</v>
      </c>
      <c r="U45" s="5">
        <v>45.687827104642864</v>
      </c>
      <c r="V45" s="5">
        <v>42.921179289142749</v>
      </c>
      <c r="W45" s="5">
        <v>40.243821729628216</v>
      </c>
      <c r="X45" s="5">
        <v>37.647449938794736</v>
      </c>
    </row>
    <row r="46" spans="1:24" x14ac:dyDescent="0.3">
      <c r="A46" s="6" t="s">
        <v>6</v>
      </c>
      <c r="B46" s="6" t="s">
        <v>206</v>
      </c>
      <c r="C46" s="6" t="s">
        <v>53</v>
      </c>
      <c r="D46" s="6" t="s">
        <v>205</v>
      </c>
      <c r="E46" s="6" t="s">
        <v>204</v>
      </c>
      <c r="F46" s="5">
        <v>0.88871600000000039</v>
      </c>
      <c r="G46" s="5">
        <v>0.96706613194830471</v>
      </c>
      <c r="H46" s="5">
        <v>1.0480821558116256</v>
      </c>
      <c r="I46" s="5">
        <v>1.1287714020857529</v>
      </c>
      <c r="J46" s="5">
        <v>1.2061572141711796</v>
      </c>
      <c r="K46" s="5">
        <v>1.2765083949922365</v>
      </c>
      <c r="L46" s="5">
        <v>1.3421054349490029</v>
      </c>
      <c r="M46" s="5">
        <v>1.4035489552964573</v>
      </c>
      <c r="N46" s="5">
        <v>1.4625832125823868</v>
      </c>
      <c r="O46" s="5">
        <v>1.5146884299093015</v>
      </c>
      <c r="P46" s="5">
        <v>1.5602491227571464</v>
      </c>
      <c r="Q46" s="5">
        <v>1.597690950604411</v>
      </c>
      <c r="R46" s="5">
        <v>1.6300165509422051</v>
      </c>
      <c r="S46" s="5">
        <v>1.6592746958564861</v>
      </c>
      <c r="T46" s="5">
        <v>1.6864919281744393</v>
      </c>
      <c r="U46" s="5">
        <v>1.713367217261393</v>
      </c>
      <c r="V46" s="5">
        <v>1.7343187905918478</v>
      </c>
      <c r="W46" s="5">
        <v>1.7558581033524694</v>
      </c>
      <c r="X46" s="5">
        <v>1.7732959610746679</v>
      </c>
    </row>
    <row r="47" spans="1:24" x14ac:dyDescent="0.3">
      <c r="A47" s="6" t="s">
        <v>6</v>
      </c>
      <c r="B47" s="6" t="s">
        <v>206</v>
      </c>
      <c r="C47" s="6" t="s">
        <v>54</v>
      </c>
      <c r="D47" s="6" t="s">
        <v>205</v>
      </c>
      <c r="E47" s="6" t="s">
        <v>204</v>
      </c>
      <c r="F47" s="5">
        <v>5.5501420000000037</v>
      </c>
      <c r="G47" s="5">
        <v>5.6364063964748921</v>
      </c>
      <c r="H47" s="5">
        <v>5.6855681800389046</v>
      </c>
      <c r="I47" s="5">
        <v>5.7044426681968838</v>
      </c>
      <c r="J47" s="5">
        <v>5.6938215686855482</v>
      </c>
      <c r="K47" s="5">
        <v>5.6613957060460249</v>
      </c>
      <c r="L47" s="5">
        <v>5.6079197099812701</v>
      </c>
      <c r="M47" s="5">
        <v>5.5382557068348905</v>
      </c>
      <c r="N47" s="5">
        <v>5.4541554288362626</v>
      </c>
      <c r="O47" s="5">
        <v>5.3603053745357157</v>
      </c>
      <c r="P47" s="5">
        <v>5.2578350623107362</v>
      </c>
      <c r="Q47" s="5">
        <v>5.1464256513853313</v>
      </c>
      <c r="R47" s="5">
        <v>5.027092110550484</v>
      </c>
      <c r="S47" s="5">
        <v>4.8976006799042162</v>
      </c>
      <c r="T47" s="5">
        <v>4.7555090830542355</v>
      </c>
      <c r="U47" s="5">
        <v>4.6006393972807667</v>
      </c>
      <c r="V47" s="5">
        <v>4.435718733387624</v>
      </c>
      <c r="W47" s="5">
        <v>4.2649909745087911</v>
      </c>
      <c r="X47" s="5">
        <v>4.0907003967521431</v>
      </c>
    </row>
    <row r="48" spans="1:24" x14ac:dyDescent="0.3">
      <c r="A48" s="6" t="s">
        <v>6</v>
      </c>
      <c r="B48" s="6" t="s">
        <v>206</v>
      </c>
      <c r="C48" s="6" t="s">
        <v>55</v>
      </c>
      <c r="D48" s="6" t="s">
        <v>205</v>
      </c>
      <c r="E48" s="6" t="s">
        <v>204</v>
      </c>
      <c r="F48" s="5">
        <v>9.9273199999999999</v>
      </c>
      <c r="G48" s="5">
        <v>10.60070032108338</v>
      </c>
      <c r="H48" s="5">
        <v>11.33332230653863</v>
      </c>
      <c r="I48" s="5">
        <v>12.100294355892107</v>
      </c>
      <c r="J48" s="5">
        <v>12.8675324447753</v>
      </c>
      <c r="K48" s="5">
        <v>13.596712965045402</v>
      </c>
      <c r="L48" s="5">
        <v>14.30817430103947</v>
      </c>
      <c r="M48" s="5">
        <v>15.010009716775173</v>
      </c>
      <c r="N48" s="5">
        <v>15.699488352881595</v>
      </c>
      <c r="O48" s="5">
        <v>16.354855892268805</v>
      </c>
      <c r="P48" s="5">
        <v>16.968958951176447</v>
      </c>
      <c r="Q48" s="5">
        <v>17.558473868197105</v>
      </c>
      <c r="R48" s="5">
        <v>18.130025097800988</v>
      </c>
      <c r="S48" s="5">
        <v>18.682512755022763</v>
      </c>
      <c r="T48" s="5">
        <v>19.215145444077173</v>
      </c>
      <c r="U48" s="5">
        <v>19.734089791479953</v>
      </c>
      <c r="V48" s="5">
        <v>20.248291282811344</v>
      </c>
      <c r="W48" s="5">
        <v>20.764666127494301</v>
      </c>
      <c r="X48" s="5">
        <v>21.286258157594354</v>
      </c>
    </row>
    <row r="49" spans="1:24" x14ac:dyDescent="0.3">
      <c r="A49" s="6" t="s">
        <v>6</v>
      </c>
      <c r="B49" s="6" t="s">
        <v>206</v>
      </c>
      <c r="C49" s="6" t="s">
        <v>56</v>
      </c>
      <c r="D49" s="6" t="s">
        <v>205</v>
      </c>
      <c r="E49" s="6" t="s">
        <v>204</v>
      </c>
      <c r="F49" s="5">
        <v>35.468207999999997</v>
      </c>
      <c r="G49" s="5">
        <v>38.283985828068893</v>
      </c>
      <c r="H49" s="5">
        <v>41.260005210526586</v>
      </c>
      <c r="I49" s="5">
        <v>44.156715962845823</v>
      </c>
      <c r="J49" s="5">
        <v>46.828428612351146</v>
      </c>
      <c r="K49" s="5">
        <v>49.238123531916905</v>
      </c>
      <c r="L49" s="5">
        <v>51.569699899448729</v>
      </c>
      <c r="M49" s="5">
        <v>53.881228704282776</v>
      </c>
      <c r="N49" s="5">
        <v>56.114212363208274</v>
      </c>
      <c r="O49" s="5">
        <v>58.096667180220606</v>
      </c>
      <c r="P49" s="5">
        <v>59.781336163088334</v>
      </c>
      <c r="Q49" s="5">
        <v>61.251144711819535</v>
      </c>
      <c r="R49" s="5">
        <v>62.662695409007974</v>
      </c>
      <c r="S49" s="5">
        <v>64.17324286516245</v>
      </c>
      <c r="T49" s="5">
        <v>65.839942787302689</v>
      </c>
      <c r="U49" s="5">
        <v>67.618561736317304</v>
      </c>
      <c r="V49" s="5">
        <v>69.439924939601624</v>
      </c>
      <c r="W49" s="5">
        <v>71.252996815439488</v>
      </c>
      <c r="X49" s="5">
        <v>73.063877060543319</v>
      </c>
    </row>
    <row r="50" spans="1:24" x14ac:dyDescent="0.3">
      <c r="A50" s="6" t="s">
        <v>6</v>
      </c>
      <c r="B50" s="6" t="s">
        <v>206</v>
      </c>
      <c r="C50" s="6" t="s">
        <v>57</v>
      </c>
      <c r="D50" s="6" t="s">
        <v>205</v>
      </c>
      <c r="E50" s="6" t="s">
        <v>204</v>
      </c>
      <c r="F50" s="5">
        <v>14.464739000000003</v>
      </c>
      <c r="G50" s="5">
        <v>15.583672959979978</v>
      </c>
      <c r="H50" s="5">
        <v>16.81202873293935</v>
      </c>
      <c r="I50" s="5">
        <v>18.079067785287677</v>
      </c>
      <c r="J50" s="5">
        <v>19.344074934466011</v>
      </c>
      <c r="K50" s="5">
        <v>20.561936661086282</v>
      </c>
      <c r="L50" s="5">
        <v>21.752473603599231</v>
      </c>
      <c r="M50" s="5">
        <v>22.921207670944447</v>
      </c>
      <c r="N50" s="5">
        <v>24.062992950529456</v>
      </c>
      <c r="O50" s="5">
        <v>25.151084651110612</v>
      </c>
      <c r="P50" s="5">
        <v>26.190022721658387</v>
      </c>
      <c r="Q50" s="5">
        <v>27.204721213588531</v>
      </c>
      <c r="R50" s="5">
        <v>28.205114749740673</v>
      </c>
      <c r="S50" s="5">
        <v>29.199730396492402</v>
      </c>
      <c r="T50" s="5">
        <v>30.191165334454457</v>
      </c>
      <c r="U50" s="5">
        <v>31.179874196006157</v>
      </c>
      <c r="V50" s="5">
        <v>32.16727808982786</v>
      </c>
      <c r="W50" s="5">
        <v>33.152692586372083</v>
      </c>
      <c r="X50" s="5">
        <v>34.133835692765992</v>
      </c>
    </row>
    <row r="51" spans="1:24" x14ac:dyDescent="0.3">
      <c r="A51" s="6" t="s">
        <v>6</v>
      </c>
      <c r="B51" s="6" t="s">
        <v>206</v>
      </c>
      <c r="C51" s="6" t="s">
        <v>58</v>
      </c>
      <c r="D51" s="6" t="s">
        <v>205</v>
      </c>
      <c r="E51" s="6" t="s">
        <v>204</v>
      </c>
      <c r="F51" s="5">
        <v>81.121077</v>
      </c>
      <c r="G51" s="5">
        <v>88.51589674990349</v>
      </c>
      <c r="H51" s="5">
        <v>96.216209121320091</v>
      </c>
      <c r="I51" s="5">
        <v>103.96588632555667</v>
      </c>
      <c r="J51" s="5">
        <v>111.65786860066579</v>
      </c>
      <c r="K51" s="5">
        <v>119.1639524634241</v>
      </c>
      <c r="L51" s="5">
        <v>126.57903634654177</v>
      </c>
      <c r="M51" s="5">
        <v>133.97485920973449</v>
      </c>
      <c r="N51" s="5">
        <v>141.26364095344471</v>
      </c>
      <c r="O51" s="5">
        <v>148.27088703107589</v>
      </c>
      <c r="P51" s="5">
        <v>154.85811850443037</v>
      </c>
      <c r="Q51" s="5">
        <v>161.06617370258141</v>
      </c>
      <c r="R51" s="5">
        <v>166.93815709238197</v>
      </c>
      <c r="S51" s="5">
        <v>172.56068187900462</v>
      </c>
      <c r="T51" s="5">
        <v>178.01437113450044</v>
      </c>
      <c r="U51" s="5">
        <v>183.29368154932749</v>
      </c>
      <c r="V51" s="5">
        <v>188.37296630939963</v>
      </c>
      <c r="W51" s="5">
        <v>193.20692516433414</v>
      </c>
      <c r="X51" s="5">
        <v>197.76832559453587</v>
      </c>
    </row>
    <row r="52" spans="1:24" x14ac:dyDescent="0.3">
      <c r="A52" s="6" t="s">
        <v>6</v>
      </c>
      <c r="B52" s="6" t="s">
        <v>206</v>
      </c>
      <c r="C52" s="6" t="s">
        <v>59</v>
      </c>
      <c r="D52" s="6" t="s">
        <v>205</v>
      </c>
      <c r="E52" s="6" t="s">
        <v>204</v>
      </c>
      <c r="F52" s="5">
        <v>5.253676000000004</v>
      </c>
      <c r="G52" s="5">
        <v>6.0435407343843037</v>
      </c>
      <c r="H52" s="5">
        <v>6.849700698670282</v>
      </c>
      <c r="I52" s="5">
        <v>7.6676273221507305</v>
      </c>
      <c r="J52" s="5">
        <v>8.5260385048643546</v>
      </c>
      <c r="K52" s="5">
        <v>9.4036581952308946</v>
      </c>
      <c r="L52" s="5">
        <v>10.289617269080479</v>
      </c>
      <c r="M52" s="5">
        <v>11.158330489500063</v>
      </c>
      <c r="N52" s="5">
        <v>12.002672878927108</v>
      </c>
      <c r="O52" s="5">
        <v>12.81729638416437</v>
      </c>
      <c r="P52" s="5">
        <v>13.600432742234176</v>
      </c>
      <c r="Q52" s="5">
        <v>14.365197508189642</v>
      </c>
      <c r="R52" s="5">
        <v>15.100673712255315</v>
      </c>
      <c r="S52" s="5">
        <v>15.784716994954026</v>
      </c>
      <c r="T52" s="5">
        <v>16.433530720562615</v>
      </c>
      <c r="U52" s="5">
        <v>17.030637863391373</v>
      </c>
      <c r="V52" s="5">
        <v>17.584738862350083</v>
      </c>
      <c r="W52" s="5">
        <v>18.093824700738836</v>
      </c>
      <c r="X52" s="5">
        <v>18.562528834854241</v>
      </c>
    </row>
    <row r="53" spans="1:24" x14ac:dyDescent="0.3">
      <c r="A53" s="6" t="s">
        <v>6</v>
      </c>
      <c r="B53" s="6" t="s">
        <v>206</v>
      </c>
      <c r="C53" s="6" t="s">
        <v>60</v>
      </c>
      <c r="D53" s="6" t="s">
        <v>205</v>
      </c>
      <c r="E53" s="6" t="s">
        <v>204</v>
      </c>
      <c r="F53" s="5">
        <v>46.076988999999962</v>
      </c>
      <c r="G53" s="5">
        <v>47.372083324763281</v>
      </c>
      <c r="H53" s="5">
        <v>47.696629882309416</v>
      </c>
      <c r="I53" s="5">
        <v>47.538132541530857</v>
      </c>
      <c r="J53" s="5">
        <v>47.157881539386921</v>
      </c>
      <c r="K53" s="5">
        <v>46.714485779947168</v>
      </c>
      <c r="L53" s="5">
        <v>46.17389647885593</v>
      </c>
      <c r="M53" s="5">
        <v>45.392459910803169</v>
      </c>
      <c r="N53" s="5">
        <v>44.260519439059117</v>
      </c>
      <c r="O53" s="5">
        <v>42.798176688976724</v>
      </c>
      <c r="P53" s="5">
        <v>41.107908357579568</v>
      </c>
      <c r="Q53" s="5">
        <v>39.282063803154699</v>
      </c>
      <c r="R53" s="5">
        <v>37.441147775572801</v>
      </c>
      <c r="S53" s="5">
        <v>35.682661981037171</v>
      </c>
      <c r="T53" s="5">
        <v>34.056507586867198</v>
      </c>
      <c r="U53" s="5">
        <v>32.537460953922761</v>
      </c>
      <c r="V53" s="5">
        <v>31.094740767470736</v>
      </c>
      <c r="W53" s="5">
        <v>29.652672303042525</v>
      </c>
      <c r="X53" s="5">
        <v>28.173431443162748</v>
      </c>
    </row>
    <row r="54" spans="1:24" x14ac:dyDescent="0.3">
      <c r="A54" s="6" t="s">
        <v>6</v>
      </c>
      <c r="B54" s="6" t="s">
        <v>206</v>
      </c>
      <c r="C54" s="6" t="s">
        <v>61</v>
      </c>
      <c r="D54" s="6" t="s">
        <v>205</v>
      </c>
      <c r="E54" s="6" t="s">
        <v>204</v>
      </c>
      <c r="F54" s="5">
        <v>1.3411400000000007</v>
      </c>
      <c r="G54" s="5">
        <v>1.3283618661395078</v>
      </c>
      <c r="H54" s="5">
        <v>1.3075277276744999</v>
      </c>
      <c r="I54" s="5">
        <v>1.2787495048168318</v>
      </c>
      <c r="J54" s="5">
        <v>1.241943607731568</v>
      </c>
      <c r="K54" s="5">
        <v>1.2037446724365668</v>
      </c>
      <c r="L54" s="5">
        <v>1.1670318199837679</v>
      </c>
      <c r="M54" s="5">
        <v>1.1303663004252953</v>
      </c>
      <c r="N54" s="5">
        <v>1.0916997642442741</v>
      </c>
      <c r="O54" s="5">
        <v>1.0500183975852815</v>
      </c>
      <c r="P54" s="5">
        <v>1.0057879244729029</v>
      </c>
      <c r="Q54" s="5">
        <v>0.95956455678262031</v>
      </c>
      <c r="R54" s="5">
        <v>0.91311505103483326</v>
      </c>
      <c r="S54" s="5">
        <v>0.86775095475379782</v>
      </c>
      <c r="T54" s="5">
        <v>0.82412852561618988</v>
      </c>
      <c r="U54" s="5">
        <v>0.78222563847061122</v>
      </c>
      <c r="V54" s="5">
        <v>0.7415200711183717</v>
      </c>
      <c r="W54" s="5">
        <v>0.70112470426846774</v>
      </c>
      <c r="X54" s="5">
        <v>0.66076711457257664</v>
      </c>
    </row>
    <row r="55" spans="1:24" x14ac:dyDescent="0.3">
      <c r="A55" s="6" t="s">
        <v>6</v>
      </c>
      <c r="B55" s="6" t="s">
        <v>206</v>
      </c>
      <c r="C55" s="6" t="s">
        <v>62</v>
      </c>
      <c r="D55" s="6" t="s">
        <v>205</v>
      </c>
      <c r="E55" s="6" t="s">
        <v>204</v>
      </c>
      <c r="F55" s="5">
        <v>82.949539735610387</v>
      </c>
      <c r="G55" s="5">
        <v>93.152140396777</v>
      </c>
      <c r="H55" s="5">
        <v>104.81395510240607</v>
      </c>
      <c r="I55" s="5">
        <v>117.54741397276852</v>
      </c>
      <c r="J55" s="5">
        <v>130.98980384281171</v>
      </c>
      <c r="K55" s="5">
        <v>144.21872449997224</v>
      </c>
      <c r="L55" s="5">
        <v>157.43000797360386</v>
      </c>
      <c r="M55" s="5">
        <v>170.92379443266876</v>
      </c>
      <c r="N55" s="5">
        <v>184.87020237413518</v>
      </c>
      <c r="O55" s="5">
        <v>198.54941923531081</v>
      </c>
      <c r="P55" s="5">
        <v>211.66449705774278</v>
      </c>
      <c r="Q55" s="5">
        <v>223.84886141287322</v>
      </c>
      <c r="R55" s="5">
        <v>235.32249468340456</v>
      </c>
      <c r="S55" s="5">
        <v>246.4066774465584</v>
      </c>
      <c r="T55" s="5">
        <v>256.87971235889722</v>
      </c>
      <c r="U55" s="5">
        <v>266.78522138254675</v>
      </c>
      <c r="V55" s="5">
        <v>276.00453192621285</v>
      </c>
      <c r="W55" s="5">
        <v>284.58153836068988</v>
      </c>
      <c r="X55" s="5">
        <v>292.71457431811422</v>
      </c>
    </row>
    <row r="56" spans="1:24" x14ac:dyDescent="0.3">
      <c r="A56" s="6" t="s">
        <v>6</v>
      </c>
      <c r="B56" s="6" t="s">
        <v>206</v>
      </c>
      <c r="C56" s="6" t="s">
        <v>63</v>
      </c>
      <c r="D56" s="6" t="s">
        <v>205</v>
      </c>
      <c r="E56" s="6" t="s">
        <v>204</v>
      </c>
      <c r="F56" s="5">
        <v>5.364545106066303</v>
      </c>
      <c r="G56" s="5">
        <v>5.4553792005788919</v>
      </c>
      <c r="H56" s="5">
        <v>5.5083785480737939</v>
      </c>
      <c r="I56" s="5">
        <v>5.5196738794252616</v>
      </c>
      <c r="J56" s="5">
        <v>5.4910769337822218</v>
      </c>
      <c r="K56" s="5">
        <v>5.4341336241748914</v>
      </c>
      <c r="L56" s="5">
        <v>5.3561969951357522</v>
      </c>
      <c r="M56" s="5">
        <v>5.265823153391338</v>
      </c>
      <c r="N56" s="5">
        <v>5.1681610954111736</v>
      </c>
      <c r="O56" s="5">
        <v>5.068164445971127</v>
      </c>
      <c r="P56" s="5">
        <v>4.9640841923722725</v>
      </c>
      <c r="Q56" s="5">
        <v>4.8522231124165183</v>
      </c>
      <c r="R56" s="5">
        <v>4.7316597351533636</v>
      </c>
      <c r="S56" s="5">
        <v>4.601593548178224</v>
      </c>
      <c r="T56" s="5">
        <v>4.4610747697782198</v>
      </c>
      <c r="U56" s="5">
        <v>4.3129429522745477</v>
      </c>
      <c r="V56" s="5">
        <v>4.1587941004671753</v>
      </c>
      <c r="W56" s="5">
        <v>3.9996916981940545</v>
      </c>
      <c r="X56" s="5">
        <v>3.836867552714049</v>
      </c>
    </row>
    <row r="57" spans="1:24" x14ac:dyDescent="0.3">
      <c r="A57" s="6" t="s">
        <v>6</v>
      </c>
      <c r="B57" s="6" t="s">
        <v>206</v>
      </c>
      <c r="C57" s="6" t="s">
        <v>64</v>
      </c>
      <c r="D57" s="6" t="s">
        <v>205</v>
      </c>
      <c r="E57" s="6" t="s">
        <v>204</v>
      </c>
      <c r="F57" s="5">
        <v>0.86062299999999936</v>
      </c>
      <c r="G57" s="5">
        <v>0.89628623694111054</v>
      </c>
      <c r="H57" s="5">
        <v>0.93356341662986653</v>
      </c>
      <c r="I57" s="5">
        <v>0.97265884236150491</v>
      </c>
      <c r="J57" s="5">
        <v>1.0094007060241086</v>
      </c>
      <c r="K57" s="5">
        <v>1.0416677279966744</v>
      </c>
      <c r="L57" s="5">
        <v>1.0698746177687162</v>
      </c>
      <c r="M57" s="5">
        <v>1.0952757744541277</v>
      </c>
      <c r="N57" s="5">
        <v>1.1189729067711096</v>
      </c>
      <c r="O57" s="5">
        <v>1.1406127938562447</v>
      </c>
      <c r="P57" s="5">
        <v>1.1605197562344443</v>
      </c>
      <c r="Q57" s="5">
        <v>1.1807520801737252</v>
      </c>
      <c r="R57" s="5">
        <v>1.2014206262963212</v>
      </c>
      <c r="S57" s="5">
        <v>1.222635284757206</v>
      </c>
      <c r="T57" s="5">
        <v>1.2443571076880773</v>
      </c>
      <c r="U57" s="5">
        <v>1.2663530954359437</v>
      </c>
      <c r="V57" s="5">
        <v>1.2885544591660161</v>
      </c>
      <c r="W57" s="5">
        <v>1.3110949287959666</v>
      </c>
      <c r="X57" s="5">
        <v>1.3342007842085311</v>
      </c>
    </row>
    <row r="58" spans="1:24" x14ac:dyDescent="0.3">
      <c r="A58" s="6" t="s">
        <v>6</v>
      </c>
      <c r="B58" s="6" t="s">
        <v>206</v>
      </c>
      <c r="C58" s="6" t="s">
        <v>65</v>
      </c>
      <c r="D58" s="6" t="s">
        <v>205</v>
      </c>
      <c r="E58" s="6" t="s">
        <v>204</v>
      </c>
      <c r="F58" s="5">
        <v>62.787416551732129</v>
      </c>
      <c r="G58" s="5">
        <v>64.311915032738327</v>
      </c>
      <c r="H58" s="5">
        <v>65.446500303954807</v>
      </c>
      <c r="I58" s="5">
        <v>66.154712156754485</v>
      </c>
      <c r="J58" s="5">
        <v>66.506237398495358</v>
      </c>
      <c r="K58" s="5">
        <v>66.64502133570123</v>
      </c>
      <c r="L58" s="5">
        <v>66.526692303904596</v>
      </c>
      <c r="M58" s="5">
        <v>66.092214446305334</v>
      </c>
      <c r="N58" s="5">
        <v>65.333938800266722</v>
      </c>
      <c r="O58" s="5">
        <v>64.347654543151847</v>
      </c>
      <c r="P58" s="5">
        <v>63.195046094266772</v>
      </c>
      <c r="Q58" s="5">
        <v>61.921375392604254</v>
      </c>
      <c r="R58" s="5">
        <v>60.569317224275274</v>
      </c>
      <c r="S58" s="5">
        <v>59.11439727495604</v>
      </c>
      <c r="T58" s="5">
        <v>57.522920620604268</v>
      </c>
      <c r="U58" s="5">
        <v>55.786903183868134</v>
      </c>
      <c r="V58" s="5">
        <v>53.935317781151973</v>
      </c>
      <c r="W58" s="5">
        <v>52.000308946629787</v>
      </c>
      <c r="X58" s="5">
        <v>49.989253525006376</v>
      </c>
    </row>
    <row r="59" spans="1:24" x14ac:dyDescent="0.3">
      <c r="A59" s="6" t="s">
        <v>6</v>
      </c>
      <c r="B59" s="6" t="s">
        <v>206</v>
      </c>
      <c r="C59" s="6" t="s">
        <v>66</v>
      </c>
      <c r="D59" s="6" t="s">
        <v>205</v>
      </c>
      <c r="E59" s="6" t="s">
        <v>204</v>
      </c>
      <c r="F59" s="5">
        <v>0.11106400000000004</v>
      </c>
      <c r="G59" s="5">
        <v>0.11439465831413445</v>
      </c>
      <c r="H59" s="5">
        <v>0.12042951384453092</v>
      </c>
      <c r="I59" s="5">
        <v>0.12809684685268588</v>
      </c>
      <c r="J59" s="5">
        <v>0.1357349040167527</v>
      </c>
      <c r="K59" s="5">
        <v>0.14238817834815357</v>
      </c>
      <c r="L59" s="5">
        <v>0.14801888701068311</v>
      </c>
      <c r="M59" s="5">
        <v>0.15308812822124196</v>
      </c>
      <c r="N59" s="5">
        <v>0.15836942449660774</v>
      </c>
      <c r="O59" s="5">
        <v>0.163839102434372</v>
      </c>
      <c r="P59" s="5">
        <v>0.1691855788445466</v>
      </c>
      <c r="Q59" s="5">
        <v>0.17425205904851293</v>
      </c>
      <c r="R59" s="5">
        <v>0.17861323403961724</v>
      </c>
      <c r="S59" s="5">
        <v>0.18259647207490695</v>
      </c>
      <c r="T59" s="5">
        <v>0.18662105289211689</v>
      </c>
      <c r="U59" s="5">
        <v>0.19111823134134237</v>
      </c>
      <c r="V59" s="5">
        <v>0.19620280794857597</v>
      </c>
      <c r="W59" s="5">
        <v>0.20154300842736303</v>
      </c>
      <c r="X59" s="5">
        <v>0.20691115723923162</v>
      </c>
    </row>
    <row r="60" spans="1:24" x14ac:dyDescent="0.3">
      <c r="A60" s="6" t="s">
        <v>6</v>
      </c>
      <c r="B60" s="6" t="s">
        <v>206</v>
      </c>
      <c r="C60" s="6" t="s">
        <v>67</v>
      </c>
      <c r="D60" s="6" t="s">
        <v>205</v>
      </c>
      <c r="E60" s="6" t="s">
        <v>204</v>
      </c>
      <c r="F60" s="5">
        <v>1.5054630000000013</v>
      </c>
      <c r="G60" s="5">
        <v>1.6419154988797093</v>
      </c>
      <c r="H60" s="5">
        <v>1.7838183995667831</v>
      </c>
      <c r="I60" s="5">
        <v>1.9217014269195998</v>
      </c>
      <c r="J60" s="5">
        <v>2.0540698884322968</v>
      </c>
      <c r="K60" s="5">
        <v>2.1734925203448618</v>
      </c>
      <c r="L60" s="5">
        <v>2.2873746671068744</v>
      </c>
      <c r="M60" s="5">
        <v>2.3967261969383449</v>
      </c>
      <c r="N60" s="5">
        <v>2.501516787265929</v>
      </c>
      <c r="O60" s="5">
        <v>2.596773752125205</v>
      </c>
      <c r="P60" s="5">
        <v>2.6836223575554192</v>
      </c>
      <c r="Q60" s="5">
        <v>2.765303177152024</v>
      </c>
      <c r="R60" s="5">
        <v>2.8415176781971714</v>
      </c>
      <c r="S60" s="5">
        <v>2.9093955698865135</v>
      </c>
      <c r="T60" s="5">
        <v>2.9765844789748268</v>
      </c>
      <c r="U60" s="5">
        <v>3.037257427487718</v>
      </c>
      <c r="V60" s="5">
        <v>3.0983496205389232</v>
      </c>
      <c r="W60" s="5">
        <v>3.1542600700184429</v>
      </c>
      <c r="X60" s="5">
        <v>3.2100729300832693</v>
      </c>
    </row>
    <row r="61" spans="1:24" x14ac:dyDescent="0.3">
      <c r="A61" s="6" t="s">
        <v>6</v>
      </c>
      <c r="B61" s="6" t="s">
        <v>206</v>
      </c>
      <c r="C61" s="6" t="s">
        <v>68</v>
      </c>
      <c r="D61" s="6" t="s">
        <v>205</v>
      </c>
      <c r="E61" s="6" t="s">
        <v>204</v>
      </c>
      <c r="F61" s="5">
        <v>62.035570000000028</v>
      </c>
      <c r="G61" s="5">
        <v>63.723396800868947</v>
      </c>
      <c r="H61" s="5">
        <v>64.894475588435768</v>
      </c>
      <c r="I61" s="5">
        <v>65.571350110655786</v>
      </c>
      <c r="J61" s="5">
        <v>65.802909630141869</v>
      </c>
      <c r="K61" s="5">
        <v>65.754856450552055</v>
      </c>
      <c r="L61" s="5">
        <v>65.501022409998782</v>
      </c>
      <c r="M61" s="5">
        <v>65.061580945115082</v>
      </c>
      <c r="N61" s="5">
        <v>64.376395680320854</v>
      </c>
      <c r="O61" s="5">
        <v>63.455107861039458</v>
      </c>
      <c r="P61" s="5">
        <v>62.312033001014484</v>
      </c>
      <c r="Q61" s="5">
        <v>60.999219175494353</v>
      </c>
      <c r="R61" s="5">
        <v>59.583171933257105</v>
      </c>
      <c r="S61" s="5">
        <v>58.08178013880341</v>
      </c>
      <c r="T61" s="5">
        <v>56.474729497921324</v>
      </c>
      <c r="U61" s="5">
        <v>54.774954950299502</v>
      </c>
      <c r="V61" s="5">
        <v>52.998705342138393</v>
      </c>
      <c r="W61" s="5">
        <v>51.153379897601738</v>
      </c>
      <c r="X61" s="5">
        <v>49.229378251492193</v>
      </c>
    </row>
    <row r="62" spans="1:24" x14ac:dyDescent="0.3">
      <c r="A62" s="6" t="s">
        <v>6</v>
      </c>
      <c r="B62" s="6" t="s">
        <v>206</v>
      </c>
      <c r="C62" s="6" t="s">
        <v>69</v>
      </c>
      <c r="D62" s="6" t="s">
        <v>205</v>
      </c>
      <c r="E62" s="6" t="s">
        <v>204</v>
      </c>
      <c r="F62" s="5">
        <v>4.3522440000000007</v>
      </c>
      <c r="G62" s="5">
        <v>4.2930018593022146</v>
      </c>
      <c r="H62" s="5">
        <v>4.2363520638051915</v>
      </c>
      <c r="I62" s="5">
        <v>4.1830847563556919</v>
      </c>
      <c r="J62" s="5">
        <v>4.1194041121294704</v>
      </c>
      <c r="K62" s="5">
        <v>4.0514511278145271</v>
      </c>
      <c r="L62" s="5">
        <v>3.9862863199949281</v>
      </c>
      <c r="M62" s="5">
        <v>3.9256056411969809</v>
      </c>
      <c r="N62" s="5">
        <v>3.8674839748710585</v>
      </c>
      <c r="O62" s="5">
        <v>3.810154968340524</v>
      </c>
      <c r="P62" s="5">
        <v>3.7565665816556089</v>
      </c>
      <c r="Q62" s="5">
        <v>3.7141098134820179</v>
      </c>
      <c r="R62" s="5">
        <v>3.6863134902708525</v>
      </c>
      <c r="S62" s="5">
        <v>3.6735596272083058</v>
      </c>
      <c r="T62" s="5">
        <v>3.6736784700257785</v>
      </c>
      <c r="U62" s="5">
        <v>3.6863894450011818</v>
      </c>
      <c r="V62" s="5">
        <v>3.711701943085064</v>
      </c>
      <c r="W62" s="5">
        <v>3.7479954266597115</v>
      </c>
      <c r="X62" s="5">
        <v>3.7917482702901379</v>
      </c>
    </row>
    <row r="63" spans="1:24" x14ac:dyDescent="0.3">
      <c r="A63" s="6" t="s">
        <v>6</v>
      </c>
      <c r="B63" s="6" t="s">
        <v>206</v>
      </c>
      <c r="C63" s="6" t="s">
        <v>70</v>
      </c>
      <c r="D63" s="6" t="s">
        <v>205</v>
      </c>
      <c r="E63" s="6" t="s">
        <v>204</v>
      </c>
      <c r="F63" s="5">
        <v>24.391822999999977</v>
      </c>
      <c r="G63" s="5">
        <v>27.450786518562374</v>
      </c>
      <c r="H63" s="5">
        <v>30.757134850185146</v>
      </c>
      <c r="I63" s="5">
        <v>34.303056697177773</v>
      </c>
      <c r="J63" s="5">
        <v>38.127909891545166</v>
      </c>
      <c r="K63" s="5">
        <v>42.076473904259053</v>
      </c>
      <c r="L63" s="5">
        <v>46.133670473053805</v>
      </c>
      <c r="M63" s="5">
        <v>50.296059622332791</v>
      </c>
      <c r="N63" s="5">
        <v>54.504275825306117</v>
      </c>
      <c r="O63" s="5">
        <v>58.65581264555189</v>
      </c>
      <c r="P63" s="5">
        <v>62.707351340954524</v>
      </c>
      <c r="Q63" s="5">
        <v>66.687489384104467</v>
      </c>
      <c r="R63" s="5">
        <v>70.628461915235533</v>
      </c>
      <c r="S63" s="5">
        <v>74.424440056786423</v>
      </c>
      <c r="T63" s="5">
        <v>78.15861379387691</v>
      </c>
      <c r="U63" s="5">
        <v>81.707216242119614</v>
      </c>
      <c r="V63" s="5">
        <v>85.09496720505949</v>
      </c>
      <c r="W63" s="5">
        <v>88.332814504849821</v>
      </c>
      <c r="X63" s="5">
        <v>91.448900822467266</v>
      </c>
    </row>
    <row r="64" spans="1:24" x14ac:dyDescent="0.3">
      <c r="A64" s="6" t="s">
        <v>6</v>
      </c>
      <c r="B64" s="6" t="s">
        <v>206</v>
      </c>
      <c r="C64" s="6" t="s">
        <v>71</v>
      </c>
      <c r="D64" s="6" t="s">
        <v>205</v>
      </c>
      <c r="E64" s="6" t="s">
        <v>204</v>
      </c>
      <c r="F64" s="5">
        <v>9.9815900000000006</v>
      </c>
      <c r="G64" s="5">
        <v>11.062453195258504</v>
      </c>
      <c r="H64" s="5">
        <v>12.259255207701376</v>
      </c>
      <c r="I64" s="5">
        <v>13.540501437567675</v>
      </c>
      <c r="J64" s="5">
        <v>14.874536439128432</v>
      </c>
      <c r="K64" s="5">
        <v>16.159246111227841</v>
      </c>
      <c r="L64" s="5">
        <v>17.379549213235105</v>
      </c>
      <c r="M64" s="5">
        <v>18.541033805029528</v>
      </c>
      <c r="N64" s="5">
        <v>19.651673735570458</v>
      </c>
      <c r="O64" s="5">
        <v>20.665909882335431</v>
      </c>
      <c r="P64" s="5">
        <v>21.586439273220485</v>
      </c>
      <c r="Q64" s="5">
        <v>22.447258782622342</v>
      </c>
      <c r="R64" s="5">
        <v>23.263611779974763</v>
      </c>
      <c r="S64" s="5">
        <v>24.012738281043017</v>
      </c>
      <c r="T64" s="5">
        <v>24.702774360374104</v>
      </c>
      <c r="U64" s="5">
        <v>25.335537058506507</v>
      </c>
      <c r="V64" s="5">
        <v>25.91270355085998</v>
      </c>
      <c r="W64" s="5">
        <v>26.445256453094224</v>
      </c>
      <c r="X64" s="5">
        <v>26.962795950557201</v>
      </c>
    </row>
    <row r="65" spans="1:24" x14ac:dyDescent="0.3">
      <c r="A65" s="6" t="s">
        <v>6</v>
      </c>
      <c r="B65" s="6" t="s">
        <v>206</v>
      </c>
      <c r="C65" s="6" t="s">
        <v>72</v>
      </c>
      <c r="D65" s="6" t="s">
        <v>205</v>
      </c>
      <c r="E65" s="6" t="s">
        <v>204</v>
      </c>
      <c r="F65" s="5">
        <v>0.46066599998197877</v>
      </c>
      <c r="G65" s="5">
        <v>0.47515741847382448</v>
      </c>
      <c r="H65" s="5">
        <v>0.48960411224356909</v>
      </c>
      <c r="I65" s="5">
        <v>0.50583954192581404</v>
      </c>
      <c r="J65" s="5">
        <v>0.52319689467011488</v>
      </c>
      <c r="K65" s="5">
        <v>0.53905298131997381</v>
      </c>
      <c r="L65" s="5">
        <v>0.55308173672996697</v>
      </c>
      <c r="M65" s="5">
        <v>0.56601135663796298</v>
      </c>
      <c r="N65" s="5">
        <v>0.57915100438104117</v>
      </c>
      <c r="O65" s="5">
        <v>0.59333431039899076</v>
      </c>
      <c r="P65" s="5">
        <v>0.6091745671990203</v>
      </c>
      <c r="Q65" s="5">
        <v>0.62678957254184664</v>
      </c>
      <c r="R65" s="5">
        <v>0.64617285379983858</v>
      </c>
      <c r="S65" s="5">
        <v>0.6675799797525499</v>
      </c>
      <c r="T65" s="5">
        <v>0.6911450922742618</v>
      </c>
      <c r="U65" s="5">
        <v>0.7167220607586442</v>
      </c>
      <c r="V65" s="5">
        <v>0.74394535872995649</v>
      </c>
      <c r="W65" s="5">
        <v>0.77261801598550095</v>
      </c>
      <c r="X65" s="5">
        <v>0.80278618842268146</v>
      </c>
    </row>
    <row r="66" spans="1:24" x14ac:dyDescent="0.3">
      <c r="A66" s="6" t="s">
        <v>6</v>
      </c>
      <c r="B66" s="6" t="s">
        <v>206</v>
      </c>
      <c r="C66" s="6" t="s">
        <v>73</v>
      </c>
      <c r="D66" s="6" t="s">
        <v>205</v>
      </c>
      <c r="E66" s="6" t="s">
        <v>204</v>
      </c>
      <c r="F66" s="5">
        <v>1.7283939999999993</v>
      </c>
      <c r="G66" s="5">
        <v>1.9769274418883247</v>
      </c>
      <c r="H66" s="5">
        <v>2.2388254828862415</v>
      </c>
      <c r="I66" s="5">
        <v>2.5123817361907341</v>
      </c>
      <c r="J66" s="5">
        <v>2.7970343837331386</v>
      </c>
      <c r="K66" s="5">
        <v>3.0785133391981367</v>
      </c>
      <c r="L66" s="5">
        <v>3.3568289721051623</v>
      </c>
      <c r="M66" s="5">
        <v>3.628774810036274</v>
      </c>
      <c r="N66" s="5">
        <v>3.8904907641712958</v>
      </c>
      <c r="O66" s="5">
        <v>4.1411643625286194</v>
      </c>
      <c r="P66" s="5">
        <v>4.3797875034048621</v>
      </c>
      <c r="Q66" s="5">
        <v>4.6077698195131953</v>
      </c>
      <c r="R66" s="5">
        <v>4.8303213492526549</v>
      </c>
      <c r="S66" s="5">
        <v>5.0416709708781715</v>
      </c>
      <c r="T66" s="5">
        <v>5.2465305483300932</v>
      </c>
      <c r="U66" s="5">
        <v>5.4428371807110985</v>
      </c>
      <c r="V66" s="5">
        <v>5.6322506314468725</v>
      </c>
      <c r="W66" s="5">
        <v>5.8188776097071715</v>
      </c>
      <c r="X66" s="5">
        <v>5.9939826427238989</v>
      </c>
    </row>
    <row r="67" spans="1:24" x14ac:dyDescent="0.3">
      <c r="A67" s="6" t="s">
        <v>6</v>
      </c>
      <c r="B67" s="6" t="s">
        <v>206</v>
      </c>
      <c r="C67" s="6" t="s">
        <v>74</v>
      </c>
      <c r="D67" s="6" t="s">
        <v>205</v>
      </c>
      <c r="E67" s="6" t="s">
        <v>204</v>
      </c>
      <c r="F67" s="5">
        <v>1.5152239999999997</v>
      </c>
      <c r="G67" s="5">
        <v>1.6786211973152687</v>
      </c>
      <c r="H67" s="5">
        <v>1.8477329431107394</v>
      </c>
      <c r="I67" s="5">
        <v>2.0180099036998467</v>
      </c>
      <c r="J67" s="5">
        <v>2.1903354074271264</v>
      </c>
      <c r="K67" s="5">
        <v>2.3549590602173387</v>
      </c>
      <c r="L67" s="5">
        <v>2.5103689516569938</v>
      </c>
      <c r="M67" s="5">
        <v>2.6574023196708394</v>
      </c>
      <c r="N67" s="5">
        <v>2.7939996885087428</v>
      </c>
      <c r="O67" s="5">
        <v>2.9180579816112524</v>
      </c>
      <c r="P67" s="5">
        <v>3.0245225259325288</v>
      </c>
      <c r="Q67" s="5">
        <v>3.1211017012560109</v>
      </c>
      <c r="R67" s="5">
        <v>3.2019183533570059</v>
      </c>
      <c r="S67" s="5">
        <v>3.2751287328327625</v>
      </c>
      <c r="T67" s="5">
        <v>3.3363866885364115</v>
      </c>
      <c r="U67" s="5">
        <v>3.3844455026658911</v>
      </c>
      <c r="V67" s="5">
        <v>3.4278654267026938</v>
      </c>
      <c r="W67" s="5">
        <v>3.4585361055592454</v>
      </c>
      <c r="X67" s="5">
        <v>3.487728455063503</v>
      </c>
    </row>
    <row r="68" spans="1:24" x14ac:dyDescent="0.3">
      <c r="A68" s="6" t="s">
        <v>6</v>
      </c>
      <c r="B68" s="6" t="s">
        <v>206</v>
      </c>
      <c r="C68" s="6" t="s">
        <v>75</v>
      </c>
      <c r="D68" s="6" t="s">
        <v>205</v>
      </c>
      <c r="E68" s="6" t="s">
        <v>204</v>
      </c>
      <c r="F68" s="5">
        <v>0.70040099999999994</v>
      </c>
      <c r="G68" s="5">
        <v>0.80119789849557832</v>
      </c>
      <c r="H68" s="5">
        <v>0.90326300300215334</v>
      </c>
      <c r="I68" s="5">
        <v>1.0029842482213021</v>
      </c>
      <c r="J68" s="5">
        <v>1.1049259592271714</v>
      </c>
      <c r="K68" s="5">
        <v>1.2027555430376582</v>
      </c>
      <c r="L68" s="5">
        <v>1.2988456895204643</v>
      </c>
      <c r="M68" s="5">
        <v>1.393978729158277</v>
      </c>
      <c r="N68" s="5">
        <v>1.4896383133784741</v>
      </c>
      <c r="O68" s="5">
        <v>1.5799606097523136</v>
      </c>
      <c r="P68" s="5">
        <v>1.6665974949942906</v>
      </c>
      <c r="Q68" s="5">
        <v>1.7505457399575513</v>
      </c>
      <c r="R68" s="5">
        <v>1.8269412232207289</v>
      </c>
      <c r="S68" s="5">
        <v>1.901250364032153</v>
      </c>
      <c r="T68" s="5">
        <v>1.969863420247413</v>
      </c>
      <c r="U68" s="5">
        <v>2.032418244832586</v>
      </c>
      <c r="V68" s="5">
        <v>2.0885032202382039</v>
      </c>
      <c r="W68" s="5">
        <v>2.1377199387336905</v>
      </c>
      <c r="X68" s="5">
        <v>2.180297194819107</v>
      </c>
    </row>
    <row r="69" spans="1:24" x14ac:dyDescent="0.3">
      <c r="A69" s="6" t="s">
        <v>6</v>
      </c>
      <c r="B69" s="6" t="s">
        <v>206</v>
      </c>
      <c r="C69" s="6" t="s">
        <v>76</v>
      </c>
      <c r="D69" s="6" t="s">
        <v>205</v>
      </c>
      <c r="E69" s="6" t="s">
        <v>204</v>
      </c>
      <c r="F69" s="5">
        <v>11.359346000000007</v>
      </c>
      <c r="G69" s="5">
        <v>11.389105953186887</v>
      </c>
      <c r="H69" s="5">
        <v>11.283651365836104</v>
      </c>
      <c r="I69" s="5">
        <v>11.113078797298781</v>
      </c>
      <c r="J69" s="5">
        <v>10.898932475157864</v>
      </c>
      <c r="K69" s="5">
        <v>10.673240120640537</v>
      </c>
      <c r="L69" s="5">
        <v>10.42222942179531</v>
      </c>
      <c r="M69" s="5">
        <v>10.127594085568557</v>
      </c>
      <c r="N69" s="5">
        <v>9.7775716563518102</v>
      </c>
      <c r="O69" s="5">
        <v>9.3789414809581206</v>
      </c>
      <c r="P69" s="5">
        <v>8.9494921493204576</v>
      </c>
      <c r="Q69" s="5">
        <v>8.4973194010618638</v>
      </c>
      <c r="R69" s="5">
        <v>8.0457989557508132</v>
      </c>
      <c r="S69" s="5">
        <v>7.6095326058307649</v>
      </c>
      <c r="T69" s="5">
        <v>7.1958947902146839</v>
      </c>
      <c r="U69" s="5">
        <v>6.8013968519638048</v>
      </c>
      <c r="V69" s="5">
        <v>6.4211785803561972</v>
      </c>
      <c r="W69" s="5">
        <v>6.0483598664167548</v>
      </c>
      <c r="X69" s="5">
        <v>5.6800564830514011</v>
      </c>
    </row>
    <row r="70" spans="1:24" x14ac:dyDescent="0.3">
      <c r="A70" s="6" t="s">
        <v>6</v>
      </c>
      <c r="B70" s="6" t="s">
        <v>206</v>
      </c>
      <c r="C70" s="6" t="s">
        <v>77</v>
      </c>
      <c r="D70" s="6" t="s">
        <v>205</v>
      </c>
      <c r="E70" s="6" t="s">
        <v>204</v>
      </c>
      <c r="F70" s="5">
        <v>0.10448700000000007</v>
      </c>
      <c r="G70" s="5">
        <v>0.10690157881580654</v>
      </c>
      <c r="H70" s="5">
        <v>0.11070656503608492</v>
      </c>
      <c r="I70" s="5">
        <v>0.11554830850854524</v>
      </c>
      <c r="J70" s="5">
        <v>0.12023026926346878</v>
      </c>
      <c r="K70" s="5">
        <v>0.12452948020854318</v>
      </c>
      <c r="L70" s="5">
        <v>0.12869573035726878</v>
      </c>
      <c r="M70" s="5">
        <v>0.13288876503647545</v>
      </c>
      <c r="N70" s="5">
        <v>0.13710297280760772</v>
      </c>
      <c r="O70" s="5">
        <v>0.14109574872308558</v>
      </c>
      <c r="P70" s="5">
        <v>0.14474680996789632</v>
      </c>
      <c r="Q70" s="5">
        <v>0.14800234401154141</v>
      </c>
      <c r="R70" s="5">
        <v>0.15102134974564846</v>
      </c>
      <c r="S70" s="5">
        <v>0.1540377762351669</v>
      </c>
      <c r="T70" s="5">
        <v>0.15725834581017284</v>
      </c>
      <c r="U70" s="5">
        <v>0.16079473348647208</v>
      </c>
      <c r="V70" s="5">
        <v>0.16467429682542453</v>
      </c>
      <c r="W70" s="5">
        <v>0.16890205100351144</v>
      </c>
      <c r="X70" s="5">
        <v>0.17346773907739854</v>
      </c>
    </row>
    <row r="71" spans="1:24" x14ac:dyDescent="0.3">
      <c r="A71" s="6" t="s">
        <v>6</v>
      </c>
      <c r="B71" s="6" t="s">
        <v>206</v>
      </c>
      <c r="C71" s="6" t="s">
        <v>78</v>
      </c>
      <c r="D71" s="6" t="s">
        <v>205</v>
      </c>
      <c r="E71" s="6" t="s">
        <v>204</v>
      </c>
      <c r="F71" s="5">
        <v>14.388928999999996</v>
      </c>
      <c r="G71" s="5">
        <v>16.204353134064245</v>
      </c>
      <c r="H71" s="5">
        <v>18.27752564099352</v>
      </c>
      <c r="I71" s="5">
        <v>20.538948458788717</v>
      </c>
      <c r="J71" s="5">
        <v>22.915945992206371</v>
      </c>
      <c r="K71" s="5">
        <v>25.320525004101253</v>
      </c>
      <c r="L71" s="5">
        <v>27.767690495104375</v>
      </c>
      <c r="M71" s="5">
        <v>30.283138658732234</v>
      </c>
      <c r="N71" s="5">
        <v>32.855819955602477</v>
      </c>
      <c r="O71" s="5">
        <v>35.420258125420737</v>
      </c>
      <c r="P71" s="5">
        <v>37.949247728621337</v>
      </c>
      <c r="Q71" s="5">
        <v>40.470366126271259</v>
      </c>
      <c r="R71" s="5">
        <v>42.982959607719081</v>
      </c>
      <c r="S71" s="5">
        <v>45.45654881934199</v>
      </c>
      <c r="T71" s="5">
        <v>47.887888922241139</v>
      </c>
      <c r="U71" s="5">
        <v>50.271991752189201</v>
      </c>
      <c r="V71" s="5">
        <v>52.615454152880737</v>
      </c>
      <c r="W71" s="5">
        <v>54.898255716433702</v>
      </c>
      <c r="X71" s="5">
        <v>57.116291978640078</v>
      </c>
    </row>
    <row r="72" spans="1:24" x14ac:dyDescent="0.3">
      <c r="A72" s="6" t="s">
        <v>6</v>
      </c>
      <c r="B72" s="6" t="s">
        <v>206</v>
      </c>
      <c r="C72" s="6" t="s">
        <v>79</v>
      </c>
      <c r="D72" s="6" t="s">
        <v>205</v>
      </c>
      <c r="E72" s="6" t="s">
        <v>204</v>
      </c>
      <c r="F72" s="5">
        <v>0.2311509900850173</v>
      </c>
      <c r="G72" s="5">
        <v>0.25919078696699321</v>
      </c>
      <c r="H72" s="5">
        <v>0.28781170848535204</v>
      </c>
      <c r="I72" s="5">
        <v>0.31659522830472631</v>
      </c>
      <c r="J72" s="5">
        <v>0.34554860683177419</v>
      </c>
      <c r="K72" s="5">
        <v>0.37327530408978637</v>
      </c>
      <c r="L72" s="5">
        <v>0.39993521964605921</v>
      </c>
      <c r="M72" s="5">
        <v>0.42612945541988956</v>
      </c>
      <c r="N72" s="5">
        <v>0.45261052152120262</v>
      </c>
      <c r="O72" s="5">
        <v>0.47933315617512812</v>
      </c>
      <c r="P72" s="5">
        <v>0.50593413339855542</v>
      </c>
      <c r="Q72" s="5">
        <v>0.53196435701810096</v>
      </c>
      <c r="R72" s="5">
        <v>0.55743704014960782</v>
      </c>
      <c r="S72" s="5">
        <v>0.58262204700393128</v>
      </c>
      <c r="T72" s="5">
        <v>0.60761040359198826</v>
      </c>
      <c r="U72" s="5">
        <v>0.63216642338614359</v>
      </c>
      <c r="V72" s="5">
        <v>0.65598747485527853</v>
      </c>
      <c r="W72" s="5">
        <v>0.67899198500520819</v>
      </c>
      <c r="X72" s="5">
        <v>0.70134681685640976</v>
      </c>
    </row>
    <row r="73" spans="1:24" x14ac:dyDescent="0.3">
      <c r="A73" s="6" t="s">
        <v>6</v>
      </c>
      <c r="B73" s="6" t="s">
        <v>206</v>
      </c>
      <c r="C73" s="6" t="s">
        <v>80</v>
      </c>
      <c r="D73" s="6" t="s">
        <v>205</v>
      </c>
      <c r="E73" s="6" t="s">
        <v>204</v>
      </c>
      <c r="F73" s="5">
        <v>0.17989599999999989</v>
      </c>
      <c r="G73" s="5">
        <v>0.1909219760869631</v>
      </c>
      <c r="H73" s="5">
        <v>0.20262710510719284</v>
      </c>
      <c r="I73" s="5">
        <v>0.21461600033908032</v>
      </c>
      <c r="J73" s="5">
        <v>0.2261770549648382</v>
      </c>
      <c r="K73" s="5">
        <v>0.2364111319217905</v>
      </c>
      <c r="L73" s="5">
        <v>0.24562750707420927</v>
      </c>
      <c r="M73" s="5">
        <v>0.25437427894636155</v>
      </c>
      <c r="N73" s="5">
        <v>0.26310560847001901</v>
      </c>
      <c r="O73" s="5">
        <v>0.27166626596368387</v>
      </c>
      <c r="P73" s="5">
        <v>0.2799759418675451</v>
      </c>
      <c r="Q73" s="5">
        <v>0.28797857599801613</v>
      </c>
      <c r="R73" s="5">
        <v>0.29568268042271018</v>
      </c>
      <c r="S73" s="5">
        <v>0.30310430454528076</v>
      </c>
      <c r="T73" s="5">
        <v>0.31021824338405479</v>
      </c>
      <c r="U73" s="5">
        <v>0.31713051013550031</v>
      </c>
      <c r="V73" s="5">
        <v>0.32403430166647657</v>
      </c>
      <c r="W73" s="5">
        <v>0.33114143887401504</v>
      </c>
      <c r="X73" s="5">
        <v>0.33861957313100965</v>
      </c>
    </row>
    <row r="74" spans="1:24" x14ac:dyDescent="0.3">
      <c r="A74" s="6" t="s">
        <v>6</v>
      </c>
      <c r="B74" s="6" t="s">
        <v>206</v>
      </c>
      <c r="C74" s="6" t="s">
        <v>81</v>
      </c>
      <c r="D74" s="6" t="s">
        <v>205</v>
      </c>
      <c r="E74" s="6" t="s">
        <v>204</v>
      </c>
      <c r="F74" s="5">
        <v>0.75449299999999986</v>
      </c>
      <c r="G74" s="5">
        <v>0.77283635402319451</v>
      </c>
      <c r="H74" s="5">
        <v>0.80401869977633933</v>
      </c>
      <c r="I74" s="5">
        <v>0.8428526591125749</v>
      </c>
      <c r="J74" s="5">
        <v>0.87969796669230538</v>
      </c>
      <c r="K74" s="5">
        <v>0.90785987170153404</v>
      </c>
      <c r="L74" s="5">
        <v>0.92840231287039066</v>
      </c>
      <c r="M74" s="5">
        <v>0.94529564352071715</v>
      </c>
      <c r="N74" s="5">
        <v>0.96255685296473281</v>
      </c>
      <c r="O74" s="5">
        <v>0.97997459044262625</v>
      </c>
      <c r="P74" s="5">
        <v>0.99466096132796344</v>
      </c>
      <c r="Q74" s="5">
        <v>1.007026949096776</v>
      </c>
      <c r="R74" s="5">
        <v>1.0171788323107558</v>
      </c>
      <c r="S74" s="5">
        <v>1.026988347749791</v>
      </c>
      <c r="T74" s="5">
        <v>1.0380945226235683</v>
      </c>
      <c r="U74" s="5">
        <v>1.0507668764106766</v>
      </c>
      <c r="V74" s="5">
        <v>1.0650368333159772</v>
      </c>
      <c r="W74" s="5">
        <v>1.0812105260545917</v>
      </c>
      <c r="X74" s="5">
        <v>1.0993390165687063</v>
      </c>
    </row>
    <row r="75" spans="1:24" x14ac:dyDescent="0.3">
      <c r="A75" s="6" t="s">
        <v>6</v>
      </c>
      <c r="B75" s="6" t="s">
        <v>206</v>
      </c>
      <c r="C75" s="6" t="s">
        <v>82</v>
      </c>
      <c r="D75" s="6" t="s">
        <v>205</v>
      </c>
      <c r="E75" s="6" t="s">
        <v>204</v>
      </c>
      <c r="F75" s="5">
        <v>7.0531890000000033</v>
      </c>
      <c r="G75" s="5">
        <v>7.3251331951745442</v>
      </c>
      <c r="H75" s="5">
        <v>7.541147271790611</v>
      </c>
      <c r="I75" s="5">
        <v>7.7081691211547883</v>
      </c>
      <c r="J75" s="5">
        <v>7.8574438930283712</v>
      </c>
      <c r="K75" s="5">
        <v>7.9565169245731768</v>
      </c>
      <c r="L75" s="5">
        <v>8.0058527543207489</v>
      </c>
      <c r="M75" s="5">
        <v>8.0389695118427316</v>
      </c>
      <c r="N75" s="5">
        <v>8.0772636421711788</v>
      </c>
      <c r="O75" s="5">
        <v>8.1205492624107301</v>
      </c>
      <c r="P75" s="5">
        <v>8.1718676577924825</v>
      </c>
      <c r="Q75" s="5">
        <v>8.206108830682874</v>
      </c>
      <c r="R75" s="5">
        <v>8.2256693395940896</v>
      </c>
      <c r="S75" s="5">
        <v>8.2410718294013741</v>
      </c>
      <c r="T75" s="5">
        <v>8.2620402556962134</v>
      </c>
      <c r="U75" s="5">
        <v>8.2878382318130637</v>
      </c>
      <c r="V75" s="5">
        <v>8.3094934656625572</v>
      </c>
      <c r="W75" s="5">
        <v>8.3142053185426636</v>
      </c>
      <c r="X75" s="5">
        <v>8.2898791295214149</v>
      </c>
    </row>
    <row r="76" spans="1:24" x14ac:dyDescent="0.3">
      <c r="A76" s="6" t="s">
        <v>6</v>
      </c>
      <c r="B76" s="6" t="s">
        <v>206</v>
      </c>
      <c r="C76" s="6" t="s">
        <v>83</v>
      </c>
      <c r="D76" s="6" t="s">
        <v>205</v>
      </c>
      <c r="E76" s="6" t="s">
        <v>204</v>
      </c>
      <c r="F76" s="5">
        <v>7.6005240000000027</v>
      </c>
      <c r="G76" s="5">
        <v>8.377174707106164</v>
      </c>
      <c r="H76" s="5">
        <v>9.2447077738240093</v>
      </c>
      <c r="I76" s="5">
        <v>10.153955343440673</v>
      </c>
      <c r="J76" s="5">
        <v>11.06683381235592</v>
      </c>
      <c r="K76" s="5">
        <v>11.95868850863766</v>
      </c>
      <c r="L76" s="5">
        <v>12.84252028501081</v>
      </c>
      <c r="M76" s="5">
        <v>13.721932787025626</v>
      </c>
      <c r="N76" s="5">
        <v>14.594505108068326</v>
      </c>
      <c r="O76" s="5">
        <v>15.442504831874722</v>
      </c>
      <c r="P76" s="5">
        <v>16.253452787875919</v>
      </c>
      <c r="Q76" s="5">
        <v>17.036675860740022</v>
      </c>
      <c r="R76" s="5">
        <v>17.792674238133003</v>
      </c>
      <c r="S76" s="5">
        <v>18.526247376106618</v>
      </c>
      <c r="T76" s="5">
        <v>19.240320285757715</v>
      </c>
      <c r="U76" s="5">
        <v>19.943396689113431</v>
      </c>
      <c r="V76" s="5">
        <v>20.635464555922834</v>
      </c>
      <c r="W76" s="5">
        <v>21.320789734297911</v>
      </c>
      <c r="X76" s="5">
        <v>22.000680831246314</v>
      </c>
    </row>
    <row r="77" spans="1:24" x14ac:dyDescent="0.3">
      <c r="A77" s="6" t="s">
        <v>6</v>
      </c>
      <c r="B77" s="6" t="s">
        <v>206</v>
      </c>
      <c r="C77" s="6" t="s">
        <v>84</v>
      </c>
      <c r="D77" s="6" t="s">
        <v>205</v>
      </c>
      <c r="E77" s="6" t="s">
        <v>204</v>
      </c>
      <c r="F77" s="5">
        <v>4.4033300000000031</v>
      </c>
      <c r="G77" s="5">
        <v>4.371782974352735</v>
      </c>
      <c r="H77" s="5">
        <v>4.3357209006062334</v>
      </c>
      <c r="I77" s="5">
        <v>4.2911502983503098</v>
      </c>
      <c r="J77" s="5">
        <v>4.24323336775951</v>
      </c>
      <c r="K77" s="5">
        <v>4.1882222304289201</v>
      </c>
      <c r="L77" s="5">
        <v>4.1323963127215668</v>
      </c>
      <c r="M77" s="5">
        <v>4.0824231395460533</v>
      </c>
      <c r="N77" s="5">
        <v>4.0421532856151616</v>
      </c>
      <c r="O77" s="5">
        <v>4.009428250623615</v>
      </c>
      <c r="P77" s="5">
        <v>3.9830383444011326</v>
      </c>
      <c r="Q77" s="5">
        <v>3.9571906438734428</v>
      </c>
      <c r="R77" s="5">
        <v>3.9351915752404119</v>
      </c>
      <c r="S77" s="5">
        <v>3.9212668452408725</v>
      </c>
      <c r="T77" s="5">
        <v>3.9173459279276202</v>
      </c>
      <c r="U77" s="5">
        <v>3.922296912107162</v>
      </c>
      <c r="V77" s="5">
        <v>3.9330545312185174</v>
      </c>
      <c r="W77" s="5">
        <v>3.9468990160790711</v>
      </c>
      <c r="X77" s="5">
        <v>3.962028228214471</v>
      </c>
    </row>
    <row r="78" spans="1:24" x14ac:dyDescent="0.3">
      <c r="A78" s="6" t="s">
        <v>6</v>
      </c>
      <c r="B78" s="6" t="s">
        <v>206</v>
      </c>
      <c r="C78" s="6" t="s">
        <v>85</v>
      </c>
      <c r="D78" s="6" t="s">
        <v>205</v>
      </c>
      <c r="E78" s="6" t="s">
        <v>204</v>
      </c>
      <c r="F78" s="5">
        <v>9.993247000000002</v>
      </c>
      <c r="G78" s="5">
        <v>10.662451727278155</v>
      </c>
      <c r="H78" s="5">
        <v>11.36569546180111</v>
      </c>
      <c r="I78" s="5">
        <v>12.10815687373286</v>
      </c>
      <c r="J78" s="5">
        <v>12.84873918941779</v>
      </c>
      <c r="K78" s="5">
        <v>13.540008291003641</v>
      </c>
      <c r="L78" s="5">
        <v>14.183054765344609</v>
      </c>
      <c r="M78" s="5">
        <v>14.786792750058572</v>
      </c>
      <c r="N78" s="5">
        <v>15.350477834189627</v>
      </c>
      <c r="O78" s="5">
        <v>15.849175084134142</v>
      </c>
      <c r="P78" s="5">
        <v>16.281205503158493</v>
      </c>
      <c r="Q78" s="5">
        <v>16.650637497649853</v>
      </c>
      <c r="R78" s="5">
        <v>16.974754924728042</v>
      </c>
      <c r="S78" s="5">
        <v>17.25378851944502</v>
      </c>
      <c r="T78" s="5">
        <v>17.513121174221279</v>
      </c>
      <c r="U78" s="5">
        <v>17.755452028337302</v>
      </c>
      <c r="V78" s="5">
        <v>17.977028266265389</v>
      </c>
      <c r="W78" s="5">
        <v>18.184574638304543</v>
      </c>
      <c r="X78" s="5">
        <v>18.39372166948537</v>
      </c>
    </row>
    <row r="79" spans="1:24" x14ac:dyDescent="0.3">
      <c r="A79" s="6" t="s">
        <v>6</v>
      </c>
      <c r="B79" s="6" t="s">
        <v>206</v>
      </c>
      <c r="C79" s="6" t="s">
        <v>86</v>
      </c>
      <c r="D79" s="6" t="s">
        <v>205</v>
      </c>
      <c r="E79" s="6" t="s">
        <v>204</v>
      </c>
      <c r="F79" s="5">
        <v>9.9836450000000116</v>
      </c>
      <c r="G79" s="5">
        <v>9.8002895288730443</v>
      </c>
      <c r="H79" s="5">
        <v>9.5780758497790188</v>
      </c>
      <c r="I79" s="5">
        <v>9.311776020581858</v>
      </c>
      <c r="J79" s="5">
        <v>9.0090267494152965</v>
      </c>
      <c r="K79" s="5">
        <v>8.679896739858032</v>
      </c>
      <c r="L79" s="5">
        <v>8.3351882076903561</v>
      </c>
      <c r="M79" s="5">
        <v>7.9798329137048052</v>
      </c>
      <c r="N79" s="5">
        <v>7.611476439823484</v>
      </c>
      <c r="O79" s="5">
        <v>7.2287239498631166</v>
      </c>
      <c r="P79" s="5">
        <v>6.8306935451168398</v>
      </c>
      <c r="Q79" s="5">
        <v>6.4188817717331821</v>
      </c>
      <c r="R79" s="5">
        <v>6.0113790556537303</v>
      </c>
      <c r="S79" s="5">
        <v>5.622631495760074</v>
      </c>
      <c r="T79" s="5">
        <v>5.2594623540793188</v>
      </c>
      <c r="U79" s="5">
        <v>4.9201649561337675</v>
      </c>
      <c r="V79" s="5">
        <v>4.5999433528921472</v>
      </c>
      <c r="W79" s="5">
        <v>4.2961785336432303</v>
      </c>
      <c r="X79" s="5">
        <v>4.0082966205780401</v>
      </c>
    </row>
    <row r="80" spans="1:24" x14ac:dyDescent="0.3">
      <c r="A80" s="6" t="s">
        <v>6</v>
      </c>
      <c r="B80" s="6" t="s">
        <v>206</v>
      </c>
      <c r="C80" s="6" t="s">
        <v>87</v>
      </c>
      <c r="D80" s="6" t="s">
        <v>205</v>
      </c>
      <c r="E80" s="6" t="s">
        <v>204</v>
      </c>
      <c r="F80" s="5">
        <v>239.8709370151422</v>
      </c>
      <c r="G80" s="5">
        <v>252.26950851600407</v>
      </c>
      <c r="H80" s="5">
        <v>264.2141200782977</v>
      </c>
      <c r="I80" s="5">
        <v>275.2234623767493</v>
      </c>
      <c r="J80" s="5">
        <v>285.08164902989017</v>
      </c>
      <c r="K80" s="5">
        <v>293.06848745167139</v>
      </c>
      <c r="L80" s="5">
        <v>299.27254423454394</v>
      </c>
      <c r="M80" s="5">
        <v>303.8601578876129</v>
      </c>
      <c r="N80" s="5">
        <v>306.91327366556828</v>
      </c>
      <c r="O80" s="5">
        <v>308.36752893066171</v>
      </c>
      <c r="P80" s="5">
        <v>308.45968398808043</v>
      </c>
      <c r="Q80" s="5">
        <v>307.47320999639931</v>
      </c>
      <c r="R80" s="5">
        <v>305.78299228048695</v>
      </c>
      <c r="S80" s="5">
        <v>303.63612153662268</v>
      </c>
      <c r="T80" s="5">
        <v>301.29217402686805</v>
      </c>
      <c r="U80" s="5">
        <v>298.84211118666758</v>
      </c>
      <c r="V80" s="5">
        <v>296.38208001716737</v>
      </c>
      <c r="W80" s="5">
        <v>293.96560938299052</v>
      </c>
      <c r="X80" s="5">
        <v>291.6272285727544</v>
      </c>
    </row>
    <row r="81" spans="1:24" x14ac:dyDescent="0.3">
      <c r="A81" s="6" t="s">
        <v>6</v>
      </c>
      <c r="B81" s="6" t="s">
        <v>206</v>
      </c>
      <c r="C81" s="6" t="s">
        <v>88</v>
      </c>
      <c r="D81" s="6" t="s">
        <v>205</v>
      </c>
      <c r="E81" s="6" t="s">
        <v>204</v>
      </c>
      <c r="F81" s="5">
        <v>1224.6143269999998</v>
      </c>
      <c r="G81" s="5">
        <v>1315.8031821102345</v>
      </c>
      <c r="H81" s="5">
        <v>1412.090247892384</v>
      </c>
      <c r="I81" s="5">
        <v>1508.2035672000266</v>
      </c>
      <c r="J81" s="5">
        <v>1603.7092349478039</v>
      </c>
      <c r="K81" s="5">
        <v>1696.0272297079105</v>
      </c>
      <c r="L81" s="5">
        <v>1787.90174450208</v>
      </c>
      <c r="M81" s="5">
        <v>1880.1446355730131</v>
      </c>
      <c r="N81" s="5">
        <v>1970.550275142989</v>
      </c>
      <c r="O81" s="5">
        <v>2054.6269265075944</v>
      </c>
      <c r="P81" s="5">
        <v>2131.4544818680965</v>
      </c>
      <c r="Q81" s="5">
        <v>2202.0868962552099</v>
      </c>
      <c r="R81" s="5">
        <v>2268.3420601129692</v>
      </c>
      <c r="S81" s="5">
        <v>2331.8942386912049</v>
      </c>
      <c r="T81" s="5">
        <v>2392.6253405513662</v>
      </c>
      <c r="U81" s="5">
        <v>2450.023243736925</v>
      </c>
      <c r="V81" s="5">
        <v>2504.987966258117</v>
      </c>
      <c r="W81" s="5">
        <v>2557.9656713565455</v>
      </c>
      <c r="X81" s="5">
        <v>2608.6192418038058</v>
      </c>
    </row>
    <row r="82" spans="1:24" x14ac:dyDescent="0.3">
      <c r="A82" s="6" t="s">
        <v>6</v>
      </c>
      <c r="B82" s="6" t="s">
        <v>206</v>
      </c>
      <c r="C82" s="6" t="s">
        <v>89</v>
      </c>
      <c r="D82" s="6" t="s">
        <v>205</v>
      </c>
      <c r="E82" s="6" t="s">
        <v>204</v>
      </c>
      <c r="F82" s="5">
        <v>4.4698999999999991</v>
      </c>
      <c r="G82" s="5">
        <v>4.7296178920639811</v>
      </c>
      <c r="H82" s="5">
        <v>4.925221058746212</v>
      </c>
      <c r="I82" s="5">
        <v>5.0604747208330441</v>
      </c>
      <c r="J82" s="5">
        <v>5.1544945171029664</v>
      </c>
      <c r="K82" s="5">
        <v>5.2285108042514645</v>
      </c>
      <c r="L82" s="5">
        <v>5.284938826965587</v>
      </c>
      <c r="M82" s="5">
        <v>5.3163898895217843</v>
      </c>
      <c r="N82" s="5">
        <v>5.3121026889556173</v>
      </c>
      <c r="O82" s="5">
        <v>5.2700019942118388</v>
      </c>
      <c r="P82" s="5">
        <v>5.1935878340464736</v>
      </c>
      <c r="Q82" s="5">
        <v>5.0883040755191633</v>
      </c>
      <c r="R82" s="5">
        <v>4.9664338247228859</v>
      </c>
      <c r="S82" s="5">
        <v>4.836543255503492</v>
      </c>
      <c r="T82" s="5">
        <v>4.701745468759202</v>
      </c>
      <c r="U82" s="5">
        <v>4.5597577016463626</v>
      </c>
      <c r="V82" s="5">
        <v>4.4056261423696341</v>
      </c>
      <c r="W82" s="5">
        <v>4.2354493991891777</v>
      </c>
      <c r="X82" s="5">
        <v>4.0514709882175719</v>
      </c>
    </row>
    <row r="83" spans="1:24" x14ac:dyDescent="0.3">
      <c r="A83" s="6" t="s">
        <v>6</v>
      </c>
      <c r="B83" s="6" t="s">
        <v>206</v>
      </c>
      <c r="C83" s="6" t="s">
        <v>90</v>
      </c>
      <c r="D83" s="6" t="s">
        <v>205</v>
      </c>
      <c r="E83" s="6" t="s">
        <v>204</v>
      </c>
      <c r="F83" s="5">
        <v>73.973629999999943</v>
      </c>
      <c r="G83" s="5">
        <v>78.791952030799649</v>
      </c>
      <c r="H83" s="5">
        <v>83.577678348502474</v>
      </c>
      <c r="I83" s="5">
        <v>87.773326949961358</v>
      </c>
      <c r="J83" s="5">
        <v>91.361185407480676</v>
      </c>
      <c r="K83" s="5">
        <v>94.509934104851936</v>
      </c>
      <c r="L83" s="5">
        <v>97.502540596148535</v>
      </c>
      <c r="M83" s="5">
        <v>100.273305859256</v>
      </c>
      <c r="N83" s="5">
        <v>102.57619752119922</v>
      </c>
      <c r="O83" s="5">
        <v>104.159718300927</v>
      </c>
      <c r="P83" s="5">
        <v>105.07238077334061</v>
      </c>
      <c r="Q83" s="5">
        <v>105.52078998946868</v>
      </c>
      <c r="R83" s="5">
        <v>105.75576901913377</v>
      </c>
      <c r="S83" s="5">
        <v>106.02366362554541</v>
      </c>
      <c r="T83" s="5">
        <v>106.54403596056339</v>
      </c>
      <c r="U83" s="5">
        <v>107.47866953674666</v>
      </c>
      <c r="V83" s="5">
        <v>108.8684768730413</v>
      </c>
      <c r="W83" s="5">
        <v>110.62237126968689</v>
      </c>
      <c r="X83" s="5">
        <v>112.60424166527314</v>
      </c>
    </row>
    <row r="84" spans="1:24" x14ac:dyDescent="0.3">
      <c r="A84" s="6" t="s">
        <v>6</v>
      </c>
      <c r="B84" s="6" t="s">
        <v>206</v>
      </c>
      <c r="C84" s="6" t="s">
        <v>91</v>
      </c>
      <c r="D84" s="6" t="s">
        <v>205</v>
      </c>
      <c r="E84" s="6" t="s">
        <v>204</v>
      </c>
      <c r="F84" s="5">
        <v>31.671590999999989</v>
      </c>
      <c r="G84" s="5">
        <v>36.628305542569848</v>
      </c>
      <c r="H84" s="5">
        <v>42.353849239516677</v>
      </c>
      <c r="I84" s="5">
        <v>48.699041384551208</v>
      </c>
      <c r="J84" s="5">
        <v>55.6084078377325</v>
      </c>
      <c r="K84" s="5">
        <v>62.817596345303095</v>
      </c>
      <c r="L84" s="5">
        <v>70.304573863204538</v>
      </c>
      <c r="M84" s="5">
        <v>78.093609048584739</v>
      </c>
      <c r="N84" s="5">
        <v>86.19762745354123</v>
      </c>
      <c r="O84" s="5">
        <v>94.475689288590146</v>
      </c>
      <c r="P84" s="5">
        <v>102.89137412650661</v>
      </c>
      <c r="Q84" s="5">
        <v>111.44400921571031</v>
      </c>
      <c r="R84" s="5">
        <v>120.14757257020096</v>
      </c>
      <c r="S84" s="5">
        <v>128.99816253617644</v>
      </c>
      <c r="T84" s="5">
        <v>137.9467693844353</v>
      </c>
      <c r="U84" s="5">
        <v>146.94362858537718</v>
      </c>
      <c r="V84" s="5">
        <v>155.97889246976695</v>
      </c>
      <c r="W84" s="5">
        <v>165.07024956888068</v>
      </c>
      <c r="X84" s="5">
        <v>174.24327310496363</v>
      </c>
    </row>
    <row r="85" spans="1:24" x14ac:dyDescent="0.3">
      <c r="A85" s="6" t="s">
        <v>6</v>
      </c>
      <c r="B85" s="6" t="s">
        <v>206</v>
      </c>
      <c r="C85" s="6" t="s">
        <v>92</v>
      </c>
      <c r="D85" s="6" t="s">
        <v>205</v>
      </c>
      <c r="E85" s="6" t="s">
        <v>204</v>
      </c>
      <c r="F85" s="5">
        <v>0.32013594562136782</v>
      </c>
      <c r="G85" s="5">
        <v>0.34152230707582154</v>
      </c>
      <c r="H85" s="5">
        <v>0.35882889105122401</v>
      </c>
      <c r="I85" s="5">
        <v>0.37209223221863263</v>
      </c>
      <c r="J85" s="5">
        <v>0.38215029575638804</v>
      </c>
      <c r="K85" s="5">
        <v>0.39007616069495765</v>
      </c>
      <c r="L85" s="5">
        <v>0.39625461259651312</v>
      </c>
      <c r="M85" s="5">
        <v>0.40059029193899653</v>
      </c>
      <c r="N85" s="5">
        <v>0.40260351185182747</v>
      </c>
      <c r="O85" s="5">
        <v>0.40230747546468776</v>
      </c>
      <c r="P85" s="5">
        <v>0.39994805732289596</v>
      </c>
      <c r="Q85" s="5">
        <v>0.39553669521163742</v>
      </c>
      <c r="R85" s="5">
        <v>0.38939204156826385</v>
      </c>
      <c r="S85" s="5">
        <v>0.38167027396632758</v>
      </c>
      <c r="T85" s="5">
        <v>0.37242008862304321</v>
      </c>
      <c r="U85" s="5">
        <v>0.36174040280996594</v>
      </c>
      <c r="V85" s="5">
        <v>0.34996146377121051</v>
      </c>
      <c r="W85" s="5">
        <v>0.33724405935609625</v>
      </c>
      <c r="X85" s="5">
        <v>0.3236089388006797</v>
      </c>
    </row>
    <row r="86" spans="1:24" x14ac:dyDescent="0.3">
      <c r="A86" s="6" t="s">
        <v>6</v>
      </c>
      <c r="B86" s="6" t="s">
        <v>206</v>
      </c>
      <c r="C86" s="6" t="s">
        <v>93</v>
      </c>
      <c r="D86" s="6" t="s">
        <v>205</v>
      </c>
      <c r="E86" s="6" t="s">
        <v>204</v>
      </c>
      <c r="F86" s="5">
        <v>7.4184000000000028</v>
      </c>
      <c r="G86" s="5">
        <v>8.2182964452338592</v>
      </c>
      <c r="H86" s="5">
        <v>8.9348253709013115</v>
      </c>
      <c r="I86" s="5">
        <v>9.553395280499867</v>
      </c>
      <c r="J86" s="5">
        <v>10.104936437759646</v>
      </c>
      <c r="K86" s="5">
        <v>10.63306032605265</v>
      </c>
      <c r="L86" s="5">
        <v>11.13967267092394</v>
      </c>
      <c r="M86" s="5">
        <v>11.604367492306329</v>
      </c>
      <c r="N86" s="5">
        <v>12.006176614818985</v>
      </c>
      <c r="O86" s="5">
        <v>12.3472751408523</v>
      </c>
      <c r="P86" s="5">
        <v>12.629834210430955</v>
      </c>
      <c r="Q86" s="5">
        <v>12.876762231744054</v>
      </c>
      <c r="R86" s="5">
        <v>13.090571512815458</v>
      </c>
      <c r="S86" s="5">
        <v>13.268116045478031</v>
      </c>
      <c r="T86" s="5">
        <v>13.40236265737793</v>
      </c>
      <c r="U86" s="5">
        <v>13.495593968007112</v>
      </c>
      <c r="V86" s="5">
        <v>13.55064975999637</v>
      </c>
      <c r="W86" s="5">
        <v>13.572593792370728</v>
      </c>
      <c r="X86" s="5">
        <v>13.561718695001009</v>
      </c>
    </row>
    <row r="87" spans="1:24" x14ac:dyDescent="0.3">
      <c r="A87" s="6" t="s">
        <v>6</v>
      </c>
      <c r="B87" s="6" t="s">
        <v>206</v>
      </c>
      <c r="C87" s="6" t="s">
        <v>94</v>
      </c>
      <c r="D87" s="6" t="s">
        <v>205</v>
      </c>
      <c r="E87" s="6" t="s">
        <v>204</v>
      </c>
      <c r="F87" s="5">
        <v>60.550847999999974</v>
      </c>
      <c r="G87" s="5">
        <v>61.019660490816655</v>
      </c>
      <c r="H87" s="5">
        <v>60.55608363300432</v>
      </c>
      <c r="I87" s="5">
        <v>59.663217124501514</v>
      </c>
      <c r="J87" s="5">
        <v>58.53568514993156</v>
      </c>
      <c r="K87" s="5">
        <v>57.282378738193458</v>
      </c>
      <c r="L87" s="5">
        <v>55.866392868140878</v>
      </c>
      <c r="M87" s="5">
        <v>54.193457534950412</v>
      </c>
      <c r="N87" s="5">
        <v>52.213231292973688</v>
      </c>
      <c r="O87" s="5">
        <v>49.971266841004109</v>
      </c>
      <c r="P87" s="5">
        <v>47.57765764912746</v>
      </c>
      <c r="Q87" s="5">
        <v>45.149585525462712</v>
      </c>
      <c r="R87" s="5">
        <v>42.830227483863979</v>
      </c>
      <c r="S87" s="5">
        <v>40.66436886231476</v>
      </c>
      <c r="T87" s="5">
        <v>38.650937162944572</v>
      </c>
      <c r="U87" s="5">
        <v>36.733607167339954</v>
      </c>
      <c r="V87" s="5">
        <v>34.848390721427158</v>
      </c>
      <c r="W87" s="5">
        <v>32.972526568637683</v>
      </c>
      <c r="X87" s="5">
        <v>31.111751572433995</v>
      </c>
    </row>
    <row r="88" spans="1:24" x14ac:dyDescent="0.3">
      <c r="A88" s="6" t="s">
        <v>6</v>
      </c>
      <c r="B88" s="6" t="s">
        <v>206</v>
      </c>
      <c r="C88" s="6" t="s">
        <v>95</v>
      </c>
      <c r="D88" s="6" t="s">
        <v>205</v>
      </c>
      <c r="E88" s="6" t="s">
        <v>204</v>
      </c>
      <c r="F88" s="5">
        <v>2.7410520000000003</v>
      </c>
      <c r="G88" s="5">
        <v>2.8179894041987152</v>
      </c>
      <c r="H88" s="5">
        <v>2.9256153054687197</v>
      </c>
      <c r="I88" s="5">
        <v>3.0529397241229339</v>
      </c>
      <c r="J88" s="5">
        <v>3.1737214503743774</v>
      </c>
      <c r="K88" s="5">
        <v>3.2790221361158745</v>
      </c>
      <c r="L88" s="5">
        <v>3.3757199245950038</v>
      </c>
      <c r="M88" s="5">
        <v>3.4700398802168584</v>
      </c>
      <c r="N88" s="5">
        <v>3.5630791070047318</v>
      </c>
      <c r="O88" s="5">
        <v>3.6488596147999055</v>
      </c>
      <c r="P88" s="5">
        <v>3.7270765697662998</v>
      </c>
      <c r="Q88" s="5">
        <v>3.8057013076601667</v>
      </c>
      <c r="R88" s="5">
        <v>3.8878872915152694</v>
      </c>
      <c r="S88" s="5">
        <v>3.9737769306542128</v>
      </c>
      <c r="T88" s="5">
        <v>4.0610055470506685</v>
      </c>
      <c r="U88" s="5">
        <v>4.1492014634487484</v>
      </c>
      <c r="V88" s="5">
        <v>4.2404316546467253</v>
      </c>
      <c r="W88" s="5">
        <v>4.3394449889485829</v>
      </c>
      <c r="X88" s="5">
        <v>4.4478261337769665</v>
      </c>
    </row>
    <row r="89" spans="1:24" x14ac:dyDescent="0.3">
      <c r="A89" s="6" t="s">
        <v>6</v>
      </c>
      <c r="B89" s="6" t="s">
        <v>206</v>
      </c>
      <c r="C89" s="6" t="s">
        <v>96</v>
      </c>
      <c r="D89" s="6" t="s">
        <v>205</v>
      </c>
      <c r="E89" s="6" t="s">
        <v>204</v>
      </c>
      <c r="F89" s="5">
        <v>6.1872270000000009</v>
      </c>
      <c r="G89" s="5">
        <v>7.0572187909331294</v>
      </c>
      <c r="H89" s="5">
        <v>7.9947654958630796</v>
      </c>
      <c r="I89" s="5">
        <v>8.9491863277456911</v>
      </c>
      <c r="J89" s="5">
        <v>9.9335686293467269</v>
      </c>
      <c r="K89" s="5">
        <v>10.909352287589737</v>
      </c>
      <c r="L89" s="5">
        <v>11.881950543984601</v>
      </c>
      <c r="M89" s="5">
        <v>12.868698359184545</v>
      </c>
      <c r="N89" s="5">
        <v>13.878490542238735</v>
      </c>
      <c r="O89" s="5">
        <v>14.878215257353276</v>
      </c>
      <c r="P89" s="5">
        <v>15.840265266539665</v>
      </c>
      <c r="Q89" s="5">
        <v>16.732073097122228</v>
      </c>
      <c r="R89" s="5">
        <v>17.561430840709058</v>
      </c>
      <c r="S89" s="5">
        <v>18.345670830077264</v>
      </c>
      <c r="T89" s="5">
        <v>19.095192524330152</v>
      </c>
      <c r="U89" s="5">
        <v>19.803668080284549</v>
      </c>
      <c r="V89" s="5">
        <v>20.458613681761939</v>
      </c>
      <c r="W89" s="5">
        <v>21.051301227336378</v>
      </c>
      <c r="X89" s="5">
        <v>21.579473038251418</v>
      </c>
    </row>
    <row r="90" spans="1:24" x14ac:dyDescent="0.3">
      <c r="A90" s="6" t="s">
        <v>6</v>
      </c>
      <c r="B90" s="6" t="s">
        <v>206</v>
      </c>
      <c r="C90" s="6" t="s">
        <v>97</v>
      </c>
      <c r="D90" s="6" t="s">
        <v>205</v>
      </c>
      <c r="E90" s="6" t="s">
        <v>204</v>
      </c>
      <c r="F90" s="5">
        <v>126.53592001621917</v>
      </c>
      <c r="G90" s="5">
        <v>125.55568561310423</v>
      </c>
      <c r="H90" s="5">
        <v>123.2105003897708</v>
      </c>
      <c r="I90" s="5">
        <v>119.73963051769734</v>
      </c>
      <c r="J90" s="5">
        <v>115.4743766852104</v>
      </c>
      <c r="K90" s="5">
        <v>110.79381494087397</v>
      </c>
      <c r="L90" s="5">
        <v>105.8439747457803</v>
      </c>
      <c r="M90" s="5">
        <v>100.73154998755024</v>
      </c>
      <c r="N90" s="5">
        <v>95.501652143015846</v>
      </c>
      <c r="O90" s="5">
        <v>90.230853869657253</v>
      </c>
      <c r="P90" s="5">
        <v>84.81050599250797</v>
      </c>
      <c r="Q90" s="5">
        <v>79.273372817636869</v>
      </c>
      <c r="R90" s="5">
        <v>73.789690904799031</v>
      </c>
      <c r="S90" s="5">
        <v>68.50886868725064</v>
      </c>
      <c r="T90" s="5">
        <v>63.563159625478917</v>
      </c>
      <c r="U90" s="5">
        <v>58.910046449353807</v>
      </c>
      <c r="V90" s="5">
        <v>54.516016489996389</v>
      </c>
      <c r="W90" s="5">
        <v>50.329320142576634</v>
      </c>
      <c r="X90" s="5">
        <v>46.331036008717561</v>
      </c>
    </row>
    <row r="91" spans="1:24" x14ac:dyDescent="0.3">
      <c r="A91" s="6" t="s">
        <v>6</v>
      </c>
      <c r="B91" s="6" t="s">
        <v>206</v>
      </c>
      <c r="C91" s="6" t="s">
        <v>98</v>
      </c>
      <c r="D91" s="6" t="s">
        <v>205</v>
      </c>
      <c r="E91" s="6" t="s">
        <v>204</v>
      </c>
      <c r="F91" s="5">
        <v>16.026367000456602</v>
      </c>
      <c r="G91" s="5">
        <v>16.894891463822788</v>
      </c>
      <c r="H91" s="5">
        <v>17.739762090377578</v>
      </c>
      <c r="I91" s="5">
        <v>18.479833558968647</v>
      </c>
      <c r="J91" s="5">
        <v>19.131593682376529</v>
      </c>
      <c r="K91" s="5">
        <v>19.751673781497978</v>
      </c>
      <c r="L91" s="5">
        <v>20.396802185439245</v>
      </c>
      <c r="M91" s="5">
        <v>21.024436586698958</v>
      </c>
      <c r="N91" s="5">
        <v>21.597135745614992</v>
      </c>
      <c r="O91" s="5">
        <v>22.08742152578132</v>
      </c>
      <c r="P91" s="5">
        <v>22.525591746727965</v>
      </c>
      <c r="Q91" s="5">
        <v>22.934417486567515</v>
      </c>
      <c r="R91" s="5">
        <v>23.331793953280791</v>
      </c>
      <c r="S91" s="5">
        <v>23.709439439533117</v>
      </c>
      <c r="T91" s="5">
        <v>24.049871306426503</v>
      </c>
      <c r="U91" s="5">
        <v>24.349851838161015</v>
      </c>
      <c r="V91" s="5">
        <v>24.615572104780519</v>
      </c>
      <c r="W91" s="5">
        <v>24.852575965204597</v>
      </c>
      <c r="X91" s="5">
        <v>25.064502759637858</v>
      </c>
    </row>
    <row r="92" spans="1:24" x14ac:dyDescent="0.3">
      <c r="A92" s="6" t="s">
        <v>6</v>
      </c>
      <c r="B92" s="6" t="s">
        <v>206</v>
      </c>
      <c r="C92" s="6" t="s">
        <v>99</v>
      </c>
      <c r="D92" s="6" t="s">
        <v>205</v>
      </c>
      <c r="E92" s="6" t="s">
        <v>204</v>
      </c>
      <c r="F92" s="5">
        <v>40.512681999999984</v>
      </c>
      <c r="G92" s="5">
        <v>46.243145271381628</v>
      </c>
      <c r="H92" s="5">
        <v>52.534341084064884</v>
      </c>
      <c r="I92" s="5">
        <v>59.162974972077656</v>
      </c>
      <c r="J92" s="5">
        <v>66.2052783226343</v>
      </c>
      <c r="K92" s="5">
        <v>73.416448984115192</v>
      </c>
      <c r="L92" s="5">
        <v>80.850384785637146</v>
      </c>
      <c r="M92" s="5">
        <v>88.38739182655975</v>
      </c>
      <c r="N92" s="5">
        <v>95.946219822001154</v>
      </c>
      <c r="O92" s="5">
        <v>103.20221508046298</v>
      </c>
      <c r="P92" s="5">
        <v>110.2764653497666</v>
      </c>
      <c r="Q92" s="5">
        <v>117.14552252535842</v>
      </c>
      <c r="R92" s="5">
        <v>124.05229922922244</v>
      </c>
      <c r="S92" s="5">
        <v>130.82527162946397</v>
      </c>
      <c r="T92" s="5">
        <v>137.40675309649495</v>
      </c>
      <c r="U92" s="5">
        <v>143.72378683387043</v>
      </c>
      <c r="V92" s="5">
        <v>149.74433042698885</v>
      </c>
      <c r="W92" s="5">
        <v>155.4630838345914</v>
      </c>
      <c r="X92" s="5">
        <v>160.9803507639059</v>
      </c>
    </row>
    <row r="93" spans="1:24" x14ac:dyDescent="0.3">
      <c r="A93" s="6" t="s">
        <v>6</v>
      </c>
      <c r="B93" s="6" t="s">
        <v>206</v>
      </c>
      <c r="C93" s="6" t="s">
        <v>100</v>
      </c>
      <c r="D93" s="6" t="s">
        <v>205</v>
      </c>
      <c r="E93" s="6" t="s">
        <v>204</v>
      </c>
      <c r="F93" s="5">
        <v>5.3342229999999979</v>
      </c>
      <c r="G93" s="5">
        <v>5.653420682474434</v>
      </c>
      <c r="H93" s="5">
        <v>5.9963121431402344</v>
      </c>
      <c r="I93" s="5">
        <v>6.3352645555397862</v>
      </c>
      <c r="J93" s="5">
        <v>6.657334700100046</v>
      </c>
      <c r="K93" s="5">
        <v>6.9593993473182501</v>
      </c>
      <c r="L93" s="5">
        <v>7.2422749219112159</v>
      </c>
      <c r="M93" s="5">
        <v>7.5030424325281571</v>
      </c>
      <c r="N93" s="5">
        <v>7.7399395386795238</v>
      </c>
      <c r="O93" s="5">
        <v>7.9482021317455098</v>
      </c>
      <c r="P93" s="5">
        <v>8.1327401903698462</v>
      </c>
      <c r="Q93" s="5">
        <v>8.3052587018167472</v>
      </c>
      <c r="R93" s="5">
        <v>8.4659409116253013</v>
      </c>
      <c r="S93" s="5">
        <v>8.6138100931658723</v>
      </c>
      <c r="T93" s="5">
        <v>8.7510888847378077</v>
      </c>
      <c r="U93" s="5">
        <v>8.8826376461161001</v>
      </c>
      <c r="V93" s="5">
        <v>9.0115111445164349</v>
      </c>
      <c r="W93" s="5">
        <v>9.1373071681738747</v>
      </c>
      <c r="X93" s="5">
        <v>9.2578621488678898</v>
      </c>
    </row>
    <row r="94" spans="1:24" x14ac:dyDescent="0.3">
      <c r="A94" s="6" t="s">
        <v>6</v>
      </c>
      <c r="B94" s="6" t="s">
        <v>206</v>
      </c>
      <c r="C94" s="6" t="s">
        <v>101</v>
      </c>
      <c r="D94" s="6" t="s">
        <v>205</v>
      </c>
      <c r="E94" s="6" t="s">
        <v>204</v>
      </c>
      <c r="F94" s="5">
        <v>14.138255000114109</v>
      </c>
      <c r="G94" s="5">
        <v>14.964689119137713</v>
      </c>
      <c r="H94" s="5">
        <v>15.94144314823639</v>
      </c>
      <c r="I94" s="5">
        <v>16.925311667706382</v>
      </c>
      <c r="J94" s="5">
        <v>17.842632753311278</v>
      </c>
      <c r="K94" s="5">
        <v>18.619657916676296</v>
      </c>
      <c r="L94" s="5">
        <v>19.352482983074268</v>
      </c>
      <c r="M94" s="5">
        <v>20.07300876227491</v>
      </c>
      <c r="N94" s="5">
        <v>20.784993599854932</v>
      </c>
      <c r="O94" s="5">
        <v>21.44546943880226</v>
      </c>
      <c r="P94" s="5">
        <v>22.003082735917214</v>
      </c>
      <c r="Q94" s="5">
        <v>22.473114874783064</v>
      </c>
      <c r="R94" s="5">
        <v>22.919658684741687</v>
      </c>
      <c r="S94" s="5">
        <v>23.367001196985019</v>
      </c>
      <c r="T94" s="5">
        <v>23.864013052024657</v>
      </c>
      <c r="U94" s="5">
        <v>24.379422548646765</v>
      </c>
      <c r="V94" s="5">
        <v>24.930605444116814</v>
      </c>
      <c r="W94" s="5">
        <v>25.502020663254765</v>
      </c>
      <c r="X94" s="5">
        <v>26.116639488577672</v>
      </c>
    </row>
    <row r="95" spans="1:24" x14ac:dyDescent="0.3">
      <c r="A95" s="6" t="s">
        <v>6</v>
      </c>
      <c r="B95" s="6" t="s">
        <v>206</v>
      </c>
      <c r="C95" s="6" t="s">
        <v>102</v>
      </c>
      <c r="D95" s="6" t="s">
        <v>205</v>
      </c>
      <c r="E95" s="6" t="s">
        <v>204</v>
      </c>
      <c r="F95" s="5">
        <v>48.183584001943508</v>
      </c>
      <c r="G95" s="5">
        <v>48.744009039304871</v>
      </c>
      <c r="H95" s="5">
        <v>48.907739057879276</v>
      </c>
      <c r="I95" s="5">
        <v>48.668856438067436</v>
      </c>
      <c r="J95" s="5">
        <v>48.007088953542102</v>
      </c>
      <c r="K95" s="5">
        <v>46.937012947088171</v>
      </c>
      <c r="L95" s="5">
        <v>45.419693204225517</v>
      </c>
      <c r="M95" s="5">
        <v>43.470215409745848</v>
      </c>
      <c r="N95" s="5">
        <v>41.157767588465695</v>
      </c>
      <c r="O95" s="5">
        <v>38.632001245806833</v>
      </c>
      <c r="P95" s="5">
        <v>36.029441054677243</v>
      </c>
      <c r="Q95" s="5">
        <v>33.440258580272236</v>
      </c>
      <c r="R95" s="5">
        <v>30.920056315226503</v>
      </c>
      <c r="S95" s="5">
        <v>28.501034832911177</v>
      </c>
      <c r="T95" s="5">
        <v>26.200660825444004</v>
      </c>
      <c r="U95" s="5">
        <v>24.021298167699992</v>
      </c>
      <c r="V95" s="5">
        <v>21.986263014877693</v>
      </c>
      <c r="W95" s="5">
        <v>20.127010921736783</v>
      </c>
      <c r="X95" s="5">
        <v>18.452798022681005</v>
      </c>
    </row>
    <row r="96" spans="1:24" x14ac:dyDescent="0.3">
      <c r="A96" s="6" t="s">
        <v>6</v>
      </c>
      <c r="B96" s="6" t="s">
        <v>206</v>
      </c>
      <c r="C96" s="6" t="s">
        <v>103</v>
      </c>
      <c r="D96" s="6" t="s">
        <v>205</v>
      </c>
      <c r="E96" s="6" t="s">
        <v>204</v>
      </c>
      <c r="F96" s="5">
        <v>2.7367319999999995</v>
      </c>
      <c r="G96" s="5">
        <v>3.1485557015807522</v>
      </c>
      <c r="H96" s="5">
        <v>3.5030696547314677</v>
      </c>
      <c r="I96" s="5">
        <v>3.8237909171230267</v>
      </c>
      <c r="J96" s="5">
        <v>4.1540270351628124</v>
      </c>
      <c r="K96" s="5">
        <v>4.4850203047779234</v>
      </c>
      <c r="L96" s="5">
        <v>4.8043598632430626</v>
      </c>
      <c r="M96" s="5">
        <v>5.1013975185443661</v>
      </c>
      <c r="N96" s="5">
        <v>5.3756482436413906</v>
      </c>
      <c r="O96" s="5">
        <v>5.6341338277274522</v>
      </c>
      <c r="P96" s="5">
        <v>5.8872541236558646</v>
      </c>
      <c r="Q96" s="5">
        <v>6.1290276379551818</v>
      </c>
      <c r="R96" s="5">
        <v>6.3635305848812784</v>
      </c>
      <c r="S96" s="5">
        <v>6.5949117316797876</v>
      </c>
      <c r="T96" s="5">
        <v>6.8236736039378201</v>
      </c>
      <c r="U96" s="5">
        <v>7.0435675520049061</v>
      </c>
      <c r="V96" s="5">
        <v>7.2438259297734184</v>
      </c>
      <c r="W96" s="5">
        <v>7.4146619862346954</v>
      </c>
      <c r="X96" s="5">
        <v>7.552119501937459</v>
      </c>
    </row>
    <row r="97" spans="1:24" x14ac:dyDescent="0.3">
      <c r="A97" s="6" t="s">
        <v>6</v>
      </c>
      <c r="B97" s="6" t="s">
        <v>206</v>
      </c>
      <c r="C97" s="6" t="s">
        <v>104</v>
      </c>
      <c r="D97" s="6" t="s">
        <v>205</v>
      </c>
      <c r="E97" s="6" t="s">
        <v>204</v>
      </c>
      <c r="F97" s="5">
        <v>6.2008939999999972</v>
      </c>
      <c r="G97" s="5">
        <v>6.6811152383990988</v>
      </c>
      <c r="H97" s="5">
        <v>7.2256657445813302</v>
      </c>
      <c r="I97" s="5">
        <v>7.7957542456858944</v>
      </c>
      <c r="J97" s="5">
        <v>8.3346668702610813</v>
      </c>
      <c r="K97" s="5">
        <v>8.8121881556105546</v>
      </c>
      <c r="L97" s="5">
        <v>9.2449421736053896</v>
      </c>
      <c r="M97" s="5">
        <v>9.6753289577467161</v>
      </c>
      <c r="N97" s="5">
        <v>10.110726822878654</v>
      </c>
      <c r="O97" s="5">
        <v>10.511692742342763</v>
      </c>
      <c r="P97" s="5">
        <v>10.858215029397231</v>
      </c>
      <c r="Q97" s="5">
        <v>11.16254040326379</v>
      </c>
      <c r="R97" s="5">
        <v>11.436282640954108</v>
      </c>
      <c r="S97" s="5">
        <v>11.719909833686662</v>
      </c>
      <c r="T97" s="5">
        <v>12.032293946540522</v>
      </c>
      <c r="U97" s="5">
        <v>12.3568012796836</v>
      </c>
      <c r="V97" s="5">
        <v>12.690294102610608</v>
      </c>
      <c r="W97" s="5">
        <v>13.017324160299413</v>
      </c>
      <c r="X97" s="5">
        <v>13.350767561885279</v>
      </c>
    </row>
    <row r="98" spans="1:24" x14ac:dyDescent="0.3">
      <c r="A98" s="6" t="s">
        <v>6</v>
      </c>
      <c r="B98" s="6" t="s">
        <v>206</v>
      </c>
      <c r="C98" s="6" t="s">
        <v>105</v>
      </c>
      <c r="D98" s="6" t="s">
        <v>205</v>
      </c>
      <c r="E98" s="6" t="s">
        <v>204</v>
      </c>
      <c r="F98" s="5">
        <v>4.2275969999999949</v>
      </c>
      <c r="G98" s="5">
        <v>4.4036182094336747</v>
      </c>
      <c r="H98" s="5">
        <v>4.5895691903266895</v>
      </c>
      <c r="I98" s="5">
        <v>4.7759516966753379</v>
      </c>
      <c r="J98" s="5">
        <v>4.9495355603334996</v>
      </c>
      <c r="K98" s="5">
        <v>5.088066741372594</v>
      </c>
      <c r="L98" s="5">
        <v>5.198255518797307</v>
      </c>
      <c r="M98" s="5">
        <v>5.2905492470390767</v>
      </c>
      <c r="N98" s="5">
        <v>5.3727797462518847</v>
      </c>
      <c r="O98" s="5">
        <v>5.4431598865710606</v>
      </c>
      <c r="P98" s="5">
        <v>5.4986607234971023</v>
      </c>
      <c r="Q98" s="5">
        <v>5.5379836239862081</v>
      </c>
      <c r="R98" s="5">
        <v>5.5701783449175046</v>
      </c>
      <c r="S98" s="5">
        <v>5.6064149820758242</v>
      </c>
      <c r="T98" s="5">
        <v>5.6531522802593583</v>
      </c>
      <c r="U98" s="5">
        <v>5.7124853490493903</v>
      </c>
      <c r="V98" s="5">
        <v>5.7830774418369391</v>
      </c>
      <c r="W98" s="5">
        <v>5.8622801967943596</v>
      </c>
      <c r="X98" s="5">
        <v>5.9490487635698619</v>
      </c>
    </row>
    <row r="99" spans="1:24" x14ac:dyDescent="0.3">
      <c r="A99" s="6" t="s">
        <v>6</v>
      </c>
      <c r="B99" s="6" t="s">
        <v>206</v>
      </c>
      <c r="C99" s="6" t="s">
        <v>106</v>
      </c>
      <c r="D99" s="6" t="s">
        <v>205</v>
      </c>
      <c r="E99" s="6" t="s">
        <v>204</v>
      </c>
      <c r="F99" s="5">
        <v>3.9941220000000008</v>
      </c>
      <c r="G99" s="5">
        <v>4.8301247600174388</v>
      </c>
      <c r="H99" s="5">
        <v>5.6912425236019688</v>
      </c>
      <c r="I99" s="5">
        <v>6.5625639632367614</v>
      </c>
      <c r="J99" s="5">
        <v>7.4767180968030944</v>
      </c>
      <c r="K99" s="5">
        <v>8.4011431677452979</v>
      </c>
      <c r="L99" s="5">
        <v>9.3410370090313855</v>
      </c>
      <c r="M99" s="5">
        <v>10.301110554675468</v>
      </c>
      <c r="N99" s="5">
        <v>11.270291704519092</v>
      </c>
      <c r="O99" s="5">
        <v>12.219990503235277</v>
      </c>
      <c r="P99" s="5">
        <v>13.14425443731278</v>
      </c>
      <c r="Q99" s="5">
        <v>14.034468974556113</v>
      </c>
      <c r="R99" s="5">
        <v>14.873903345085528</v>
      </c>
      <c r="S99" s="5">
        <v>15.659969035913216</v>
      </c>
      <c r="T99" s="5">
        <v>16.388945112831887</v>
      </c>
      <c r="U99" s="5">
        <v>17.022769473561308</v>
      </c>
      <c r="V99" s="5">
        <v>17.561029605549901</v>
      </c>
      <c r="W99" s="5">
        <v>18.009451513212706</v>
      </c>
      <c r="X99" s="5">
        <v>18.375847075647002</v>
      </c>
    </row>
    <row r="100" spans="1:24" x14ac:dyDescent="0.3">
      <c r="A100" s="6" t="s">
        <v>6</v>
      </c>
      <c r="B100" s="6" t="s">
        <v>206</v>
      </c>
      <c r="C100" s="6" t="s">
        <v>107</v>
      </c>
      <c r="D100" s="6" t="s">
        <v>205</v>
      </c>
      <c r="E100" s="6" t="s">
        <v>204</v>
      </c>
      <c r="F100" s="5">
        <v>6.3551119999999948</v>
      </c>
      <c r="G100" s="5">
        <v>6.9580153782020613</v>
      </c>
      <c r="H100" s="5">
        <v>7.5494952196529921</v>
      </c>
      <c r="I100" s="5">
        <v>8.0955688598226754</v>
      </c>
      <c r="J100" s="5">
        <v>8.6160355546356797</v>
      </c>
      <c r="K100" s="5">
        <v>9.1374167028130788</v>
      </c>
      <c r="L100" s="5">
        <v>9.6771994337644962</v>
      </c>
      <c r="M100" s="5">
        <v>10.216806772328557</v>
      </c>
      <c r="N100" s="5">
        <v>10.725644849271646</v>
      </c>
      <c r="O100" s="5">
        <v>11.173065686516594</v>
      </c>
      <c r="P100" s="5">
        <v>11.561326677673904</v>
      </c>
      <c r="Q100" s="5">
        <v>11.91708745564698</v>
      </c>
      <c r="R100" s="5">
        <v>12.270532132236166</v>
      </c>
      <c r="S100" s="5">
        <v>12.638608328017483</v>
      </c>
      <c r="T100" s="5">
        <v>13.018478541765871</v>
      </c>
      <c r="U100" s="5">
        <v>13.39421435886188</v>
      </c>
      <c r="V100" s="5">
        <v>13.753153693410646</v>
      </c>
      <c r="W100" s="5">
        <v>14.099675933288719</v>
      </c>
      <c r="X100" s="5">
        <v>14.448897521313079</v>
      </c>
    </row>
    <row r="101" spans="1:24" x14ac:dyDescent="0.3">
      <c r="A101" s="6" t="s">
        <v>6</v>
      </c>
      <c r="B101" s="6" t="s">
        <v>206</v>
      </c>
      <c r="C101" s="6" t="s">
        <v>108</v>
      </c>
      <c r="D101" s="6" t="s">
        <v>205</v>
      </c>
      <c r="E101" s="6" t="s">
        <v>204</v>
      </c>
      <c r="F101" s="5">
        <v>0.17426700000000003</v>
      </c>
      <c r="G101" s="5">
        <v>0.18359306215923754</v>
      </c>
      <c r="H101" s="5">
        <v>0.19331290510911889</v>
      </c>
      <c r="I101" s="5">
        <v>0.20270285974377389</v>
      </c>
      <c r="J101" s="5">
        <v>0.21135035378832687</v>
      </c>
      <c r="K101" s="5">
        <v>0.21889653751482113</v>
      </c>
      <c r="L101" s="5">
        <v>0.22562613806576456</v>
      </c>
      <c r="M101" s="5">
        <v>0.23168911569199152</v>
      </c>
      <c r="N101" s="5">
        <v>0.23709713547872424</v>
      </c>
      <c r="O101" s="5">
        <v>0.24167543282510953</v>
      </c>
      <c r="P101" s="5">
        <v>0.24555799204385836</v>
      </c>
      <c r="Q101" s="5">
        <v>0.2489009592592395</v>
      </c>
      <c r="R101" s="5">
        <v>0.25196808425672879</v>
      </c>
      <c r="S101" s="5">
        <v>0.25498377995187227</v>
      </c>
      <c r="T101" s="5">
        <v>0.25812746194559777</v>
      </c>
      <c r="U101" s="5">
        <v>0.26154022511904368</v>
      </c>
      <c r="V101" s="5">
        <v>0.26535237422370322</v>
      </c>
      <c r="W101" s="5">
        <v>0.26963494797648974</v>
      </c>
      <c r="X101" s="5">
        <v>0.27439017628291296</v>
      </c>
    </row>
    <row r="102" spans="1:24" x14ac:dyDescent="0.3">
      <c r="A102" s="6" t="s">
        <v>6</v>
      </c>
      <c r="B102" s="6" t="s">
        <v>206</v>
      </c>
      <c r="C102" s="6" t="s">
        <v>109</v>
      </c>
      <c r="D102" s="6" t="s">
        <v>205</v>
      </c>
      <c r="E102" s="6" t="s">
        <v>204</v>
      </c>
      <c r="F102" s="5">
        <v>20.859948999999983</v>
      </c>
      <c r="G102" s="5">
        <v>21.773297785793179</v>
      </c>
      <c r="H102" s="5">
        <v>22.633988572721631</v>
      </c>
      <c r="I102" s="5">
        <v>23.461565871338337</v>
      </c>
      <c r="J102" s="5">
        <v>24.256737180751735</v>
      </c>
      <c r="K102" s="5">
        <v>25.001093912558552</v>
      </c>
      <c r="L102" s="5">
        <v>25.696694000028891</v>
      </c>
      <c r="M102" s="5">
        <v>26.320423379349826</v>
      </c>
      <c r="N102" s="5">
        <v>26.889634995786441</v>
      </c>
      <c r="O102" s="5">
        <v>27.418624289486832</v>
      </c>
      <c r="P102" s="5">
        <v>27.934838017690442</v>
      </c>
      <c r="Q102" s="5">
        <v>28.464268158755086</v>
      </c>
      <c r="R102" s="5">
        <v>29.014989450777936</v>
      </c>
      <c r="S102" s="5">
        <v>29.596289576288807</v>
      </c>
      <c r="T102" s="5">
        <v>30.223840302220516</v>
      </c>
      <c r="U102" s="5">
        <v>30.905529604372799</v>
      </c>
      <c r="V102" s="5">
        <v>31.639310441816132</v>
      </c>
      <c r="W102" s="5">
        <v>32.421882200871458</v>
      </c>
      <c r="X102" s="5">
        <v>33.257792490653067</v>
      </c>
    </row>
    <row r="103" spans="1:24" x14ac:dyDescent="0.3">
      <c r="A103" s="6" t="s">
        <v>6</v>
      </c>
      <c r="B103" s="6" t="s">
        <v>206</v>
      </c>
      <c r="C103" s="6" t="s">
        <v>110</v>
      </c>
      <c r="D103" s="6" t="s">
        <v>205</v>
      </c>
      <c r="E103" s="6" t="s">
        <v>204</v>
      </c>
      <c r="F103" s="5">
        <v>2.1713179664549038</v>
      </c>
      <c r="G103" s="5">
        <v>2.2747754395648108</v>
      </c>
      <c r="H103" s="5">
        <v>2.3757666304221474</v>
      </c>
      <c r="I103" s="5">
        <v>2.46932357343929</v>
      </c>
      <c r="J103" s="5">
        <v>2.5578551355363874</v>
      </c>
      <c r="K103" s="5">
        <v>2.6304445958473845</v>
      </c>
      <c r="L103" s="5">
        <v>2.694768645079483</v>
      </c>
      <c r="M103" s="5">
        <v>2.751680998307104</v>
      </c>
      <c r="N103" s="5">
        <v>2.8111040917251042</v>
      </c>
      <c r="O103" s="5">
        <v>2.8602825646126875</v>
      </c>
      <c r="P103" s="5">
        <v>2.9008780136888359</v>
      </c>
      <c r="Q103" s="5">
        <v>2.9335720133652359</v>
      </c>
      <c r="R103" s="5">
        <v>2.9643508377590306</v>
      </c>
      <c r="S103" s="5">
        <v>2.9995388924039883</v>
      </c>
      <c r="T103" s="5">
        <v>3.0402903681924176</v>
      </c>
      <c r="U103" s="5">
        <v>3.0812551506936416</v>
      </c>
      <c r="V103" s="5">
        <v>3.1239966683954248</v>
      </c>
      <c r="W103" s="5">
        <v>3.1704581254128206</v>
      </c>
      <c r="X103" s="5">
        <v>3.2176199996541475</v>
      </c>
    </row>
    <row r="104" spans="1:24" x14ac:dyDescent="0.3">
      <c r="A104" s="6" t="s">
        <v>6</v>
      </c>
      <c r="B104" s="6" t="s">
        <v>206</v>
      </c>
      <c r="C104" s="6" t="s">
        <v>111</v>
      </c>
      <c r="D104" s="6" t="s">
        <v>205</v>
      </c>
      <c r="E104" s="6" t="s">
        <v>204</v>
      </c>
      <c r="F104" s="5">
        <v>3.3236110000000001</v>
      </c>
      <c r="G104" s="5">
        <v>3.2663747158877179</v>
      </c>
      <c r="H104" s="5">
        <v>3.2245446792721637</v>
      </c>
      <c r="I104" s="5">
        <v>3.1918287511605117</v>
      </c>
      <c r="J104" s="5">
        <v>3.1510368532953472</v>
      </c>
      <c r="K104" s="5">
        <v>3.0948615602597567</v>
      </c>
      <c r="L104" s="5">
        <v>3.0385227553670493</v>
      </c>
      <c r="M104" s="5">
        <v>2.9949022882072676</v>
      </c>
      <c r="N104" s="5">
        <v>2.9636474150430967</v>
      </c>
      <c r="O104" s="5">
        <v>2.9374638082990381</v>
      </c>
      <c r="P104" s="5">
        <v>2.9106840513555121</v>
      </c>
      <c r="Q104" s="5">
        <v>2.8828149149711972</v>
      </c>
      <c r="R104" s="5">
        <v>2.859542480825723</v>
      </c>
      <c r="S104" s="5">
        <v>2.8504018276771785</v>
      </c>
      <c r="T104" s="5">
        <v>2.8607044652587317</v>
      </c>
      <c r="U104" s="5">
        <v>2.8881374458249605</v>
      </c>
      <c r="V104" s="5">
        <v>2.9255807062045571</v>
      </c>
      <c r="W104" s="5">
        <v>2.966889330370535</v>
      </c>
      <c r="X104" s="5">
        <v>3.0089448394640788</v>
      </c>
    </row>
    <row r="105" spans="1:24" x14ac:dyDescent="0.3">
      <c r="A105" s="6" t="s">
        <v>6</v>
      </c>
      <c r="B105" s="6" t="s">
        <v>206</v>
      </c>
      <c r="C105" s="6" t="s">
        <v>112</v>
      </c>
      <c r="D105" s="6" t="s">
        <v>205</v>
      </c>
      <c r="E105" s="6" t="s">
        <v>204</v>
      </c>
      <c r="F105" s="5">
        <v>0.50744800000000001</v>
      </c>
      <c r="G105" s="5">
        <v>0.54470229288553573</v>
      </c>
      <c r="H105" s="5">
        <v>0.57001743601394328</v>
      </c>
      <c r="I105" s="5">
        <v>0.58805013412855434</v>
      </c>
      <c r="J105" s="5">
        <v>0.60300514124388227</v>
      </c>
      <c r="K105" s="5">
        <v>0.61554899095603532</v>
      </c>
      <c r="L105" s="5">
        <v>0.62514641710687391</v>
      </c>
      <c r="M105" s="5">
        <v>0.63094700509137691</v>
      </c>
      <c r="N105" s="5">
        <v>0.63248522322552236</v>
      </c>
      <c r="O105" s="5">
        <v>0.63005800524972144</v>
      </c>
      <c r="P105" s="5">
        <v>0.62425195368443709</v>
      </c>
      <c r="Q105" s="5">
        <v>0.61484593022120171</v>
      </c>
      <c r="R105" s="5">
        <v>0.60260484678404413</v>
      </c>
      <c r="S105" s="5">
        <v>0.58778917399509123</v>
      </c>
      <c r="T105" s="5">
        <v>0.57076496087793893</v>
      </c>
      <c r="U105" s="5">
        <v>0.55179846204588534</v>
      </c>
      <c r="V105" s="5">
        <v>0.53096388018576657</v>
      </c>
      <c r="W105" s="5">
        <v>0.50822552215524341</v>
      </c>
      <c r="X105" s="5">
        <v>0.48388813933169889</v>
      </c>
    </row>
    <row r="106" spans="1:24" x14ac:dyDescent="0.3">
      <c r="A106" s="6" t="s">
        <v>6</v>
      </c>
      <c r="B106" s="6" t="s">
        <v>206</v>
      </c>
      <c r="C106" s="6" t="s">
        <v>113</v>
      </c>
      <c r="D106" s="6" t="s">
        <v>205</v>
      </c>
      <c r="E106" s="6" t="s">
        <v>204</v>
      </c>
      <c r="F106" s="5">
        <v>2.2520600000000011</v>
      </c>
      <c r="G106" s="5">
        <v>2.1869765696496408</v>
      </c>
      <c r="H106" s="5">
        <v>2.1333113382854734</v>
      </c>
      <c r="I106" s="5">
        <v>2.0853951961776187</v>
      </c>
      <c r="J106" s="5">
        <v>2.0366653725008685</v>
      </c>
      <c r="K106" s="5">
        <v>1.9873870767042414</v>
      </c>
      <c r="L106" s="5">
        <v>1.943639296279978</v>
      </c>
      <c r="M106" s="5">
        <v>1.903935348652938</v>
      </c>
      <c r="N106" s="5">
        <v>1.8674718282892924</v>
      </c>
      <c r="O106" s="5">
        <v>1.8346281040814645</v>
      </c>
      <c r="P106" s="5">
        <v>1.8044331356449026</v>
      </c>
      <c r="Q106" s="5">
        <v>1.7746610075655571</v>
      </c>
      <c r="R106" s="5">
        <v>1.7478500641886754</v>
      </c>
      <c r="S106" s="5">
        <v>1.7276199227296749</v>
      </c>
      <c r="T106" s="5">
        <v>1.7159479500811519</v>
      </c>
      <c r="U106" s="5">
        <v>1.7130238267602902</v>
      </c>
      <c r="V106" s="5">
        <v>1.7165052088019512</v>
      </c>
      <c r="W106" s="5">
        <v>1.7228647921741502</v>
      </c>
      <c r="X106" s="5">
        <v>1.7298397361834628</v>
      </c>
    </row>
    <row r="107" spans="1:24" x14ac:dyDescent="0.3">
      <c r="A107" s="6" t="s">
        <v>6</v>
      </c>
      <c r="B107" s="6" t="s">
        <v>206</v>
      </c>
      <c r="C107" s="6" t="s">
        <v>114</v>
      </c>
      <c r="D107" s="6" t="s">
        <v>205</v>
      </c>
      <c r="E107" s="6" t="s">
        <v>204</v>
      </c>
      <c r="F107" s="5">
        <v>0.54365599999999947</v>
      </c>
      <c r="G107" s="5">
        <v>0.5835104933078008</v>
      </c>
      <c r="H107" s="5">
        <v>0.60764680413107985</v>
      </c>
      <c r="I107" s="5">
        <v>0.62944560155727514</v>
      </c>
      <c r="J107" s="5">
        <v>0.64911265848028343</v>
      </c>
      <c r="K107" s="5">
        <v>0.66445907130965776</v>
      </c>
      <c r="L107" s="5">
        <v>0.67591049656476776</v>
      </c>
      <c r="M107" s="5">
        <v>0.68454542156079945</v>
      </c>
      <c r="N107" s="5">
        <v>0.69147831314835795</v>
      </c>
      <c r="O107" s="5">
        <v>0.69730471145975459</v>
      </c>
      <c r="P107" s="5">
        <v>0.70301862379021884</v>
      </c>
      <c r="Q107" s="5">
        <v>0.7077673044538052</v>
      </c>
      <c r="R107" s="5">
        <v>0.71218625865771545</v>
      </c>
      <c r="S107" s="5">
        <v>0.7165174184526738</v>
      </c>
      <c r="T107" s="5">
        <v>0.7207893028025173</v>
      </c>
      <c r="U107" s="5">
        <v>0.72564543586204289</v>
      </c>
      <c r="V107" s="5">
        <v>0.7307104523302469</v>
      </c>
      <c r="W107" s="5">
        <v>0.73528312025517173</v>
      </c>
      <c r="X107" s="5">
        <v>0.73797009488212828</v>
      </c>
    </row>
    <row r="108" spans="1:24" x14ac:dyDescent="0.3">
      <c r="A108" s="6" t="s">
        <v>6</v>
      </c>
      <c r="B108" s="6" t="s">
        <v>206</v>
      </c>
      <c r="C108" s="6" t="s">
        <v>115</v>
      </c>
      <c r="D108" s="6" t="s">
        <v>205</v>
      </c>
      <c r="E108" s="6" t="s">
        <v>204</v>
      </c>
      <c r="F108" s="5">
        <v>31.951411999999991</v>
      </c>
      <c r="G108" s="5">
        <v>33.700566354202898</v>
      </c>
      <c r="H108" s="5">
        <v>35.64368850090564</v>
      </c>
      <c r="I108" s="5">
        <v>37.673850971580165</v>
      </c>
      <c r="J108" s="5">
        <v>39.545563105290825</v>
      </c>
      <c r="K108" s="5">
        <v>41.140232322854089</v>
      </c>
      <c r="L108" s="5">
        <v>42.509674865723767</v>
      </c>
      <c r="M108" s="5">
        <v>43.810036973948982</v>
      </c>
      <c r="N108" s="5">
        <v>45.107917356177047</v>
      </c>
      <c r="O108" s="5">
        <v>46.347326856060768</v>
      </c>
      <c r="P108" s="5">
        <v>47.469266728252677</v>
      </c>
      <c r="Q108" s="5">
        <v>48.449729193182748</v>
      </c>
      <c r="R108" s="5">
        <v>49.336285695412002</v>
      </c>
      <c r="S108" s="5">
        <v>50.234525135001505</v>
      </c>
      <c r="T108" s="5">
        <v>51.26090163536211</v>
      </c>
      <c r="U108" s="5">
        <v>52.46937873818959</v>
      </c>
      <c r="V108" s="5">
        <v>53.833972407208933</v>
      </c>
      <c r="W108" s="5">
        <v>55.296414236298176</v>
      </c>
      <c r="X108" s="5">
        <v>56.809818790831109</v>
      </c>
    </row>
    <row r="109" spans="1:24" x14ac:dyDescent="0.3">
      <c r="A109" s="6" t="s">
        <v>6</v>
      </c>
      <c r="B109" s="6" t="s">
        <v>206</v>
      </c>
      <c r="C109" s="6" t="s">
        <v>116</v>
      </c>
      <c r="D109" s="6" t="s">
        <v>205</v>
      </c>
      <c r="E109" s="6" t="s">
        <v>204</v>
      </c>
      <c r="F109" s="5">
        <v>3.572884999999999</v>
      </c>
      <c r="G109" s="5">
        <v>3.4074649960363512</v>
      </c>
      <c r="H109" s="5">
        <v>3.2894883545538094</v>
      </c>
      <c r="I109" s="5">
        <v>3.1907021763493937</v>
      </c>
      <c r="J109" s="5">
        <v>3.0887863577882575</v>
      </c>
      <c r="K109" s="5">
        <v>2.981380136573816</v>
      </c>
      <c r="L109" s="5">
        <v>2.8765974214568009</v>
      </c>
      <c r="M109" s="5">
        <v>2.7805559000990754</v>
      </c>
      <c r="N109" s="5">
        <v>2.6920298758370405</v>
      </c>
      <c r="O109" s="5">
        <v>2.6073474914074635</v>
      </c>
      <c r="P109" s="5">
        <v>2.5254777011309693</v>
      </c>
      <c r="Q109" s="5">
        <v>2.4493946096132704</v>
      </c>
      <c r="R109" s="5">
        <v>2.3829950945121019</v>
      </c>
      <c r="S109" s="5">
        <v>2.3289016286073254</v>
      </c>
      <c r="T109" s="5">
        <v>2.2881739281185483</v>
      </c>
      <c r="U109" s="5">
        <v>2.2611434753267496</v>
      </c>
      <c r="V109" s="5">
        <v>2.2463374841182966</v>
      </c>
      <c r="W109" s="5">
        <v>2.2415365446613205</v>
      </c>
      <c r="X109" s="5">
        <v>2.2449106861778976</v>
      </c>
    </row>
    <row r="110" spans="1:24" x14ac:dyDescent="0.3">
      <c r="A110" s="6" t="s">
        <v>6</v>
      </c>
      <c r="B110" s="6" t="s">
        <v>206</v>
      </c>
      <c r="C110" s="6" t="s">
        <v>117</v>
      </c>
      <c r="D110" s="6" t="s">
        <v>205</v>
      </c>
      <c r="E110" s="6" t="s">
        <v>204</v>
      </c>
      <c r="F110" s="5">
        <v>20.713818996419008</v>
      </c>
      <c r="G110" s="5">
        <v>23.816172193056229</v>
      </c>
      <c r="H110" s="5">
        <v>27.382908337487628</v>
      </c>
      <c r="I110" s="5">
        <v>31.287093113451146</v>
      </c>
      <c r="J110" s="5">
        <v>35.415277813107856</v>
      </c>
      <c r="K110" s="5">
        <v>39.585735403919358</v>
      </c>
      <c r="L110" s="5">
        <v>43.813561392205798</v>
      </c>
      <c r="M110" s="5">
        <v>48.162664460201164</v>
      </c>
      <c r="N110" s="5">
        <v>52.620047387199335</v>
      </c>
      <c r="O110" s="5">
        <v>57.048834524612452</v>
      </c>
      <c r="P110" s="5">
        <v>61.426742553086555</v>
      </c>
      <c r="Q110" s="5">
        <v>65.717216575221727</v>
      </c>
      <c r="R110" s="5">
        <v>69.937778043018682</v>
      </c>
      <c r="S110" s="5">
        <v>74.078971316134499</v>
      </c>
      <c r="T110" s="5">
        <v>78.072524287269289</v>
      </c>
      <c r="U110" s="5">
        <v>81.891431802216829</v>
      </c>
      <c r="V110" s="5">
        <v>85.524668096698946</v>
      </c>
      <c r="W110" s="5">
        <v>88.979048788405095</v>
      </c>
      <c r="X110" s="5">
        <v>92.267021921382891</v>
      </c>
    </row>
    <row r="111" spans="1:24" x14ac:dyDescent="0.3">
      <c r="A111" s="6" t="s">
        <v>6</v>
      </c>
      <c r="B111" s="6" t="s">
        <v>206</v>
      </c>
      <c r="C111" s="6" t="s">
        <v>118</v>
      </c>
      <c r="D111" s="6" t="s">
        <v>205</v>
      </c>
      <c r="E111" s="6" t="s">
        <v>204</v>
      </c>
      <c r="F111" s="5">
        <v>0.31588499999999992</v>
      </c>
      <c r="G111" s="5">
        <v>0.3401040874114804</v>
      </c>
      <c r="H111" s="5">
        <v>0.3664134914414322</v>
      </c>
      <c r="I111" s="5">
        <v>0.39219901618824266</v>
      </c>
      <c r="J111" s="5">
        <v>0.41584760764628914</v>
      </c>
      <c r="K111" s="5">
        <v>0.43676172864825968</v>
      </c>
      <c r="L111" s="5">
        <v>0.45661354716444164</v>
      </c>
      <c r="M111" s="5">
        <v>0.47648028913080481</v>
      </c>
      <c r="N111" s="5">
        <v>0.49587699949603808</v>
      </c>
      <c r="O111" s="5">
        <v>0.51305645800669608</v>
      </c>
      <c r="P111" s="5">
        <v>0.52713260683661456</v>
      </c>
      <c r="Q111" s="5">
        <v>0.53830130913934171</v>
      </c>
      <c r="R111" s="5">
        <v>0.54740572792688424</v>
      </c>
      <c r="S111" s="5">
        <v>0.55510200973720814</v>
      </c>
      <c r="T111" s="5">
        <v>0.56182998844672549</v>
      </c>
      <c r="U111" s="5">
        <v>0.56845207209413262</v>
      </c>
      <c r="V111" s="5">
        <v>0.57622824972609754</v>
      </c>
      <c r="W111" s="5">
        <v>0.58638876345814273</v>
      </c>
      <c r="X111" s="5">
        <v>0.59919444419249046</v>
      </c>
    </row>
    <row r="112" spans="1:24" x14ac:dyDescent="0.3">
      <c r="A112" s="6" t="s">
        <v>6</v>
      </c>
      <c r="B112" s="6" t="s">
        <v>206</v>
      </c>
      <c r="C112" s="6" t="s">
        <v>119</v>
      </c>
      <c r="D112" s="6" t="s">
        <v>205</v>
      </c>
      <c r="E112" s="6" t="s">
        <v>204</v>
      </c>
      <c r="F112" s="5">
        <v>113.42304699249158</v>
      </c>
      <c r="G112" s="5">
        <v>120.79364554201572</v>
      </c>
      <c r="H112" s="5">
        <v>128.79867189222722</v>
      </c>
      <c r="I112" s="5">
        <v>137.17834269429125</v>
      </c>
      <c r="J112" s="5">
        <v>145.51788251771174</v>
      </c>
      <c r="K112" s="5">
        <v>153.3640757498224</v>
      </c>
      <c r="L112" s="5">
        <v>160.85700001925304</v>
      </c>
      <c r="M112" s="5">
        <v>168.12338126031167</v>
      </c>
      <c r="N112" s="5">
        <v>175.15659648282343</v>
      </c>
      <c r="O112" s="5">
        <v>181.80831103691943</v>
      </c>
      <c r="P112" s="5">
        <v>188.08667257691201</v>
      </c>
      <c r="Q112" s="5">
        <v>194.25164509903453</v>
      </c>
      <c r="R112" s="5">
        <v>200.41837838297758</v>
      </c>
      <c r="S112" s="5">
        <v>206.60441680968029</v>
      </c>
      <c r="T112" s="5">
        <v>212.751117398464</v>
      </c>
      <c r="U112" s="5">
        <v>218.85621863987839</v>
      </c>
      <c r="V112" s="5">
        <v>224.98436876124239</v>
      </c>
      <c r="W112" s="5">
        <v>231.23897694669296</v>
      </c>
      <c r="X112" s="5">
        <v>237.64853409287363</v>
      </c>
    </row>
    <row r="113" spans="1:24" x14ac:dyDescent="0.3">
      <c r="A113" s="6" t="s">
        <v>6</v>
      </c>
      <c r="B113" s="6" t="s">
        <v>206</v>
      </c>
      <c r="C113" s="6" t="s">
        <v>120</v>
      </c>
      <c r="D113" s="6" t="s">
        <v>205</v>
      </c>
      <c r="E113" s="6" t="s">
        <v>204</v>
      </c>
      <c r="F113" s="5">
        <v>2.0601556966805812</v>
      </c>
      <c r="G113" s="5">
        <v>2.0942549896016782</v>
      </c>
      <c r="H113" s="5">
        <v>2.1276205047568926</v>
      </c>
      <c r="I113" s="5">
        <v>2.1562905626213369</v>
      </c>
      <c r="J113" s="5">
        <v>2.181321545423148</v>
      </c>
      <c r="K113" s="5">
        <v>2.1997758425013054</v>
      </c>
      <c r="L113" s="5">
        <v>2.2154401620533055</v>
      </c>
      <c r="M113" s="5">
        <v>2.2329307741547435</v>
      </c>
      <c r="N113" s="5">
        <v>2.2531415172371387</v>
      </c>
      <c r="O113" s="5">
        <v>2.2733496485776867</v>
      </c>
      <c r="P113" s="5">
        <v>2.2923871373293698</v>
      </c>
      <c r="Q113" s="5">
        <v>2.3041412969584862</v>
      </c>
      <c r="R113" s="5">
        <v>2.3120953542260199</v>
      </c>
      <c r="S113" s="5">
        <v>2.320419941722502</v>
      </c>
      <c r="T113" s="5">
        <v>2.3309290259426563</v>
      </c>
      <c r="U113" s="5">
        <v>2.3428286978116089</v>
      </c>
      <c r="V113" s="5">
        <v>2.3541441223954123</v>
      </c>
      <c r="W113" s="5">
        <v>2.3632306408556416</v>
      </c>
      <c r="X113" s="5">
        <v>2.3689313102617202</v>
      </c>
    </row>
    <row r="114" spans="1:24" x14ac:dyDescent="0.3">
      <c r="A114" s="6" t="s">
        <v>6</v>
      </c>
      <c r="B114" s="6" t="s">
        <v>206</v>
      </c>
      <c r="C114" s="6" t="s">
        <v>121</v>
      </c>
      <c r="D114" s="6" t="s">
        <v>205</v>
      </c>
      <c r="E114" s="6" t="s">
        <v>204</v>
      </c>
      <c r="F114" s="5">
        <v>15.369808999999993</v>
      </c>
      <c r="G114" s="5">
        <v>17.99026992813706</v>
      </c>
      <c r="H114" s="5">
        <v>20.930004144186842</v>
      </c>
      <c r="I114" s="5">
        <v>24.138769611923461</v>
      </c>
      <c r="J114" s="5">
        <v>27.642910531635593</v>
      </c>
      <c r="K114" s="5">
        <v>31.24423974201644</v>
      </c>
      <c r="L114" s="5">
        <v>34.847352389852112</v>
      </c>
      <c r="M114" s="5">
        <v>38.449273568626566</v>
      </c>
      <c r="N114" s="5">
        <v>41.966787752078474</v>
      </c>
      <c r="O114" s="5">
        <v>45.325911872541603</v>
      </c>
      <c r="P114" s="5">
        <v>48.506125168339921</v>
      </c>
      <c r="Q114" s="5">
        <v>51.533477261222117</v>
      </c>
      <c r="R114" s="5">
        <v>54.341225436907919</v>
      </c>
      <c r="S114" s="5">
        <v>57.001509766123505</v>
      </c>
      <c r="T114" s="5">
        <v>59.433080765113132</v>
      </c>
      <c r="U114" s="5">
        <v>61.646794503500558</v>
      </c>
      <c r="V114" s="5">
        <v>63.63655117044874</v>
      </c>
      <c r="W114" s="5">
        <v>65.397585353726797</v>
      </c>
      <c r="X114" s="5">
        <v>66.955197281895551</v>
      </c>
    </row>
    <row r="115" spans="1:24" x14ac:dyDescent="0.3">
      <c r="A115" s="6" t="s">
        <v>6</v>
      </c>
      <c r="B115" s="6" t="s">
        <v>206</v>
      </c>
      <c r="C115" s="6" t="s">
        <v>122</v>
      </c>
      <c r="D115" s="6" t="s">
        <v>205</v>
      </c>
      <c r="E115" s="6" t="s">
        <v>204</v>
      </c>
      <c r="F115" s="5">
        <v>0.41651499991321611</v>
      </c>
      <c r="G115" s="5">
        <v>0.42437751370264815</v>
      </c>
      <c r="H115" s="5">
        <v>0.43166853040846043</v>
      </c>
      <c r="I115" s="5">
        <v>0.43665070964352748</v>
      </c>
      <c r="J115" s="5">
        <v>0.43927541159294975</v>
      </c>
      <c r="K115" s="5">
        <v>0.43913414532006861</v>
      </c>
      <c r="L115" s="5">
        <v>0.43747869052795219</v>
      </c>
      <c r="M115" s="5">
        <v>0.43596530573218722</v>
      </c>
      <c r="N115" s="5">
        <v>0.43564917984129664</v>
      </c>
      <c r="O115" s="5">
        <v>0.43638693074377249</v>
      </c>
      <c r="P115" s="5">
        <v>0.43764201991105478</v>
      </c>
      <c r="Q115" s="5">
        <v>0.43837385546708962</v>
      </c>
      <c r="R115" s="5">
        <v>0.43856852194298362</v>
      </c>
      <c r="S115" s="5">
        <v>0.43881966069192013</v>
      </c>
      <c r="T115" s="5">
        <v>0.440060897017855</v>
      </c>
      <c r="U115" s="5">
        <v>0.44288290652663059</v>
      </c>
      <c r="V115" s="5">
        <v>0.44727902533856817</v>
      </c>
      <c r="W115" s="5">
        <v>0.45292879783631484</v>
      </c>
      <c r="X115" s="5">
        <v>0.45912700583786797</v>
      </c>
    </row>
    <row r="116" spans="1:24" x14ac:dyDescent="0.3">
      <c r="A116" s="6" t="s">
        <v>6</v>
      </c>
      <c r="B116" s="6" t="s">
        <v>206</v>
      </c>
      <c r="C116" s="6" t="s">
        <v>123</v>
      </c>
      <c r="D116" s="6" t="s">
        <v>205</v>
      </c>
      <c r="E116" s="6" t="s">
        <v>204</v>
      </c>
      <c r="F116" s="5">
        <v>47.963012000000028</v>
      </c>
      <c r="G116" s="5">
        <v>49.443398356930153</v>
      </c>
      <c r="H116" s="5">
        <v>50.922125654943301</v>
      </c>
      <c r="I116" s="5">
        <v>52.353260027827154</v>
      </c>
      <c r="J116" s="5">
        <v>53.534988734918542</v>
      </c>
      <c r="K116" s="5">
        <v>54.196295499146068</v>
      </c>
      <c r="L116" s="5">
        <v>54.501353600869834</v>
      </c>
      <c r="M116" s="5">
        <v>54.500116205105861</v>
      </c>
      <c r="N116" s="5">
        <v>54.43803822362915</v>
      </c>
      <c r="O116" s="5">
        <v>54.260226642326451</v>
      </c>
      <c r="P116" s="5">
        <v>54.098868278966499</v>
      </c>
      <c r="Q116" s="5">
        <v>53.873838724917434</v>
      </c>
      <c r="R116" s="5">
        <v>53.730138257663732</v>
      </c>
      <c r="S116" s="5">
        <v>53.669010895576548</v>
      </c>
      <c r="T116" s="5">
        <v>53.789401738754329</v>
      </c>
      <c r="U116" s="5">
        <v>54.196029584622814</v>
      </c>
      <c r="V116" s="5">
        <v>54.74520694451477</v>
      </c>
      <c r="W116" s="5">
        <v>55.498940692579232</v>
      </c>
      <c r="X116" s="5">
        <v>56.383468977102766</v>
      </c>
    </row>
    <row r="117" spans="1:24" x14ac:dyDescent="0.3">
      <c r="A117" s="6" t="s">
        <v>6</v>
      </c>
      <c r="B117" s="6" t="s">
        <v>206</v>
      </c>
      <c r="C117" s="6" t="s">
        <v>124</v>
      </c>
      <c r="D117" s="6" t="s">
        <v>205</v>
      </c>
      <c r="E117" s="6" t="s">
        <v>204</v>
      </c>
      <c r="F117" s="5">
        <v>0.63148999999999977</v>
      </c>
      <c r="G117" s="5">
        <v>0.64244995708433739</v>
      </c>
      <c r="H117" s="5">
        <v>0.65434092924644371</v>
      </c>
      <c r="I117" s="5">
        <v>0.66471101142648159</v>
      </c>
      <c r="J117" s="5">
        <v>0.67393836426907072</v>
      </c>
      <c r="K117" s="5">
        <v>0.6812376081758782</v>
      </c>
      <c r="L117" s="5">
        <v>0.68722266914468144</v>
      </c>
      <c r="M117" s="5">
        <v>0.69291107738400215</v>
      </c>
      <c r="N117" s="5">
        <v>0.69928647089726248</v>
      </c>
      <c r="O117" s="5">
        <v>0.70620769732909783</v>
      </c>
      <c r="P117" s="5">
        <v>0.71349362611619216</v>
      </c>
      <c r="Q117" s="5">
        <v>0.71907975949228098</v>
      </c>
      <c r="R117" s="5">
        <v>0.72333917891850885</v>
      </c>
      <c r="S117" s="5">
        <v>0.72722346301878915</v>
      </c>
      <c r="T117" s="5">
        <v>0.7315456465870529</v>
      </c>
      <c r="U117" s="5">
        <v>0.73629815511111885</v>
      </c>
      <c r="V117" s="5">
        <v>0.74096350201876038</v>
      </c>
      <c r="W117" s="5">
        <v>0.74494661548150121</v>
      </c>
      <c r="X117" s="5">
        <v>0.74797584750084045</v>
      </c>
    </row>
    <row r="118" spans="1:24" x14ac:dyDescent="0.3">
      <c r="A118" s="6" t="s">
        <v>6</v>
      </c>
      <c r="B118" s="6" t="s">
        <v>206</v>
      </c>
      <c r="C118" s="6" t="s">
        <v>125</v>
      </c>
      <c r="D118" s="6" t="s">
        <v>205</v>
      </c>
      <c r="E118" s="6" t="s">
        <v>204</v>
      </c>
      <c r="F118" s="5">
        <v>2.7560010000000004</v>
      </c>
      <c r="G118" s="5">
        <v>2.9782872115234813</v>
      </c>
      <c r="H118" s="5">
        <v>3.2021434036852603</v>
      </c>
      <c r="I118" s="5">
        <v>3.4049489984995969</v>
      </c>
      <c r="J118" s="5">
        <v>3.5826367331687159</v>
      </c>
      <c r="K118" s="5">
        <v>3.7473622023349522</v>
      </c>
      <c r="L118" s="5">
        <v>3.91839871627948</v>
      </c>
      <c r="M118" s="5">
        <v>4.0953567235600365</v>
      </c>
      <c r="N118" s="5">
        <v>4.2631530197300593</v>
      </c>
      <c r="O118" s="5">
        <v>4.4078948682586807</v>
      </c>
      <c r="P118" s="5">
        <v>4.53310292782355</v>
      </c>
      <c r="Q118" s="5">
        <v>4.6505539233433577</v>
      </c>
      <c r="R118" s="5">
        <v>4.7742853269944714</v>
      </c>
      <c r="S118" s="5">
        <v>4.9062244811242719</v>
      </c>
      <c r="T118" s="5">
        <v>5.0363286058243313</v>
      </c>
      <c r="U118" s="5">
        <v>5.159270605118067</v>
      </c>
      <c r="V118" s="5">
        <v>5.2742695620938784</v>
      </c>
      <c r="W118" s="5">
        <v>5.3821195322375006</v>
      </c>
      <c r="X118" s="5">
        <v>5.4885646510947526</v>
      </c>
    </row>
    <row r="119" spans="1:24" x14ac:dyDescent="0.3">
      <c r="A119" s="6" t="s">
        <v>6</v>
      </c>
      <c r="B119" s="6" t="s">
        <v>206</v>
      </c>
      <c r="C119" s="6" t="s">
        <v>126</v>
      </c>
      <c r="D119" s="6" t="s">
        <v>205</v>
      </c>
      <c r="E119" s="6" t="s">
        <v>204</v>
      </c>
      <c r="F119" s="5">
        <v>23.390765000000002</v>
      </c>
      <c r="G119" s="5">
        <v>26.098569234620925</v>
      </c>
      <c r="H119" s="5">
        <v>28.972714496680634</v>
      </c>
      <c r="I119" s="5">
        <v>31.997259708607743</v>
      </c>
      <c r="J119" s="5">
        <v>35.198861409314048</v>
      </c>
      <c r="K119" s="5">
        <v>38.252664572564171</v>
      </c>
      <c r="L119" s="5">
        <v>41.193649320453353</v>
      </c>
      <c r="M119" s="5">
        <v>44.031726801589073</v>
      </c>
      <c r="N119" s="5">
        <v>46.764801632661062</v>
      </c>
      <c r="O119" s="5">
        <v>49.460054040767041</v>
      </c>
      <c r="P119" s="5">
        <v>52.006266509004369</v>
      </c>
      <c r="Q119" s="5">
        <v>54.292274231527514</v>
      </c>
      <c r="R119" s="5">
        <v>56.514547336303444</v>
      </c>
      <c r="S119" s="5">
        <v>58.553020938071747</v>
      </c>
      <c r="T119" s="5">
        <v>60.526919733706727</v>
      </c>
      <c r="U119" s="5">
        <v>62.389785252146112</v>
      </c>
      <c r="V119" s="5">
        <v>64.126225733697268</v>
      </c>
      <c r="W119" s="5">
        <v>65.78168805097728</v>
      </c>
      <c r="X119" s="5">
        <v>67.369093414691449</v>
      </c>
    </row>
    <row r="120" spans="1:24" x14ac:dyDescent="0.3">
      <c r="A120" s="6" t="s">
        <v>6</v>
      </c>
      <c r="B120" s="6" t="s">
        <v>206</v>
      </c>
      <c r="C120" s="6" t="s">
        <v>127</v>
      </c>
      <c r="D120" s="6" t="s">
        <v>205</v>
      </c>
      <c r="E120" s="6" t="s">
        <v>204</v>
      </c>
      <c r="F120" s="5">
        <v>3.4597730000000007</v>
      </c>
      <c r="G120" s="5">
        <v>3.8792477045537379</v>
      </c>
      <c r="H120" s="5">
        <v>4.3270245494725694</v>
      </c>
      <c r="I120" s="5">
        <v>4.7939839957047274</v>
      </c>
      <c r="J120" s="5">
        <v>5.2769940603883754</v>
      </c>
      <c r="K120" s="5">
        <v>5.7477613174443256</v>
      </c>
      <c r="L120" s="5">
        <v>6.2062543147301339</v>
      </c>
      <c r="M120" s="5">
        <v>6.6492355951471884</v>
      </c>
      <c r="N120" s="5">
        <v>7.0836267606339067</v>
      </c>
      <c r="O120" s="5">
        <v>7.5088613026921633</v>
      </c>
      <c r="P120" s="5">
        <v>7.9206547817209279</v>
      </c>
      <c r="Q120" s="5">
        <v>8.3158752411366574</v>
      </c>
      <c r="R120" s="5">
        <v>8.6938283802856748</v>
      </c>
      <c r="S120" s="5">
        <v>9.0689459836344621</v>
      </c>
      <c r="T120" s="5">
        <v>9.4287041965106564</v>
      </c>
      <c r="U120" s="5">
        <v>9.781145181493871</v>
      </c>
      <c r="V120" s="5">
        <v>10.130546473616464</v>
      </c>
      <c r="W120" s="5">
        <v>10.472346272405579</v>
      </c>
      <c r="X120" s="5">
        <v>10.814988196318449</v>
      </c>
    </row>
    <row r="121" spans="1:24" x14ac:dyDescent="0.3">
      <c r="A121" s="6" t="s">
        <v>6</v>
      </c>
      <c r="B121" s="6" t="s">
        <v>206</v>
      </c>
      <c r="C121" s="6" t="s">
        <v>128</v>
      </c>
      <c r="D121" s="6" t="s">
        <v>205</v>
      </c>
      <c r="E121" s="6" t="s">
        <v>204</v>
      </c>
      <c r="F121" s="5">
        <v>0.4058139999203928</v>
      </c>
      <c r="G121" s="5">
        <v>0.41491318720197939</v>
      </c>
      <c r="H121" s="5">
        <v>0.42421266668443686</v>
      </c>
      <c r="I121" s="5">
        <v>0.43414388367600959</v>
      </c>
      <c r="J121" s="5">
        <v>0.44407688552529201</v>
      </c>
      <c r="K121" s="5">
        <v>0.45267065795464628</v>
      </c>
      <c r="L121" s="5">
        <v>0.46001360307695971</v>
      </c>
      <c r="M121" s="5">
        <v>0.46665859399552251</v>
      </c>
      <c r="N121" s="5">
        <v>0.47353645171077013</v>
      </c>
      <c r="O121" s="5">
        <v>0.48121738183882484</v>
      </c>
      <c r="P121" s="5">
        <v>0.49035830145497605</v>
      </c>
      <c r="Q121" s="5">
        <v>0.50112737904878646</v>
      </c>
      <c r="R121" s="5">
        <v>0.51353469673948993</v>
      </c>
      <c r="S121" s="5">
        <v>0.52731708331906557</v>
      </c>
      <c r="T121" s="5">
        <v>0.54200502631695102</v>
      </c>
      <c r="U121" s="5">
        <v>0.55763206987696901</v>
      </c>
      <c r="V121" s="5">
        <v>0.57424123286024109</v>
      </c>
      <c r="W121" s="5">
        <v>0.5919250137608677</v>
      </c>
      <c r="X121" s="5">
        <v>0.61053231086421789</v>
      </c>
    </row>
    <row r="122" spans="1:24" x14ac:dyDescent="0.3">
      <c r="A122" s="6" t="s">
        <v>6</v>
      </c>
      <c r="B122" s="6" t="s">
        <v>206</v>
      </c>
      <c r="C122" s="6" t="s">
        <v>129</v>
      </c>
      <c r="D122" s="6" t="s">
        <v>205</v>
      </c>
      <c r="E122" s="6" t="s">
        <v>204</v>
      </c>
      <c r="F122" s="5">
        <v>1.2991719999999995</v>
      </c>
      <c r="G122" s="5">
        <v>1.335305426080865</v>
      </c>
      <c r="H122" s="5">
        <v>1.3747205564539016</v>
      </c>
      <c r="I122" s="5">
        <v>1.4139017568307213</v>
      </c>
      <c r="J122" s="5">
        <v>1.4500050687609833</v>
      </c>
      <c r="K122" s="5">
        <v>1.4784528085566133</v>
      </c>
      <c r="L122" s="5">
        <v>1.5005308911413662</v>
      </c>
      <c r="M122" s="5">
        <v>1.5187103988737254</v>
      </c>
      <c r="N122" s="5">
        <v>1.5355224666214387</v>
      </c>
      <c r="O122" s="5">
        <v>1.5522102360907073</v>
      </c>
      <c r="P122" s="5">
        <v>1.5704568830677041</v>
      </c>
      <c r="Q122" s="5">
        <v>1.5896209022200867</v>
      </c>
      <c r="R122" s="5">
        <v>1.6098499140305125</v>
      </c>
      <c r="S122" s="5">
        <v>1.6318664047469198</v>
      </c>
      <c r="T122" s="5">
        <v>1.6568698516333979</v>
      </c>
      <c r="U122" s="5">
        <v>1.6859517026703092</v>
      </c>
      <c r="V122" s="5">
        <v>1.7195652542251236</v>
      </c>
      <c r="W122" s="5">
        <v>1.7576991773011224</v>
      </c>
      <c r="X122" s="5">
        <v>1.7998133285689408</v>
      </c>
    </row>
    <row r="123" spans="1:24" x14ac:dyDescent="0.3">
      <c r="A123" s="6" t="s">
        <v>6</v>
      </c>
      <c r="B123" s="6" t="s">
        <v>206</v>
      </c>
      <c r="C123" s="6" t="s">
        <v>130</v>
      </c>
      <c r="D123" s="6" t="s">
        <v>205</v>
      </c>
      <c r="E123" s="6" t="s">
        <v>204</v>
      </c>
      <c r="F123" s="5">
        <v>14.900841000012559</v>
      </c>
      <c r="G123" s="5">
        <v>17.406739161744284</v>
      </c>
      <c r="H123" s="5">
        <v>20.358875645514736</v>
      </c>
      <c r="I123" s="5">
        <v>23.772590544001019</v>
      </c>
      <c r="J123" s="5">
        <v>27.732009969833303</v>
      </c>
      <c r="K123" s="5">
        <v>32.138706245895357</v>
      </c>
      <c r="L123" s="5">
        <v>37.01873348567019</v>
      </c>
      <c r="M123" s="5">
        <v>42.354937025656604</v>
      </c>
      <c r="N123" s="5">
        <v>48.037414279810925</v>
      </c>
      <c r="O123" s="5">
        <v>53.905774249575288</v>
      </c>
      <c r="P123" s="5">
        <v>59.906324931538286</v>
      </c>
      <c r="Q123" s="5">
        <v>65.995501284982467</v>
      </c>
      <c r="R123" s="5">
        <v>72.105392891891839</v>
      </c>
      <c r="S123" s="5">
        <v>78.255738314657449</v>
      </c>
      <c r="T123" s="5">
        <v>84.345050753843495</v>
      </c>
      <c r="U123" s="5">
        <v>90.34361773403387</v>
      </c>
      <c r="V123" s="5">
        <v>96.278446870509626</v>
      </c>
      <c r="W123" s="5">
        <v>102.0797695831359</v>
      </c>
      <c r="X123" s="5">
        <v>107.77941085335102</v>
      </c>
    </row>
    <row r="124" spans="1:24" x14ac:dyDescent="0.3">
      <c r="A124" s="6" t="s">
        <v>6</v>
      </c>
      <c r="B124" s="6" t="s">
        <v>206</v>
      </c>
      <c r="C124" s="6" t="s">
        <v>131</v>
      </c>
      <c r="D124" s="6" t="s">
        <v>205</v>
      </c>
      <c r="E124" s="6" t="s">
        <v>204</v>
      </c>
      <c r="F124" s="5">
        <v>28.401016999999996</v>
      </c>
      <c r="G124" s="5">
        <v>30.806319787084814</v>
      </c>
      <c r="H124" s="5">
        <v>33.326414984428219</v>
      </c>
      <c r="I124" s="5">
        <v>35.910537717620251</v>
      </c>
      <c r="J124" s="5">
        <v>38.519521439604631</v>
      </c>
      <c r="K124" s="5">
        <v>40.970937900308414</v>
      </c>
      <c r="L124" s="5">
        <v>43.251613461935619</v>
      </c>
      <c r="M124" s="5">
        <v>45.428151823421473</v>
      </c>
      <c r="N124" s="5">
        <v>47.588171069067087</v>
      </c>
      <c r="O124" s="5">
        <v>49.733755494122668</v>
      </c>
      <c r="P124" s="5">
        <v>51.834254095964305</v>
      </c>
      <c r="Q124" s="5">
        <v>53.82991204004572</v>
      </c>
      <c r="R124" s="5">
        <v>55.704333615070091</v>
      </c>
      <c r="S124" s="5">
        <v>57.482648290926576</v>
      </c>
      <c r="T124" s="5">
        <v>59.202819814079191</v>
      </c>
      <c r="U124" s="5">
        <v>60.883683144408579</v>
      </c>
      <c r="V124" s="5">
        <v>62.535555565579507</v>
      </c>
      <c r="W124" s="5">
        <v>64.148395061825852</v>
      </c>
      <c r="X124" s="5">
        <v>65.711958591165413</v>
      </c>
    </row>
    <row r="125" spans="1:24" x14ac:dyDescent="0.3">
      <c r="A125" s="6" t="s">
        <v>6</v>
      </c>
      <c r="B125" s="6" t="s">
        <v>206</v>
      </c>
      <c r="C125" s="6" t="s">
        <v>132</v>
      </c>
      <c r="D125" s="6" t="s">
        <v>205</v>
      </c>
      <c r="E125" s="6" t="s">
        <v>204</v>
      </c>
      <c r="F125" s="5">
        <v>0.20411399999999993</v>
      </c>
      <c r="G125" s="5">
        <v>0.23465359450334977</v>
      </c>
      <c r="H125" s="5">
        <v>0.26683246732997024</v>
      </c>
      <c r="I125" s="5">
        <v>0.302557920965836</v>
      </c>
      <c r="J125" s="5">
        <v>0.34296530187754432</v>
      </c>
      <c r="K125" s="5">
        <v>0.3853190073516029</v>
      </c>
      <c r="L125" s="5">
        <v>0.42813017980718127</v>
      </c>
      <c r="M125" s="5">
        <v>0.47100314338559485</v>
      </c>
      <c r="N125" s="5">
        <v>0.51392681921725836</v>
      </c>
      <c r="O125" s="5">
        <v>0.55657364904520512</v>
      </c>
      <c r="P125" s="5">
        <v>0.59922152026983011</v>
      </c>
      <c r="Q125" s="5">
        <v>0.64173985831133695</v>
      </c>
      <c r="R125" s="5">
        <v>0.68375379840166828</v>
      </c>
      <c r="S125" s="5">
        <v>0.72508405912611951</v>
      </c>
      <c r="T125" s="5">
        <v>0.76584833259789364</v>
      </c>
      <c r="U125" s="5">
        <v>0.80614739361153021</v>
      </c>
      <c r="V125" s="5">
        <v>0.84582548960795034</v>
      </c>
      <c r="W125" s="5">
        <v>0.88455519567046126</v>
      </c>
      <c r="X125" s="5">
        <v>0.92216151778186106</v>
      </c>
    </row>
    <row r="126" spans="1:24" x14ac:dyDescent="0.3">
      <c r="A126" s="6" t="s">
        <v>6</v>
      </c>
      <c r="B126" s="6" t="s">
        <v>206</v>
      </c>
      <c r="C126" s="6" t="s">
        <v>133</v>
      </c>
      <c r="D126" s="6" t="s">
        <v>205</v>
      </c>
      <c r="E126" s="6" t="s">
        <v>204</v>
      </c>
      <c r="F126" s="5">
        <v>2.2832890000000017</v>
      </c>
      <c r="G126" s="5">
        <v>2.4745215097850122</v>
      </c>
      <c r="H126" s="5">
        <v>2.6582956256049157</v>
      </c>
      <c r="I126" s="5">
        <v>2.8410504142015411</v>
      </c>
      <c r="J126" s="5">
        <v>3.020100176038206</v>
      </c>
      <c r="K126" s="5">
        <v>3.180303485457769</v>
      </c>
      <c r="L126" s="5">
        <v>3.3244767039868388</v>
      </c>
      <c r="M126" s="5">
        <v>3.4577174221232614</v>
      </c>
      <c r="N126" s="5">
        <v>3.5858897094711719</v>
      </c>
      <c r="O126" s="5">
        <v>3.7071106618277225</v>
      </c>
      <c r="P126" s="5">
        <v>3.8189122071006296</v>
      </c>
      <c r="Q126" s="5">
        <v>3.9173087081775204</v>
      </c>
      <c r="R126" s="5">
        <v>4.0099925781658943</v>
      </c>
      <c r="S126" s="5">
        <v>4.0906449702149938</v>
      </c>
      <c r="T126" s="5">
        <v>4.1739495956038981</v>
      </c>
      <c r="U126" s="5">
        <v>4.2527106454921979</v>
      </c>
      <c r="V126" s="5">
        <v>4.3228823517742487</v>
      </c>
      <c r="W126" s="5">
        <v>4.3968382360612868</v>
      </c>
      <c r="X126" s="5">
        <v>4.4705647345407105</v>
      </c>
    </row>
    <row r="127" spans="1:24" x14ac:dyDescent="0.3">
      <c r="A127" s="6" t="s">
        <v>6</v>
      </c>
      <c r="B127" s="6" t="s">
        <v>206</v>
      </c>
      <c r="C127" s="6" t="s">
        <v>134</v>
      </c>
      <c r="D127" s="6" t="s">
        <v>205</v>
      </c>
      <c r="E127" s="6" t="s">
        <v>204</v>
      </c>
      <c r="F127" s="5">
        <v>0.25087000025581613</v>
      </c>
      <c r="G127" s="5">
        <v>0.27021883457077667</v>
      </c>
      <c r="H127" s="5">
        <v>0.28893431434035977</v>
      </c>
      <c r="I127" s="5">
        <v>0.30625317737382501</v>
      </c>
      <c r="J127" s="5">
        <v>0.32308597281521345</v>
      </c>
      <c r="K127" s="5">
        <v>0.33893420174779315</v>
      </c>
      <c r="L127" s="5">
        <v>0.35409978906808232</v>
      </c>
      <c r="M127" s="5">
        <v>0.36910943200676749</v>
      </c>
      <c r="N127" s="5">
        <v>0.3843248321742645</v>
      </c>
      <c r="O127" s="5">
        <v>0.39960267938487459</v>
      </c>
      <c r="P127" s="5">
        <v>0.4149035325616221</v>
      </c>
      <c r="Q127" s="5">
        <v>0.42956087924720504</v>
      </c>
      <c r="R127" s="5">
        <v>0.44373515722994777</v>
      </c>
      <c r="S127" s="5">
        <v>0.45766405695190387</v>
      </c>
      <c r="T127" s="5">
        <v>0.4715524835283329</v>
      </c>
      <c r="U127" s="5">
        <v>0.48536940732197087</v>
      </c>
      <c r="V127" s="5">
        <v>0.49897941503463744</v>
      </c>
      <c r="W127" s="5">
        <v>0.51215145028321596</v>
      </c>
      <c r="X127" s="5">
        <v>0.52472872727978892</v>
      </c>
    </row>
    <row r="128" spans="1:24" x14ac:dyDescent="0.3">
      <c r="A128" s="6" t="s">
        <v>6</v>
      </c>
      <c r="B128" s="6" t="s">
        <v>206</v>
      </c>
      <c r="C128" s="6" t="s">
        <v>135</v>
      </c>
      <c r="D128" s="6" t="s">
        <v>205</v>
      </c>
      <c r="E128" s="6" t="s">
        <v>204</v>
      </c>
      <c r="F128" s="5">
        <v>15.511953000000004</v>
      </c>
      <c r="G128" s="5">
        <v>18.592634525160175</v>
      </c>
      <c r="H128" s="5">
        <v>22.412541836376271</v>
      </c>
      <c r="I128" s="5">
        <v>27.050315076397315</v>
      </c>
      <c r="J128" s="5">
        <v>32.577073758551542</v>
      </c>
      <c r="K128" s="5">
        <v>38.94002572586902</v>
      </c>
      <c r="L128" s="5">
        <v>46.26462911623608</v>
      </c>
      <c r="M128" s="5">
        <v>54.587360687577565</v>
      </c>
      <c r="N128" s="5">
        <v>63.821213862768026</v>
      </c>
      <c r="O128" s="5">
        <v>73.687331983732804</v>
      </c>
      <c r="P128" s="5">
        <v>83.938819989077004</v>
      </c>
      <c r="Q128" s="5">
        <v>94.419072561670959</v>
      </c>
      <c r="R128" s="5">
        <v>105.19296330663029</v>
      </c>
      <c r="S128" s="5">
        <v>116.04357595230117</v>
      </c>
      <c r="T128" s="5">
        <v>127.01306034226249</v>
      </c>
      <c r="U128" s="5">
        <v>137.87212742772093</v>
      </c>
      <c r="V128" s="5">
        <v>148.38047483160699</v>
      </c>
      <c r="W128" s="5">
        <v>158.65471792041532</v>
      </c>
      <c r="X128" s="5">
        <v>168.30757609248846</v>
      </c>
    </row>
    <row r="129" spans="1:24" x14ac:dyDescent="0.3">
      <c r="A129" s="6" t="s">
        <v>6</v>
      </c>
      <c r="B129" s="6" t="s">
        <v>206</v>
      </c>
      <c r="C129" s="6" t="s">
        <v>136</v>
      </c>
      <c r="D129" s="6" t="s">
        <v>205</v>
      </c>
      <c r="E129" s="6" t="s">
        <v>204</v>
      </c>
      <c r="F129" s="5">
        <v>158.42318189322182</v>
      </c>
      <c r="G129" s="5">
        <v>180.44336643146721</v>
      </c>
      <c r="H129" s="5">
        <v>205.73509392623399</v>
      </c>
      <c r="I129" s="5">
        <v>234.73986264679044</v>
      </c>
      <c r="J129" s="5">
        <v>268.27572723237938</v>
      </c>
      <c r="K129" s="5">
        <v>305.14828150487568</v>
      </c>
      <c r="L129" s="5">
        <v>345.29195766022951</v>
      </c>
      <c r="M129" s="5">
        <v>388.26959223039091</v>
      </c>
      <c r="N129" s="5">
        <v>433.6835633301892</v>
      </c>
      <c r="O129" s="5">
        <v>479.53832126972742</v>
      </c>
      <c r="P129" s="5">
        <v>525.14873097828809</v>
      </c>
      <c r="Q129" s="5">
        <v>570.45864705067299</v>
      </c>
      <c r="R129" s="5">
        <v>614.30640926907449</v>
      </c>
      <c r="S129" s="5">
        <v>657.99814448246525</v>
      </c>
      <c r="T129" s="5">
        <v>699.85654119753406</v>
      </c>
      <c r="U129" s="5">
        <v>741.11803274979627</v>
      </c>
      <c r="V129" s="5">
        <v>780.00322518102894</v>
      </c>
      <c r="W129" s="5">
        <v>817.67135598548725</v>
      </c>
      <c r="X129" s="5">
        <v>853.5971049745275</v>
      </c>
    </row>
    <row r="130" spans="1:24" x14ac:dyDescent="0.3">
      <c r="A130" s="6" t="s">
        <v>6</v>
      </c>
      <c r="B130" s="6" t="s">
        <v>206</v>
      </c>
      <c r="C130" s="6" t="s">
        <v>137</v>
      </c>
      <c r="D130" s="6" t="s">
        <v>205</v>
      </c>
      <c r="E130" s="6" t="s">
        <v>204</v>
      </c>
      <c r="F130" s="5">
        <v>5.7881629999999964</v>
      </c>
      <c r="G130" s="5">
        <v>6.1882348733355261</v>
      </c>
      <c r="H130" s="5">
        <v>6.639274685076086</v>
      </c>
      <c r="I130" s="5">
        <v>7.1205645126526953</v>
      </c>
      <c r="J130" s="5">
        <v>7.5954306042701534</v>
      </c>
      <c r="K130" s="5">
        <v>8.0462375525185941</v>
      </c>
      <c r="L130" s="5">
        <v>8.4761481476625384</v>
      </c>
      <c r="M130" s="5">
        <v>8.8865103932339622</v>
      </c>
      <c r="N130" s="5">
        <v>9.2773613766255174</v>
      </c>
      <c r="O130" s="5">
        <v>9.6396329212355525</v>
      </c>
      <c r="P130" s="5">
        <v>9.9747714706021373</v>
      </c>
      <c r="Q130" s="5">
        <v>10.30347270946314</v>
      </c>
      <c r="R130" s="5">
        <v>10.626713659087152</v>
      </c>
      <c r="S130" s="5">
        <v>10.945189580552659</v>
      </c>
      <c r="T130" s="5">
        <v>11.259026748486534</v>
      </c>
      <c r="U130" s="5">
        <v>11.570382021636613</v>
      </c>
      <c r="V130" s="5">
        <v>11.88105355266498</v>
      </c>
      <c r="W130" s="5">
        <v>12.194967071430156</v>
      </c>
      <c r="X130" s="5">
        <v>12.513668719250902</v>
      </c>
    </row>
    <row r="131" spans="1:24" x14ac:dyDescent="0.3">
      <c r="A131" s="6" t="s">
        <v>6</v>
      </c>
      <c r="B131" s="6" t="s">
        <v>206</v>
      </c>
      <c r="C131" s="6" t="s">
        <v>138</v>
      </c>
      <c r="D131" s="6" t="s">
        <v>205</v>
      </c>
      <c r="E131" s="6" t="s">
        <v>204</v>
      </c>
      <c r="F131" s="5">
        <v>16.612988000000001</v>
      </c>
      <c r="G131" s="5">
        <v>16.847899452311925</v>
      </c>
      <c r="H131" s="5">
        <v>16.989874338128686</v>
      </c>
      <c r="I131" s="5">
        <v>17.029692234043019</v>
      </c>
      <c r="J131" s="5">
        <v>16.963099329514392</v>
      </c>
      <c r="K131" s="5">
        <v>16.805629915174105</v>
      </c>
      <c r="L131" s="5">
        <v>16.56090716862095</v>
      </c>
      <c r="M131" s="5">
        <v>16.238431124972049</v>
      </c>
      <c r="N131" s="5">
        <v>15.856705091993312</v>
      </c>
      <c r="O131" s="5">
        <v>15.446979029663686</v>
      </c>
      <c r="P131" s="5">
        <v>15.030288041218082</v>
      </c>
      <c r="Q131" s="5">
        <v>14.615097676138353</v>
      </c>
      <c r="R131" s="5">
        <v>14.20066829388232</v>
      </c>
      <c r="S131" s="5">
        <v>13.775783189313064</v>
      </c>
      <c r="T131" s="5">
        <v>13.321960451898597</v>
      </c>
      <c r="U131" s="5">
        <v>12.838292257844257</v>
      </c>
      <c r="V131" s="5">
        <v>12.331510961120911</v>
      </c>
      <c r="W131" s="5">
        <v>11.814437631263123</v>
      </c>
      <c r="X131" s="5">
        <v>11.295178752425345</v>
      </c>
    </row>
    <row r="132" spans="1:24" x14ac:dyDescent="0.3">
      <c r="A132" s="6" t="s">
        <v>6</v>
      </c>
      <c r="B132" s="6" t="s">
        <v>206</v>
      </c>
      <c r="C132" s="6" t="s">
        <v>139</v>
      </c>
      <c r="D132" s="6" t="s">
        <v>205</v>
      </c>
      <c r="E132" s="6" t="s">
        <v>204</v>
      </c>
      <c r="F132" s="5">
        <v>4.8831109336728682</v>
      </c>
      <c r="G132" s="5">
        <v>5.0994457489374705</v>
      </c>
      <c r="H132" s="5">
        <v>5.2719314793895133</v>
      </c>
      <c r="I132" s="5">
        <v>5.4030999555932846</v>
      </c>
      <c r="J132" s="5">
        <v>5.502428799829314</v>
      </c>
      <c r="K132" s="5">
        <v>5.5721921247112647</v>
      </c>
      <c r="L132" s="5">
        <v>5.6158177841667882</v>
      </c>
      <c r="M132" s="5">
        <v>5.636639013563153</v>
      </c>
      <c r="N132" s="5">
        <v>5.6355836364626875</v>
      </c>
      <c r="O132" s="5">
        <v>5.6154329140114365</v>
      </c>
      <c r="P132" s="5">
        <v>5.5750592062283255</v>
      </c>
      <c r="Q132" s="5">
        <v>5.511522363051367</v>
      </c>
      <c r="R132" s="5">
        <v>5.4304906352622391</v>
      </c>
      <c r="S132" s="5">
        <v>5.3323544610891398</v>
      </c>
      <c r="T132" s="5">
        <v>5.2155926710483111</v>
      </c>
      <c r="U132" s="5">
        <v>5.0787076623737804</v>
      </c>
      <c r="V132" s="5">
        <v>4.9242786653216282</v>
      </c>
      <c r="W132" s="5">
        <v>4.7554262156183205</v>
      </c>
      <c r="X132" s="5">
        <v>4.5744617826937812</v>
      </c>
    </row>
    <row r="133" spans="1:24" x14ac:dyDescent="0.3">
      <c r="A133" s="6" t="s">
        <v>6</v>
      </c>
      <c r="B133" s="6" t="s">
        <v>206</v>
      </c>
      <c r="C133" s="6" t="s">
        <v>140</v>
      </c>
      <c r="D133" s="6" t="s">
        <v>205</v>
      </c>
      <c r="E133" s="6" t="s">
        <v>204</v>
      </c>
      <c r="F133" s="5">
        <v>29.959364000000008</v>
      </c>
      <c r="G133" s="5">
        <v>33.13110167128125</v>
      </c>
      <c r="H133" s="5">
        <v>36.81692289171901</v>
      </c>
      <c r="I133" s="5">
        <v>40.706721107436508</v>
      </c>
      <c r="J133" s="5">
        <v>44.647556883915229</v>
      </c>
      <c r="K133" s="5">
        <v>48.549582571771978</v>
      </c>
      <c r="L133" s="5">
        <v>52.56196320803636</v>
      </c>
      <c r="M133" s="5">
        <v>56.713511899616535</v>
      </c>
      <c r="N133" s="5">
        <v>60.910120804875135</v>
      </c>
      <c r="O133" s="5">
        <v>64.963983367953446</v>
      </c>
      <c r="P133" s="5">
        <v>68.806813686048244</v>
      </c>
      <c r="Q133" s="5">
        <v>72.469488966547999</v>
      </c>
      <c r="R133" s="5">
        <v>76.005272814598612</v>
      </c>
      <c r="S133" s="5">
        <v>79.435860524919292</v>
      </c>
      <c r="T133" s="5">
        <v>82.753782958047054</v>
      </c>
      <c r="U133" s="5">
        <v>85.971529719228414</v>
      </c>
      <c r="V133" s="5">
        <v>89.138577375064102</v>
      </c>
      <c r="W133" s="5">
        <v>92.296616845332863</v>
      </c>
      <c r="X133" s="5">
        <v>95.441759915245655</v>
      </c>
    </row>
    <row r="134" spans="1:24" x14ac:dyDescent="0.3">
      <c r="A134" s="6" t="s">
        <v>6</v>
      </c>
      <c r="B134" s="6" t="s">
        <v>206</v>
      </c>
      <c r="C134" s="6" t="s">
        <v>141</v>
      </c>
      <c r="D134" s="6" t="s">
        <v>205</v>
      </c>
      <c r="E134" s="6" t="s">
        <v>204</v>
      </c>
      <c r="F134" s="5">
        <v>4.3681360000000016</v>
      </c>
      <c r="G134" s="5">
        <v>4.5777500980002914</v>
      </c>
      <c r="H134" s="5">
        <v>4.7500916905032877</v>
      </c>
      <c r="I134" s="5">
        <v>4.8757532210061392</v>
      </c>
      <c r="J134" s="5">
        <v>4.9573744698026214</v>
      </c>
      <c r="K134" s="5">
        <v>5.0091518860828783</v>
      </c>
      <c r="L134" s="5">
        <v>5.0364036111742703</v>
      </c>
      <c r="M134" s="5">
        <v>5.0391858389795399</v>
      </c>
      <c r="N134" s="5">
        <v>5.014669304878451</v>
      </c>
      <c r="O134" s="5">
        <v>4.966344580962172</v>
      </c>
      <c r="P134" s="5">
        <v>4.8995908563488184</v>
      </c>
      <c r="Q134" s="5">
        <v>4.8168496638983287</v>
      </c>
      <c r="R134" s="5">
        <v>4.7206605964267112</v>
      </c>
      <c r="S134" s="5">
        <v>4.6104720724334545</v>
      </c>
      <c r="T134" s="5">
        <v>4.4835105635097507</v>
      </c>
      <c r="U134" s="5">
        <v>4.339245064985457</v>
      </c>
      <c r="V134" s="5">
        <v>4.1821364477920175</v>
      </c>
      <c r="W134" s="5">
        <v>4.0173372347303538</v>
      </c>
      <c r="X134" s="5">
        <v>3.8473096562408267</v>
      </c>
    </row>
    <row r="135" spans="1:24" x14ac:dyDescent="0.3">
      <c r="A135" s="6" t="s">
        <v>6</v>
      </c>
      <c r="B135" s="6" t="s">
        <v>206</v>
      </c>
      <c r="C135" s="6" t="s">
        <v>142</v>
      </c>
      <c r="D135" s="6" t="s">
        <v>205</v>
      </c>
      <c r="E135" s="6" t="s">
        <v>204</v>
      </c>
      <c r="F135" s="5">
        <v>2.7824349999999982</v>
      </c>
      <c r="G135" s="5">
        <v>3.0517541954025926</v>
      </c>
      <c r="H135" s="5">
        <v>3.33038784819608</v>
      </c>
      <c r="I135" s="5">
        <v>3.6158513414378044</v>
      </c>
      <c r="J135" s="5">
        <v>3.8945984542994743</v>
      </c>
      <c r="K135" s="5">
        <v>4.1594983684947859</v>
      </c>
      <c r="L135" s="5">
        <v>4.4175398100450431</v>
      </c>
      <c r="M135" s="5">
        <v>4.669523904116482</v>
      </c>
      <c r="N135" s="5">
        <v>4.9139945453627423</v>
      </c>
      <c r="O135" s="5">
        <v>5.1431346903581838</v>
      </c>
      <c r="P135" s="5">
        <v>5.3575392806720608</v>
      </c>
      <c r="Q135" s="5">
        <v>5.5593231696342507</v>
      </c>
      <c r="R135" s="5">
        <v>5.7605030978429879</v>
      </c>
      <c r="S135" s="5">
        <v>5.9745904007584638</v>
      </c>
      <c r="T135" s="5">
        <v>6.2083792303734109</v>
      </c>
      <c r="U135" s="5">
        <v>6.4600639427942443</v>
      </c>
      <c r="V135" s="5">
        <v>6.724152599113455</v>
      </c>
      <c r="W135" s="5">
        <v>6.9964656968582704</v>
      </c>
      <c r="X135" s="5">
        <v>7.2760097746973127</v>
      </c>
    </row>
    <row r="136" spans="1:24" x14ac:dyDescent="0.3">
      <c r="A136" s="6" t="s">
        <v>6</v>
      </c>
      <c r="B136" s="6" t="s">
        <v>206</v>
      </c>
      <c r="C136" s="6" t="s">
        <v>143</v>
      </c>
      <c r="D136" s="6" t="s">
        <v>205</v>
      </c>
      <c r="E136" s="6" t="s">
        <v>204</v>
      </c>
      <c r="F136" s="5">
        <v>173.59338299999985</v>
      </c>
      <c r="G136" s="5">
        <v>191.53538549271718</v>
      </c>
      <c r="H136" s="5">
        <v>212.33207127263168</v>
      </c>
      <c r="I136" s="5">
        <v>234.36923487056802</v>
      </c>
      <c r="J136" s="5">
        <v>256.60623851247544</v>
      </c>
      <c r="K136" s="5">
        <v>278.29315590735257</v>
      </c>
      <c r="L136" s="5">
        <v>300.36808437177001</v>
      </c>
      <c r="M136" s="5">
        <v>323.43613921515072</v>
      </c>
      <c r="N136" s="5">
        <v>347.1378773948627</v>
      </c>
      <c r="O136" s="5">
        <v>370.23887039587646</v>
      </c>
      <c r="P136" s="5">
        <v>391.96337966557041</v>
      </c>
      <c r="Q136" s="5">
        <v>412.63848065197425</v>
      </c>
      <c r="R136" s="5">
        <v>432.94344180933405</v>
      </c>
      <c r="S136" s="5">
        <v>453.27369159031247</v>
      </c>
      <c r="T136" s="5">
        <v>473.70299272126135</v>
      </c>
      <c r="U136" s="5">
        <v>493.95403079691948</v>
      </c>
      <c r="V136" s="5">
        <v>513.59173705290459</v>
      </c>
      <c r="W136" s="5">
        <v>532.59241387671079</v>
      </c>
      <c r="X136" s="5">
        <v>551.06815546785504</v>
      </c>
    </row>
    <row r="137" spans="1:24" x14ac:dyDescent="0.3">
      <c r="A137" s="6" t="s">
        <v>6</v>
      </c>
      <c r="B137" s="6" t="s">
        <v>206</v>
      </c>
      <c r="C137" s="6" t="s">
        <v>144</v>
      </c>
      <c r="D137" s="6" t="s">
        <v>205</v>
      </c>
      <c r="E137" s="6" t="s">
        <v>204</v>
      </c>
      <c r="F137" s="5">
        <v>3.5168199998645111</v>
      </c>
      <c r="G137" s="5">
        <v>3.7878064687529966</v>
      </c>
      <c r="H137" s="5">
        <v>4.0689588076747478</v>
      </c>
      <c r="I137" s="5">
        <v>4.35438495955521</v>
      </c>
      <c r="J137" s="5">
        <v>4.6411612561464688</v>
      </c>
      <c r="K137" s="5">
        <v>4.9118038037746361</v>
      </c>
      <c r="L137" s="5">
        <v>5.1695897046181907</v>
      </c>
      <c r="M137" s="5">
        <v>5.4179223896900321</v>
      </c>
      <c r="N137" s="5">
        <v>5.6592872587027943</v>
      </c>
      <c r="O137" s="5">
        <v>5.8874240896462338</v>
      </c>
      <c r="P137" s="5">
        <v>6.1020580744500084</v>
      </c>
      <c r="Q137" s="5">
        <v>6.3063131201010156</v>
      </c>
      <c r="R137" s="5">
        <v>6.5030898254263194</v>
      </c>
      <c r="S137" s="5">
        <v>6.6937668703378002</v>
      </c>
      <c r="T137" s="5">
        <v>6.8777753037225535</v>
      </c>
      <c r="U137" s="5">
        <v>7.0551589170082547</v>
      </c>
      <c r="V137" s="5">
        <v>7.2283719605501275</v>
      </c>
      <c r="W137" s="5">
        <v>7.3999967323667564</v>
      </c>
      <c r="X137" s="5">
        <v>7.571080022466627</v>
      </c>
    </row>
    <row r="138" spans="1:24" x14ac:dyDescent="0.3">
      <c r="A138" s="6" t="s">
        <v>6</v>
      </c>
      <c r="B138" s="6" t="s">
        <v>206</v>
      </c>
      <c r="C138" s="6" t="s">
        <v>145</v>
      </c>
      <c r="D138" s="6" t="s">
        <v>205</v>
      </c>
      <c r="E138" s="6" t="s">
        <v>204</v>
      </c>
      <c r="F138" s="5">
        <v>29.076511999999994</v>
      </c>
      <c r="G138" s="5">
        <v>30.65310936613028</v>
      </c>
      <c r="H138" s="5">
        <v>32.363339067820597</v>
      </c>
      <c r="I138" s="5">
        <v>34.167427799812458</v>
      </c>
      <c r="J138" s="5">
        <v>35.930012458653046</v>
      </c>
      <c r="K138" s="5">
        <v>37.540227045416025</v>
      </c>
      <c r="L138" s="5">
        <v>38.997956689629625</v>
      </c>
      <c r="M138" s="5">
        <v>40.333391503829269</v>
      </c>
      <c r="N138" s="5">
        <v>41.557609730334661</v>
      </c>
      <c r="O138" s="5">
        <v>42.658757664213859</v>
      </c>
      <c r="P138" s="5">
        <v>43.652047741923738</v>
      </c>
      <c r="Q138" s="5">
        <v>44.592357595520255</v>
      </c>
      <c r="R138" s="5">
        <v>45.488272447381505</v>
      </c>
      <c r="S138" s="5">
        <v>46.355285637983521</v>
      </c>
      <c r="T138" s="5">
        <v>47.205279013181901</v>
      </c>
      <c r="U138" s="5">
        <v>48.055254624281766</v>
      </c>
      <c r="V138" s="5">
        <v>48.917555216089028</v>
      </c>
      <c r="W138" s="5">
        <v>49.811197011604442</v>
      </c>
      <c r="X138" s="5">
        <v>50.741285188080127</v>
      </c>
    </row>
    <row r="139" spans="1:24" x14ac:dyDescent="0.3">
      <c r="A139" s="6" t="s">
        <v>6</v>
      </c>
      <c r="B139" s="6" t="s">
        <v>206</v>
      </c>
      <c r="C139" s="6" t="s">
        <v>146</v>
      </c>
      <c r="D139" s="6" t="s">
        <v>205</v>
      </c>
      <c r="E139" s="6" t="s">
        <v>204</v>
      </c>
      <c r="F139" s="5">
        <v>93.260798000000065</v>
      </c>
      <c r="G139" s="5">
        <v>102.08736192961554</v>
      </c>
      <c r="H139" s="5">
        <v>112.04844230251427</v>
      </c>
      <c r="I139" s="5">
        <v>122.52335111330245</v>
      </c>
      <c r="J139" s="5">
        <v>133.16887147698205</v>
      </c>
      <c r="K139" s="5">
        <v>143.42033267507705</v>
      </c>
      <c r="L139" s="5">
        <v>153.43661887500792</v>
      </c>
      <c r="M139" s="5">
        <v>163.43223868005211</v>
      </c>
      <c r="N139" s="5">
        <v>173.51959589107514</v>
      </c>
      <c r="O139" s="5">
        <v>183.35902954587283</v>
      </c>
      <c r="P139" s="5">
        <v>192.82909425772601</v>
      </c>
      <c r="Q139" s="5">
        <v>201.88706077300711</v>
      </c>
      <c r="R139" s="5">
        <v>210.57914321229171</v>
      </c>
      <c r="S139" s="5">
        <v>218.92307747459611</v>
      </c>
      <c r="T139" s="5">
        <v>226.94504898490879</v>
      </c>
      <c r="U139" s="5">
        <v>234.63144046489057</v>
      </c>
      <c r="V139" s="5">
        <v>241.95521991885823</v>
      </c>
      <c r="W139" s="5">
        <v>248.86282896854203</v>
      </c>
      <c r="X139" s="5">
        <v>255.277386725996</v>
      </c>
    </row>
    <row r="140" spans="1:24" x14ac:dyDescent="0.3">
      <c r="A140" s="6" t="s">
        <v>6</v>
      </c>
      <c r="B140" s="6" t="s">
        <v>206</v>
      </c>
      <c r="C140" s="6" t="s">
        <v>147</v>
      </c>
      <c r="D140" s="6" t="s">
        <v>205</v>
      </c>
      <c r="E140" s="6" t="s">
        <v>204</v>
      </c>
      <c r="F140" s="5">
        <v>6.8582660000000004</v>
      </c>
      <c r="G140" s="5">
        <v>7.5836707441360138</v>
      </c>
      <c r="H140" s="5">
        <v>8.3553717267945302</v>
      </c>
      <c r="I140" s="5">
        <v>9.1607983739816401</v>
      </c>
      <c r="J140" s="5">
        <v>9.9847578562840003</v>
      </c>
      <c r="K140" s="5">
        <v>10.76678173808882</v>
      </c>
      <c r="L140" s="5">
        <v>11.499566874268943</v>
      </c>
      <c r="M140" s="5">
        <v>12.191610956241382</v>
      </c>
      <c r="N140" s="5">
        <v>12.859061326511137</v>
      </c>
      <c r="O140" s="5">
        <v>13.48059853596096</v>
      </c>
      <c r="P140" s="5">
        <v>14.06251307762828</v>
      </c>
      <c r="Q140" s="5">
        <v>14.596689581800391</v>
      </c>
      <c r="R140" s="5">
        <v>15.072447937265228</v>
      </c>
      <c r="S140" s="5">
        <v>15.510622889697894</v>
      </c>
      <c r="T140" s="5">
        <v>15.906395038788515</v>
      </c>
      <c r="U140" s="5">
        <v>16.268965628702798</v>
      </c>
      <c r="V140" s="5">
        <v>16.597039493738148</v>
      </c>
      <c r="W140" s="5">
        <v>16.898262518706407</v>
      </c>
      <c r="X140" s="5">
        <v>17.168875264892016</v>
      </c>
    </row>
    <row r="141" spans="1:24" x14ac:dyDescent="0.3">
      <c r="A141" s="6" t="s">
        <v>6</v>
      </c>
      <c r="B141" s="6" t="s">
        <v>206</v>
      </c>
      <c r="C141" s="6" t="s">
        <v>148</v>
      </c>
      <c r="D141" s="6" t="s">
        <v>205</v>
      </c>
      <c r="E141" s="6" t="s">
        <v>204</v>
      </c>
      <c r="F141" s="5">
        <v>38.27666</v>
      </c>
      <c r="G141" s="5">
        <v>38.236196399315887</v>
      </c>
      <c r="H141" s="5">
        <v>37.94702648963213</v>
      </c>
      <c r="I141" s="5">
        <v>37.356093379147545</v>
      </c>
      <c r="J141" s="5">
        <v>36.433734367004021</v>
      </c>
      <c r="K141" s="5">
        <v>35.252555128806179</v>
      </c>
      <c r="L141" s="5">
        <v>33.914828724995992</v>
      </c>
      <c r="M141" s="5">
        <v>32.511423539462093</v>
      </c>
      <c r="N141" s="5">
        <v>31.079293960340262</v>
      </c>
      <c r="O141" s="5">
        <v>29.609008661116434</v>
      </c>
      <c r="P141" s="5">
        <v>28.048296065244113</v>
      </c>
      <c r="Q141" s="5">
        <v>26.373437285530308</v>
      </c>
      <c r="R141" s="5">
        <v>24.628096749258091</v>
      </c>
      <c r="S141" s="5">
        <v>22.912804626702954</v>
      </c>
      <c r="T141" s="5">
        <v>21.318304316286387</v>
      </c>
      <c r="U141" s="5">
        <v>19.875433813407994</v>
      </c>
      <c r="V141" s="5">
        <v>18.565841956840181</v>
      </c>
      <c r="W141" s="5">
        <v>17.344012712757745</v>
      </c>
      <c r="X141" s="5">
        <v>16.170984646677894</v>
      </c>
    </row>
    <row r="142" spans="1:24" x14ac:dyDescent="0.3">
      <c r="A142" s="6" t="s">
        <v>6</v>
      </c>
      <c r="B142" s="6" t="s">
        <v>206</v>
      </c>
      <c r="C142" s="6" t="s">
        <v>149</v>
      </c>
      <c r="D142" s="6" t="s">
        <v>205</v>
      </c>
      <c r="E142" s="6" t="s">
        <v>204</v>
      </c>
      <c r="F142" s="5">
        <v>3.7490090000000014</v>
      </c>
      <c r="G142" s="5">
        <v>3.74054999060853</v>
      </c>
      <c r="H142" s="5">
        <v>3.7539378062696147</v>
      </c>
      <c r="I142" s="5">
        <v>3.7779949352582003</v>
      </c>
      <c r="J142" s="5">
        <v>3.7884069892383874</v>
      </c>
      <c r="K142" s="5">
        <v>3.7793951807549564</v>
      </c>
      <c r="L142" s="5">
        <v>3.7569069330829001</v>
      </c>
      <c r="M142" s="5">
        <v>3.7261634136211335</v>
      </c>
      <c r="N142" s="5">
        <v>3.6908727192494193</v>
      </c>
      <c r="O142" s="5">
        <v>3.6504969973855848</v>
      </c>
      <c r="P142" s="5">
        <v>3.6072348726941446</v>
      </c>
      <c r="Q142" s="5">
        <v>3.567909902859824</v>
      </c>
      <c r="R142" s="5">
        <v>3.5354073026919579</v>
      </c>
      <c r="S142" s="5">
        <v>3.5112975647539795</v>
      </c>
      <c r="T142" s="5">
        <v>3.4957080941387173</v>
      </c>
      <c r="U142" s="5">
        <v>3.4883219736842648</v>
      </c>
      <c r="V142" s="5">
        <v>3.4890755057009546</v>
      </c>
      <c r="W142" s="5">
        <v>3.4989739607047152</v>
      </c>
      <c r="X142" s="5">
        <v>3.5189094484442727</v>
      </c>
    </row>
    <row r="143" spans="1:24" x14ac:dyDescent="0.3">
      <c r="A143" s="6" t="s">
        <v>6</v>
      </c>
      <c r="B143" s="6" t="s">
        <v>206</v>
      </c>
      <c r="C143" s="6" t="s">
        <v>150</v>
      </c>
      <c r="D143" s="6" t="s">
        <v>205</v>
      </c>
      <c r="E143" s="6" t="s">
        <v>204</v>
      </c>
      <c r="F143" s="5">
        <v>24.346229000000012</v>
      </c>
      <c r="G143" s="5">
        <v>24.918586016116336</v>
      </c>
      <c r="H143" s="5">
        <v>25.48543365339161</v>
      </c>
      <c r="I143" s="5">
        <v>25.994687923536961</v>
      </c>
      <c r="J143" s="5">
        <v>26.338707391300858</v>
      </c>
      <c r="K143" s="5">
        <v>26.446081692768217</v>
      </c>
      <c r="L143" s="5">
        <v>26.401709246273093</v>
      </c>
      <c r="M143" s="5">
        <v>26.270838998373577</v>
      </c>
      <c r="N143" s="5">
        <v>26.121702432759108</v>
      </c>
      <c r="O143" s="5">
        <v>25.938559751415575</v>
      </c>
      <c r="P143" s="5">
        <v>25.707172283799046</v>
      </c>
      <c r="Q143" s="5">
        <v>25.429219714064526</v>
      </c>
      <c r="R143" s="5">
        <v>25.137177430288588</v>
      </c>
      <c r="S143" s="5">
        <v>24.873650397168806</v>
      </c>
      <c r="T143" s="5">
        <v>24.658870201250579</v>
      </c>
      <c r="U143" s="5">
        <v>24.483561194617504</v>
      </c>
      <c r="V143" s="5">
        <v>24.334176516134189</v>
      </c>
      <c r="W143" s="5">
        <v>24.215313222978086</v>
      </c>
      <c r="X143" s="5">
        <v>24.14722726437126</v>
      </c>
    </row>
    <row r="144" spans="1:24" x14ac:dyDescent="0.3">
      <c r="A144" s="6" t="s">
        <v>6</v>
      </c>
      <c r="B144" s="6" t="s">
        <v>206</v>
      </c>
      <c r="C144" s="6" t="s">
        <v>151</v>
      </c>
      <c r="D144" s="6" t="s">
        <v>205</v>
      </c>
      <c r="E144" s="6" t="s">
        <v>204</v>
      </c>
      <c r="F144" s="5">
        <v>10.675571999999985</v>
      </c>
      <c r="G144" s="5">
        <v>10.732007492102648</v>
      </c>
      <c r="H144" s="5">
        <v>10.702382655633521</v>
      </c>
      <c r="I144" s="5">
        <v>10.589436796191675</v>
      </c>
      <c r="J144" s="5">
        <v>10.434123512650178</v>
      </c>
      <c r="K144" s="5">
        <v>10.258289793324629</v>
      </c>
      <c r="L144" s="5">
        <v>10.050360384632919</v>
      </c>
      <c r="M144" s="5">
        <v>9.7974540313292628</v>
      </c>
      <c r="N144" s="5">
        <v>9.4946500574747219</v>
      </c>
      <c r="O144" s="5">
        <v>9.1497638859281736</v>
      </c>
      <c r="P144" s="5">
        <v>8.7788975079073115</v>
      </c>
      <c r="Q144" s="5">
        <v>8.3880860018786461</v>
      </c>
      <c r="R144" s="5">
        <v>7.9912593425488438</v>
      </c>
      <c r="S144" s="5">
        <v>7.6031687510093517</v>
      </c>
      <c r="T144" s="5">
        <v>7.2319021156682561</v>
      </c>
      <c r="U144" s="5">
        <v>6.8783092297668142</v>
      </c>
      <c r="V144" s="5">
        <v>6.5331935197325537</v>
      </c>
      <c r="W144" s="5">
        <v>6.1923274405143225</v>
      </c>
      <c r="X144" s="5">
        <v>5.8570439994466259</v>
      </c>
    </row>
    <row r="145" spans="1:24" x14ac:dyDescent="0.3">
      <c r="A145" s="6" t="s">
        <v>6</v>
      </c>
      <c r="B145" s="6" t="s">
        <v>206</v>
      </c>
      <c r="C145" s="6" t="s">
        <v>152</v>
      </c>
      <c r="D145" s="6" t="s">
        <v>205</v>
      </c>
      <c r="E145" s="6" t="s">
        <v>204</v>
      </c>
      <c r="F145" s="5">
        <v>6.4545479999999991</v>
      </c>
      <c r="G145" s="5">
        <v>7.0319716627164217</v>
      </c>
      <c r="H145" s="5">
        <v>7.6550632897815163</v>
      </c>
      <c r="I145" s="5">
        <v>8.3002481017081333</v>
      </c>
      <c r="J145" s="5">
        <v>8.9420599160967118</v>
      </c>
      <c r="K145" s="5">
        <v>9.5547959064408996</v>
      </c>
      <c r="L145" s="5">
        <v>10.148922582406403</v>
      </c>
      <c r="M145" s="5">
        <v>10.734471583854988</v>
      </c>
      <c r="N145" s="5">
        <v>11.30857058206408</v>
      </c>
      <c r="O145" s="5">
        <v>11.857984041782357</v>
      </c>
      <c r="P145" s="5">
        <v>12.376400006108305</v>
      </c>
      <c r="Q145" s="5">
        <v>12.867536100446078</v>
      </c>
      <c r="R145" s="5">
        <v>13.337792569400829</v>
      </c>
      <c r="S145" s="5">
        <v>13.797346489345845</v>
      </c>
      <c r="T145" s="5">
        <v>14.245534765268975</v>
      </c>
      <c r="U145" s="5">
        <v>14.685404891795898</v>
      </c>
      <c r="V145" s="5">
        <v>15.116744806262274</v>
      </c>
      <c r="W145" s="5">
        <v>15.537009859353159</v>
      </c>
      <c r="X145" s="5">
        <v>15.944178981490333</v>
      </c>
    </row>
    <row r="146" spans="1:24" x14ac:dyDescent="0.3">
      <c r="A146" s="6" t="s">
        <v>6</v>
      </c>
      <c r="B146" s="6" t="s">
        <v>206</v>
      </c>
      <c r="C146" s="6" t="s">
        <v>153</v>
      </c>
      <c r="D146" s="6" t="s">
        <v>205</v>
      </c>
      <c r="E146" s="6" t="s">
        <v>204</v>
      </c>
      <c r="F146" s="5">
        <v>4.0391920000000008</v>
      </c>
      <c r="G146" s="5">
        <v>4.5423830085435242</v>
      </c>
      <c r="H146" s="5">
        <v>5.0932976464407442</v>
      </c>
      <c r="I146" s="5">
        <v>5.693580210847391</v>
      </c>
      <c r="J146" s="5">
        <v>6.3112344295908445</v>
      </c>
      <c r="K146" s="5">
        <v>6.9161257511064793</v>
      </c>
      <c r="L146" s="5">
        <v>7.5112847385411436</v>
      </c>
      <c r="M146" s="5">
        <v>8.1109416922888347</v>
      </c>
      <c r="N146" s="5">
        <v>8.7262429896737821</v>
      </c>
      <c r="O146" s="5">
        <v>9.3455723478290853</v>
      </c>
      <c r="P146" s="5">
        <v>9.9595432792402505</v>
      </c>
      <c r="Q146" s="5">
        <v>10.580053840550462</v>
      </c>
      <c r="R146" s="5">
        <v>11.211492166338473</v>
      </c>
      <c r="S146" s="5">
        <v>11.861172049279839</v>
      </c>
      <c r="T146" s="5">
        <v>12.531598170002887</v>
      </c>
      <c r="U146" s="5">
        <v>13.219774172850228</v>
      </c>
      <c r="V146" s="5">
        <v>13.921685294505307</v>
      </c>
      <c r="W146" s="5">
        <v>14.636145928006467</v>
      </c>
      <c r="X146" s="5">
        <v>15.364079074221353</v>
      </c>
    </row>
    <row r="147" spans="1:24" x14ac:dyDescent="0.3">
      <c r="A147" s="6" t="s">
        <v>6</v>
      </c>
      <c r="B147" s="6" t="s">
        <v>206</v>
      </c>
      <c r="C147" s="6" t="s">
        <v>154</v>
      </c>
      <c r="D147" s="6" t="s">
        <v>205</v>
      </c>
      <c r="E147" s="6" t="s">
        <v>204</v>
      </c>
      <c r="F147" s="5">
        <v>0.27076399999999984</v>
      </c>
      <c r="G147" s="5">
        <v>0.28699153554600987</v>
      </c>
      <c r="H147" s="5">
        <v>0.30410804503908589</v>
      </c>
      <c r="I147" s="5">
        <v>0.32106449380076868</v>
      </c>
      <c r="J147" s="5">
        <v>0.33703827188315294</v>
      </c>
      <c r="K147" s="5">
        <v>0.35150447949384134</v>
      </c>
      <c r="L147" s="5">
        <v>0.36546057574815799</v>
      </c>
      <c r="M147" s="5">
        <v>0.3795447001418219</v>
      </c>
      <c r="N147" s="5">
        <v>0.39389941386764149</v>
      </c>
      <c r="O147" s="5">
        <v>0.40800222063539138</v>
      </c>
      <c r="P147" s="5">
        <v>0.42197052360192516</v>
      </c>
      <c r="Q147" s="5">
        <v>0.43631509106206345</v>
      </c>
      <c r="R147" s="5">
        <v>0.45146308830886389</v>
      </c>
      <c r="S147" s="5">
        <v>0.46765480862129072</v>
      </c>
      <c r="T147" s="5">
        <v>0.48487273731532388</v>
      </c>
      <c r="U147" s="5">
        <v>0.50311700006822835</v>
      </c>
      <c r="V147" s="5">
        <v>0.52251860686239326</v>
      </c>
      <c r="W147" s="5">
        <v>0.54315372388693006</v>
      </c>
      <c r="X147" s="5">
        <v>0.56492677984295125</v>
      </c>
    </row>
    <row r="148" spans="1:24" x14ac:dyDescent="0.3">
      <c r="A148" s="6" t="s">
        <v>6</v>
      </c>
      <c r="B148" s="6" t="s">
        <v>206</v>
      </c>
      <c r="C148" s="6" t="s">
        <v>155</v>
      </c>
      <c r="D148" s="6" t="s">
        <v>205</v>
      </c>
      <c r="E148" s="6" t="s">
        <v>204</v>
      </c>
      <c r="F148" s="5">
        <v>1.7587930002989842</v>
      </c>
      <c r="G148" s="5">
        <v>2.2359309894899693</v>
      </c>
      <c r="H148" s="5">
        <v>2.4495858791404892</v>
      </c>
      <c r="I148" s="5">
        <v>2.6250697904041198</v>
      </c>
      <c r="J148" s="5">
        <v>2.7897867579505964</v>
      </c>
      <c r="K148" s="5">
        <v>2.9449697904576966</v>
      </c>
      <c r="L148" s="5">
        <v>3.0904750018899572</v>
      </c>
      <c r="M148" s="5">
        <v>3.2206513582275376</v>
      </c>
      <c r="N148" s="5">
        <v>3.3292619363161005</v>
      </c>
      <c r="O148" s="5">
        <v>3.4156726966047555</v>
      </c>
      <c r="P148" s="5">
        <v>3.4856779881945772</v>
      </c>
      <c r="Q148" s="5">
        <v>3.5374951971109576</v>
      </c>
      <c r="R148" s="5">
        <v>3.5772476399980939</v>
      </c>
      <c r="S148" s="5">
        <v>3.6126688219685761</v>
      </c>
      <c r="T148" s="5">
        <v>3.6506075711219745</v>
      </c>
      <c r="U148" s="5">
        <v>3.692737644267126</v>
      </c>
      <c r="V148" s="5">
        <v>3.7338863131209132</v>
      </c>
      <c r="W148" s="5">
        <v>3.7649942397370584</v>
      </c>
      <c r="X148" s="5">
        <v>3.7775398615920794</v>
      </c>
    </row>
    <row r="149" spans="1:24" x14ac:dyDescent="0.3">
      <c r="A149" s="6" t="s">
        <v>6</v>
      </c>
      <c r="B149" s="6" t="s">
        <v>206</v>
      </c>
      <c r="C149" s="6" t="s">
        <v>156</v>
      </c>
      <c r="D149" s="6" t="s">
        <v>205</v>
      </c>
      <c r="E149" s="6" t="s">
        <v>204</v>
      </c>
      <c r="F149" s="5">
        <v>0.84606800000693794</v>
      </c>
      <c r="G149" s="5">
        <v>0.89805855325266459</v>
      </c>
      <c r="H149" s="5">
        <v>0.95137966844409805</v>
      </c>
      <c r="I149" s="5">
        <v>1.0054244068706768</v>
      </c>
      <c r="J149" s="5">
        <v>1.0603048283001772</v>
      </c>
      <c r="K149" s="5">
        <v>1.1135823882444487</v>
      </c>
      <c r="L149" s="5">
        <v>1.1659361619776722</v>
      </c>
      <c r="M149" s="5">
        <v>1.2180407466362551</v>
      </c>
      <c r="N149" s="5">
        <v>1.2707873344170781</v>
      </c>
      <c r="O149" s="5">
        <v>1.3243101789514438</v>
      </c>
      <c r="P149" s="5">
        <v>1.3796650632263499</v>
      </c>
      <c r="Q149" s="5">
        <v>1.4376126571762622</v>
      </c>
      <c r="R149" s="5">
        <v>1.4986012621664944</v>
      </c>
      <c r="S149" s="5">
        <v>1.5625377327514063</v>
      </c>
      <c r="T149" s="5">
        <v>1.6293717826854999</v>
      </c>
      <c r="U149" s="5">
        <v>1.6993714914992317</v>
      </c>
      <c r="V149" s="5">
        <v>1.7730794090536621</v>
      </c>
      <c r="W149" s="5">
        <v>1.8506073501214138</v>
      </c>
      <c r="X149" s="5">
        <v>1.9319258032507203</v>
      </c>
    </row>
    <row r="150" spans="1:24" x14ac:dyDescent="0.3">
      <c r="A150" s="6" t="s">
        <v>6</v>
      </c>
      <c r="B150" s="6" t="s">
        <v>206</v>
      </c>
      <c r="C150" s="6" t="s">
        <v>157</v>
      </c>
      <c r="D150" s="6" t="s">
        <v>205</v>
      </c>
      <c r="E150" s="6" t="s">
        <v>204</v>
      </c>
      <c r="F150" s="5">
        <v>21.486370999999998</v>
      </c>
      <c r="G150" s="5">
        <v>21.202992959430798</v>
      </c>
      <c r="H150" s="5">
        <v>20.955787288163595</v>
      </c>
      <c r="I150" s="5">
        <v>20.687670975247205</v>
      </c>
      <c r="J150" s="5">
        <v>20.381110207181852</v>
      </c>
      <c r="K150" s="5">
        <v>20.028275431473944</v>
      </c>
      <c r="L150" s="5">
        <v>19.654875407733094</v>
      </c>
      <c r="M150" s="5">
        <v>19.2727064897289</v>
      </c>
      <c r="N150" s="5">
        <v>18.874982790760651</v>
      </c>
      <c r="O150" s="5">
        <v>18.436776397130526</v>
      </c>
      <c r="P150" s="5">
        <v>17.963321908445966</v>
      </c>
      <c r="Q150" s="5">
        <v>17.493686499480187</v>
      </c>
      <c r="R150" s="5">
        <v>17.087325190433777</v>
      </c>
      <c r="S150" s="5">
        <v>16.782473881805196</v>
      </c>
      <c r="T150" s="5">
        <v>16.587965372218715</v>
      </c>
      <c r="U150" s="5">
        <v>16.488343830134724</v>
      </c>
      <c r="V150" s="5">
        <v>16.459186724527697</v>
      </c>
      <c r="W150" s="5">
        <v>16.474493972194193</v>
      </c>
      <c r="X150" s="5">
        <v>16.519474712551911</v>
      </c>
    </row>
    <row r="151" spans="1:24" x14ac:dyDescent="0.3">
      <c r="A151" s="6" t="s">
        <v>6</v>
      </c>
      <c r="B151" s="6" t="s">
        <v>206</v>
      </c>
      <c r="C151" s="6" t="s">
        <v>158</v>
      </c>
      <c r="D151" s="6" t="s">
        <v>205</v>
      </c>
      <c r="E151" s="6" t="s">
        <v>204</v>
      </c>
      <c r="F151" s="5">
        <v>142.95816400000007</v>
      </c>
      <c r="G151" s="5">
        <v>142.62336442905138</v>
      </c>
      <c r="H151" s="5">
        <v>141.78257089019993</v>
      </c>
      <c r="I151" s="5">
        <v>140.15993198665956</v>
      </c>
      <c r="J151" s="5">
        <v>138.27061383750078</v>
      </c>
      <c r="K151" s="5">
        <v>136.47637406861983</v>
      </c>
      <c r="L151" s="5">
        <v>135.25739050716282</v>
      </c>
      <c r="M151" s="5">
        <v>134.59805320589371</v>
      </c>
      <c r="N151" s="5">
        <v>134.31518412748071</v>
      </c>
      <c r="O151" s="5">
        <v>134.31880881053067</v>
      </c>
      <c r="P151" s="5">
        <v>134.62880483910186</v>
      </c>
      <c r="Q151" s="5">
        <v>135.23916923973627</v>
      </c>
      <c r="R151" s="5">
        <v>136.35228798568207</v>
      </c>
      <c r="S151" s="5">
        <v>138.00250162175743</v>
      </c>
      <c r="T151" s="5">
        <v>140.01876592083141</v>
      </c>
      <c r="U151" s="5">
        <v>142.23002484777646</v>
      </c>
      <c r="V151" s="5">
        <v>144.52420525449605</v>
      </c>
      <c r="W151" s="5">
        <v>146.81649212443006</v>
      </c>
      <c r="X151" s="5">
        <v>149.0323488747992</v>
      </c>
    </row>
    <row r="152" spans="1:24" x14ac:dyDescent="0.3">
      <c r="A152" s="6" t="s">
        <v>6</v>
      </c>
      <c r="B152" s="6" t="s">
        <v>206</v>
      </c>
      <c r="C152" s="6" t="s">
        <v>159</v>
      </c>
      <c r="D152" s="6" t="s">
        <v>205</v>
      </c>
      <c r="E152" s="6" t="s">
        <v>204</v>
      </c>
      <c r="F152" s="5">
        <v>10.624005</v>
      </c>
      <c r="G152" s="5">
        <v>12.279055848174302</v>
      </c>
      <c r="H152" s="5">
        <v>14.042444468946709</v>
      </c>
      <c r="I152" s="5">
        <v>15.848873239577971</v>
      </c>
      <c r="J152" s="5">
        <v>17.768803404158529</v>
      </c>
      <c r="K152" s="5">
        <v>19.764419583426612</v>
      </c>
      <c r="L152" s="5">
        <v>21.876936844713871</v>
      </c>
      <c r="M152" s="5">
        <v>24.035434674742334</v>
      </c>
      <c r="N152" s="5">
        <v>26.17689114070977</v>
      </c>
      <c r="O152" s="5">
        <v>28.235493403703281</v>
      </c>
      <c r="P152" s="5">
        <v>30.18036652148243</v>
      </c>
      <c r="Q152" s="5">
        <v>32.119513280483133</v>
      </c>
      <c r="R152" s="5">
        <v>34.019662576759458</v>
      </c>
      <c r="S152" s="5">
        <v>35.87584209814127</v>
      </c>
      <c r="T152" s="5">
        <v>37.647766639107111</v>
      </c>
      <c r="U152" s="5">
        <v>39.31120621568521</v>
      </c>
      <c r="V152" s="5">
        <v>40.864179208157367</v>
      </c>
      <c r="W152" s="5">
        <v>42.315999964117708</v>
      </c>
      <c r="X152" s="5">
        <v>43.675580492240037</v>
      </c>
    </row>
    <row r="153" spans="1:24" x14ac:dyDescent="0.3">
      <c r="A153" s="6" t="s">
        <v>6</v>
      </c>
      <c r="B153" s="6" t="s">
        <v>206</v>
      </c>
      <c r="C153" s="6" t="s">
        <v>160</v>
      </c>
      <c r="D153" s="6" t="s">
        <v>205</v>
      </c>
      <c r="E153" s="6" t="s">
        <v>204</v>
      </c>
      <c r="F153" s="5">
        <v>27.448085999999993</v>
      </c>
      <c r="G153" s="5">
        <v>31.057401445564665</v>
      </c>
      <c r="H153" s="5">
        <v>34.708290094724404</v>
      </c>
      <c r="I153" s="5">
        <v>38.240677561195461</v>
      </c>
      <c r="J153" s="5">
        <v>41.84544539810323</v>
      </c>
      <c r="K153" s="5">
        <v>45.44409162078199</v>
      </c>
      <c r="L153" s="5">
        <v>49.058070110754286</v>
      </c>
      <c r="M153" s="5">
        <v>52.678488546149566</v>
      </c>
      <c r="N153" s="5">
        <v>56.289187227841296</v>
      </c>
      <c r="O153" s="5">
        <v>59.830621908005583</v>
      </c>
      <c r="P153" s="5">
        <v>63.310700860287305</v>
      </c>
      <c r="Q153" s="5">
        <v>66.692727091254838</v>
      </c>
      <c r="R153" s="5">
        <v>70.036590011755564</v>
      </c>
      <c r="S153" s="5">
        <v>73.373073670622432</v>
      </c>
      <c r="T153" s="5">
        <v>76.671706368397153</v>
      </c>
      <c r="U153" s="5">
        <v>79.859726454769699</v>
      </c>
      <c r="V153" s="5">
        <v>82.876743398866722</v>
      </c>
      <c r="W153" s="5">
        <v>85.678847047388544</v>
      </c>
      <c r="X153" s="5">
        <v>88.239057696983394</v>
      </c>
    </row>
    <row r="154" spans="1:24" x14ac:dyDescent="0.3">
      <c r="A154" s="6" t="s">
        <v>6</v>
      </c>
      <c r="B154" s="6" t="s">
        <v>206</v>
      </c>
      <c r="C154" s="6" t="s">
        <v>161</v>
      </c>
      <c r="D154" s="6" t="s">
        <v>205</v>
      </c>
      <c r="E154" s="6" t="s">
        <v>204</v>
      </c>
      <c r="F154" s="5">
        <v>43.551941000711366</v>
      </c>
      <c r="G154" s="5">
        <v>49.054637423376064</v>
      </c>
      <c r="H154" s="5">
        <v>55.035010153188786</v>
      </c>
      <c r="I154" s="5">
        <v>61.363978177943331</v>
      </c>
      <c r="J154" s="5">
        <v>67.895305551395168</v>
      </c>
      <c r="K154" s="5">
        <v>74.280600903028414</v>
      </c>
      <c r="L154" s="5">
        <v>80.512454788401953</v>
      </c>
      <c r="M154" s="5">
        <v>86.621861781514468</v>
      </c>
      <c r="N154" s="5">
        <v>92.649220451976291</v>
      </c>
      <c r="O154" s="5">
        <v>98.399889706494633</v>
      </c>
      <c r="P154" s="5">
        <v>103.88552246311318</v>
      </c>
      <c r="Q154" s="5">
        <v>109.03576184100307</v>
      </c>
      <c r="R154" s="5">
        <v>113.81564771913069</v>
      </c>
      <c r="S154" s="5">
        <v>118.33348474849204</v>
      </c>
      <c r="T154" s="5">
        <v>122.67255708584121</v>
      </c>
      <c r="U154" s="5">
        <v>126.66186322318286</v>
      </c>
      <c r="V154" s="5">
        <v>130.42553534367897</v>
      </c>
      <c r="W154" s="5">
        <v>133.83328359772824</v>
      </c>
      <c r="X154" s="5">
        <v>136.96023088760384</v>
      </c>
    </row>
    <row r="155" spans="1:24" x14ac:dyDescent="0.3">
      <c r="A155" s="6" t="s">
        <v>6</v>
      </c>
      <c r="B155" s="6" t="s">
        <v>206</v>
      </c>
      <c r="C155" s="6" t="s">
        <v>162</v>
      </c>
      <c r="D155" s="6" t="s">
        <v>205</v>
      </c>
      <c r="E155" s="6" t="s">
        <v>204</v>
      </c>
      <c r="F155" s="5">
        <v>12.433727999999993</v>
      </c>
      <c r="G155" s="5">
        <v>14.257342794864964</v>
      </c>
      <c r="H155" s="5">
        <v>16.355798502416746</v>
      </c>
      <c r="I155" s="5">
        <v>18.657744653572486</v>
      </c>
      <c r="J155" s="5">
        <v>21.140603433602859</v>
      </c>
      <c r="K155" s="5">
        <v>23.693007023376921</v>
      </c>
      <c r="L155" s="5">
        <v>26.32719813029475</v>
      </c>
      <c r="M155" s="5">
        <v>29.025771929193557</v>
      </c>
      <c r="N155" s="5">
        <v>31.779281245223395</v>
      </c>
      <c r="O155" s="5">
        <v>34.535845723721387</v>
      </c>
      <c r="P155" s="5">
        <v>37.268981222024408</v>
      </c>
      <c r="Q155" s="5">
        <v>40.042425234076049</v>
      </c>
      <c r="R155" s="5">
        <v>42.853452352579907</v>
      </c>
      <c r="S155" s="5">
        <v>45.696314363938427</v>
      </c>
      <c r="T155" s="5">
        <v>48.585460307952843</v>
      </c>
      <c r="U155" s="5">
        <v>51.498176510197091</v>
      </c>
      <c r="V155" s="5">
        <v>54.429129436789431</v>
      </c>
      <c r="W155" s="5">
        <v>57.370154404626554</v>
      </c>
      <c r="X155" s="5">
        <v>60.338407858913435</v>
      </c>
    </row>
    <row r="156" spans="1:24" x14ac:dyDescent="0.3">
      <c r="A156" s="6" t="s">
        <v>6</v>
      </c>
      <c r="B156" s="6" t="s">
        <v>206</v>
      </c>
      <c r="C156" s="6" t="s">
        <v>163</v>
      </c>
      <c r="D156" s="6" t="s">
        <v>205</v>
      </c>
      <c r="E156" s="6" t="s">
        <v>204</v>
      </c>
      <c r="F156" s="5">
        <v>5.0864179997320571</v>
      </c>
      <c r="G156" s="5">
        <v>5.4676375308181377</v>
      </c>
      <c r="H156" s="5">
        <v>5.6364997856082999</v>
      </c>
      <c r="I156" s="5">
        <v>5.7753027781648161</v>
      </c>
      <c r="J156" s="5">
        <v>5.8997865087516708</v>
      </c>
      <c r="K156" s="5">
        <v>5.9837228265353408</v>
      </c>
      <c r="L156" s="5">
        <v>6.0201186043238932</v>
      </c>
      <c r="M156" s="5">
        <v>6.0204237948808901</v>
      </c>
      <c r="N156" s="5">
        <v>6.0063671756248764</v>
      </c>
      <c r="O156" s="5">
        <v>5.9913024201201477</v>
      </c>
      <c r="P156" s="5">
        <v>5.9807459892036592</v>
      </c>
      <c r="Q156" s="5">
        <v>5.9556830114910051</v>
      </c>
      <c r="R156" s="5">
        <v>5.9124765663782659</v>
      </c>
      <c r="S156" s="5">
        <v>5.8551655653210766</v>
      </c>
      <c r="T156" s="5">
        <v>5.7928422021263204</v>
      </c>
      <c r="U156" s="5">
        <v>5.73324455891259</v>
      </c>
      <c r="V156" s="5">
        <v>5.676312940961795</v>
      </c>
      <c r="W156" s="5">
        <v>5.6164123747864938</v>
      </c>
      <c r="X156" s="5">
        <v>5.5474156517731368</v>
      </c>
    </row>
    <row r="157" spans="1:24" x14ac:dyDescent="0.3">
      <c r="A157" s="6" t="s">
        <v>6</v>
      </c>
      <c r="B157" s="6" t="s">
        <v>206</v>
      </c>
      <c r="C157" s="6" t="s">
        <v>164</v>
      </c>
      <c r="D157" s="6" t="s">
        <v>205</v>
      </c>
      <c r="E157" s="6" t="s">
        <v>204</v>
      </c>
      <c r="F157" s="5">
        <v>0.53814799999999985</v>
      </c>
      <c r="G157" s="5">
        <v>0.60646130991781644</v>
      </c>
      <c r="H157" s="5">
        <v>0.67798986178119724</v>
      </c>
      <c r="I157" s="5">
        <v>0.75209727844390439</v>
      </c>
      <c r="J157" s="5">
        <v>0.82831272563468261</v>
      </c>
      <c r="K157" s="5">
        <v>0.90384312209009643</v>
      </c>
      <c r="L157" s="5">
        <v>0.97768282897080605</v>
      </c>
      <c r="M157" s="5">
        <v>1.0497465421290213</v>
      </c>
      <c r="N157" s="5">
        <v>1.1197152321251536</v>
      </c>
      <c r="O157" s="5">
        <v>1.1874124405256128</v>
      </c>
      <c r="P157" s="5">
        <v>1.2531213203016254</v>
      </c>
      <c r="Q157" s="5">
        <v>1.3161422101088076</v>
      </c>
      <c r="R157" s="5">
        <v>1.3750153681856045</v>
      </c>
      <c r="S157" s="5">
        <v>1.4304134743963519</v>
      </c>
      <c r="T157" s="5">
        <v>1.483138466796917</v>
      </c>
      <c r="U157" s="5">
        <v>1.5320936670268874</v>
      </c>
      <c r="V157" s="5">
        <v>1.5790625888854448</v>
      </c>
      <c r="W157" s="5">
        <v>1.6239379549346311</v>
      </c>
      <c r="X157" s="5">
        <v>1.6683235065793007</v>
      </c>
    </row>
    <row r="158" spans="1:24" x14ac:dyDescent="0.3">
      <c r="A158" s="6" t="s">
        <v>6</v>
      </c>
      <c r="B158" s="6" t="s">
        <v>206</v>
      </c>
      <c r="C158" s="6" t="s">
        <v>165</v>
      </c>
      <c r="D158" s="6" t="s">
        <v>205</v>
      </c>
      <c r="E158" s="6" t="s">
        <v>204</v>
      </c>
      <c r="F158" s="5">
        <v>5.8675359999999968</v>
      </c>
      <c r="G158" s="5">
        <v>6.6079409973167182</v>
      </c>
      <c r="H158" s="5">
        <v>7.369723147343076</v>
      </c>
      <c r="I158" s="5">
        <v>8.1434559094378187</v>
      </c>
      <c r="J158" s="5">
        <v>8.9468122026972132</v>
      </c>
      <c r="K158" s="5">
        <v>9.7327357840269819</v>
      </c>
      <c r="L158" s="5">
        <v>10.490849375104675</v>
      </c>
      <c r="M158" s="5">
        <v>11.22476190860568</v>
      </c>
      <c r="N158" s="5">
        <v>11.932116363266939</v>
      </c>
      <c r="O158" s="5">
        <v>12.600915835507884</v>
      </c>
      <c r="P158" s="5">
        <v>13.22236175707123</v>
      </c>
      <c r="Q158" s="5">
        <v>13.786214448861536</v>
      </c>
      <c r="R158" s="5">
        <v>14.296159738298105</v>
      </c>
      <c r="S158" s="5">
        <v>14.743995679386009</v>
      </c>
      <c r="T158" s="5">
        <v>15.153455027466709</v>
      </c>
      <c r="U158" s="5">
        <v>15.512756806428081</v>
      </c>
      <c r="V158" s="5">
        <v>15.827897549936868</v>
      </c>
      <c r="W158" s="5">
        <v>16.113069149922946</v>
      </c>
      <c r="X158" s="5">
        <v>16.353807503676361</v>
      </c>
    </row>
    <row r="159" spans="1:24" x14ac:dyDescent="0.3">
      <c r="A159" s="6" t="s">
        <v>6</v>
      </c>
      <c r="B159" s="6" t="s">
        <v>206</v>
      </c>
      <c r="C159" s="6" t="s">
        <v>166</v>
      </c>
      <c r="D159" s="6" t="s">
        <v>205</v>
      </c>
      <c r="E159" s="6" t="s">
        <v>204</v>
      </c>
      <c r="F159" s="5">
        <v>6.1929930000000022</v>
      </c>
      <c r="G159" s="5">
        <v>6.4005710264347648</v>
      </c>
      <c r="H159" s="5">
        <v>6.6758488596260586</v>
      </c>
      <c r="I159" s="5">
        <v>6.9913298079606161</v>
      </c>
      <c r="J159" s="5">
        <v>7.2932061438579039</v>
      </c>
      <c r="K159" s="5">
        <v>7.5721197951033767</v>
      </c>
      <c r="L159" s="5">
        <v>7.8394341556266331</v>
      </c>
      <c r="M159" s="5">
        <v>8.0981280040782053</v>
      </c>
      <c r="N159" s="5">
        <v>8.3472774906586746</v>
      </c>
      <c r="O159" s="5">
        <v>8.575364685277961</v>
      </c>
      <c r="P159" s="5">
        <v>8.779909757945358</v>
      </c>
      <c r="Q159" s="5">
        <v>8.9770229632603389</v>
      </c>
      <c r="R159" s="5">
        <v>9.1697469742033437</v>
      </c>
      <c r="S159" s="5">
        <v>9.3607199585816563</v>
      </c>
      <c r="T159" s="5">
        <v>9.5556620384198965</v>
      </c>
      <c r="U159" s="5">
        <v>9.7594773903025107</v>
      </c>
      <c r="V159" s="5">
        <v>9.9786869634485047</v>
      </c>
      <c r="W159" s="5">
        <v>10.219593856933209</v>
      </c>
      <c r="X159" s="5">
        <v>10.487106789811861</v>
      </c>
    </row>
    <row r="160" spans="1:24" x14ac:dyDescent="0.3">
      <c r="A160" s="6" t="s">
        <v>6</v>
      </c>
      <c r="B160" s="6" t="s">
        <v>206</v>
      </c>
      <c r="C160" s="6" t="s">
        <v>167</v>
      </c>
      <c r="D160" s="6" t="s">
        <v>205</v>
      </c>
      <c r="E160" s="6" t="s">
        <v>204</v>
      </c>
      <c r="F160" s="5">
        <v>9.3308719999999994</v>
      </c>
      <c r="G160" s="5">
        <v>10.48968396773282</v>
      </c>
      <c r="H160" s="5">
        <v>11.843933010198107</v>
      </c>
      <c r="I160" s="5">
        <v>13.457004603691438</v>
      </c>
      <c r="J160" s="5">
        <v>15.270796173257612</v>
      </c>
      <c r="K160" s="5">
        <v>17.138157396599219</v>
      </c>
      <c r="L160" s="5">
        <v>19.021363069284014</v>
      </c>
      <c r="M160" s="5">
        <v>20.878183227947655</v>
      </c>
      <c r="N160" s="5">
        <v>22.720745493058097</v>
      </c>
      <c r="O160" s="5">
        <v>24.508209734216972</v>
      </c>
      <c r="P160" s="5">
        <v>26.27098788847162</v>
      </c>
      <c r="Q160" s="5">
        <v>27.980713680015711</v>
      </c>
      <c r="R160" s="5">
        <v>29.652384119251955</v>
      </c>
      <c r="S160" s="5">
        <v>31.272911738962765</v>
      </c>
      <c r="T160" s="5">
        <v>32.846181468311748</v>
      </c>
      <c r="U160" s="5">
        <v>34.375338333056661</v>
      </c>
      <c r="V160" s="5">
        <v>35.831468477926769</v>
      </c>
      <c r="W160" s="5">
        <v>37.267577333437437</v>
      </c>
      <c r="X160" s="5">
        <v>38.595654555542957</v>
      </c>
    </row>
    <row r="161" spans="1:24" x14ac:dyDescent="0.3">
      <c r="A161" s="6" t="s">
        <v>6</v>
      </c>
      <c r="B161" s="6" t="s">
        <v>206</v>
      </c>
      <c r="C161" s="6" t="s">
        <v>168</v>
      </c>
      <c r="D161" s="6" t="s">
        <v>205</v>
      </c>
      <c r="E161" s="6" t="s">
        <v>204</v>
      </c>
      <c r="F161" s="5">
        <v>9.8562219999999918</v>
      </c>
      <c r="G161" s="5">
        <v>9.7889842034755983</v>
      </c>
      <c r="H161" s="5">
        <v>9.7560772387493699</v>
      </c>
      <c r="I161" s="5">
        <v>9.7428555926013729</v>
      </c>
      <c r="J161" s="5">
        <v>9.7485411131547099</v>
      </c>
      <c r="K161" s="5">
        <v>9.7430527210156885</v>
      </c>
      <c r="L161" s="5">
        <v>9.7227128988009142</v>
      </c>
      <c r="M161" s="5">
        <v>9.7005229972377922</v>
      </c>
      <c r="N161" s="5">
        <v>9.6960654248401177</v>
      </c>
      <c r="O161" s="5">
        <v>9.7106022834457573</v>
      </c>
      <c r="P161" s="5">
        <v>9.7425793973381154</v>
      </c>
      <c r="Q161" s="5">
        <v>9.7618660878904482</v>
      </c>
      <c r="R161" s="5">
        <v>9.7724833105370532</v>
      </c>
      <c r="S161" s="5">
        <v>9.7879313090722402</v>
      </c>
      <c r="T161" s="5">
        <v>9.8192573255172828</v>
      </c>
      <c r="U161" s="5">
        <v>9.8675613242462852</v>
      </c>
      <c r="V161" s="5">
        <v>9.9222578331921643</v>
      </c>
      <c r="W161" s="5">
        <v>9.971392001605377</v>
      </c>
      <c r="X161" s="5">
        <v>10.010676740765421</v>
      </c>
    </row>
    <row r="162" spans="1:24" x14ac:dyDescent="0.3">
      <c r="A162" s="6" t="s">
        <v>6</v>
      </c>
      <c r="B162" s="6" t="s">
        <v>206</v>
      </c>
      <c r="C162" s="6" t="s">
        <v>169</v>
      </c>
      <c r="D162" s="6" t="s">
        <v>205</v>
      </c>
      <c r="E162" s="6" t="s">
        <v>204</v>
      </c>
      <c r="F162" s="5">
        <v>0.16540698656170405</v>
      </c>
      <c r="G162" s="5">
        <v>0.17807743642407803</v>
      </c>
      <c r="H162" s="5">
        <v>0.19226475860911676</v>
      </c>
      <c r="I162" s="5">
        <v>0.20815290291622415</v>
      </c>
      <c r="J162" s="5">
        <v>0.22410002887856784</v>
      </c>
      <c r="K162" s="5">
        <v>0.2389571442403671</v>
      </c>
      <c r="L162" s="5">
        <v>0.25266685099516567</v>
      </c>
      <c r="M162" s="5">
        <v>0.26551986731592675</v>
      </c>
      <c r="N162" s="5">
        <v>0.27787672870125235</v>
      </c>
      <c r="O162" s="5">
        <v>0.28939841352261531</v>
      </c>
      <c r="P162" s="5">
        <v>0.29972163309418076</v>
      </c>
      <c r="Q162" s="5">
        <v>0.30937724523397736</v>
      </c>
      <c r="R162" s="5">
        <v>0.31853821151301676</v>
      </c>
      <c r="S162" s="5">
        <v>0.32746786937094646</v>
      </c>
      <c r="T162" s="5">
        <v>0.33631620534009565</v>
      </c>
      <c r="U162" s="5">
        <v>0.34511858902908493</v>
      </c>
      <c r="V162" s="5">
        <v>0.35383323581985593</v>
      </c>
      <c r="W162" s="5">
        <v>0.36279558002222156</v>
      </c>
      <c r="X162" s="5">
        <v>0.37170366760349005</v>
      </c>
    </row>
    <row r="163" spans="1:24" x14ac:dyDescent="0.3">
      <c r="A163" s="6" t="s">
        <v>6</v>
      </c>
      <c r="B163" s="6" t="s">
        <v>206</v>
      </c>
      <c r="C163" s="6" t="s">
        <v>170</v>
      </c>
      <c r="D163" s="6" t="s">
        <v>205</v>
      </c>
      <c r="E163" s="6" t="s">
        <v>204</v>
      </c>
      <c r="F163" s="5">
        <v>0.52463600000000088</v>
      </c>
      <c r="G163" s="5">
        <v>0.55140762390494158</v>
      </c>
      <c r="H163" s="5">
        <v>0.58094317478649171</v>
      </c>
      <c r="I163" s="5">
        <v>0.61242946026536649</v>
      </c>
      <c r="J163" s="5">
        <v>0.64411651046002738</v>
      </c>
      <c r="K163" s="5">
        <v>0.67309084682896447</v>
      </c>
      <c r="L163" s="5">
        <v>0.6996453072432719</v>
      </c>
      <c r="M163" s="5">
        <v>0.7252659357742598</v>
      </c>
      <c r="N163" s="5">
        <v>0.75131578503351026</v>
      </c>
      <c r="O163" s="5">
        <v>0.77743314632197547</v>
      </c>
      <c r="P163" s="5">
        <v>0.80294324373242243</v>
      </c>
      <c r="Q163" s="5">
        <v>0.82735060221691026</v>
      </c>
      <c r="R163" s="5">
        <v>0.85106320836671479</v>
      </c>
      <c r="S163" s="5">
        <v>0.87484589002959989</v>
      </c>
      <c r="T163" s="5">
        <v>0.89909515875860258</v>
      </c>
      <c r="U163" s="5">
        <v>0.92374456698189955</v>
      </c>
      <c r="V163" s="5">
        <v>0.94795924744554827</v>
      </c>
      <c r="W163" s="5">
        <v>0.97139056360398202</v>
      </c>
      <c r="X163" s="5">
        <v>0.99406833715205645</v>
      </c>
    </row>
    <row r="164" spans="1:24" x14ac:dyDescent="0.3">
      <c r="A164" s="6" t="s">
        <v>6</v>
      </c>
      <c r="B164" s="6" t="s">
        <v>206</v>
      </c>
      <c r="C164" s="6" t="s">
        <v>171</v>
      </c>
      <c r="D164" s="6" t="s">
        <v>205</v>
      </c>
      <c r="E164" s="6" t="s">
        <v>204</v>
      </c>
      <c r="F164" s="5">
        <v>5.4621190000000022</v>
      </c>
      <c r="G164" s="5">
        <v>5.5088369454491923</v>
      </c>
      <c r="H164" s="5">
        <v>5.5189705306911208</v>
      </c>
      <c r="I164" s="5">
        <v>5.4797105201092888</v>
      </c>
      <c r="J164" s="5">
        <v>5.389344950173319</v>
      </c>
      <c r="K164" s="5">
        <v>5.2576934209213926</v>
      </c>
      <c r="L164" s="5">
        <v>5.1000687371511866</v>
      </c>
      <c r="M164" s="5">
        <v>4.9280477194879362</v>
      </c>
      <c r="N164" s="5">
        <v>4.7429109359526702</v>
      </c>
      <c r="O164" s="5">
        <v>4.5422361663204391</v>
      </c>
      <c r="P164" s="5">
        <v>4.3218449684556273</v>
      </c>
      <c r="Q164" s="5">
        <v>4.0797678565805056</v>
      </c>
      <c r="R164" s="5">
        <v>3.8279434767379175</v>
      </c>
      <c r="S164" s="5">
        <v>3.5819931861776104</v>
      </c>
      <c r="T164" s="5">
        <v>3.3524755156494761</v>
      </c>
      <c r="U164" s="5">
        <v>3.1413475177536778</v>
      </c>
      <c r="V164" s="5">
        <v>2.9453269123661743</v>
      </c>
      <c r="W164" s="5">
        <v>2.7581359159418817</v>
      </c>
      <c r="X164" s="5">
        <v>2.5756887960563999</v>
      </c>
    </row>
    <row r="165" spans="1:24" x14ac:dyDescent="0.3">
      <c r="A165" s="6" t="s">
        <v>6</v>
      </c>
      <c r="B165" s="6" t="s">
        <v>206</v>
      </c>
      <c r="C165" s="6" t="s">
        <v>172</v>
      </c>
      <c r="D165" s="6" t="s">
        <v>205</v>
      </c>
      <c r="E165" s="6" t="s">
        <v>204</v>
      </c>
      <c r="F165" s="5">
        <v>2.0296799999999999</v>
      </c>
      <c r="G165" s="5">
        <v>2.0518106526812359</v>
      </c>
      <c r="H165" s="5">
        <v>2.0533871118096645</v>
      </c>
      <c r="I165" s="5">
        <v>2.033834718205926</v>
      </c>
      <c r="J165" s="5">
        <v>1.9998916949459693</v>
      </c>
      <c r="K165" s="5">
        <v>1.9588015376939718</v>
      </c>
      <c r="L165" s="5">
        <v>1.9135051928206279</v>
      </c>
      <c r="M165" s="5">
        <v>1.8638246157595146</v>
      </c>
      <c r="N165" s="5">
        <v>1.8083824912484303</v>
      </c>
      <c r="O165" s="5">
        <v>1.7476726959389233</v>
      </c>
      <c r="P165" s="5">
        <v>1.6832105104723163</v>
      </c>
      <c r="Q165" s="5">
        <v>1.615483768509455</v>
      </c>
      <c r="R165" s="5">
        <v>1.5471934060277284</v>
      </c>
      <c r="S165" s="5">
        <v>1.4795172227171192</v>
      </c>
      <c r="T165" s="5">
        <v>1.4131129900790269</v>
      </c>
      <c r="U165" s="5">
        <v>1.3478426397715972</v>
      </c>
      <c r="V165" s="5">
        <v>1.2830182773538308</v>
      </c>
      <c r="W165" s="5">
        <v>1.2177292935495261</v>
      </c>
      <c r="X165" s="5">
        <v>1.1511855079349238</v>
      </c>
    </row>
    <row r="166" spans="1:24" x14ac:dyDescent="0.3">
      <c r="A166" s="6" t="s">
        <v>6</v>
      </c>
      <c r="B166" s="6" t="s">
        <v>206</v>
      </c>
      <c r="C166" s="6" t="s">
        <v>173</v>
      </c>
      <c r="D166" s="6" t="s">
        <v>205</v>
      </c>
      <c r="E166" s="6" t="s">
        <v>204</v>
      </c>
      <c r="F166" s="5">
        <v>9.3796846498169781</v>
      </c>
      <c r="G166" s="5">
        <v>9.681454451712515</v>
      </c>
      <c r="H166" s="5">
        <v>9.9120996481735641</v>
      </c>
      <c r="I166" s="5">
        <v>10.057340662718445</v>
      </c>
      <c r="J166" s="5">
        <v>10.119025390135747</v>
      </c>
      <c r="K166" s="5">
        <v>10.131640845256699</v>
      </c>
      <c r="L166" s="5">
        <v>10.126698400784155</v>
      </c>
      <c r="M166" s="5">
        <v>10.11270982182663</v>
      </c>
      <c r="N166" s="5">
        <v>10.079668770582149</v>
      </c>
      <c r="O166" s="5">
        <v>10.015263326846185</v>
      </c>
      <c r="P166" s="5">
        <v>9.9151559261755295</v>
      </c>
      <c r="Q166" s="5">
        <v>9.774434742273268</v>
      </c>
      <c r="R166" s="5">
        <v>9.6071641202462672</v>
      </c>
      <c r="S166" s="5">
        <v>9.4165316501189888</v>
      </c>
      <c r="T166" s="5">
        <v>9.1994174045704629</v>
      </c>
      <c r="U166" s="5">
        <v>8.9513013568260433</v>
      </c>
      <c r="V166" s="5">
        <v>8.6794894656298869</v>
      </c>
      <c r="W166" s="5">
        <v>8.387086687180048</v>
      </c>
      <c r="X166" s="5">
        <v>8.0753662193252289</v>
      </c>
    </row>
    <row r="167" spans="1:24" x14ac:dyDescent="0.3">
      <c r="A167" s="6" t="s">
        <v>6</v>
      </c>
      <c r="B167" s="6" t="s">
        <v>206</v>
      </c>
      <c r="C167" s="6" t="s">
        <v>174</v>
      </c>
      <c r="D167" s="6" t="s">
        <v>205</v>
      </c>
      <c r="E167" s="6" t="s">
        <v>204</v>
      </c>
      <c r="F167" s="5">
        <v>1.1860559999999987</v>
      </c>
      <c r="G167" s="5">
        <v>1.2676320245339432</v>
      </c>
      <c r="H167" s="5">
        <v>1.3362694367383143</v>
      </c>
      <c r="I167" s="5">
        <v>1.395183782634545</v>
      </c>
      <c r="J167" s="5">
        <v>1.4489138997934077</v>
      </c>
      <c r="K167" s="5">
        <v>1.4954156321990031</v>
      </c>
      <c r="L167" s="5">
        <v>1.5379778028257418</v>
      </c>
      <c r="M167" s="5">
        <v>1.5818363588222206</v>
      </c>
      <c r="N167" s="5">
        <v>1.6203289513609052</v>
      </c>
      <c r="O167" s="5">
        <v>1.65513035253199</v>
      </c>
      <c r="P167" s="5">
        <v>1.6884311743839637</v>
      </c>
      <c r="Q167" s="5">
        <v>1.7147742017830276</v>
      </c>
      <c r="R167" s="5">
        <v>1.7471028794149677</v>
      </c>
      <c r="S167" s="5">
        <v>1.7854918163683393</v>
      </c>
      <c r="T167" s="5">
        <v>1.828022837965984</v>
      </c>
      <c r="U167" s="5">
        <v>1.8748191534525254</v>
      </c>
      <c r="V167" s="5">
        <v>1.9217489034451574</v>
      </c>
      <c r="W167" s="5">
        <v>1.9714253532843677</v>
      </c>
      <c r="X167" s="5">
        <v>2.0218603052617703</v>
      </c>
    </row>
    <row r="168" spans="1:24" x14ac:dyDescent="0.3">
      <c r="A168" s="6" t="s">
        <v>6</v>
      </c>
      <c r="B168" s="6" t="s">
        <v>206</v>
      </c>
      <c r="C168" s="6" t="s">
        <v>175</v>
      </c>
      <c r="D168" s="6" t="s">
        <v>205</v>
      </c>
      <c r="E168" s="6" t="s">
        <v>204</v>
      </c>
      <c r="F168" s="5">
        <v>20.410606000000033</v>
      </c>
      <c r="G168" s="5">
        <v>22.418531067826255</v>
      </c>
      <c r="H168" s="5">
        <v>24.69890131076836</v>
      </c>
      <c r="I168" s="5">
        <v>27.193138665744812</v>
      </c>
      <c r="J168" s="5">
        <v>29.792982149797623</v>
      </c>
      <c r="K168" s="5">
        <v>32.293724432433329</v>
      </c>
      <c r="L168" s="5">
        <v>34.668099991330003</v>
      </c>
      <c r="M168" s="5">
        <v>36.994886560105456</v>
      </c>
      <c r="N168" s="5">
        <v>39.37675813312319</v>
      </c>
      <c r="O168" s="5">
        <v>41.77843715627408</v>
      </c>
      <c r="P168" s="5">
        <v>44.122969365351054</v>
      </c>
      <c r="Q168" s="5">
        <v>46.361375259091638</v>
      </c>
      <c r="R168" s="5">
        <v>48.504222309879303</v>
      </c>
      <c r="S168" s="5">
        <v>50.606923844515919</v>
      </c>
      <c r="T168" s="5">
        <v>52.715488259851654</v>
      </c>
      <c r="U168" s="5">
        <v>54.832784615154445</v>
      </c>
      <c r="V168" s="5">
        <v>56.940240170434116</v>
      </c>
      <c r="W168" s="5">
        <v>59.033574425434118</v>
      </c>
      <c r="X168" s="5">
        <v>61.129256434182494</v>
      </c>
    </row>
    <row r="169" spans="1:24" x14ac:dyDescent="0.3">
      <c r="A169" s="6" t="s">
        <v>6</v>
      </c>
      <c r="B169" s="6" t="s">
        <v>206</v>
      </c>
      <c r="C169" s="6" t="s">
        <v>176</v>
      </c>
      <c r="D169" s="6" t="s">
        <v>205</v>
      </c>
      <c r="E169" s="6" t="s">
        <v>204</v>
      </c>
      <c r="F169" s="5">
        <v>11.227207999999999</v>
      </c>
      <c r="G169" s="5">
        <v>12.910884572963985</v>
      </c>
      <c r="H169" s="5">
        <v>14.782417257281377</v>
      </c>
      <c r="I169" s="5">
        <v>16.849976705629516</v>
      </c>
      <c r="J169" s="5">
        <v>19.092461525725</v>
      </c>
      <c r="K169" s="5">
        <v>21.383847828727475</v>
      </c>
      <c r="L169" s="5">
        <v>23.68300700570931</v>
      </c>
      <c r="M169" s="5">
        <v>25.989586310370367</v>
      </c>
      <c r="N169" s="5">
        <v>28.271126743908624</v>
      </c>
      <c r="O169" s="5">
        <v>30.469444110459779</v>
      </c>
      <c r="P169" s="5">
        <v>32.553836209968644</v>
      </c>
      <c r="Q169" s="5">
        <v>34.519637937335382</v>
      </c>
      <c r="R169" s="5">
        <v>36.368816594028466</v>
      </c>
      <c r="S169" s="5">
        <v>38.114618979435491</v>
      </c>
      <c r="T169" s="5">
        <v>39.745038188518983</v>
      </c>
      <c r="U169" s="5">
        <v>41.248570866794523</v>
      </c>
      <c r="V169" s="5">
        <v>42.609019994254808</v>
      </c>
      <c r="W169" s="5">
        <v>43.793462445321119</v>
      </c>
      <c r="X169" s="5">
        <v>44.904183722070876</v>
      </c>
    </row>
    <row r="170" spans="1:24" x14ac:dyDescent="0.3">
      <c r="A170" s="6" t="s">
        <v>6</v>
      </c>
      <c r="B170" s="6" t="s">
        <v>206</v>
      </c>
      <c r="C170" s="6" t="s">
        <v>177</v>
      </c>
      <c r="D170" s="6" t="s">
        <v>205</v>
      </c>
      <c r="E170" s="6" t="s">
        <v>204</v>
      </c>
      <c r="F170" s="5">
        <v>6.0277980000000007</v>
      </c>
      <c r="G170" s="5">
        <v>6.6622350559441612</v>
      </c>
      <c r="H170" s="5">
        <v>7.331661095297239</v>
      </c>
      <c r="I170" s="5">
        <v>8.0176733610279047</v>
      </c>
      <c r="J170" s="5">
        <v>8.7108393961720747</v>
      </c>
      <c r="K170" s="5">
        <v>9.3638930261206781</v>
      </c>
      <c r="L170" s="5">
        <v>9.976649708237149</v>
      </c>
      <c r="M170" s="5">
        <v>10.550779916590241</v>
      </c>
      <c r="N170" s="5">
        <v>11.102826121398589</v>
      </c>
      <c r="O170" s="5">
        <v>11.607419843744372</v>
      </c>
      <c r="P170" s="5">
        <v>12.056226048754636</v>
      </c>
      <c r="Q170" s="5">
        <v>12.45675648552869</v>
      </c>
      <c r="R170" s="5">
        <v>12.801110847922674</v>
      </c>
      <c r="S170" s="5">
        <v>13.10604621690956</v>
      </c>
      <c r="T170" s="5">
        <v>13.384125794012794</v>
      </c>
      <c r="U170" s="5">
        <v>13.638251312146467</v>
      </c>
      <c r="V170" s="5">
        <v>13.87256136256662</v>
      </c>
      <c r="W170" s="5">
        <v>14.099415028788028</v>
      </c>
      <c r="X170" s="5">
        <v>14.294048087080634</v>
      </c>
    </row>
    <row r="171" spans="1:24" x14ac:dyDescent="0.3">
      <c r="A171" s="6" t="s">
        <v>6</v>
      </c>
      <c r="B171" s="6" t="s">
        <v>206</v>
      </c>
      <c r="C171" s="6" t="s">
        <v>178</v>
      </c>
      <c r="D171" s="6" t="s">
        <v>205</v>
      </c>
      <c r="E171" s="6" t="s">
        <v>204</v>
      </c>
      <c r="F171" s="5">
        <v>69.12223400000002</v>
      </c>
      <c r="G171" s="5">
        <v>71.209528517637082</v>
      </c>
      <c r="H171" s="5">
        <v>73.045744902944179</v>
      </c>
      <c r="I171" s="5">
        <v>74.552511543130151</v>
      </c>
      <c r="J171" s="5">
        <v>75.697983315561984</v>
      </c>
      <c r="K171" s="5">
        <v>76.318791696589784</v>
      </c>
      <c r="L171" s="5">
        <v>76.468072930393987</v>
      </c>
      <c r="M171" s="5">
        <v>76.296798731165509</v>
      </c>
      <c r="N171" s="5">
        <v>75.951076767911161</v>
      </c>
      <c r="O171" s="5">
        <v>75.624496459074123</v>
      </c>
      <c r="P171" s="5">
        <v>75.361504903070809</v>
      </c>
      <c r="Q171" s="5">
        <v>75.063331863924631</v>
      </c>
      <c r="R171" s="5">
        <v>74.872188472261115</v>
      </c>
      <c r="S171" s="5">
        <v>74.856130199533183</v>
      </c>
      <c r="T171" s="5">
        <v>75.022672230864174</v>
      </c>
      <c r="U171" s="5">
        <v>75.408248394808552</v>
      </c>
      <c r="V171" s="5">
        <v>75.952956269936081</v>
      </c>
      <c r="W171" s="5">
        <v>76.575263016993148</v>
      </c>
      <c r="X171" s="5">
        <v>77.291491619405051</v>
      </c>
    </row>
    <row r="172" spans="1:24" x14ac:dyDescent="0.3">
      <c r="A172" s="6" t="s">
        <v>6</v>
      </c>
      <c r="B172" s="6" t="s">
        <v>206</v>
      </c>
      <c r="C172" s="6" t="s">
        <v>179</v>
      </c>
      <c r="D172" s="6" t="s">
        <v>205</v>
      </c>
      <c r="E172" s="6" t="s">
        <v>204</v>
      </c>
      <c r="F172" s="5">
        <v>6.8786369850144027</v>
      </c>
      <c r="G172" s="5">
        <v>7.321723333277613</v>
      </c>
      <c r="H172" s="5">
        <v>7.8553495403856486</v>
      </c>
      <c r="I172" s="5">
        <v>8.4493519152839891</v>
      </c>
      <c r="J172" s="5">
        <v>9.0156862599459497</v>
      </c>
      <c r="K172" s="5">
        <v>9.5180395585542765</v>
      </c>
      <c r="L172" s="5">
        <v>9.9803329163459633</v>
      </c>
      <c r="M172" s="5">
        <v>10.426290805654945</v>
      </c>
      <c r="N172" s="5">
        <v>10.867774794613998</v>
      </c>
      <c r="O172" s="5">
        <v>11.282428450304481</v>
      </c>
      <c r="P172" s="5">
        <v>11.650886855022362</v>
      </c>
      <c r="Q172" s="5">
        <v>11.992442704528479</v>
      </c>
      <c r="R172" s="5">
        <v>12.31167762287453</v>
      </c>
      <c r="S172" s="5">
        <v>12.620434371712717</v>
      </c>
      <c r="T172" s="5">
        <v>12.929970593358</v>
      </c>
      <c r="U172" s="5">
        <v>13.233347267656882</v>
      </c>
      <c r="V172" s="5">
        <v>13.527733178173444</v>
      </c>
      <c r="W172" s="5">
        <v>13.812172111990943</v>
      </c>
      <c r="X172" s="5">
        <v>14.089787575351423</v>
      </c>
    </row>
    <row r="173" spans="1:24" x14ac:dyDescent="0.3">
      <c r="A173" s="6" t="s">
        <v>6</v>
      </c>
      <c r="B173" s="6" t="s">
        <v>206</v>
      </c>
      <c r="C173" s="6" t="s">
        <v>180</v>
      </c>
      <c r="D173" s="6" t="s">
        <v>205</v>
      </c>
      <c r="E173" s="6" t="s">
        <v>204</v>
      </c>
      <c r="F173" s="5">
        <v>5.041995</v>
      </c>
      <c r="G173" s="5">
        <v>5.3583401339646883</v>
      </c>
      <c r="H173" s="5">
        <v>5.6965573617873408</v>
      </c>
      <c r="I173" s="5">
        <v>6.0269669556171275</v>
      </c>
      <c r="J173" s="5">
        <v>6.3246185898292531</v>
      </c>
      <c r="K173" s="5">
        <v>6.5767722809188021</v>
      </c>
      <c r="L173" s="5">
        <v>6.8038054161318966</v>
      </c>
      <c r="M173" s="5">
        <v>7.0132294628998366</v>
      </c>
      <c r="N173" s="5">
        <v>7.2049091851778542</v>
      </c>
      <c r="O173" s="5">
        <v>7.3678186842610636</v>
      </c>
      <c r="P173" s="5">
        <v>7.4943025746129894</v>
      </c>
      <c r="Q173" s="5">
        <v>7.5938190193370705</v>
      </c>
      <c r="R173" s="5">
        <v>7.6747039756582804</v>
      </c>
      <c r="S173" s="5">
        <v>7.7493744306483965</v>
      </c>
      <c r="T173" s="5">
        <v>7.823545970706169</v>
      </c>
      <c r="U173" s="5">
        <v>7.899497805444037</v>
      </c>
      <c r="V173" s="5">
        <v>7.9721453618570326</v>
      </c>
      <c r="W173" s="5">
        <v>8.0406620578709482</v>
      </c>
      <c r="X173" s="5">
        <v>8.1069653870372047</v>
      </c>
    </row>
    <row r="174" spans="1:24" x14ac:dyDescent="0.3">
      <c r="A174" s="6" t="s">
        <v>6</v>
      </c>
      <c r="B174" s="6" t="s">
        <v>206</v>
      </c>
      <c r="C174" s="6" t="s">
        <v>181</v>
      </c>
      <c r="D174" s="6" t="s">
        <v>205</v>
      </c>
      <c r="E174" s="6" t="s">
        <v>204</v>
      </c>
      <c r="F174" s="5">
        <v>1.1243550000014155</v>
      </c>
      <c r="G174" s="5">
        <v>1.27038842122254</v>
      </c>
      <c r="H174" s="5">
        <v>1.4598561468490028</v>
      </c>
      <c r="I174" s="5">
        <v>1.6949830718721703</v>
      </c>
      <c r="J174" s="5">
        <v>1.9563047377674037</v>
      </c>
      <c r="K174" s="5">
        <v>2.2251579085973945</v>
      </c>
      <c r="L174" s="5">
        <v>2.4987133444974892</v>
      </c>
      <c r="M174" s="5">
        <v>2.78241681017662</v>
      </c>
      <c r="N174" s="5">
        <v>3.0860775243472229</v>
      </c>
      <c r="O174" s="5">
        <v>3.3966474197921395</v>
      </c>
      <c r="P174" s="5">
        <v>3.7077267972832497</v>
      </c>
      <c r="Q174" s="5">
        <v>4.0180963887289574</v>
      </c>
      <c r="R174" s="5">
        <v>4.3256421687759312</v>
      </c>
      <c r="S174" s="5">
        <v>4.638362519456499</v>
      </c>
      <c r="T174" s="5">
        <v>4.9634110872902975</v>
      </c>
      <c r="U174" s="5">
        <v>5.2976756884344294</v>
      </c>
      <c r="V174" s="5">
        <v>5.6321049111203143</v>
      </c>
      <c r="W174" s="5">
        <v>5.9653050581306122</v>
      </c>
      <c r="X174" s="5">
        <v>6.2999504041046483</v>
      </c>
    </row>
    <row r="175" spans="1:24" x14ac:dyDescent="0.3">
      <c r="A175" s="6" t="s">
        <v>6</v>
      </c>
      <c r="B175" s="6" t="s">
        <v>206</v>
      </c>
      <c r="C175" s="6" t="s">
        <v>182</v>
      </c>
      <c r="D175" s="6" t="s">
        <v>205</v>
      </c>
      <c r="E175" s="6" t="s">
        <v>204</v>
      </c>
      <c r="F175" s="5">
        <v>0.10405800000000007</v>
      </c>
      <c r="G175" s="5">
        <v>0.10807603224729781</v>
      </c>
      <c r="H175" s="5">
        <v>0.11374298935604629</v>
      </c>
      <c r="I175" s="5">
        <v>0.12088299200071663</v>
      </c>
      <c r="J175" s="5">
        <v>0.12874589039670345</v>
      </c>
      <c r="K175" s="5">
        <v>0.13654348953350498</v>
      </c>
      <c r="L175" s="5">
        <v>0.14384588229189277</v>
      </c>
      <c r="M175" s="5">
        <v>0.15049911877265082</v>
      </c>
      <c r="N175" s="5">
        <v>0.15673558562580894</v>
      </c>
      <c r="O175" s="5">
        <v>0.1628829389859929</v>
      </c>
      <c r="P175" s="5">
        <v>0.169220073339855</v>
      </c>
      <c r="Q175" s="5">
        <v>0.17602174857892852</v>
      </c>
      <c r="R175" s="5">
        <v>0.18290931536674329</v>
      </c>
      <c r="S175" s="5">
        <v>0.18960734139707758</v>
      </c>
      <c r="T175" s="5">
        <v>0.19612067335841393</v>
      </c>
      <c r="U175" s="5">
        <v>0.20264900616561779</v>
      </c>
      <c r="V175" s="5">
        <v>0.2094334812982234</v>
      </c>
      <c r="W175" s="5">
        <v>0.21655822645638287</v>
      </c>
      <c r="X175" s="5">
        <v>0.22391703585797731</v>
      </c>
    </row>
    <row r="176" spans="1:24" x14ac:dyDescent="0.3">
      <c r="A176" s="6" t="s">
        <v>6</v>
      </c>
      <c r="B176" s="6" t="s">
        <v>206</v>
      </c>
      <c r="C176" s="6" t="s">
        <v>183</v>
      </c>
      <c r="D176" s="6" t="s">
        <v>205</v>
      </c>
      <c r="E176" s="6" t="s">
        <v>204</v>
      </c>
      <c r="F176" s="5">
        <v>1.341464999999999</v>
      </c>
      <c r="G176" s="5">
        <v>1.3679000291320575</v>
      </c>
      <c r="H176" s="5">
        <v>1.3917150796498194</v>
      </c>
      <c r="I176" s="5">
        <v>1.4088569247604017</v>
      </c>
      <c r="J176" s="5">
        <v>1.4173303466408846</v>
      </c>
      <c r="K176" s="5">
        <v>1.4178768776985535</v>
      </c>
      <c r="L176" s="5">
        <v>1.4122016665894732</v>
      </c>
      <c r="M176" s="5">
        <v>1.4002872488595917</v>
      </c>
      <c r="N176" s="5">
        <v>1.3823640566142568</v>
      </c>
      <c r="O176" s="5">
        <v>1.3589680257588421</v>
      </c>
      <c r="P176" s="5">
        <v>1.332638561455584</v>
      </c>
      <c r="Q176" s="5">
        <v>1.3061613437708721</v>
      </c>
      <c r="R176" s="5">
        <v>1.2811328759235789</v>
      </c>
      <c r="S176" s="5">
        <v>1.2589672097807476</v>
      </c>
      <c r="T176" s="5">
        <v>1.2409855691090232</v>
      </c>
      <c r="U176" s="5">
        <v>1.2283614479204785</v>
      </c>
      <c r="V176" s="5">
        <v>1.2210593717918898</v>
      </c>
      <c r="W176" s="5">
        <v>1.218303630716719</v>
      </c>
      <c r="X176" s="5">
        <v>1.2191283435796467</v>
      </c>
    </row>
    <row r="177" spans="1:24" x14ac:dyDescent="0.3">
      <c r="A177" s="6" t="s">
        <v>6</v>
      </c>
      <c r="B177" s="6" t="s">
        <v>206</v>
      </c>
      <c r="C177" s="6" t="s">
        <v>184</v>
      </c>
      <c r="D177" s="6" t="s">
        <v>205</v>
      </c>
      <c r="E177" s="6" t="s">
        <v>204</v>
      </c>
      <c r="F177" s="5">
        <v>10.480934000088313</v>
      </c>
      <c r="G177" s="5">
        <v>11.041967769288913</v>
      </c>
      <c r="H177" s="5">
        <v>11.595064116610351</v>
      </c>
      <c r="I177" s="5">
        <v>12.113010354537856</v>
      </c>
      <c r="J177" s="5">
        <v>12.556496657034286</v>
      </c>
      <c r="K177" s="5">
        <v>12.904779091779172</v>
      </c>
      <c r="L177" s="5">
        <v>13.199669554316444</v>
      </c>
      <c r="M177" s="5">
        <v>13.465933421492341</v>
      </c>
      <c r="N177" s="5">
        <v>13.70737357933023</v>
      </c>
      <c r="O177" s="5">
        <v>13.900412501663974</v>
      </c>
      <c r="P177" s="5">
        <v>14.031046541499425</v>
      </c>
      <c r="Q177" s="5">
        <v>14.102075979272724</v>
      </c>
      <c r="R177" s="5">
        <v>14.146054895726095</v>
      </c>
      <c r="S177" s="5">
        <v>14.213740952589669</v>
      </c>
      <c r="T177" s="5">
        <v>14.337912286583258</v>
      </c>
      <c r="U177" s="5">
        <v>14.524837819903249</v>
      </c>
      <c r="V177" s="5">
        <v>14.749843335367638</v>
      </c>
      <c r="W177" s="5">
        <v>14.986124871833804</v>
      </c>
      <c r="X177" s="5">
        <v>15.225011831819588</v>
      </c>
    </row>
    <row r="178" spans="1:24" x14ac:dyDescent="0.3">
      <c r="A178" s="6" t="s">
        <v>6</v>
      </c>
      <c r="B178" s="6" t="s">
        <v>206</v>
      </c>
      <c r="C178" s="6" t="s">
        <v>185</v>
      </c>
      <c r="D178" s="6" t="s">
        <v>205</v>
      </c>
      <c r="E178" s="6" t="s">
        <v>204</v>
      </c>
      <c r="F178" s="5">
        <v>72.752324999999971</v>
      </c>
      <c r="G178" s="5">
        <v>77.573238792202901</v>
      </c>
      <c r="H178" s="5">
        <v>82.61936847256716</v>
      </c>
      <c r="I178" s="5">
        <v>87.619911184226893</v>
      </c>
      <c r="J178" s="5">
        <v>92.423529010633459</v>
      </c>
      <c r="K178" s="5">
        <v>96.834651123911897</v>
      </c>
      <c r="L178" s="5">
        <v>101.00406891470448</v>
      </c>
      <c r="M178" s="5">
        <v>105.13335285508175</v>
      </c>
      <c r="N178" s="5">
        <v>109.22732693287466</v>
      </c>
      <c r="O178" s="5">
        <v>113.14048414134906</v>
      </c>
      <c r="P178" s="5">
        <v>116.86971572702194</v>
      </c>
      <c r="Q178" s="5">
        <v>120.45033288238048</v>
      </c>
      <c r="R178" s="5">
        <v>124.04218723106214</v>
      </c>
      <c r="S178" s="5">
        <v>127.78739188835739</v>
      </c>
      <c r="T178" s="5">
        <v>131.74112743112221</v>
      </c>
      <c r="U178" s="5">
        <v>135.84432794578993</v>
      </c>
      <c r="V178" s="5">
        <v>140.06624753232967</v>
      </c>
      <c r="W178" s="5">
        <v>144.38392672954981</v>
      </c>
      <c r="X178" s="5">
        <v>148.78405231724491</v>
      </c>
    </row>
    <row r="179" spans="1:24" x14ac:dyDescent="0.3">
      <c r="A179" s="6" t="s">
        <v>6</v>
      </c>
      <c r="B179" s="6" t="s">
        <v>206</v>
      </c>
      <c r="C179" s="6" t="s">
        <v>186</v>
      </c>
      <c r="D179" s="6" t="s">
        <v>205</v>
      </c>
      <c r="E179" s="6" t="s">
        <v>204</v>
      </c>
      <c r="F179" s="5">
        <v>44.841225999999963</v>
      </c>
      <c r="G179" s="5">
        <v>51.840423730468032</v>
      </c>
      <c r="H179" s="5">
        <v>59.857137190143263</v>
      </c>
      <c r="I179" s="5">
        <v>68.689548383182213</v>
      </c>
      <c r="J179" s="5">
        <v>78.346973799693458</v>
      </c>
      <c r="K179" s="5">
        <v>88.403678965957894</v>
      </c>
      <c r="L179" s="5">
        <v>98.92006646271534</v>
      </c>
      <c r="M179" s="5">
        <v>109.7360161051329</v>
      </c>
      <c r="N179" s="5">
        <v>120.72308334550992</v>
      </c>
      <c r="O179" s="5">
        <v>131.46583748768376</v>
      </c>
      <c r="P179" s="5">
        <v>142.02311445122663</v>
      </c>
      <c r="Q179" s="5">
        <v>152.29303819253238</v>
      </c>
      <c r="R179" s="5">
        <v>162.50974408617546</v>
      </c>
      <c r="S179" s="5">
        <v>172.44465339446356</v>
      </c>
      <c r="T179" s="5">
        <v>182.21533258963362</v>
      </c>
      <c r="U179" s="5">
        <v>191.84749322300931</v>
      </c>
      <c r="V179" s="5">
        <v>201.0905771649966</v>
      </c>
      <c r="W179" s="5">
        <v>210.05694016677654</v>
      </c>
      <c r="X179" s="5">
        <v>218.65403864457625</v>
      </c>
    </row>
    <row r="180" spans="1:24" x14ac:dyDescent="0.3">
      <c r="A180" s="6" t="s">
        <v>6</v>
      </c>
      <c r="B180" s="6" t="s">
        <v>206</v>
      </c>
      <c r="C180" s="6" t="s">
        <v>187</v>
      </c>
      <c r="D180" s="6" t="s">
        <v>205</v>
      </c>
      <c r="E180" s="6" t="s">
        <v>204</v>
      </c>
      <c r="F180" s="5">
        <v>33.424683000000002</v>
      </c>
      <c r="G180" s="5">
        <v>39.639796694022543</v>
      </c>
      <c r="H180" s="5">
        <v>47.005929709240384</v>
      </c>
      <c r="I180" s="5">
        <v>55.447773039884886</v>
      </c>
      <c r="J180" s="5">
        <v>65.143421585346601</v>
      </c>
      <c r="K180" s="5">
        <v>75.769228461264774</v>
      </c>
      <c r="L180" s="5">
        <v>87.396509925186152</v>
      </c>
      <c r="M180" s="5">
        <v>99.937572672689711</v>
      </c>
      <c r="N180" s="5">
        <v>113.30178919563716</v>
      </c>
      <c r="O180" s="5">
        <v>126.87896836170722</v>
      </c>
      <c r="P180" s="5">
        <v>140.52933313082028</v>
      </c>
      <c r="Q180" s="5">
        <v>154.21179655518424</v>
      </c>
      <c r="R180" s="5">
        <v>167.91221854712006</v>
      </c>
      <c r="S180" s="5">
        <v>181.49638194504442</v>
      </c>
      <c r="T180" s="5">
        <v>195.06461751259883</v>
      </c>
      <c r="U180" s="5">
        <v>208.17218847294359</v>
      </c>
      <c r="V180" s="5">
        <v>220.75634361074734</v>
      </c>
      <c r="W180" s="5">
        <v>233.12031079971314</v>
      </c>
      <c r="X180" s="5">
        <v>244.80693588757424</v>
      </c>
    </row>
    <row r="181" spans="1:24" x14ac:dyDescent="0.3">
      <c r="A181" s="6" t="s">
        <v>6</v>
      </c>
      <c r="B181" s="6" t="s">
        <v>206</v>
      </c>
      <c r="C181" s="6" t="s">
        <v>188</v>
      </c>
      <c r="D181" s="6" t="s">
        <v>205</v>
      </c>
      <c r="E181" s="6" t="s">
        <v>204</v>
      </c>
      <c r="F181" s="5">
        <v>45.448328999999973</v>
      </c>
      <c r="G181" s="5">
        <v>44.151425282090763</v>
      </c>
      <c r="H181" s="5">
        <v>43.020465274113349</v>
      </c>
      <c r="I181" s="5">
        <v>41.95816932369668</v>
      </c>
      <c r="J181" s="5">
        <v>40.970155979107133</v>
      </c>
      <c r="K181" s="5">
        <v>40.063888839422887</v>
      </c>
      <c r="L181" s="5">
        <v>39.368290232016484</v>
      </c>
      <c r="M181" s="5">
        <v>38.855629573118883</v>
      </c>
      <c r="N181" s="5">
        <v>38.500563895628339</v>
      </c>
      <c r="O181" s="5">
        <v>38.258971831419309</v>
      </c>
      <c r="P181" s="5">
        <v>38.129346459594494</v>
      </c>
      <c r="Q181" s="5">
        <v>38.084132849634436</v>
      </c>
      <c r="R181" s="5">
        <v>38.144981602989127</v>
      </c>
      <c r="S181" s="5">
        <v>38.342918114680593</v>
      </c>
      <c r="T181" s="5">
        <v>38.64910023677303</v>
      </c>
      <c r="U181" s="5">
        <v>39.010498080895182</v>
      </c>
      <c r="V181" s="5">
        <v>39.38691209271051</v>
      </c>
      <c r="W181" s="5">
        <v>39.749090685034119</v>
      </c>
      <c r="X181" s="5">
        <v>40.081569539163795</v>
      </c>
    </row>
    <row r="182" spans="1:24" x14ac:dyDescent="0.3">
      <c r="A182" s="6" t="s">
        <v>6</v>
      </c>
      <c r="B182" s="6" t="s">
        <v>206</v>
      </c>
      <c r="C182" s="6" t="s">
        <v>189</v>
      </c>
      <c r="D182" s="6" t="s">
        <v>205</v>
      </c>
      <c r="E182" s="6" t="s">
        <v>204</v>
      </c>
      <c r="F182" s="5">
        <v>3.3687859999999983</v>
      </c>
      <c r="G182" s="5">
        <v>3.4188584471808703</v>
      </c>
      <c r="H182" s="5">
        <v>3.481190238555476</v>
      </c>
      <c r="I182" s="5">
        <v>3.5533626838327015</v>
      </c>
      <c r="J182" s="5">
        <v>3.6245695571901693</v>
      </c>
      <c r="K182" s="5">
        <v>3.6841474690298623</v>
      </c>
      <c r="L182" s="5">
        <v>3.7333869817524974</v>
      </c>
      <c r="M182" s="5">
        <v>3.7756585760347625</v>
      </c>
      <c r="N182" s="5">
        <v>3.8136421110827547</v>
      </c>
      <c r="O182" s="5">
        <v>3.8469581453790571</v>
      </c>
      <c r="P182" s="5">
        <v>3.8771216088340581</v>
      </c>
      <c r="Q182" s="5">
        <v>3.9078704939184967</v>
      </c>
      <c r="R182" s="5">
        <v>3.9409905365098066</v>
      </c>
      <c r="S182" s="5">
        <v>3.9781504200099485</v>
      </c>
      <c r="T182" s="5">
        <v>4.0209707711711564</v>
      </c>
      <c r="U182" s="5">
        <v>4.06969807963051</v>
      </c>
      <c r="V182" s="5">
        <v>4.1258083285169072</v>
      </c>
      <c r="W182" s="5">
        <v>4.1907776624521151</v>
      </c>
      <c r="X182" s="5">
        <v>4.2656967098001495</v>
      </c>
    </row>
    <row r="183" spans="1:24" x14ac:dyDescent="0.3">
      <c r="A183" s="6" t="s">
        <v>6</v>
      </c>
      <c r="B183" s="6" t="s">
        <v>206</v>
      </c>
      <c r="C183" s="6" t="s">
        <v>190</v>
      </c>
      <c r="D183" s="6" t="s">
        <v>205</v>
      </c>
      <c r="E183" s="6" t="s">
        <v>204</v>
      </c>
      <c r="F183" s="5">
        <v>310.38394799999998</v>
      </c>
      <c r="G183" s="5">
        <v>320.58937989117334</v>
      </c>
      <c r="H183" s="5">
        <v>328.77377005089056</v>
      </c>
      <c r="I183" s="5">
        <v>334.24834965833168</v>
      </c>
      <c r="J183" s="5">
        <v>337.34728509580486</v>
      </c>
      <c r="K183" s="5">
        <v>338.89686520816502</v>
      </c>
      <c r="L183" s="5">
        <v>338.91794074809644</v>
      </c>
      <c r="M183" s="5">
        <v>337.27723866422559</v>
      </c>
      <c r="N183" s="5">
        <v>334.23203989657469</v>
      </c>
      <c r="O183" s="5">
        <v>330.42146158402142</v>
      </c>
      <c r="P183" s="5">
        <v>326.10799628856421</v>
      </c>
      <c r="Q183" s="5">
        <v>321.13535785552216</v>
      </c>
      <c r="R183" s="5">
        <v>315.31327238847655</v>
      </c>
      <c r="S183" s="5">
        <v>308.49393606891243</v>
      </c>
      <c r="T183" s="5">
        <v>300.5742640681176</v>
      </c>
      <c r="U183" s="5">
        <v>291.73090471110487</v>
      </c>
      <c r="V183" s="5">
        <v>282.23204225671731</v>
      </c>
      <c r="W183" s="5">
        <v>272.21895799464289</v>
      </c>
      <c r="X183" s="5">
        <v>261.77402639275221</v>
      </c>
    </row>
    <row r="184" spans="1:24" x14ac:dyDescent="0.3">
      <c r="A184" s="6" t="s">
        <v>6</v>
      </c>
      <c r="B184" s="6" t="s">
        <v>206</v>
      </c>
      <c r="C184" s="6" t="s">
        <v>191</v>
      </c>
      <c r="D184" s="6" t="s">
        <v>205</v>
      </c>
      <c r="E184" s="6" t="s">
        <v>204</v>
      </c>
      <c r="F184" s="5">
        <v>27.44470200000001</v>
      </c>
      <c r="G184" s="5">
        <v>29.074777776723732</v>
      </c>
      <c r="H184" s="5">
        <v>30.878268670044392</v>
      </c>
      <c r="I184" s="5">
        <v>32.702911556803542</v>
      </c>
      <c r="J184" s="5">
        <v>34.348050193878329</v>
      </c>
      <c r="K184" s="5">
        <v>35.725087668989239</v>
      </c>
      <c r="L184" s="5">
        <v>36.969008249808702</v>
      </c>
      <c r="M184" s="5">
        <v>38.167606198544739</v>
      </c>
      <c r="N184" s="5">
        <v>39.296974490316835</v>
      </c>
      <c r="O184" s="5">
        <v>40.264498957271506</v>
      </c>
      <c r="P184" s="5">
        <v>41.023115617640556</v>
      </c>
      <c r="Q184" s="5">
        <v>41.634247190216676</v>
      </c>
      <c r="R184" s="5">
        <v>42.153001991440135</v>
      </c>
      <c r="S184" s="5">
        <v>42.640611778779515</v>
      </c>
      <c r="T184" s="5">
        <v>43.11873713021744</v>
      </c>
      <c r="U184" s="5">
        <v>43.586093008387614</v>
      </c>
      <c r="V184" s="5">
        <v>44.043994993804432</v>
      </c>
      <c r="W184" s="5">
        <v>44.497721716530947</v>
      </c>
      <c r="X184" s="5">
        <v>44.95307600354213</v>
      </c>
    </row>
    <row r="185" spans="1:24" x14ac:dyDescent="0.3">
      <c r="A185" s="6" t="s">
        <v>6</v>
      </c>
      <c r="B185" s="6" t="s">
        <v>206</v>
      </c>
      <c r="C185" s="6" t="s">
        <v>192</v>
      </c>
      <c r="D185" s="6" t="s">
        <v>205</v>
      </c>
      <c r="E185" s="6" t="s">
        <v>204</v>
      </c>
      <c r="F185" s="5">
        <v>0.10933300000000011</v>
      </c>
      <c r="G185" s="5">
        <v>0.11098671598077774</v>
      </c>
      <c r="H185" s="5">
        <v>0.11397498189543347</v>
      </c>
      <c r="I185" s="5">
        <v>0.11776718048993501</v>
      </c>
      <c r="J185" s="5">
        <v>0.12139886930510072</v>
      </c>
      <c r="K185" s="5">
        <v>0.12444737514399598</v>
      </c>
      <c r="L185" s="5">
        <v>0.12704072070165667</v>
      </c>
      <c r="M185" s="5">
        <v>0.12941423232901042</v>
      </c>
      <c r="N185" s="5">
        <v>0.13174517573896458</v>
      </c>
      <c r="O185" s="5">
        <v>0.13397092827081938</v>
      </c>
      <c r="P185" s="5">
        <v>0.13605297782883974</v>
      </c>
      <c r="Q185" s="5">
        <v>0.13801069069221225</v>
      </c>
      <c r="R185" s="5">
        <v>0.13993720188803688</v>
      </c>
      <c r="S185" s="5">
        <v>0.14196196839579739</v>
      </c>
      <c r="T185" s="5">
        <v>0.14418717478803192</v>
      </c>
      <c r="U185" s="5">
        <v>0.14665970420282456</v>
      </c>
      <c r="V185" s="5">
        <v>0.14941369804396631</v>
      </c>
      <c r="W185" s="5">
        <v>0.15247597020239975</v>
      </c>
      <c r="X185" s="5">
        <v>0.15584483249356609</v>
      </c>
    </row>
    <row r="186" spans="1:24" x14ac:dyDescent="0.3">
      <c r="A186" s="6" t="s">
        <v>6</v>
      </c>
      <c r="B186" s="6" t="s">
        <v>206</v>
      </c>
      <c r="C186" s="6" t="s">
        <v>193</v>
      </c>
      <c r="D186" s="6" t="s">
        <v>205</v>
      </c>
      <c r="E186" s="6" t="s">
        <v>204</v>
      </c>
      <c r="F186" s="5">
        <v>28.979856999999996</v>
      </c>
      <c r="G186" s="5">
        <v>31.367150172908634</v>
      </c>
      <c r="H186" s="5">
        <v>33.850261517773028</v>
      </c>
      <c r="I186" s="5">
        <v>36.301447322429411</v>
      </c>
      <c r="J186" s="5">
        <v>38.700371091103399</v>
      </c>
      <c r="K186" s="5">
        <v>40.947258109170356</v>
      </c>
      <c r="L186" s="5">
        <v>43.080768276891398</v>
      </c>
      <c r="M186" s="5">
        <v>45.130887908739197</v>
      </c>
      <c r="N186" s="5">
        <v>47.09726090713648</v>
      </c>
      <c r="O186" s="5">
        <v>48.930969743128749</v>
      </c>
      <c r="P186" s="5">
        <v>50.628704758142241</v>
      </c>
      <c r="Q186" s="5">
        <v>52.191379343344607</v>
      </c>
      <c r="R186" s="5">
        <v>53.638991487420228</v>
      </c>
      <c r="S186" s="5">
        <v>54.995413910193818</v>
      </c>
      <c r="T186" s="5">
        <v>56.295851406704756</v>
      </c>
      <c r="U186" s="5">
        <v>57.567957163563321</v>
      </c>
      <c r="V186" s="5">
        <v>58.82494763194596</v>
      </c>
      <c r="W186" s="5">
        <v>60.071430338295507</v>
      </c>
      <c r="X186" s="5">
        <v>61.303801811385235</v>
      </c>
    </row>
    <row r="187" spans="1:24" x14ac:dyDescent="0.3">
      <c r="A187" s="6" t="s">
        <v>6</v>
      </c>
      <c r="B187" s="6" t="s">
        <v>206</v>
      </c>
      <c r="C187" s="6" t="s">
        <v>194</v>
      </c>
      <c r="D187" s="6" t="s">
        <v>205</v>
      </c>
      <c r="E187" s="6" t="s">
        <v>204</v>
      </c>
      <c r="F187" s="5">
        <v>0.109056</v>
      </c>
      <c r="G187" s="5">
        <v>0.11175567417687254</v>
      </c>
      <c r="H187" s="5">
        <v>0.11479741304738225</v>
      </c>
      <c r="I187" s="5">
        <v>0.11796895408779907</v>
      </c>
      <c r="J187" s="5">
        <v>0.12070618769530647</v>
      </c>
      <c r="K187" s="5">
        <v>0.12244169278943209</v>
      </c>
      <c r="L187" s="5">
        <v>0.12346536126450085</v>
      </c>
      <c r="M187" s="5">
        <v>0.12434317689018733</v>
      </c>
      <c r="N187" s="5">
        <v>0.12562875109840482</v>
      </c>
      <c r="O187" s="5">
        <v>0.12747900691036734</v>
      </c>
      <c r="P187" s="5">
        <v>0.12971642653772228</v>
      </c>
      <c r="Q187" s="5">
        <v>0.13198975821433304</v>
      </c>
      <c r="R187" s="5">
        <v>0.13409072104546893</v>
      </c>
      <c r="S187" s="5">
        <v>0.13605680366145378</v>
      </c>
      <c r="T187" s="5">
        <v>0.13805076170560718</v>
      </c>
      <c r="U187" s="5">
        <v>0.14022554538150633</v>
      </c>
      <c r="V187" s="5">
        <v>0.14265224325478507</v>
      </c>
      <c r="W187" s="5">
        <v>0.14530072771383193</v>
      </c>
      <c r="X187" s="5">
        <v>0.14812243667478667</v>
      </c>
    </row>
    <row r="188" spans="1:24" x14ac:dyDescent="0.3">
      <c r="A188" s="6" t="s">
        <v>6</v>
      </c>
      <c r="B188" s="6" t="s">
        <v>206</v>
      </c>
      <c r="C188" s="6" t="s">
        <v>195</v>
      </c>
      <c r="D188" s="6" t="s">
        <v>205</v>
      </c>
      <c r="E188" s="6" t="s">
        <v>204</v>
      </c>
      <c r="F188" s="5">
        <v>87.848444994377459</v>
      </c>
      <c r="G188" s="5">
        <v>92.720955226107009</v>
      </c>
      <c r="H188" s="5">
        <v>97.488412316877046</v>
      </c>
      <c r="I188" s="5">
        <v>101.67009499480166</v>
      </c>
      <c r="J188" s="5">
        <v>105.13399992224419</v>
      </c>
      <c r="K188" s="5">
        <v>107.87164330713001</v>
      </c>
      <c r="L188" s="5">
        <v>110.04238777064153</v>
      </c>
      <c r="M188" s="5">
        <v>111.62851028239012</v>
      </c>
      <c r="N188" s="5">
        <v>112.59916362460694</v>
      </c>
      <c r="O188" s="5">
        <v>112.92105458416133</v>
      </c>
      <c r="P188" s="5">
        <v>112.73165216283579</v>
      </c>
      <c r="Q188" s="5">
        <v>112.21977848557758</v>
      </c>
      <c r="R188" s="5">
        <v>111.54812574442143</v>
      </c>
      <c r="S188" s="5">
        <v>110.82036333843175</v>
      </c>
      <c r="T188" s="5">
        <v>110.11927687312681</v>
      </c>
      <c r="U188" s="5">
        <v>109.57620199457718</v>
      </c>
      <c r="V188" s="5">
        <v>109.32201942729149</v>
      </c>
      <c r="W188" s="5">
        <v>109.39675572712041</v>
      </c>
      <c r="X188" s="5">
        <v>109.73143242225065</v>
      </c>
    </row>
    <row r="189" spans="1:24" x14ac:dyDescent="0.3">
      <c r="A189" s="6" t="s">
        <v>6</v>
      </c>
      <c r="B189" s="6" t="s">
        <v>206</v>
      </c>
      <c r="C189" s="6" t="s">
        <v>196</v>
      </c>
      <c r="D189" s="6" t="s">
        <v>205</v>
      </c>
      <c r="E189" s="6" t="s">
        <v>204</v>
      </c>
      <c r="F189" s="5">
        <v>0.23965099999113207</v>
      </c>
      <c r="G189" s="5">
        <v>0.26843246217912886</v>
      </c>
      <c r="H189" s="5">
        <v>0.29931901103364883</v>
      </c>
      <c r="I189" s="5">
        <v>0.33150116597374085</v>
      </c>
      <c r="J189" s="5">
        <v>0.36460894351515949</v>
      </c>
      <c r="K189" s="5">
        <v>0.39713681377830057</v>
      </c>
      <c r="L189" s="5">
        <v>0.42891076520906057</v>
      </c>
      <c r="M189" s="5">
        <v>0.46003164283335934</v>
      </c>
      <c r="N189" s="5">
        <v>0.49077158382204822</v>
      </c>
      <c r="O189" s="5">
        <v>0.52035640538104333</v>
      </c>
      <c r="P189" s="5">
        <v>0.54860393138015895</v>
      </c>
      <c r="Q189" s="5">
        <v>0.5750968229249156</v>
      </c>
      <c r="R189" s="5">
        <v>0.59982808548076405</v>
      </c>
      <c r="S189" s="5">
        <v>0.62293194682385733</v>
      </c>
      <c r="T189" s="5">
        <v>0.64439449608436028</v>
      </c>
      <c r="U189" s="5">
        <v>0.66436243255315519</v>
      </c>
      <c r="V189" s="5">
        <v>0.68288822546566974</v>
      </c>
      <c r="W189" s="5">
        <v>0.70021009765662712</v>
      </c>
      <c r="X189" s="5">
        <v>0.71630405652116746</v>
      </c>
    </row>
    <row r="190" spans="1:24" x14ac:dyDescent="0.3">
      <c r="A190" s="6" t="s">
        <v>6</v>
      </c>
      <c r="B190" s="6" t="s">
        <v>206</v>
      </c>
      <c r="C190" s="6" t="s">
        <v>197</v>
      </c>
      <c r="D190" s="6" t="s">
        <v>205</v>
      </c>
      <c r="E190" s="6" t="s">
        <v>204</v>
      </c>
      <c r="F190" s="5">
        <v>0.18308100000000002</v>
      </c>
      <c r="G190" s="5">
        <v>0.18803930030161672</v>
      </c>
      <c r="H190" s="5">
        <v>0.19677750294184793</v>
      </c>
      <c r="I190" s="5">
        <v>0.20868656374955366</v>
      </c>
      <c r="J190" s="5">
        <v>0.22156180403994113</v>
      </c>
      <c r="K190" s="5">
        <v>0.2336929261980282</v>
      </c>
      <c r="L190" s="5">
        <v>0.24444662075276344</v>
      </c>
      <c r="M190" s="5">
        <v>0.25398301530199036</v>
      </c>
      <c r="N190" s="5">
        <v>0.26312659211929812</v>
      </c>
      <c r="O190" s="5">
        <v>0.27244796648233099</v>
      </c>
      <c r="P190" s="5">
        <v>0.28209060273042286</v>
      </c>
      <c r="Q190" s="5">
        <v>0.29248460914280167</v>
      </c>
      <c r="R190" s="5">
        <v>0.30298636726170741</v>
      </c>
      <c r="S190" s="5">
        <v>0.31321319361834238</v>
      </c>
      <c r="T190" s="5">
        <v>0.32325407189607219</v>
      </c>
      <c r="U190" s="5">
        <v>0.33349303619672438</v>
      </c>
      <c r="V190" s="5">
        <v>0.34433401094569366</v>
      </c>
      <c r="W190" s="5">
        <v>0.35592641888143906</v>
      </c>
      <c r="X190" s="5">
        <v>0.3681784313983637</v>
      </c>
    </row>
    <row r="191" spans="1:24" x14ac:dyDescent="0.3">
      <c r="A191" s="6" t="s">
        <v>6</v>
      </c>
      <c r="B191" s="6" t="s">
        <v>206</v>
      </c>
      <c r="C191" s="6" t="s">
        <v>198</v>
      </c>
      <c r="D191" s="6" t="s">
        <v>205</v>
      </c>
      <c r="E191" s="6" t="s">
        <v>204</v>
      </c>
      <c r="F191" s="5">
        <v>24.052513999999999</v>
      </c>
      <c r="G191" s="5">
        <v>28.0571033730665</v>
      </c>
      <c r="H191" s="5">
        <v>32.796076472938829</v>
      </c>
      <c r="I191" s="5">
        <v>38.111760258311101</v>
      </c>
      <c r="J191" s="5">
        <v>43.794706049033906</v>
      </c>
      <c r="K191" s="5">
        <v>49.678296211105248</v>
      </c>
      <c r="L191" s="5">
        <v>55.925280534219297</v>
      </c>
      <c r="M191" s="5">
        <v>62.560376356712894</v>
      </c>
      <c r="N191" s="5">
        <v>69.473921859978432</v>
      </c>
      <c r="O191" s="5">
        <v>76.434025177469422</v>
      </c>
      <c r="P191" s="5">
        <v>83.317029635396239</v>
      </c>
      <c r="Q191" s="5">
        <v>90.060856688251192</v>
      </c>
      <c r="R191" s="5">
        <v>96.811933088126764</v>
      </c>
      <c r="S191" s="5">
        <v>103.53379939964582</v>
      </c>
      <c r="T191" s="5">
        <v>110.19866904678925</v>
      </c>
      <c r="U191" s="5">
        <v>116.78811661403273</v>
      </c>
      <c r="V191" s="5">
        <v>123.16796950238957</v>
      </c>
      <c r="W191" s="5">
        <v>129.29163049553736</v>
      </c>
      <c r="X191" s="5">
        <v>135.27398744210095</v>
      </c>
    </row>
    <row r="192" spans="1:24" x14ac:dyDescent="0.3">
      <c r="A192" s="6" t="s">
        <v>6</v>
      </c>
      <c r="B192" s="6" t="s">
        <v>206</v>
      </c>
      <c r="C192" s="6" t="s">
        <v>199</v>
      </c>
      <c r="D192" s="6" t="s">
        <v>205</v>
      </c>
      <c r="E192" s="6" t="s">
        <v>204</v>
      </c>
      <c r="F192" s="5">
        <v>50.132816999999989</v>
      </c>
      <c r="G192" s="5">
        <v>52.247879670963364</v>
      </c>
      <c r="H192" s="5">
        <v>54.008571373067795</v>
      </c>
      <c r="I192" s="5">
        <v>55.564222112244799</v>
      </c>
      <c r="J192" s="5">
        <v>57.006708995920555</v>
      </c>
      <c r="K192" s="5">
        <v>58.267658785515245</v>
      </c>
      <c r="L192" s="5">
        <v>59.422750746612621</v>
      </c>
      <c r="M192" s="5">
        <v>60.506353029683908</v>
      </c>
      <c r="N192" s="5">
        <v>61.625140859829749</v>
      </c>
      <c r="O192" s="5">
        <v>62.671059640129563</v>
      </c>
      <c r="P192" s="5">
        <v>63.632837693067216</v>
      </c>
      <c r="Q192" s="5">
        <v>64.590375121899299</v>
      </c>
      <c r="R192" s="5">
        <v>65.531867567987447</v>
      </c>
      <c r="S192" s="5">
        <v>66.443946964320347</v>
      </c>
      <c r="T192" s="5">
        <v>67.35899457888226</v>
      </c>
      <c r="U192" s="5">
        <v>68.334852249735221</v>
      </c>
      <c r="V192" s="5">
        <v>69.282566257956631</v>
      </c>
      <c r="W192" s="5">
        <v>70.226744083921332</v>
      </c>
      <c r="X192" s="5">
        <v>71.179055260473092</v>
      </c>
    </row>
    <row r="193" spans="1:24" x14ac:dyDescent="0.3">
      <c r="A193" s="6" t="s">
        <v>6</v>
      </c>
      <c r="B193" s="6" t="s">
        <v>206</v>
      </c>
      <c r="C193" s="6" t="s">
        <v>200</v>
      </c>
      <c r="D193" s="6" t="s">
        <v>205</v>
      </c>
      <c r="E193" s="6" t="s">
        <v>204</v>
      </c>
      <c r="F193" s="5">
        <v>13.088569999999994</v>
      </c>
      <c r="G193" s="5">
        <v>15.228476949326595</v>
      </c>
      <c r="H193" s="5">
        <v>17.810144256942174</v>
      </c>
      <c r="I193" s="5">
        <v>20.601670882737437</v>
      </c>
      <c r="J193" s="5">
        <v>23.694199116781462</v>
      </c>
      <c r="K193" s="5">
        <v>27.022966239455521</v>
      </c>
      <c r="L193" s="5">
        <v>30.558550427298439</v>
      </c>
      <c r="M193" s="5">
        <v>34.174924313038922</v>
      </c>
      <c r="N193" s="5">
        <v>37.940278349985945</v>
      </c>
      <c r="O193" s="5">
        <v>41.631322677651639</v>
      </c>
      <c r="P193" s="5">
        <v>45.252856725173324</v>
      </c>
      <c r="Q193" s="5">
        <v>48.904589769059967</v>
      </c>
      <c r="R193" s="5">
        <v>52.551171006349257</v>
      </c>
      <c r="S193" s="5">
        <v>56.153912116063715</v>
      </c>
      <c r="T193" s="5">
        <v>59.771759411523682</v>
      </c>
      <c r="U193" s="5">
        <v>63.247632822891283</v>
      </c>
      <c r="V193" s="5">
        <v>66.674509724043958</v>
      </c>
      <c r="W193" s="5">
        <v>70.030287044890741</v>
      </c>
      <c r="X193" s="5">
        <v>73.254209785504614</v>
      </c>
    </row>
    <row r="194" spans="1:24" x14ac:dyDescent="0.3">
      <c r="A194" s="6" t="s">
        <v>6</v>
      </c>
      <c r="B194" s="6" t="s">
        <v>206</v>
      </c>
      <c r="C194" s="6" t="s">
        <v>201</v>
      </c>
      <c r="D194" s="6" t="s">
        <v>205</v>
      </c>
      <c r="E194" s="6" t="s">
        <v>204</v>
      </c>
      <c r="F194" s="5">
        <v>12.571454000000008</v>
      </c>
      <c r="G194" s="5">
        <v>12.910361716673316</v>
      </c>
      <c r="H194" s="5">
        <v>13.520461021642873</v>
      </c>
      <c r="I194" s="5">
        <v>14.190534198589889</v>
      </c>
      <c r="J194" s="5">
        <v>14.790830640632114</v>
      </c>
      <c r="K194" s="5">
        <v>15.2896034745108</v>
      </c>
      <c r="L194" s="5">
        <v>15.743445307217845</v>
      </c>
      <c r="M194" s="5">
        <v>16.198287768075875</v>
      </c>
      <c r="N194" s="5">
        <v>16.666426177167395</v>
      </c>
      <c r="O194" s="5">
        <v>17.101115086230145</v>
      </c>
      <c r="P194" s="5">
        <v>17.454747352673991</v>
      </c>
      <c r="Q194" s="5">
        <v>17.800156363081701</v>
      </c>
      <c r="R194" s="5">
        <v>18.138339411520818</v>
      </c>
      <c r="S194" s="5">
        <v>18.491763002098704</v>
      </c>
      <c r="T194" s="5">
        <v>18.841945319086125</v>
      </c>
      <c r="U194" s="5">
        <v>19.212301781363802</v>
      </c>
      <c r="V194" s="5">
        <v>19.57695323230902</v>
      </c>
      <c r="W194" s="5">
        <v>19.952841591979279</v>
      </c>
      <c r="X194" s="5">
        <v>20.337299180095769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54872-11D3-4677-9DD7-E2A0F0638065}">
  <dimension ref="A1:Y194"/>
  <sheetViews>
    <sheetView workbookViewId="0"/>
  </sheetViews>
  <sheetFormatPr defaultColWidth="8.88671875" defaultRowHeight="14.4" x14ac:dyDescent="0.3"/>
  <cols>
    <col min="1" max="5" width="18.6640625" style="4" customWidth="1"/>
    <col min="6" max="24" width="8.88671875" style="4"/>
    <col min="25" max="25" width="18.6640625" style="4" customWidth="1"/>
    <col min="26" max="16384" width="8.88671875" style="4"/>
  </cols>
  <sheetData>
    <row r="1" spans="1:25" x14ac:dyDescent="0.3">
      <c r="A1" s="7" t="s">
        <v>0</v>
      </c>
      <c r="B1" s="7" t="s">
        <v>1</v>
      </c>
      <c r="C1" s="7" t="s">
        <v>2</v>
      </c>
      <c r="D1" s="7" t="s">
        <v>3</v>
      </c>
      <c r="E1" s="7" t="s">
        <v>4</v>
      </c>
      <c r="F1" s="7">
        <v>2010</v>
      </c>
      <c r="G1" s="7">
        <v>2015</v>
      </c>
      <c r="H1" s="7">
        <v>2020</v>
      </c>
      <c r="I1" s="7">
        <v>2025</v>
      </c>
      <c r="J1" s="7">
        <v>2030</v>
      </c>
      <c r="K1" s="7">
        <v>2035</v>
      </c>
      <c r="L1" s="7">
        <v>2040</v>
      </c>
      <c r="M1" s="7">
        <v>2045</v>
      </c>
      <c r="N1" s="7">
        <v>2050</v>
      </c>
      <c r="O1" s="7">
        <v>2055</v>
      </c>
      <c r="P1" s="7">
        <v>2060</v>
      </c>
      <c r="Q1" s="7">
        <v>2065</v>
      </c>
      <c r="R1" s="7">
        <v>2070</v>
      </c>
      <c r="S1" s="7">
        <v>2075</v>
      </c>
      <c r="T1" s="7">
        <v>2080</v>
      </c>
      <c r="U1" s="7">
        <v>2085</v>
      </c>
      <c r="V1" s="7">
        <v>2090</v>
      </c>
      <c r="W1" s="7">
        <v>2095</v>
      </c>
      <c r="X1" s="7">
        <v>2100</v>
      </c>
      <c r="Y1" s="7" t="s">
        <v>5</v>
      </c>
    </row>
    <row r="2" spans="1:25" x14ac:dyDescent="0.3">
      <c r="A2" s="6" t="s">
        <v>6</v>
      </c>
      <c r="B2" s="6" t="s">
        <v>203</v>
      </c>
      <c r="C2" s="6" t="s">
        <v>7</v>
      </c>
      <c r="D2" s="6" t="s">
        <v>8</v>
      </c>
      <c r="E2" s="6" t="s">
        <v>9</v>
      </c>
      <c r="F2" s="5">
        <v>44.248878862448329</v>
      </c>
      <c r="G2" s="5">
        <v>52.519299400039266</v>
      </c>
      <c r="H2" s="5">
        <v>57.670956703345681</v>
      </c>
      <c r="I2" s="5">
        <v>62.282117275497882</v>
      </c>
      <c r="J2" s="5">
        <v>66.358969980277209</v>
      </c>
      <c r="K2" s="5">
        <v>69.937722620194194</v>
      </c>
      <c r="L2" s="5">
        <v>73.068630688838169</v>
      </c>
      <c r="M2" s="5">
        <v>75.80572314884202</v>
      </c>
      <c r="N2" s="5">
        <v>78.201036339024569</v>
      </c>
      <c r="O2" s="5">
        <v>80.301852174672689</v>
      </c>
      <c r="P2" s="5">
        <v>82.149723296259594</v>
      </c>
      <c r="Q2" s="5">
        <v>83.780461785477243</v>
      </c>
      <c r="R2" s="5">
        <v>85.224589636088396</v>
      </c>
      <c r="S2" s="5">
        <v>86.50796755834665</v>
      </c>
      <c r="T2" s="5">
        <v>87.652453164529291</v>
      </c>
      <c r="U2" s="5">
        <v>88.676517195255371</v>
      </c>
      <c r="V2" s="5">
        <v>89.595788942952268</v>
      </c>
      <c r="W2" s="5">
        <v>90.423524043110888</v>
      </c>
      <c r="X2" s="5">
        <v>91.170998364590901</v>
      </c>
    </row>
    <row r="3" spans="1:25" x14ac:dyDescent="0.3">
      <c r="A3" s="6" t="s">
        <v>6</v>
      </c>
      <c r="B3" s="6" t="s">
        <v>203</v>
      </c>
      <c r="C3" s="6" t="s">
        <v>10</v>
      </c>
      <c r="D3" s="6" t="s">
        <v>8</v>
      </c>
      <c r="E3" s="6" t="s">
        <v>9</v>
      </c>
      <c r="F3" s="5">
        <v>22.6</v>
      </c>
      <c r="G3" s="5">
        <v>26.830062399966025</v>
      </c>
      <c r="H3" s="5">
        <v>31.329722761485058</v>
      </c>
      <c r="I3" s="5">
        <v>35.983281142851489</v>
      </c>
      <c r="J3" s="5">
        <v>40.670089910733068</v>
      </c>
      <c r="K3" s="5">
        <v>45.278749089292674</v>
      </c>
      <c r="L3" s="5">
        <v>49.717507735386789</v>
      </c>
      <c r="M3" s="5">
        <v>53.919316719535878</v>
      </c>
      <c r="N3" s="5">
        <v>57.841954291179917</v>
      </c>
      <c r="O3" s="5">
        <v>61.464813222401595</v>
      </c>
      <c r="P3" s="5">
        <v>64.784139455359437</v>
      </c>
      <c r="Q3" s="5">
        <v>67.808102659554308</v>
      </c>
      <c r="R3" s="5">
        <v>70.552495134601159</v>
      </c>
      <c r="S3" s="5">
        <v>73.03736797314599</v>
      </c>
      <c r="T3" s="5">
        <v>75.284607688088315</v>
      </c>
      <c r="U3" s="5">
        <v>77.316310347084737</v>
      </c>
      <c r="V3" s="5">
        <v>79.153767972663729</v>
      </c>
      <c r="W3" s="5">
        <v>80.816893549774576</v>
      </c>
      <c r="X3" s="5">
        <v>82.323943428800376</v>
      </c>
    </row>
    <row r="4" spans="1:25" x14ac:dyDescent="0.3">
      <c r="A4" s="6" t="s">
        <v>6</v>
      </c>
      <c r="B4" s="6" t="s">
        <v>203</v>
      </c>
      <c r="C4" s="6" t="s">
        <v>11</v>
      </c>
      <c r="D4" s="6" t="s">
        <v>8</v>
      </c>
      <c r="E4" s="6" t="s">
        <v>9</v>
      </c>
      <c r="F4" s="5">
        <v>58.503999999999998</v>
      </c>
      <c r="G4" s="5">
        <v>62.503596126964986</v>
      </c>
      <c r="H4" s="5">
        <v>66.396547277869516</v>
      </c>
      <c r="I4" s="5">
        <v>70.130951501775542</v>
      </c>
      <c r="J4" s="5">
        <v>73.661594263453452</v>
      </c>
      <c r="K4" s="5">
        <v>76.952336161810933</v>
      </c>
      <c r="L4" s="5">
        <v>79.977575058640028</v>
      </c>
      <c r="M4" s="5">
        <v>82.722670021304538</v>
      </c>
      <c r="N4" s="5">
        <v>85.183394184080086</v>
      </c>
      <c r="O4" s="5">
        <v>87.364626006209932</v>
      </c>
      <c r="P4" s="5">
        <v>89.278564470637988</v>
      </c>
      <c r="Q4" s="5">
        <v>90.942759727815627</v>
      </c>
      <c r="R4" s="5">
        <v>92.378203144898507</v>
      </c>
      <c r="S4" s="5">
        <v>93.607645500616428</v>
      </c>
      <c r="T4" s="5">
        <v>94.654233387271844</v>
      </c>
      <c r="U4" s="5">
        <v>95.540488032587206</v>
      </c>
      <c r="V4" s="5">
        <v>96.287604854713408</v>
      </c>
      <c r="W4" s="5">
        <v>96.915026125894016</v>
      </c>
      <c r="X4" s="5">
        <v>97.440229195511392</v>
      </c>
    </row>
    <row r="5" spans="1:25" x14ac:dyDescent="0.3">
      <c r="A5" s="6" t="s">
        <v>6</v>
      </c>
      <c r="B5" s="6" t="s">
        <v>203</v>
      </c>
      <c r="C5" s="6" t="s">
        <v>12</v>
      </c>
      <c r="D5" s="6" t="s">
        <v>8</v>
      </c>
      <c r="E5" s="6" t="s">
        <v>9</v>
      </c>
      <c r="F5" s="5">
        <v>51.911000000000001</v>
      </c>
      <c r="G5" s="5">
        <v>56.758942502936407</v>
      </c>
      <c r="H5" s="5">
        <v>61.340007002737728</v>
      </c>
      <c r="I5" s="5">
        <v>65.602207259195509</v>
      </c>
      <c r="J5" s="5">
        <v>69.516603065950747</v>
      </c>
      <c r="K5" s="5">
        <v>73.073458144329379</v>
      </c>
      <c r="L5" s="5">
        <v>76.277661451214954</v>
      </c>
      <c r="M5" s="5">
        <v>79.144314377555887</v>
      </c>
      <c r="N5" s="5">
        <v>81.694970103835246</v>
      </c>
      <c r="O5" s="5">
        <v>83.954692654245989</v>
      </c>
      <c r="P5" s="5">
        <v>85.949908788585532</v>
      </c>
      <c r="Q5" s="5">
        <v>87.706933088328014</v>
      </c>
      <c r="R5" s="5">
        <v>89.251019713024931</v>
      </c>
      <c r="S5" s="5">
        <v>90.605802666333005</v>
      </c>
      <c r="T5" s="5">
        <v>91.793009431239838</v>
      </c>
      <c r="U5" s="5">
        <v>92.83235887545392</v>
      </c>
      <c r="V5" s="5">
        <v>93.741577883411551</v>
      </c>
      <c r="W5" s="5">
        <v>94.536490304281898</v>
      </c>
      <c r="X5" s="5">
        <v>95.231146380862867</v>
      </c>
    </row>
    <row r="6" spans="1:25" x14ac:dyDescent="0.3">
      <c r="A6" s="6" t="s">
        <v>6</v>
      </c>
      <c r="B6" s="6" t="s">
        <v>203</v>
      </c>
      <c r="C6" s="6" t="s">
        <v>13</v>
      </c>
      <c r="D6" s="6" t="s">
        <v>8</v>
      </c>
      <c r="E6" s="6" t="s">
        <v>9</v>
      </c>
      <c r="F6" s="5">
        <v>84.049999999999983</v>
      </c>
      <c r="G6" s="5">
        <v>85.351966179884485</v>
      </c>
      <c r="H6" s="5">
        <v>86.561416672857717</v>
      </c>
      <c r="I6" s="5">
        <v>87.68263062179112</v>
      </c>
      <c r="J6" s="5">
        <v>88.720095493117242</v>
      </c>
      <c r="K6" s="5">
        <v>89.678415079293032</v>
      </c>
      <c r="L6" s="5">
        <v>90.5622315981866</v>
      </c>
      <c r="M6" s="5">
        <v>91.376161036756855</v>
      </c>
      <c r="N6" s="5">
        <v>92.12474063679494</v>
      </c>
      <c r="O6" s="5">
        <v>92.812387282888125</v>
      </c>
      <c r="P6" s="5">
        <v>93.443365501713444</v>
      </c>
      <c r="Q6" s="5">
        <v>94.021763794661524</v>
      </c>
      <c r="R6" s="5">
        <v>94.551478083468126</v>
      </c>
      <c r="S6" s="5">
        <v>95.036201135386719</v>
      </c>
      <c r="T6" s="5">
        <v>95.479416938219302</v>
      </c>
      <c r="U6" s="5">
        <v>95.884399106959407</v>
      </c>
      <c r="V6" s="5">
        <v>96.254212516145159</v>
      </c>
      <c r="W6" s="5">
        <v>96.591717460584874</v>
      </c>
      <c r="X6" s="5">
        <v>96.899575748851078</v>
      </c>
    </row>
    <row r="7" spans="1:25" x14ac:dyDescent="0.3">
      <c r="A7" s="6" t="s">
        <v>6</v>
      </c>
      <c r="B7" s="6" t="s">
        <v>203</v>
      </c>
      <c r="C7" s="6" t="s">
        <v>14</v>
      </c>
      <c r="D7" s="6" t="s">
        <v>8</v>
      </c>
      <c r="E7" s="6" t="s">
        <v>9</v>
      </c>
      <c r="F7" s="5">
        <v>92.392999999999986</v>
      </c>
      <c r="G7" s="5">
        <v>93.287739683089299</v>
      </c>
      <c r="H7" s="5">
        <v>94.083978189371848</v>
      </c>
      <c r="I7" s="5">
        <v>94.791037352960515</v>
      </c>
      <c r="J7" s="5">
        <v>95.417707394476253</v>
      </c>
      <c r="K7" s="5">
        <v>95.972188727573865</v>
      </c>
      <c r="L7" s="5">
        <v>96.462062705256258</v>
      </c>
      <c r="M7" s="5">
        <v>96.894284841663875</v>
      </c>
      <c r="N7" s="5">
        <v>97.275194902867412</v>
      </c>
      <c r="O7" s="5">
        <v>97.610539155380621</v>
      </c>
      <c r="P7" s="5">
        <v>97.905500921313632</v>
      </c>
      <c r="Q7" s="5">
        <v>98.16473637171147</v>
      </c>
      <c r="R7" s="5">
        <v>98.392413173740906</v>
      </c>
      <c r="S7" s="5">
        <v>98.592250186924318</v>
      </c>
      <c r="T7" s="5">
        <v>98.767556881925842</v>
      </c>
      <c r="U7" s="5">
        <v>98.921271541269064</v>
      </c>
      <c r="V7" s="5">
        <v>99.055997606219989</v>
      </c>
      <c r="W7" s="5">
        <v>99.17403777008316</v>
      </c>
      <c r="X7" s="5">
        <v>99.277425597112028</v>
      </c>
    </row>
    <row r="8" spans="1:25" x14ac:dyDescent="0.3">
      <c r="A8" s="6" t="s">
        <v>6</v>
      </c>
      <c r="B8" s="6" t="s">
        <v>203</v>
      </c>
      <c r="C8" s="6" t="s">
        <v>15</v>
      </c>
      <c r="D8" s="6" t="s">
        <v>8</v>
      </c>
      <c r="E8" s="6" t="s">
        <v>9</v>
      </c>
      <c r="F8" s="5">
        <v>64.191000000000003</v>
      </c>
      <c r="G8" s="5">
        <v>68.56185281380381</v>
      </c>
      <c r="H8" s="5">
        <v>72.251371583674924</v>
      </c>
      <c r="I8" s="5">
        <v>75.368182553655672</v>
      </c>
      <c r="J8" s="5">
        <v>78.011240079053962</v>
      </c>
      <c r="K8" s="5">
        <v>80.264818894393457</v>
      </c>
      <c r="L8" s="5">
        <v>82.198326192204476</v>
      </c>
      <c r="M8" s="5">
        <v>83.868010061094935</v>
      </c>
      <c r="N8" s="5">
        <v>85.319161419808964</v>
      </c>
      <c r="O8" s="5">
        <v>86.588217728617494</v>
      </c>
      <c r="P8" s="5">
        <v>87.704565502753468</v>
      </c>
      <c r="Q8" s="5">
        <v>88.69200848911845</v>
      </c>
      <c r="R8" s="5">
        <v>89.569933704196686</v>
      </c>
      <c r="S8" s="5">
        <v>90.354226276808021</v>
      </c>
      <c r="T8" s="5">
        <v>91.05798372136195</v>
      </c>
      <c r="U8" s="5">
        <v>91.692073318457972</v>
      </c>
      <c r="V8" s="5">
        <v>92.26556798384577</v>
      </c>
      <c r="W8" s="5">
        <v>92.786088389941924</v>
      </c>
      <c r="X8" s="5">
        <v>93.260072772101083</v>
      </c>
    </row>
    <row r="9" spans="1:25" x14ac:dyDescent="0.3">
      <c r="A9" s="6" t="s">
        <v>6</v>
      </c>
      <c r="B9" s="6" t="s">
        <v>203</v>
      </c>
      <c r="C9" s="6" t="s">
        <v>16</v>
      </c>
      <c r="D9" s="6" t="s">
        <v>8</v>
      </c>
      <c r="E9" s="6" t="s">
        <v>9</v>
      </c>
      <c r="F9" s="5">
        <v>89.108000000000004</v>
      </c>
      <c r="G9" s="5">
        <v>89.960163054096725</v>
      </c>
      <c r="H9" s="5">
        <v>90.752573963126864</v>
      </c>
      <c r="I9" s="5">
        <v>91.488360003000651</v>
      </c>
      <c r="J9" s="5">
        <v>92.170652734002886</v>
      </c>
      <c r="K9" s="5">
        <v>92.802555602780799</v>
      </c>
      <c r="L9" s="5">
        <v>93.387116985145042</v>
      </c>
      <c r="M9" s="5">
        <v>93.927308242448589</v>
      </c>
      <c r="N9" s="5">
        <v>94.426006319915686</v>
      </c>
      <c r="O9" s="5">
        <v>94.885980396114661</v>
      </c>
      <c r="P9" s="5">
        <v>95.309882093367108</v>
      </c>
      <c r="Q9" s="5">
        <v>95.700238774349003</v>
      </c>
      <c r="R9" s="5">
        <v>96.059449476203767</v>
      </c>
      <c r="S9" s="5">
        <v>96.389783066569549</v>
      </c>
      <c r="T9" s="5">
        <v>96.69337824310908</v>
      </c>
      <c r="U9" s="5">
        <v>96.972245037128729</v>
      </c>
      <c r="V9" s="5">
        <v>97.228267520936669</v>
      </c>
      <c r="W9" s="5">
        <v>97.463207456448714</v>
      </c>
      <c r="X9" s="5">
        <v>97.678708658321497</v>
      </c>
    </row>
    <row r="10" spans="1:25" x14ac:dyDescent="0.3">
      <c r="A10" s="6" t="s">
        <v>6</v>
      </c>
      <c r="B10" s="6" t="s">
        <v>203</v>
      </c>
      <c r="C10" s="6" t="s">
        <v>17</v>
      </c>
      <c r="D10" s="6" t="s">
        <v>8</v>
      </c>
      <c r="E10" s="6" t="s">
        <v>9</v>
      </c>
      <c r="F10" s="5">
        <v>67.552999999999997</v>
      </c>
      <c r="G10" s="5">
        <v>70.779535646597893</v>
      </c>
      <c r="H10" s="5">
        <v>73.665918988262462</v>
      </c>
      <c r="I10" s="5">
        <v>76.242374394280148</v>
      </c>
      <c r="J10" s="5">
        <v>78.540146587621933</v>
      </c>
      <c r="K10" s="5">
        <v>80.589492287796503</v>
      </c>
      <c r="L10" s="5">
        <v>82.418581072410916</v>
      </c>
      <c r="M10" s="5">
        <v>84.052993315152889</v>
      </c>
      <c r="N10" s="5">
        <v>85.515586321204211</v>
      </c>
      <c r="O10" s="5">
        <v>86.82657253787913</v>
      </c>
      <c r="P10" s="5">
        <v>88.003708869067893</v>
      </c>
      <c r="Q10" s="5">
        <v>89.062534714150459</v>
      </c>
      <c r="R10" s="5">
        <v>90.016621975424613</v>
      </c>
      <c r="S10" s="5">
        <v>90.877816637319654</v>
      </c>
      <c r="T10" s="5">
        <v>91.656461619680911</v>
      </c>
      <c r="U10" s="5">
        <v>92.36159663285801</v>
      </c>
      <c r="V10" s="5">
        <v>93.001134212078583</v>
      </c>
      <c r="W10" s="5">
        <v>93.582012969728609</v>
      </c>
      <c r="X10" s="5">
        <v>94.110330009774728</v>
      </c>
    </row>
    <row r="11" spans="1:25" x14ac:dyDescent="0.3">
      <c r="A11" s="6" t="s">
        <v>6</v>
      </c>
      <c r="B11" s="6" t="s">
        <v>203</v>
      </c>
      <c r="C11" s="6" t="s">
        <v>18</v>
      </c>
      <c r="D11" s="6" t="s">
        <v>8</v>
      </c>
      <c r="E11" s="6" t="s">
        <v>9</v>
      </c>
      <c r="F11" s="5">
        <v>51.930999999999997</v>
      </c>
      <c r="G11" s="5">
        <v>56.370106643490814</v>
      </c>
      <c r="H11" s="5">
        <v>60.560402839114012</v>
      </c>
      <c r="I11" s="5">
        <v>64.466089274318591</v>
      </c>
      <c r="J11" s="5">
        <v>68.06888998830722</v>
      </c>
      <c r="K11" s="5">
        <v>71.364633704877505</v>
      </c>
      <c r="L11" s="5">
        <v>74.359624816790031</v>
      </c>
      <c r="M11" s="5">
        <v>77.067338822722121</v>
      </c>
      <c r="N11" s="5">
        <v>79.505695527978332</v>
      </c>
      <c r="O11" s="5">
        <v>81.694967213604627</v>
      </c>
      <c r="P11" s="5">
        <v>83.656268176322129</v>
      </c>
      <c r="Q11" s="5">
        <v>85.41052455617654</v>
      </c>
      <c r="R11" s="5">
        <v>86.977814580790394</v>
      </c>
      <c r="S11" s="5">
        <v>88.376980144797059</v>
      </c>
      <c r="T11" s="5">
        <v>89.625428801403118</v>
      </c>
      <c r="U11" s="5">
        <v>90.739064108995294</v>
      </c>
      <c r="V11" s="5">
        <v>91.732298825950153</v>
      </c>
      <c r="W11" s="5">
        <v>92.618118726576583</v>
      </c>
      <c r="X11" s="5">
        <v>93.408174888860856</v>
      </c>
    </row>
    <row r="12" spans="1:25" x14ac:dyDescent="0.3">
      <c r="A12" s="6" t="s">
        <v>6</v>
      </c>
      <c r="B12" s="6" t="s">
        <v>203</v>
      </c>
      <c r="C12" s="6" t="s">
        <v>19</v>
      </c>
      <c r="D12" s="6" t="s">
        <v>8</v>
      </c>
      <c r="E12" s="6" t="s">
        <v>9</v>
      </c>
      <c r="F12" s="5">
        <v>10.999000000000001</v>
      </c>
      <c r="G12" s="5">
        <v>13.756836970499958</v>
      </c>
      <c r="H12" s="5">
        <v>17.026597085676535</v>
      </c>
      <c r="I12" s="5">
        <v>20.820410478527176</v>
      </c>
      <c r="J12" s="5">
        <v>25.116865624794361</v>
      </c>
      <c r="K12" s="5">
        <v>29.856070761565785</v>
      </c>
      <c r="L12" s="5">
        <v>34.941011789584344</v>
      </c>
      <c r="M12" s="5">
        <v>40.246106537215773</v>
      </c>
      <c r="N12" s="5">
        <v>45.63142270216126</v>
      </c>
      <c r="O12" s="5">
        <v>50.958989573906507</v>
      </c>
      <c r="P12" s="5">
        <v>56.107120182614501</v>
      </c>
      <c r="Q12" s="5">
        <v>60.979842530521935</v>
      </c>
      <c r="R12" s="5">
        <v>65.510571681075277</v>
      </c>
      <c r="S12" s="5">
        <v>69.660923986361183</v>
      </c>
      <c r="T12" s="5">
        <v>73.416451244701989</v>
      </c>
      <c r="U12" s="5">
        <v>76.781083375329771</v>
      </c>
      <c r="V12" s="5">
        <v>79.771594443046936</v>
      </c>
      <c r="W12" s="5">
        <v>82.412829935980639</v>
      </c>
      <c r="X12" s="5">
        <v>84.733970475287705</v>
      </c>
    </row>
    <row r="13" spans="1:25" x14ac:dyDescent="0.3">
      <c r="A13" s="6" t="s">
        <v>6</v>
      </c>
      <c r="B13" s="6" t="s">
        <v>203</v>
      </c>
      <c r="C13" s="6" t="s">
        <v>20</v>
      </c>
      <c r="D13" s="6" t="s">
        <v>8</v>
      </c>
      <c r="E13" s="6" t="s">
        <v>9</v>
      </c>
      <c r="F13" s="5">
        <v>97.411000000000001</v>
      </c>
      <c r="G13" s="5">
        <v>97.547604031258132</v>
      </c>
      <c r="H13" s="5">
        <v>97.677172262622818</v>
      </c>
      <c r="I13" s="5">
        <v>97.800049357790471</v>
      </c>
      <c r="J13" s="5">
        <v>97.916564928067757</v>
      </c>
      <c r="K13" s="5">
        <v>98.027033996509203</v>
      </c>
      <c r="L13" s="5">
        <v>98.131757469720526</v>
      </c>
      <c r="M13" s="5">
        <v>98.231022614049706</v>
      </c>
      <c r="N13" s="5">
        <v>98.325103533284008</v>
      </c>
      <c r="O13" s="5">
        <v>98.414261645334122</v>
      </c>
      <c r="P13" s="5">
        <v>98.498746155717967</v>
      </c>
      <c r="Q13" s="5">
        <v>98.578794525958131</v>
      </c>
      <c r="R13" s="5">
        <v>98.65463293528029</v>
      </c>
      <c r="S13" s="5">
        <v>98.726476734246233</v>
      </c>
      <c r="T13" s="5">
        <v>98.794530889177992</v>
      </c>
      <c r="U13" s="5">
        <v>98.858990416428</v>
      </c>
      <c r="V13" s="5">
        <v>98.920040805729315</v>
      </c>
      <c r="W13" s="5">
        <v>98.977858432017484</v>
      </c>
      <c r="X13" s="5">
        <v>99.032610955257724</v>
      </c>
    </row>
    <row r="14" spans="1:25" x14ac:dyDescent="0.3">
      <c r="A14" s="6" t="s">
        <v>6</v>
      </c>
      <c r="B14" s="6" t="s">
        <v>203</v>
      </c>
      <c r="C14" s="6" t="s">
        <v>21</v>
      </c>
      <c r="D14" s="6" t="s">
        <v>8</v>
      </c>
      <c r="E14" s="6" t="s">
        <v>9</v>
      </c>
      <c r="F14" s="5">
        <v>42.043999999999997</v>
      </c>
      <c r="G14" s="5">
        <v>47.133013648925186</v>
      </c>
      <c r="H14" s="5">
        <v>52.027182853745323</v>
      </c>
      <c r="I14" s="5">
        <v>56.641412064923799</v>
      </c>
      <c r="J14" s="5">
        <v>60.922803837424603</v>
      </c>
      <c r="K14" s="5">
        <v>64.846509722508515</v>
      </c>
      <c r="L14" s="5">
        <v>68.409307798172819</v>
      </c>
      <c r="M14" s="5">
        <v>71.622956987529463</v>
      </c>
      <c r="N14" s="5">
        <v>74.50848040305047</v>
      </c>
      <c r="O14" s="5">
        <v>77.091790563557794</v>
      </c>
      <c r="P14" s="5">
        <v>79.400623485161745</v>
      </c>
      <c r="Q14" s="5">
        <v>81.462550862608282</v>
      </c>
      <c r="R14" s="5">
        <v>83.303795097925672</v>
      </c>
      <c r="S14" s="5">
        <v>84.948601149192598</v>
      </c>
      <c r="T14" s="5">
        <v>86.418972780079386</v>
      </c>
      <c r="U14" s="5">
        <v>87.734634293507995</v>
      </c>
      <c r="V14" s="5">
        <v>88.913122878327172</v>
      </c>
      <c r="W14" s="5">
        <v>89.969949559109097</v>
      </c>
      <c r="X14" s="5">
        <v>90.918789810413401</v>
      </c>
    </row>
    <row r="15" spans="1:25" x14ac:dyDescent="0.3">
      <c r="A15" s="6" t="s">
        <v>6</v>
      </c>
      <c r="B15" s="6" t="s">
        <v>203</v>
      </c>
      <c r="C15" s="6" t="s">
        <v>22</v>
      </c>
      <c r="D15" s="6" t="s">
        <v>8</v>
      </c>
      <c r="E15" s="6" t="s">
        <v>9</v>
      </c>
      <c r="F15" s="5">
        <v>25.689</v>
      </c>
      <c r="G15" s="5">
        <v>31.964825930620506</v>
      </c>
      <c r="H15" s="5">
        <v>38.644344944188958</v>
      </c>
      <c r="I15" s="5">
        <v>45.418581197147162</v>
      </c>
      <c r="J15" s="5">
        <v>51.997647844757836</v>
      </c>
      <c r="K15" s="5">
        <v>58.158938100653501</v>
      </c>
      <c r="L15" s="5">
        <v>63.765460273286259</v>
      </c>
      <c r="M15" s="5">
        <v>68.758488442864831</v>
      </c>
      <c r="N15" s="5">
        <v>73.137343828237235</v>
      </c>
      <c r="O15" s="5">
        <v>76.937557695112488</v>
      </c>
      <c r="P15" s="5">
        <v>80.213251763291495</v>
      </c>
      <c r="Q15" s="5">
        <v>83.025142510360524</v>
      </c>
      <c r="R15" s="5">
        <v>85.433368110464031</v>
      </c>
      <c r="S15" s="5">
        <v>87.493732156399659</v>
      </c>
      <c r="T15" s="5">
        <v>89.256099353973056</v>
      </c>
      <c r="U15" s="5">
        <v>90.764027442510837</v>
      </c>
      <c r="V15" s="5">
        <v>92.055044963453312</v>
      </c>
      <c r="W15" s="5">
        <v>93.16122279642984</v>
      </c>
      <c r="X15" s="5">
        <v>94.10984272430241</v>
      </c>
    </row>
    <row r="16" spans="1:25" x14ac:dyDescent="0.3">
      <c r="A16" s="6" t="s">
        <v>6</v>
      </c>
      <c r="B16" s="6" t="s">
        <v>203</v>
      </c>
      <c r="C16" s="6" t="s">
        <v>23</v>
      </c>
      <c r="D16" s="6" t="s">
        <v>8</v>
      </c>
      <c r="E16" s="6" t="s">
        <v>9</v>
      </c>
      <c r="F16" s="5">
        <v>28.067</v>
      </c>
      <c r="G16" s="5">
        <v>32.999364521531085</v>
      </c>
      <c r="H16" s="5">
        <v>38.14881177366491</v>
      </c>
      <c r="I16" s="5">
        <v>43.375200031281118</v>
      </c>
      <c r="J16" s="5">
        <v>48.542779894645619</v>
      </c>
      <c r="K16" s="5">
        <v>53.534587978667439</v>
      </c>
      <c r="L16" s="5">
        <v>58.261055857500367</v>
      </c>
      <c r="M16" s="5">
        <v>62.662404799251235</v>
      </c>
      <c r="N16" s="5">
        <v>66.706244947779709</v>
      </c>
      <c r="O16" s="5">
        <v>70.382492502117657</v>
      </c>
      <c r="P16" s="5">
        <v>73.697480295638059</v>
      </c>
      <c r="Q16" s="5">
        <v>76.668488806615642</v>
      </c>
      <c r="R16" s="5">
        <v>79.319281874150505</v>
      </c>
      <c r="S16" s="5">
        <v>81.67677960080411</v>
      </c>
      <c r="T16" s="5">
        <v>83.768755966889785</v>
      </c>
      <c r="U16" s="5">
        <v>85.622354382549744</v>
      </c>
      <c r="V16" s="5">
        <v>87.263206382983554</v>
      </c>
      <c r="W16" s="5">
        <v>88.7149694366273</v>
      </c>
      <c r="X16" s="5">
        <v>89.999141540249994</v>
      </c>
    </row>
    <row r="17" spans="1:24" x14ac:dyDescent="0.3">
      <c r="A17" s="6" t="s">
        <v>6</v>
      </c>
      <c r="B17" s="6" t="s">
        <v>203</v>
      </c>
      <c r="C17" s="6" t="s">
        <v>24</v>
      </c>
      <c r="D17" s="6" t="s">
        <v>8</v>
      </c>
      <c r="E17" s="6" t="s">
        <v>9</v>
      </c>
      <c r="F17" s="5">
        <v>71.457999999999998</v>
      </c>
      <c r="G17" s="5">
        <v>75.772054303951478</v>
      </c>
      <c r="H17" s="5">
        <v>79.107935839414395</v>
      </c>
      <c r="I17" s="5">
        <v>81.734857412831047</v>
      </c>
      <c r="J17" s="5">
        <v>83.841586100653103</v>
      </c>
      <c r="K17" s="5">
        <v>85.560060506766717</v>
      </c>
      <c r="L17" s="5">
        <v>86.983463263602772</v>
      </c>
      <c r="M17" s="5">
        <v>88.178645820519165</v>
      </c>
      <c r="N17" s="5">
        <v>89.194405462275611</v>
      </c>
      <c r="O17" s="5">
        <v>90.066979996005415</v>
      </c>
      <c r="P17" s="5">
        <v>90.823726023109728</v>
      </c>
      <c r="Q17" s="5">
        <v>91.485614666910081</v>
      </c>
      <c r="R17" s="5">
        <v>92.068951338655864</v>
      </c>
      <c r="S17" s="5">
        <v>92.586579845819443</v>
      </c>
      <c r="T17" s="5">
        <v>93.048738764462399</v>
      </c>
      <c r="U17" s="5">
        <v>93.463679709017185</v>
      </c>
      <c r="V17" s="5">
        <v>93.838120081938641</v>
      </c>
      <c r="W17" s="5">
        <v>94.177579063265753</v>
      </c>
      <c r="X17" s="5">
        <v>94.48663007808679</v>
      </c>
    </row>
    <row r="18" spans="1:24" x14ac:dyDescent="0.3">
      <c r="A18" s="6" t="s">
        <v>6</v>
      </c>
      <c r="B18" s="6" t="s">
        <v>203</v>
      </c>
      <c r="C18" s="6" t="s">
        <v>25</v>
      </c>
      <c r="D18" s="6" t="s">
        <v>8</v>
      </c>
      <c r="E18" s="6" t="s">
        <v>9</v>
      </c>
      <c r="F18" s="5">
        <v>88.614000000000019</v>
      </c>
      <c r="G18" s="5">
        <v>90.377795383565058</v>
      </c>
      <c r="H18" s="5">
        <v>91.709073889028275</v>
      </c>
      <c r="I18" s="5">
        <v>92.74735511405747</v>
      </c>
      <c r="J18" s="5">
        <v>93.578522257057401</v>
      </c>
      <c r="K18" s="5">
        <v>94.258139079290999</v>
      </c>
      <c r="L18" s="5">
        <v>94.823658512683792</v>
      </c>
      <c r="M18" s="5">
        <v>95.301204840360086</v>
      </c>
      <c r="N18" s="5">
        <v>95.709535087948595</v>
      </c>
      <c r="O18" s="5">
        <v>96.062453777289804</v>
      </c>
      <c r="P18" s="5">
        <v>96.370339874538359</v>
      </c>
      <c r="Q18" s="5">
        <v>96.641143503488664</v>
      </c>
      <c r="R18" s="5">
        <v>96.881054849860291</v>
      </c>
      <c r="S18" s="5">
        <v>97.094964165036529</v>
      </c>
      <c r="T18" s="5">
        <v>97.286785030347247</v>
      </c>
      <c r="U18" s="5">
        <v>97.459685957374091</v>
      </c>
      <c r="V18" s="5">
        <v>97.616259216166512</v>
      </c>
      <c r="W18" s="5">
        <v>97.758645843688797</v>
      </c>
      <c r="X18" s="5">
        <v>97.888629527034496</v>
      </c>
    </row>
    <row r="19" spans="1:24" x14ac:dyDescent="0.3">
      <c r="A19" s="6" t="s">
        <v>6</v>
      </c>
      <c r="B19" s="6" t="s">
        <v>203</v>
      </c>
      <c r="C19" s="6" t="s">
        <v>26</v>
      </c>
      <c r="D19" s="6" t="s">
        <v>8</v>
      </c>
      <c r="E19" s="6" t="s">
        <v>9</v>
      </c>
      <c r="F19" s="5">
        <v>84.099000000000018</v>
      </c>
      <c r="G19" s="5">
        <v>86.540223821949439</v>
      </c>
      <c r="H19" s="5">
        <v>88.311086323858461</v>
      </c>
      <c r="I19" s="5">
        <v>89.649792720906333</v>
      </c>
      <c r="J19" s="5">
        <v>90.69504523846696</v>
      </c>
      <c r="K19" s="5">
        <v>91.532527242148703</v>
      </c>
      <c r="L19" s="5">
        <v>92.217808719993243</v>
      </c>
      <c r="M19" s="5">
        <v>92.788411983549352</v>
      </c>
      <c r="N19" s="5">
        <v>93.27054299533863</v>
      </c>
      <c r="O19" s="5">
        <v>93.683035275651591</v>
      </c>
      <c r="P19" s="5">
        <v>94.039759608760249</v>
      </c>
      <c r="Q19" s="5">
        <v>94.351150530981243</v>
      </c>
      <c r="R19" s="5">
        <v>94.625204141403927</v>
      </c>
      <c r="S19" s="5">
        <v>94.868148488864634</v>
      </c>
      <c r="T19" s="5">
        <v>95.084905008646089</v>
      </c>
      <c r="U19" s="5">
        <v>95.279413030155055</v>
      </c>
      <c r="V19" s="5">
        <v>95.454862407104415</v>
      </c>
      <c r="W19" s="5">
        <v>95.613863180323094</v>
      </c>
      <c r="X19" s="5">
        <v>95.758571255860062</v>
      </c>
    </row>
    <row r="20" spans="1:24" x14ac:dyDescent="0.3">
      <c r="A20" s="6" t="s">
        <v>6</v>
      </c>
      <c r="B20" s="6" t="s">
        <v>203</v>
      </c>
      <c r="C20" s="6" t="s">
        <v>27</v>
      </c>
      <c r="D20" s="6" t="s">
        <v>8</v>
      </c>
      <c r="E20" s="6" t="s">
        <v>9</v>
      </c>
      <c r="F20" s="5">
        <v>48.621000000000002</v>
      </c>
      <c r="G20" s="5">
        <v>53.313544335680355</v>
      </c>
      <c r="H20" s="5">
        <v>57.792454258440529</v>
      </c>
      <c r="I20" s="5">
        <v>62.003233093689445</v>
      </c>
      <c r="J20" s="5">
        <v>65.912111192912022</v>
      </c>
      <c r="K20" s="5">
        <v>69.503261485578733</v>
      </c>
      <c r="L20" s="5">
        <v>72.775054932929166</v>
      </c>
      <c r="M20" s="5">
        <v>75.736218526034719</v>
      </c>
      <c r="N20" s="5">
        <v>78.402414033481264</v>
      </c>
      <c r="O20" s="5">
        <v>80.793463813617961</v>
      </c>
      <c r="P20" s="5">
        <v>82.93125512869149</v>
      </c>
      <c r="Q20" s="5">
        <v>84.83824957537675</v>
      </c>
      <c r="R20" s="5">
        <v>86.536483318722077</v>
      </c>
      <c r="S20" s="5">
        <v>88.046940362013331</v>
      </c>
      <c r="T20" s="5">
        <v>89.389195589801389</v>
      </c>
      <c r="U20" s="5">
        <v>90.581244802222699</v>
      </c>
      <c r="V20" s="5">
        <v>91.639459145653532</v>
      </c>
      <c r="W20" s="5">
        <v>92.578618570631775</v>
      </c>
      <c r="X20" s="5">
        <v>93.411992521421539</v>
      </c>
    </row>
    <row r="21" spans="1:24" x14ac:dyDescent="0.3">
      <c r="A21" s="6" t="s">
        <v>6</v>
      </c>
      <c r="B21" s="6" t="s">
        <v>203</v>
      </c>
      <c r="C21" s="6" t="s">
        <v>28</v>
      </c>
      <c r="D21" s="6" t="s">
        <v>8</v>
      </c>
      <c r="E21" s="6" t="s">
        <v>9</v>
      </c>
      <c r="F21" s="5">
        <v>74.694999999999993</v>
      </c>
      <c r="G21" s="5">
        <v>78.888232862568316</v>
      </c>
      <c r="H21" s="5">
        <v>81.958632100799477</v>
      </c>
      <c r="I21" s="5">
        <v>84.280896500032583</v>
      </c>
      <c r="J21" s="5">
        <v>86.087912430407073</v>
      </c>
      <c r="K21" s="5">
        <v>87.528455977817003</v>
      </c>
      <c r="L21" s="5">
        <v>88.700664789307297</v>
      </c>
      <c r="M21" s="5">
        <v>89.671319254499892</v>
      </c>
      <c r="N21" s="5">
        <v>90.487174478237236</v>
      </c>
      <c r="O21" s="5">
        <v>91.181810535835538</v>
      </c>
      <c r="P21" s="5">
        <v>91.779897656800017</v>
      </c>
      <c r="Q21" s="5">
        <v>92.299928415627036</v>
      </c>
      <c r="R21" s="5">
        <v>92.756014759460399</v>
      </c>
      <c r="S21" s="5">
        <v>93.159098887306016</v>
      </c>
      <c r="T21" s="5">
        <v>93.517787322974158</v>
      </c>
      <c r="U21" s="5">
        <v>93.838937038035681</v>
      </c>
      <c r="V21" s="5">
        <v>94.128074885439588</v>
      </c>
      <c r="W21" s="5">
        <v>94.389702754236765</v>
      </c>
      <c r="X21" s="5">
        <v>94.627522957385509</v>
      </c>
    </row>
    <row r="22" spans="1:24" x14ac:dyDescent="0.3">
      <c r="A22" s="6" t="s">
        <v>6</v>
      </c>
      <c r="B22" s="6" t="s">
        <v>203</v>
      </c>
      <c r="C22" s="6" t="s">
        <v>29</v>
      </c>
      <c r="D22" s="6" t="s">
        <v>8</v>
      </c>
      <c r="E22" s="6" t="s">
        <v>9</v>
      </c>
      <c r="F22" s="5">
        <v>52.249000000000002</v>
      </c>
      <c r="G22" s="5">
        <v>56.719691281677129</v>
      </c>
      <c r="H22" s="5">
        <v>60.892105189078769</v>
      </c>
      <c r="I22" s="5">
        <v>64.739864855883383</v>
      </c>
      <c r="J22" s="5">
        <v>68.255596843915683</v>
      </c>
      <c r="K22" s="5">
        <v>71.445765510239795</v>
      </c>
      <c r="L22" s="5">
        <v>74.32598723213367</v>
      </c>
      <c r="M22" s="5">
        <v>76.917253528918565</v>
      </c>
      <c r="N22" s="5">
        <v>79.243136326397874</v>
      </c>
      <c r="O22" s="5">
        <v>81.327861909349622</v>
      </c>
      <c r="P22" s="5">
        <v>83.195072312056311</v>
      </c>
      <c r="Q22" s="5">
        <v>84.86709167725931</v>
      </c>
      <c r="R22" s="5">
        <v>86.364543061611471</v>
      </c>
      <c r="S22" s="5">
        <v>87.706196702318437</v>
      </c>
      <c r="T22" s="5">
        <v>88.908963631092433</v>
      </c>
      <c r="U22" s="5">
        <v>89.987975084202461</v>
      </c>
      <c r="V22" s="5">
        <v>90.956708042007051</v>
      </c>
      <c r="W22" s="5">
        <v>91.827131392207278</v>
      </c>
      <c r="X22" s="5">
        <v>92.609856938062464</v>
      </c>
    </row>
    <row r="23" spans="1:24" x14ac:dyDescent="0.3">
      <c r="A23" s="6" t="s">
        <v>6</v>
      </c>
      <c r="B23" s="6" t="s">
        <v>203</v>
      </c>
      <c r="C23" s="6" t="s">
        <v>30</v>
      </c>
      <c r="D23" s="6" t="s">
        <v>8</v>
      </c>
      <c r="E23" s="6" t="s">
        <v>9</v>
      </c>
      <c r="F23" s="5">
        <v>66.545000000000002</v>
      </c>
      <c r="G23" s="5">
        <v>69.879365419304378</v>
      </c>
      <c r="H23" s="5">
        <v>72.854577149442321</v>
      </c>
      <c r="I23" s="5">
        <v>75.503519566111166</v>
      </c>
      <c r="J23" s="5">
        <v>77.860227822925125</v>
      </c>
      <c r="K23" s="5">
        <v>79.957556912770713</v>
      </c>
      <c r="L23" s="5">
        <v>81.825940289945308</v>
      </c>
      <c r="M23" s="5">
        <v>83.492850770369245</v>
      </c>
      <c r="N23" s="5">
        <v>84.982684437955385</v>
      </c>
      <c r="O23" s="5">
        <v>86.31688084736183</v>
      </c>
      <c r="P23" s="5">
        <v>87.514161488827213</v>
      </c>
      <c r="Q23" s="5">
        <v>88.590815468084855</v>
      </c>
      <c r="R23" s="5">
        <v>89.560991829695695</v>
      </c>
      <c r="S23" s="5">
        <v>90.436976934249657</v>
      </c>
      <c r="T23" s="5">
        <v>91.229446706833713</v>
      </c>
      <c r="U23" s="5">
        <v>91.947690172340373</v>
      </c>
      <c r="V23" s="5">
        <v>92.599804326772357</v>
      </c>
      <c r="W23" s="5">
        <v>93.192862247330964</v>
      </c>
      <c r="X23" s="5">
        <v>93.733057158863758</v>
      </c>
    </row>
    <row r="24" spans="1:24" x14ac:dyDescent="0.3">
      <c r="A24" s="6" t="s">
        <v>6</v>
      </c>
      <c r="B24" s="6" t="s">
        <v>203</v>
      </c>
      <c r="C24" s="6" t="s">
        <v>31</v>
      </c>
      <c r="D24" s="6" t="s">
        <v>8</v>
      </c>
      <c r="E24" s="6" t="s">
        <v>9</v>
      </c>
      <c r="F24" s="5">
        <v>86.528999999999996</v>
      </c>
      <c r="G24" s="5">
        <v>87.726710153405534</v>
      </c>
      <c r="H24" s="5">
        <v>88.708723001988488</v>
      </c>
      <c r="I24" s="5">
        <v>89.527018051394393</v>
      </c>
      <c r="J24" s="5">
        <v>90.218386417772251</v>
      </c>
      <c r="K24" s="5">
        <v>90.809522075849387</v>
      </c>
      <c r="L24" s="5">
        <v>91.320220578862859</v>
      </c>
      <c r="M24" s="5">
        <v>91.765447868236748</v>
      </c>
      <c r="N24" s="5">
        <v>92.156714021154897</v>
      </c>
      <c r="O24" s="5">
        <v>92.503007442831347</v>
      </c>
      <c r="P24" s="5">
        <v>92.811443958305176</v>
      </c>
      <c r="Q24" s="5">
        <v>93.087726667885633</v>
      </c>
      <c r="R24" s="5">
        <v>93.336477528475058</v>
      </c>
      <c r="S24" s="5">
        <v>93.561480302130363</v>
      </c>
      <c r="T24" s="5">
        <v>93.765861181621517</v>
      </c>
      <c r="U24" s="5">
        <v>93.952224885425977</v>
      </c>
      <c r="V24" s="5">
        <v>94.122758463966477</v>
      </c>
      <c r="W24" s="5">
        <v>94.2793113747462</v>
      </c>
      <c r="X24" s="5">
        <v>94.423457896981361</v>
      </c>
    </row>
    <row r="25" spans="1:24" x14ac:dyDescent="0.3">
      <c r="A25" s="6" t="s">
        <v>6</v>
      </c>
      <c r="B25" s="6" t="s">
        <v>203</v>
      </c>
      <c r="C25" s="6" t="s">
        <v>32</v>
      </c>
      <c r="D25" s="6" t="s">
        <v>8</v>
      </c>
      <c r="E25" s="6" t="s">
        <v>9</v>
      </c>
      <c r="F25" s="5">
        <v>44.469000000000001</v>
      </c>
      <c r="G25" s="5">
        <v>49.583594550005387</v>
      </c>
      <c r="H25" s="5">
        <v>54.389259158534585</v>
      </c>
      <c r="I25" s="5">
        <v>58.823287883839591</v>
      </c>
      <c r="J25" s="5">
        <v>62.859613324057698</v>
      </c>
      <c r="K25" s="5">
        <v>66.499221351128654</v>
      </c>
      <c r="L25" s="5">
        <v>69.760664136723832</v>
      </c>
      <c r="M25" s="5">
        <v>72.67234475015772</v>
      </c>
      <c r="N25" s="5">
        <v>75.266987331703845</v>
      </c>
      <c r="O25" s="5">
        <v>77.578047152575081</v>
      </c>
      <c r="P25" s="5">
        <v>79.637592886031058</v>
      </c>
      <c r="Q25" s="5">
        <v>81.475201355124966</v>
      </c>
      <c r="R25" s="5">
        <v>83.117498792185742</v>
      </c>
      <c r="S25" s="5">
        <v>84.588087916424087</v>
      </c>
      <c r="T25" s="5">
        <v>85.907687986858647</v>
      </c>
      <c r="U25" s="5">
        <v>87.094379287678734</v>
      </c>
      <c r="V25" s="5">
        <v>88.163887132301227</v>
      </c>
      <c r="W25" s="5">
        <v>89.129868605595803</v>
      </c>
      <c r="X25" s="5">
        <v>90.004182704718446</v>
      </c>
    </row>
    <row r="26" spans="1:24" x14ac:dyDescent="0.3">
      <c r="A26" s="6" t="s">
        <v>6</v>
      </c>
      <c r="B26" s="6" t="s">
        <v>203</v>
      </c>
      <c r="C26" s="6" t="s">
        <v>33</v>
      </c>
      <c r="D26" s="6" t="s">
        <v>8</v>
      </c>
      <c r="E26" s="6" t="s">
        <v>9</v>
      </c>
      <c r="F26" s="5">
        <v>75.653999999999996</v>
      </c>
      <c r="G26" s="5">
        <v>79.508051104595751</v>
      </c>
      <c r="H26" s="5">
        <v>82.867072955708494</v>
      </c>
      <c r="I26" s="5">
        <v>85.756830572346075</v>
      </c>
      <c r="J26" s="5">
        <v>88.215844671883858</v>
      </c>
      <c r="K26" s="5">
        <v>90.289324222078221</v>
      </c>
      <c r="L26" s="5">
        <v>92.024552143519813</v>
      </c>
      <c r="M26" s="5">
        <v>93.467689851014541</v>
      </c>
      <c r="N26" s="5">
        <v>94.661781333434078</v>
      </c>
      <c r="O26" s="5">
        <v>95.645677266351669</v>
      </c>
      <c r="P26" s="5">
        <v>96.453611620734335</v>
      </c>
      <c r="Q26" s="5">
        <v>97.115207861930841</v>
      </c>
      <c r="R26" s="5">
        <v>97.655744786709704</v>
      </c>
      <c r="S26" s="5">
        <v>98.096560835249036</v>
      </c>
      <c r="T26" s="5">
        <v>98.455515441142524</v>
      </c>
      <c r="U26" s="5">
        <v>98.747455903991479</v>
      </c>
      <c r="V26" s="5">
        <v>98.984659548407961</v>
      </c>
      <c r="W26" s="5">
        <v>99.177235353031818</v>
      </c>
      <c r="X26" s="5">
        <v>99.333478559895767</v>
      </c>
    </row>
    <row r="27" spans="1:24" x14ac:dyDescent="0.3">
      <c r="A27" s="6" t="s">
        <v>6</v>
      </c>
      <c r="B27" s="6" t="s">
        <v>203</v>
      </c>
      <c r="C27" s="6" t="s">
        <v>34</v>
      </c>
      <c r="D27" s="6" t="s">
        <v>8</v>
      </c>
      <c r="E27" s="6" t="s">
        <v>9</v>
      </c>
      <c r="F27" s="5">
        <v>34.707000000000001</v>
      </c>
      <c r="G27" s="5">
        <v>41.133378003611007</v>
      </c>
      <c r="H27" s="5">
        <v>47.427642098384254</v>
      </c>
      <c r="I27" s="5">
        <v>53.365759632950947</v>
      </c>
      <c r="J27" s="5">
        <v>58.807251211658041</v>
      </c>
      <c r="K27" s="5">
        <v>63.689511084822328</v>
      </c>
      <c r="L27" s="5">
        <v>68.007866748908469</v>
      </c>
      <c r="M27" s="5">
        <v>71.793560631501691</v>
      </c>
      <c r="N27" s="5">
        <v>75.096026474171353</v>
      </c>
      <c r="O27" s="5">
        <v>77.970974658831153</v>
      </c>
      <c r="P27" s="5">
        <v>80.47340864434598</v>
      </c>
      <c r="Q27" s="5">
        <v>82.654074622749661</v>
      </c>
      <c r="R27" s="5">
        <v>84.558026358341522</v>
      </c>
      <c r="S27" s="5">
        <v>86.224372451001599</v>
      </c>
      <c r="T27" s="5">
        <v>87.686618959892641</v>
      </c>
      <c r="U27" s="5">
        <v>88.97326632876343</v>
      </c>
      <c r="V27" s="5">
        <v>90.108475755180308</v>
      </c>
      <c r="W27" s="5">
        <v>91.11271254161646</v>
      </c>
      <c r="X27" s="5">
        <v>92.003325762061124</v>
      </c>
    </row>
    <row r="28" spans="1:24" x14ac:dyDescent="0.3">
      <c r="A28" s="6" t="s">
        <v>6</v>
      </c>
      <c r="B28" s="6" t="s">
        <v>203</v>
      </c>
      <c r="C28" s="6" t="s">
        <v>35</v>
      </c>
      <c r="D28" s="6" t="s">
        <v>8</v>
      </c>
      <c r="E28" s="6" t="s">
        <v>9</v>
      </c>
      <c r="F28" s="5">
        <v>61.134</v>
      </c>
      <c r="G28" s="5">
        <v>65.053692565793213</v>
      </c>
      <c r="H28" s="5">
        <v>68.752351475536443</v>
      </c>
      <c r="I28" s="5">
        <v>72.202343387888234</v>
      </c>
      <c r="J28" s="5">
        <v>75.386693861269123</v>
      </c>
      <c r="K28" s="5">
        <v>78.298079852772233</v>
      </c>
      <c r="L28" s="5">
        <v>80.937381576065732</v>
      </c>
      <c r="M28" s="5">
        <v>83.312036903735304</v>
      </c>
      <c r="N28" s="5">
        <v>85.43439195034648</v>
      </c>
      <c r="O28" s="5">
        <v>87.320181591826312</v>
      </c>
      <c r="P28" s="5">
        <v>88.987217278084145</v>
      </c>
      <c r="Q28" s="5">
        <v>90.45431399692869</v>
      </c>
      <c r="R28" s="5">
        <v>91.740455934112546</v>
      </c>
      <c r="S28" s="5">
        <v>92.864180303258578</v>
      </c>
      <c r="T28" s="5">
        <v>93.843148518751235</v>
      </c>
      <c r="U28" s="5">
        <v>94.693870529680098</v>
      </c>
      <c r="V28" s="5">
        <v>95.431549195731336</v>
      </c>
      <c r="W28" s="5">
        <v>96.07001509665271</v>
      </c>
      <c r="X28" s="5">
        <v>96.621726740856715</v>
      </c>
    </row>
    <row r="29" spans="1:24" x14ac:dyDescent="0.3">
      <c r="A29" s="6" t="s">
        <v>6</v>
      </c>
      <c r="B29" s="6" t="s">
        <v>203</v>
      </c>
      <c r="C29" s="6" t="s">
        <v>36</v>
      </c>
      <c r="D29" s="6" t="s">
        <v>8</v>
      </c>
      <c r="E29" s="6" t="s">
        <v>9</v>
      </c>
      <c r="F29" s="5">
        <v>38.942999999999998</v>
      </c>
      <c r="G29" s="5">
        <v>43.377347097900056</v>
      </c>
      <c r="H29" s="5">
        <v>47.774581235776886</v>
      </c>
      <c r="I29" s="5">
        <v>52.062045235724199</v>
      </c>
      <c r="J29" s="5">
        <v>56.180368690489921</v>
      </c>
      <c r="K29" s="5">
        <v>60.085232365888771</v>
      </c>
      <c r="L29" s="5">
        <v>63.747151872889965</v>
      </c>
      <c r="M29" s="5">
        <v>67.149885284114262</v>
      </c>
      <c r="N29" s="5">
        <v>70.288110473406661</v>
      </c>
      <c r="O29" s="5">
        <v>73.164901652569213</v>
      </c>
      <c r="P29" s="5">
        <v>75.789359241506631</v>
      </c>
      <c r="Q29" s="5">
        <v>78.174581802202397</v>
      </c>
      <c r="R29" s="5">
        <v>80.336045085672197</v>
      </c>
      <c r="S29" s="5">
        <v>82.290376069146035</v>
      </c>
      <c r="T29" s="5">
        <v>84.054470529301838</v>
      </c>
      <c r="U29" s="5">
        <v>85.644888955287968</v>
      </c>
      <c r="V29" s="5">
        <v>87.077466669277968</v>
      </c>
      <c r="W29" s="5">
        <v>88.367082193135587</v>
      </c>
      <c r="X29" s="5">
        <v>89.527538420926675</v>
      </c>
    </row>
    <row r="30" spans="1:24" x14ac:dyDescent="0.3">
      <c r="A30" s="6" t="s">
        <v>6</v>
      </c>
      <c r="B30" s="6" t="s">
        <v>203</v>
      </c>
      <c r="C30" s="6" t="s">
        <v>37</v>
      </c>
      <c r="D30" s="6" t="s">
        <v>8</v>
      </c>
      <c r="E30" s="6" t="s">
        <v>9</v>
      </c>
      <c r="F30" s="5">
        <v>80.581999999999994</v>
      </c>
      <c r="G30" s="5">
        <v>82.289868361849571</v>
      </c>
      <c r="H30" s="5">
        <v>83.853014377953755</v>
      </c>
      <c r="I30" s="5">
        <v>85.28199138527745</v>
      </c>
      <c r="J30" s="5">
        <v>86.587078170926688</v>
      </c>
      <c r="K30" s="5">
        <v>87.778129524646346</v>
      </c>
      <c r="L30" s="5">
        <v>88.864481858576823</v>
      </c>
      <c r="M30" s="5">
        <v>89.854900073042003</v>
      </c>
      <c r="N30" s="5">
        <v>90.757554570027906</v>
      </c>
      <c r="O30" s="5">
        <v>91.580019727430624</v>
      </c>
      <c r="P30" s="5">
        <v>92.329287176825886</v>
      </c>
      <c r="Q30" s="5">
        <v>93.01178887659681</v>
      </c>
      <c r="R30" s="5">
        <v>93.633426277583624</v>
      </c>
      <c r="S30" s="5">
        <v>94.199602890880413</v>
      </c>
      <c r="T30" s="5">
        <v>94.715258339809864</v>
      </c>
      <c r="U30" s="5">
        <v>95.184902559063673</v>
      </c>
      <c r="V30" s="5">
        <v>95.612649235367002</v>
      </c>
      <c r="W30" s="5">
        <v>96.002247900364509</v>
      </c>
      <c r="X30" s="5">
        <v>96.357114315449962</v>
      </c>
    </row>
    <row r="31" spans="1:24" x14ac:dyDescent="0.3">
      <c r="A31" s="6" t="s">
        <v>6</v>
      </c>
      <c r="B31" s="6" t="s">
        <v>203</v>
      </c>
      <c r="C31" s="6" t="s">
        <v>38</v>
      </c>
      <c r="D31" s="6" t="s">
        <v>8</v>
      </c>
      <c r="E31" s="6" t="s">
        <v>9</v>
      </c>
      <c r="F31" s="5">
        <v>73.623000000000005</v>
      </c>
      <c r="G31" s="5">
        <v>77.792844516172764</v>
      </c>
      <c r="H31" s="5">
        <v>80.870829805463799</v>
      </c>
      <c r="I31" s="5">
        <v>83.21206926390775</v>
      </c>
      <c r="J31" s="5">
        <v>85.041187411196205</v>
      </c>
      <c r="K31" s="5">
        <v>86.503537837859696</v>
      </c>
      <c r="L31" s="5">
        <v>87.695925590309471</v>
      </c>
      <c r="M31" s="5">
        <v>88.684709482570099</v>
      </c>
      <c r="N31" s="5">
        <v>89.516616387282497</v>
      </c>
      <c r="O31" s="5">
        <v>90.225359363900424</v>
      </c>
      <c r="P31" s="5">
        <v>90.835797756103858</v>
      </c>
      <c r="Q31" s="5">
        <v>91.366622297010494</v>
      </c>
      <c r="R31" s="5">
        <v>91.832132009556645</v>
      </c>
      <c r="S31" s="5">
        <v>92.243437564793993</v>
      </c>
      <c r="T31" s="5">
        <v>92.609293659377428</v>
      </c>
      <c r="U31" s="5">
        <v>92.936686020831829</v>
      </c>
      <c r="V31" s="5">
        <v>93.231252741333307</v>
      </c>
      <c r="W31" s="5">
        <v>93.49759161087043</v>
      </c>
      <c r="X31" s="5">
        <v>93.739487624899354</v>
      </c>
    </row>
    <row r="32" spans="1:24" x14ac:dyDescent="0.3">
      <c r="A32" s="6" t="s">
        <v>6</v>
      </c>
      <c r="B32" s="6" t="s">
        <v>203</v>
      </c>
      <c r="C32" s="6" t="s">
        <v>39</v>
      </c>
      <c r="D32" s="6" t="s">
        <v>8</v>
      </c>
      <c r="E32" s="6" t="s">
        <v>9</v>
      </c>
      <c r="F32" s="5">
        <v>89.004000000000005</v>
      </c>
      <c r="G32" s="5">
        <v>90.239126425415009</v>
      </c>
      <c r="H32" s="5">
        <v>91.349002002080283</v>
      </c>
      <c r="I32" s="5">
        <v>92.34338525844062</v>
      </c>
      <c r="J32" s="5">
        <v>93.231938198082915</v>
      </c>
      <c r="K32" s="5">
        <v>94.024047398668671</v>
      </c>
      <c r="L32" s="5">
        <v>94.728692581747211</v>
      </c>
      <c r="M32" s="5">
        <v>95.354355882370683</v>
      </c>
      <c r="N32" s="5">
        <v>95.908964918601228</v>
      </c>
      <c r="O32" s="5">
        <v>96.399863097225477</v>
      </c>
      <c r="P32" s="5">
        <v>96.833801210513101</v>
      </c>
      <c r="Q32" s="5">
        <v>97.216945139566533</v>
      </c>
      <c r="R32" s="5">
        <v>97.554895282432597</v>
      </c>
      <c r="S32" s="5">
        <v>97.852714103098734</v>
      </c>
      <c r="T32" s="5">
        <v>98.114958910679178</v>
      </c>
      <c r="U32" s="5">
        <v>98.345717605957176</v>
      </c>
      <c r="V32" s="5">
        <v>98.548645668005946</v>
      </c>
      <c r="W32" s="5">
        <v>98.727003098677542</v>
      </c>
      <c r="X32" s="5">
        <v>98.883690404339234</v>
      </c>
    </row>
    <row r="33" spans="1:24" x14ac:dyDescent="0.3">
      <c r="A33" s="6" t="s">
        <v>6</v>
      </c>
      <c r="B33" s="6" t="s">
        <v>203</v>
      </c>
      <c r="C33" s="6" t="s">
        <v>40</v>
      </c>
      <c r="D33" s="6" t="s">
        <v>8</v>
      </c>
      <c r="E33" s="6" t="s">
        <v>9</v>
      </c>
      <c r="F33" s="5">
        <v>46.954999999999998</v>
      </c>
      <c r="G33" s="5">
        <v>53.022188807712553</v>
      </c>
      <c r="H33" s="5">
        <v>58.592357599671907</v>
      </c>
      <c r="I33" s="5">
        <v>63.59302031109145</v>
      </c>
      <c r="J33" s="5">
        <v>68.014385847494793</v>
      </c>
      <c r="K33" s="5">
        <v>71.886125697468245</v>
      </c>
      <c r="L33" s="5">
        <v>75.258257329163385</v>
      </c>
      <c r="M33" s="5">
        <v>78.188145332476623</v>
      </c>
      <c r="N33" s="5">
        <v>80.732826187915379</v>
      </c>
      <c r="O33" s="5">
        <v>82.945076900250527</v>
      </c>
      <c r="P33" s="5">
        <v>84.871800268858294</v>
      </c>
      <c r="Q33" s="5">
        <v>86.553707848523914</v>
      </c>
      <c r="R33" s="5">
        <v>88.025657566248938</v>
      </c>
      <c r="S33" s="5">
        <v>89.317272424236876</v>
      </c>
      <c r="T33" s="5">
        <v>90.453638053840749</v>
      </c>
      <c r="U33" s="5">
        <v>91.455978112029484</v>
      </c>
      <c r="V33" s="5">
        <v>92.342263118128898</v>
      </c>
      <c r="W33" s="5">
        <v>93.127738371750297</v>
      </c>
      <c r="X33" s="5">
        <v>93.825371533216853</v>
      </c>
    </row>
    <row r="34" spans="1:24" x14ac:dyDescent="0.3">
      <c r="A34" s="6" t="s">
        <v>6</v>
      </c>
      <c r="B34" s="6" t="s">
        <v>203</v>
      </c>
      <c r="C34" s="6" t="s">
        <v>41</v>
      </c>
      <c r="D34" s="6" t="s">
        <v>8</v>
      </c>
      <c r="E34" s="6" t="s">
        <v>9</v>
      </c>
      <c r="F34" s="5">
        <v>50.561</v>
      </c>
      <c r="G34" s="5">
        <v>55.099529654002509</v>
      </c>
      <c r="H34" s="5">
        <v>59.409832295524836</v>
      </c>
      <c r="I34" s="5">
        <v>63.447567416691051</v>
      </c>
      <c r="J34" s="5">
        <v>67.186903595303704</v>
      </c>
      <c r="K34" s="5">
        <v>70.617580626059379</v>
      </c>
      <c r="L34" s="5">
        <v>73.741401236599614</v>
      </c>
      <c r="M34" s="5">
        <v>76.568811437610108</v>
      </c>
      <c r="N34" s="5">
        <v>79.115938446378593</v>
      </c>
      <c r="O34" s="5">
        <v>81.402227367764866</v>
      </c>
      <c r="P34" s="5">
        <v>83.448673296450664</v>
      </c>
      <c r="Q34" s="5">
        <v>85.276571745966635</v>
      </c>
      <c r="R34" s="5">
        <v>86.906684561110254</v>
      </c>
      <c r="S34" s="5">
        <v>88.358719978336325</v>
      </c>
      <c r="T34" s="5">
        <v>89.651039563975147</v>
      </c>
      <c r="U34" s="5">
        <v>90.800522565164101</v>
      </c>
      <c r="V34" s="5">
        <v>91.822535227262847</v>
      </c>
      <c r="W34" s="5">
        <v>92.73096699753421</v>
      </c>
      <c r="X34" s="5">
        <v>93.538306825008689</v>
      </c>
    </row>
    <row r="35" spans="1:24" x14ac:dyDescent="0.3">
      <c r="A35" s="6" t="s">
        <v>6</v>
      </c>
      <c r="B35" s="6" t="s">
        <v>203</v>
      </c>
      <c r="C35" s="6" t="s">
        <v>42</v>
      </c>
      <c r="D35" s="6" t="s">
        <v>8</v>
      </c>
      <c r="E35" s="6" t="s">
        <v>9</v>
      </c>
      <c r="F35" s="5">
        <v>58.396999999999998</v>
      </c>
      <c r="G35" s="5">
        <v>62.256210692038117</v>
      </c>
      <c r="H35" s="5">
        <v>66.033937235900694</v>
      </c>
      <c r="I35" s="5">
        <v>69.680662171868349</v>
      </c>
      <c r="J35" s="5">
        <v>73.151549947867267</v>
      </c>
      <c r="K35" s="5">
        <v>76.408968509358004</v>
      </c>
      <c r="L35" s="5">
        <v>79.424315224053672</v>
      </c>
      <c r="M35" s="5">
        <v>82.178948235293419</v>
      </c>
      <c r="N35" s="5">
        <v>84.664184905608195</v>
      </c>
      <c r="O35" s="5">
        <v>86.880482315965054</v>
      </c>
      <c r="P35" s="5">
        <v>88.836022883403231</v>
      </c>
      <c r="Q35" s="5">
        <v>90.544972898674942</v>
      </c>
      <c r="R35" s="5">
        <v>92.025667085865365</v>
      </c>
      <c r="S35" s="5">
        <v>93.298917224918114</v>
      </c>
      <c r="T35" s="5">
        <v>94.386571168122629</v>
      </c>
      <c r="U35" s="5">
        <v>95.310379976418645</v>
      </c>
      <c r="V35" s="5">
        <v>96.09117715823605</v>
      </c>
      <c r="W35" s="5">
        <v>96.748339001964879</v>
      </c>
      <c r="X35" s="5">
        <v>97.299477174351537</v>
      </c>
    </row>
    <row r="36" spans="1:24" x14ac:dyDescent="0.3">
      <c r="A36" s="6" t="s">
        <v>6</v>
      </c>
      <c r="B36" s="6" t="s">
        <v>203</v>
      </c>
      <c r="C36" s="6" t="s">
        <v>43</v>
      </c>
      <c r="D36" s="6" t="s">
        <v>8</v>
      </c>
      <c r="E36" s="6" t="s">
        <v>9</v>
      </c>
      <c r="F36" s="5">
        <v>35.218000000000004</v>
      </c>
      <c r="G36" s="5">
        <v>40.264690087456358</v>
      </c>
      <c r="H36" s="5">
        <v>45.309780727503011</v>
      </c>
      <c r="I36" s="5">
        <v>50.234787618540146</v>
      </c>
      <c r="J36" s="5">
        <v>54.944291309618798</v>
      </c>
      <c r="K36" s="5">
        <v>59.370344383073636</v>
      </c>
      <c r="L36" s="5">
        <v>63.4718148331484</v>
      </c>
      <c r="M36" s="5">
        <v>67.230470082417199</v>
      </c>
      <c r="N36" s="5">
        <v>70.645675244100289</v>
      </c>
      <c r="O36" s="5">
        <v>73.729085543919027</v>
      </c>
      <c r="P36" s="5">
        <v>76.500095369430696</v>
      </c>
      <c r="Q36" s="5">
        <v>78.9823154421656</v>
      </c>
      <c r="R36" s="5">
        <v>81.201051651338432</v>
      </c>
      <c r="S36" s="5">
        <v>83.181621936322955</v>
      </c>
      <c r="T36" s="5">
        <v>84.94831227170377</v>
      </c>
      <c r="U36" s="5">
        <v>86.523789038681244</v>
      </c>
      <c r="V36" s="5">
        <v>87.928820481887399</v>
      </c>
      <c r="W36" s="5">
        <v>89.18219741367983</v>
      </c>
      <c r="X36" s="5">
        <v>90.300775543244299</v>
      </c>
    </row>
    <row r="37" spans="1:24" x14ac:dyDescent="0.3">
      <c r="A37" s="6" t="s">
        <v>6</v>
      </c>
      <c r="B37" s="6" t="s">
        <v>203</v>
      </c>
      <c r="C37" s="6" t="s">
        <v>44</v>
      </c>
      <c r="D37" s="6" t="s">
        <v>8</v>
      </c>
      <c r="E37" s="6" t="s">
        <v>9</v>
      </c>
      <c r="F37" s="5">
        <v>62.119</v>
      </c>
      <c r="G37" s="5">
        <v>66.324635665399001</v>
      </c>
      <c r="H37" s="5">
        <v>69.984483216076299</v>
      </c>
      <c r="I37" s="5">
        <v>73.160231805634623</v>
      </c>
      <c r="J37" s="5">
        <v>75.91601204711553</v>
      </c>
      <c r="K37" s="5">
        <v>78.311955935096236</v>
      </c>
      <c r="L37" s="5">
        <v>80.401472080397539</v>
      </c>
      <c r="M37" s="5">
        <v>82.230581290408281</v>
      </c>
      <c r="N37" s="5">
        <v>83.838269659673415</v>
      </c>
      <c r="O37" s="5">
        <v>85.25726641824123</v>
      </c>
      <c r="P37" s="5">
        <v>86.514936284290513</v>
      </c>
      <c r="Q37" s="5">
        <v>87.634138110966006</v>
      </c>
      <c r="R37" s="5">
        <v>88.633988749272845</v>
      </c>
      <c r="S37" s="5">
        <v>89.53051513826999</v>
      </c>
      <c r="T37" s="5">
        <v>90.337198268085501</v>
      </c>
      <c r="U37" s="5">
        <v>91.065421071144769</v>
      </c>
      <c r="V37" s="5">
        <v>91.724834641915649</v>
      </c>
      <c r="W37" s="5">
        <v>92.323656729134157</v>
      </c>
      <c r="X37" s="5">
        <v>92.868914858242206</v>
      </c>
    </row>
    <row r="38" spans="1:24" x14ac:dyDescent="0.3">
      <c r="A38" s="6" t="s">
        <v>6</v>
      </c>
      <c r="B38" s="6" t="s">
        <v>203</v>
      </c>
      <c r="C38" s="6" t="s">
        <v>45</v>
      </c>
      <c r="D38" s="6" t="s">
        <v>8</v>
      </c>
      <c r="E38" s="6" t="s">
        <v>9</v>
      </c>
      <c r="F38" s="5">
        <v>75.070999999999998</v>
      </c>
      <c r="G38" s="5">
        <v>79.26545763179297</v>
      </c>
      <c r="H38" s="5">
        <v>82.336128681373026</v>
      </c>
      <c r="I38" s="5">
        <v>84.658507334314066</v>
      </c>
      <c r="J38" s="5">
        <v>86.465701333715089</v>
      </c>
      <c r="K38" s="5">
        <v>87.906530698312395</v>
      </c>
      <c r="L38" s="5">
        <v>89.0791251963809</v>
      </c>
      <c r="M38" s="5">
        <v>90.050245452759114</v>
      </c>
      <c r="N38" s="5">
        <v>90.866627108302666</v>
      </c>
      <c r="O38" s="5">
        <v>91.561834189990009</v>
      </c>
      <c r="P38" s="5">
        <v>92.160524529828805</v>
      </c>
      <c r="Q38" s="5">
        <v>92.681181391770679</v>
      </c>
      <c r="R38" s="5">
        <v>93.137909819757041</v>
      </c>
      <c r="S38" s="5">
        <v>93.5416469238166</v>
      </c>
      <c r="T38" s="5">
        <v>93.900995485804245</v>
      </c>
      <c r="U38" s="5">
        <v>94.222809729762744</v>
      </c>
      <c r="V38" s="5">
        <v>94.512614494446098</v>
      </c>
      <c r="W38" s="5">
        <v>94.774910196185331</v>
      </c>
      <c r="X38" s="5">
        <v>95.013398075970883</v>
      </c>
    </row>
    <row r="39" spans="1:24" x14ac:dyDescent="0.3">
      <c r="A39" s="6" t="s">
        <v>6</v>
      </c>
      <c r="B39" s="6" t="s">
        <v>203</v>
      </c>
      <c r="C39" s="6" t="s">
        <v>46</v>
      </c>
      <c r="D39" s="6" t="s">
        <v>8</v>
      </c>
      <c r="E39" s="6" t="s">
        <v>9</v>
      </c>
      <c r="F39" s="5">
        <v>28.19</v>
      </c>
      <c r="G39" s="5">
        <v>33.872429907487785</v>
      </c>
      <c r="H39" s="5">
        <v>39.794914690423091</v>
      </c>
      <c r="I39" s="5">
        <v>45.744678647226692</v>
      </c>
      <c r="J39" s="5">
        <v>51.527988791217673</v>
      </c>
      <c r="K39" s="5">
        <v>56.993849111267501</v>
      </c>
      <c r="L39" s="5">
        <v>62.043138659094843</v>
      </c>
      <c r="M39" s="5">
        <v>66.625406070250236</v>
      </c>
      <c r="N39" s="5">
        <v>70.728765569973405</v>
      </c>
      <c r="O39" s="5">
        <v>74.367992219039593</v>
      </c>
      <c r="P39" s="5">
        <v>77.573944650169011</v>
      </c>
      <c r="Q39" s="5">
        <v>80.385535539271729</v>
      </c>
      <c r="R39" s="5">
        <v>82.844279193465184</v>
      </c>
      <c r="S39" s="5">
        <v>84.990929079255224</v>
      </c>
      <c r="T39" s="5">
        <v>86.863613849921848</v>
      </c>
      <c r="U39" s="5">
        <v>88.496960551382031</v>
      </c>
      <c r="V39" s="5">
        <v>89.92182428878634</v>
      </c>
      <c r="W39" s="5">
        <v>91.16536477545354</v>
      </c>
      <c r="X39" s="5">
        <v>92.251303344275925</v>
      </c>
    </row>
    <row r="40" spans="1:24" x14ac:dyDescent="0.3">
      <c r="A40" s="6" t="s">
        <v>6</v>
      </c>
      <c r="B40" s="6" t="s">
        <v>203</v>
      </c>
      <c r="C40" s="6" t="s">
        <v>47</v>
      </c>
      <c r="D40" s="6" t="s">
        <v>8</v>
      </c>
      <c r="E40" s="6" t="s">
        <v>9</v>
      </c>
      <c r="F40" s="5">
        <v>61.088999999999999</v>
      </c>
      <c r="G40" s="5">
        <v>65.626989432903784</v>
      </c>
      <c r="H40" s="5">
        <v>69.480192773980789</v>
      </c>
      <c r="I40" s="5">
        <v>72.748118984567085</v>
      </c>
      <c r="J40" s="5">
        <v>75.526661910253708</v>
      </c>
      <c r="K40" s="5">
        <v>77.900101180715779</v>
      </c>
      <c r="L40" s="5">
        <v>79.939194305692595</v>
      </c>
      <c r="M40" s="5">
        <v>81.701988529952004</v>
      </c>
      <c r="N40" s="5">
        <v>83.235594370766179</v>
      </c>
      <c r="O40" s="5">
        <v>84.578107483699512</v>
      </c>
      <c r="P40" s="5">
        <v>85.760351615331189</v>
      </c>
      <c r="Q40" s="5">
        <v>86.807343921534496</v>
      </c>
      <c r="R40" s="5">
        <v>87.739481707718085</v>
      </c>
      <c r="S40" s="5">
        <v>88.573485491275221</v>
      </c>
      <c r="T40" s="5">
        <v>89.323141694904436</v>
      </c>
      <c r="U40" s="5">
        <v>89.999885657289809</v>
      </c>
      <c r="V40" s="5">
        <v>90.613259421005708</v>
      </c>
      <c r="W40" s="5">
        <v>91.171272074495633</v>
      </c>
      <c r="X40" s="5">
        <v>91.680684468640038</v>
      </c>
    </row>
    <row r="41" spans="1:24" x14ac:dyDescent="0.3">
      <c r="A41" s="6" t="s">
        <v>6</v>
      </c>
      <c r="B41" s="6" t="s">
        <v>203</v>
      </c>
      <c r="C41" s="6" t="s">
        <v>48</v>
      </c>
      <c r="D41" s="6" t="s">
        <v>8</v>
      </c>
      <c r="E41" s="6" t="s">
        <v>9</v>
      </c>
      <c r="F41" s="5">
        <v>64.417000000000002</v>
      </c>
      <c r="G41" s="5">
        <v>68.975235300490169</v>
      </c>
      <c r="H41" s="5">
        <v>72.757802035109009</v>
      </c>
      <c r="I41" s="5">
        <v>75.905078981248607</v>
      </c>
      <c r="J41" s="5">
        <v>78.539284916640099</v>
      </c>
      <c r="K41" s="5">
        <v>80.760576077671359</v>
      </c>
      <c r="L41" s="5">
        <v>82.648778256077549</v>
      </c>
      <c r="M41" s="5">
        <v>84.26680093450048</v>
      </c>
      <c r="N41" s="5">
        <v>85.664105763437419</v>
      </c>
      <c r="O41" s="5">
        <v>86.879681805171415</v>
      </c>
      <c r="P41" s="5">
        <v>87.944426317576301</v>
      </c>
      <c r="Q41" s="5">
        <v>88.882989890319934</v>
      </c>
      <c r="R41" s="5">
        <v>89.715186218350055</v>
      </c>
      <c r="S41" s="5">
        <v>90.457064013669608</v>
      </c>
      <c r="T41" s="5">
        <v>91.12172236616037</v>
      </c>
      <c r="U41" s="5">
        <v>91.719933112708176</v>
      </c>
      <c r="V41" s="5">
        <v>92.260618391835564</v>
      </c>
      <c r="W41" s="5">
        <v>92.751219374509375</v>
      </c>
      <c r="X41" s="5">
        <v>93.197982902591377</v>
      </c>
    </row>
    <row r="42" spans="1:24" x14ac:dyDescent="0.3">
      <c r="A42" s="6" t="s">
        <v>6</v>
      </c>
      <c r="B42" s="6" t="s">
        <v>203</v>
      </c>
      <c r="C42" s="6" t="s">
        <v>49</v>
      </c>
      <c r="D42" s="6" t="s">
        <v>8</v>
      </c>
      <c r="E42" s="6" t="s">
        <v>9</v>
      </c>
      <c r="F42" s="5">
        <v>75.224999999999994</v>
      </c>
      <c r="G42" s="5">
        <v>79.457825296342051</v>
      </c>
      <c r="H42" s="5">
        <v>82.522150847772878</v>
      </c>
      <c r="I42" s="5">
        <v>84.820581614444805</v>
      </c>
      <c r="J42" s="5">
        <v>86.597974903201376</v>
      </c>
      <c r="K42" s="5">
        <v>88.008217166872015</v>
      </c>
      <c r="L42" s="5">
        <v>89.151557658767629</v>
      </c>
      <c r="M42" s="5">
        <v>90.095554463714976</v>
      </c>
      <c r="N42" s="5">
        <v>90.887144578779726</v>
      </c>
      <c r="O42" s="5">
        <v>91.559830196697092</v>
      </c>
      <c r="P42" s="5">
        <v>92.138099600441777</v>
      </c>
      <c r="Q42" s="5">
        <v>92.640231734031516</v>
      </c>
      <c r="R42" s="5">
        <v>93.080126190585815</v>
      </c>
      <c r="S42" s="5">
        <v>93.468528140965162</v>
      </c>
      <c r="T42" s="5">
        <v>93.813867372389012</v>
      </c>
      <c r="U42" s="5">
        <v>94.122845092237014</v>
      </c>
      <c r="V42" s="5">
        <v>94.400852126300322</v>
      </c>
      <c r="W42" s="5">
        <v>94.652272090836789</v>
      </c>
      <c r="X42" s="5">
        <v>94.880704618004259</v>
      </c>
    </row>
    <row r="43" spans="1:24" x14ac:dyDescent="0.3">
      <c r="A43" s="6" t="s">
        <v>6</v>
      </c>
      <c r="B43" s="6" t="s">
        <v>203</v>
      </c>
      <c r="C43" s="6" t="s">
        <v>50</v>
      </c>
      <c r="D43" s="6" t="s">
        <v>8</v>
      </c>
      <c r="E43" s="6" t="s">
        <v>9</v>
      </c>
      <c r="F43" s="5">
        <v>70.319999999999993</v>
      </c>
      <c r="G43" s="5">
        <v>74.624003568163943</v>
      </c>
      <c r="H43" s="5">
        <v>78.153984304079472</v>
      </c>
      <c r="I43" s="5">
        <v>81.064465057093898</v>
      </c>
      <c r="J43" s="5">
        <v>83.48190256458966</v>
      </c>
      <c r="K43" s="5">
        <v>85.506206634430242</v>
      </c>
      <c r="L43" s="5">
        <v>87.215218109681217</v>
      </c>
      <c r="M43" s="5">
        <v>88.669403351866521</v>
      </c>
      <c r="N43" s="5">
        <v>89.915868812151373</v>
      </c>
      <c r="O43" s="5">
        <v>90.991535150466248</v>
      </c>
      <c r="P43" s="5">
        <v>91.92556164765692</v>
      </c>
      <c r="Q43" s="5">
        <v>92.741171171613388</v>
      </c>
      <c r="R43" s="5">
        <v>93.457017982997741</v>
      </c>
      <c r="S43" s="5">
        <v>94.08821422859738</v>
      </c>
      <c r="T43" s="5">
        <v>94.647103732110082</v>
      </c>
      <c r="U43" s="5">
        <v>95.143848938682851</v>
      </c>
      <c r="V43" s="5">
        <v>95.586879341477967</v>
      </c>
      <c r="W43" s="5">
        <v>95.983236709144379</v>
      </c>
      <c r="X43" s="5">
        <v>96.338842944274177</v>
      </c>
    </row>
    <row r="44" spans="1:24" x14ac:dyDescent="0.3">
      <c r="A44" s="6" t="s">
        <v>6</v>
      </c>
      <c r="B44" s="6" t="s">
        <v>203</v>
      </c>
      <c r="C44" s="6" t="s">
        <v>51</v>
      </c>
      <c r="D44" s="6" t="s">
        <v>8</v>
      </c>
      <c r="E44" s="6" t="s">
        <v>9</v>
      </c>
      <c r="F44" s="5">
        <v>73.540999999999997</v>
      </c>
      <c r="G44" s="5">
        <v>77.716763380063725</v>
      </c>
      <c r="H44" s="5">
        <v>80.795065722219675</v>
      </c>
      <c r="I44" s="5">
        <v>83.134070768576322</v>
      </c>
      <c r="J44" s="5">
        <v>84.959865676026567</v>
      </c>
      <c r="K44" s="5">
        <v>86.41850379409037</v>
      </c>
      <c r="L44" s="5">
        <v>87.607123746526085</v>
      </c>
      <c r="M44" s="5">
        <v>88.592239476481822</v>
      </c>
      <c r="N44" s="5">
        <v>89.420644732195711</v>
      </c>
      <c r="O44" s="5">
        <v>90.12607553312418</v>
      </c>
      <c r="P44" s="5">
        <v>90.73339254622195</v>
      </c>
      <c r="Q44" s="5">
        <v>91.261277575162396</v>
      </c>
      <c r="R44" s="5">
        <v>91.724016328341307</v>
      </c>
      <c r="S44" s="5">
        <v>92.132704792248717</v>
      </c>
      <c r="T44" s="5">
        <v>92.496083125433387</v>
      </c>
      <c r="U44" s="5">
        <v>92.821123385674539</v>
      </c>
      <c r="V44" s="5">
        <v>93.113451164162086</v>
      </c>
      <c r="W44" s="5">
        <v>93.377652998106498</v>
      </c>
      <c r="X44" s="5">
        <v>93.617503845695538</v>
      </c>
    </row>
    <row r="45" spans="1:24" x14ac:dyDescent="0.3">
      <c r="A45" s="6" t="s">
        <v>6</v>
      </c>
      <c r="B45" s="6" t="s">
        <v>203</v>
      </c>
      <c r="C45" s="6" t="s">
        <v>52</v>
      </c>
      <c r="D45" s="6" t="s">
        <v>8</v>
      </c>
      <c r="E45" s="6" t="s">
        <v>9</v>
      </c>
      <c r="F45" s="5">
        <v>73.849000000000004</v>
      </c>
      <c r="G45" s="5">
        <v>77.887213586033113</v>
      </c>
      <c r="H45" s="5">
        <v>80.978144708271401</v>
      </c>
      <c r="I45" s="5">
        <v>83.396263081877535</v>
      </c>
      <c r="J45" s="5">
        <v>85.327311289859693</v>
      </c>
      <c r="K45" s="5">
        <v>86.898128481851174</v>
      </c>
      <c r="L45" s="5">
        <v>88.196888260749148</v>
      </c>
      <c r="M45" s="5">
        <v>89.286150655561215</v>
      </c>
      <c r="N45" s="5">
        <v>90.211219118780207</v>
      </c>
      <c r="O45" s="5">
        <v>91.005542616242593</v>
      </c>
      <c r="P45" s="5">
        <v>91.694264620879551</v>
      </c>
      <c r="Q45" s="5">
        <v>92.296598304207038</v>
      </c>
      <c r="R45" s="5">
        <v>92.827446493754778</v>
      </c>
      <c r="S45" s="5">
        <v>93.298527015964211</v>
      </c>
      <c r="T45" s="5">
        <v>93.719168178548003</v>
      </c>
      <c r="U45" s="5">
        <v>94.096880330122488</v>
      </c>
      <c r="V45" s="5">
        <v>94.437772812741756</v>
      </c>
      <c r="W45" s="5">
        <v>94.746862443791485</v>
      </c>
      <c r="X45" s="5">
        <v>95.028304745148844</v>
      </c>
    </row>
    <row r="46" spans="1:24" x14ac:dyDescent="0.3">
      <c r="A46" s="6" t="s">
        <v>6</v>
      </c>
      <c r="B46" s="6" t="s">
        <v>203</v>
      </c>
      <c r="C46" s="6" t="s">
        <v>53</v>
      </c>
      <c r="D46" s="6" t="s">
        <v>8</v>
      </c>
      <c r="E46" s="6" t="s">
        <v>9</v>
      </c>
      <c r="F46" s="5">
        <v>76.233999999999995</v>
      </c>
      <c r="G46" s="5">
        <v>80.103744824460009</v>
      </c>
      <c r="H46" s="5">
        <v>83.490519880479212</v>
      </c>
      <c r="I46" s="5">
        <v>86.406574361913144</v>
      </c>
      <c r="J46" s="5">
        <v>88.881910862810969</v>
      </c>
      <c r="K46" s="5">
        <v>90.957724888248592</v>
      </c>
      <c r="L46" s="5">
        <v>92.680693979253249</v>
      </c>
      <c r="M46" s="5">
        <v>94.098564412458558</v>
      </c>
      <c r="N46" s="5">
        <v>95.257100637266603</v>
      </c>
      <c r="O46" s="5">
        <v>96.198231281303563</v>
      </c>
      <c r="P46" s="5">
        <v>96.959127106421718</v>
      </c>
      <c r="Q46" s="5">
        <v>97.571937275346897</v>
      </c>
      <c r="R46" s="5">
        <v>98.063948297474823</v>
      </c>
      <c r="S46" s="5">
        <v>98.457984544860977</v>
      </c>
      <c r="T46" s="5">
        <v>98.772922628326938</v>
      </c>
      <c r="U46" s="5">
        <v>99.02423627998823</v>
      </c>
      <c r="V46" s="5">
        <v>99.224521704406101</v>
      </c>
      <c r="W46" s="5">
        <v>99.383976593738467</v>
      </c>
      <c r="X46" s="5">
        <v>99.510821201576064</v>
      </c>
    </row>
    <row r="47" spans="1:24" x14ac:dyDescent="0.3">
      <c r="A47" s="6" t="s">
        <v>6</v>
      </c>
      <c r="B47" s="6" t="s">
        <v>203</v>
      </c>
      <c r="C47" s="6" t="s">
        <v>54</v>
      </c>
      <c r="D47" s="6" t="s">
        <v>8</v>
      </c>
      <c r="E47" s="6" t="s">
        <v>9</v>
      </c>
      <c r="F47" s="5">
        <v>86.866</v>
      </c>
      <c r="G47" s="5">
        <v>88.000275063159336</v>
      </c>
      <c r="H47" s="5">
        <v>88.900496941665963</v>
      </c>
      <c r="I47" s="5">
        <v>89.629957731038374</v>
      </c>
      <c r="J47" s="5">
        <v>90.231253814835071</v>
      </c>
      <c r="K47" s="5">
        <v>90.734038431213975</v>
      </c>
      <c r="L47" s="5">
        <v>91.159557090604565</v>
      </c>
      <c r="M47" s="5">
        <v>91.523412498752947</v>
      </c>
      <c r="N47" s="5">
        <v>91.837311576973363</v>
      </c>
      <c r="O47" s="5">
        <v>92.110204371027237</v>
      </c>
      <c r="P47" s="5">
        <v>92.349047190898176</v>
      </c>
      <c r="Q47" s="5">
        <v>92.559326521438265</v>
      </c>
      <c r="R47" s="5">
        <v>92.745426541437169</v>
      </c>
      <c r="S47" s="5">
        <v>92.91089195728793</v>
      </c>
      <c r="T47" s="5">
        <v>93.058619258789648</v>
      </c>
      <c r="U47" s="5">
        <v>93.190998088112735</v>
      </c>
      <c r="V47" s="5">
        <v>93.310017231366274</v>
      </c>
      <c r="W47" s="5">
        <v>93.417345123137082</v>
      </c>
      <c r="X47" s="5">
        <v>93.51439172275245</v>
      </c>
    </row>
    <row r="48" spans="1:24" x14ac:dyDescent="0.3">
      <c r="A48" s="6" t="s">
        <v>6</v>
      </c>
      <c r="B48" s="6" t="s">
        <v>203</v>
      </c>
      <c r="C48" s="6" t="s">
        <v>55</v>
      </c>
      <c r="D48" s="6" t="s">
        <v>8</v>
      </c>
      <c r="E48" s="6" t="s">
        <v>9</v>
      </c>
      <c r="F48" s="5">
        <v>69.180999999999997</v>
      </c>
      <c r="G48" s="5">
        <v>72.553156495531653</v>
      </c>
      <c r="H48" s="5">
        <v>75.455171913327391</v>
      </c>
      <c r="I48" s="5">
        <v>77.958437302388333</v>
      </c>
      <c r="J48" s="5">
        <v>80.125745076660877</v>
      </c>
      <c r="K48" s="5">
        <v>82.010538058961941</v>
      </c>
      <c r="L48" s="5">
        <v>83.657503218641196</v>
      </c>
      <c r="M48" s="5">
        <v>85.103676632895869</v>
      </c>
      <c r="N48" s="5">
        <v>86.379647050387703</v>
      </c>
      <c r="O48" s="5">
        <v>87.510675345964515</v>
      </c>
      <c r="P48" s="5">
        <v>88.517664076270918</v>
      </c>
      <c r="Q48" s="5">
        <v>89.417966646940471</v>
      </c>
      <c r="R48" s="5">
        <v>90.22604914082082</v>
      </c>
      <c r="S48" s="5">
        <v>90.95402584456393</v>
      </c>
      <c r="T48" s="5">
        <v>91.612090360750983</v>
      </c>
      <c r="U48" s="5">
        <v>92.20886210659387</v>
      </c>
      <c r="V48" s="5">
        <v>92.75166498820488</v>
      </c>
      <c r="W48" s="5">
        <v>93.246752003152451</v>
      </c>
      <c r="X48" s="5">
        <v>93.699486821639383</v>
      </c>
    </row>
    <row r="49" spans="1:24" x14ac:dyDescent="0.3">
      <c r="A49" s="6" t="s">
        <v>6</v>
      </c>
      <c r="B49" s="6" t="s">
        <v>203</v>
      </c>
      <c r="C49" s="6" t="s">
        <v>56</v>
      </c>
      <c r="D49" s="6" t="s">
        <v>8</v>
      </c>
      <c r="E49" s="6" t="s">
        <v>9</v>
      </c>
      <c r="F49" s="5">
        <v>66.497</v>
      </c>
      <c r="G49" s="5">
        <v>70.191345968612282</v>
      </c>
      <c r="H49" s="5">
        <v>73.371091096806623</v>
      </c>
      <c r="I49" s="5">
        <v>76.110782946023406</v>
      </c>
      <c r="J49" s="5">
        <v>78.478299437396686</v>
      </c>
      <c r="K49" s="5">
        <v>80.532517172053133</v>
      </c>
      <c r="L49" s="5">
        <v>82.323176226379374</v>
      </c>
      <c r="M49" s="5">
        <v>83.891714245139553</v>
      </c>
      <c r="N49" s="5">
        <v>85.272424120244992</v>
      </c>
      <c r="O49" s="5">
        <v>86.493626308042721</v>
      </c>
      <c r="P49" s="5">
        <v>87.578726115936902</v>
      </c>
      <c r="Q49" s="5">
        <v>88.547115375461402</v>
      </c>
      <c r="R49" s="5">
        <v>89.414918819350802</v>
      </c>
      <c r="S49" s="5">
        <v>90.195601955020805</v>
      </c>
      <c r="T49" s="5">
        <v>90.900461965908633</v>
      </c>
      <c r="U49" s="5">
        <v>91.539022679052735</v>
      </c>
      <c r="V49" s="5">
        <v>92.119352119555558</v>
      </c>
      <c r="W49" s="5">
        <v>92.648318137764534</v>
      </c>
      <c r="X49" s="5">
        <v>93.131794698831868</v>
      </c>
    </row>
    <row r="50" spans="1:24" x14ac:dyDescent="0.3">
      <c r="A50" s="6" t="s">
        <v>6</v>
      </c>
      <c r="B50" s="6" t="s">
        <v>203</v>
      </c>
      <c r="C50" s="6" t="s">
        <v>57</v>
      </c>
      <c r="D50" s="6" t="s">
        <v>8</v>
      </c>
      <c r="E50" s="6" t="s">
        <v>9</v>
      </c>
      <c r="F50" s="5">
        <v>66.947000000000003</v>
      </c>
      <c r="G50" s="5">
        <v>70.716959530954526</v>
      </c>
      <c r="H50" s="5">
        <v>73.932058123893569</v>
      </c>
      <c r="I50" s="5">
        <v>76.679561606048537</v>
      </c>
      <c r="J50" s="5">
        <v>79.036835294603463</v>
      </c>
      <c r="K50" s="5">
        <v>81.069496776308398</v>
      </c>
      <c r="L50" s="5">
        <v>82.831931860738308</v>
      </c>
      <c r="M50" s="5">
        <v>84.368711931458833</v>
      </c>
      <c r="N50" s="5">
        <v>85.716205808785062</v>
      </c>
      <c r="O50" s="5">
        <v>86.904083095700315</v>
      </c>
      <c r="P50" s="5">
        <v>87.956604482338079</v>
      </c>
      <c r="Q50" s="5">
        <v>88.893684372024097</v>
      </c>
      <c r="R50" s="5">
        <v>89.731747303816093</v>
      </c>
      <c r="S50" s="5">
        <v>90.484410663037607</v>
      </c>
      <c r="T50" s="5">
        <v>91.163026334125391</v>
      </c>
      <c r="U50" s="5">
        <v>91.777110027010337</v>
      </c>
      <c r="V50" s="5">
        <v>92.334682052619044</v>
      </c>
      <c r="W50" s="5">
        <v>92.842538602512789</v>
      </c>
      <c r="X50" s="5">
        <v>93.306468542316381</v>
      </c>
    </row>
    <row r="51" spans="1:24" x14ac:dyDescent="0.3">
      <c r="A51" s="6" t="s">
        <v>6</v>
      </c>
      <c r="B51" s="6" t="s">
        <v>203</v>
      </c>
      <c r="C51" s="6" t="s">
        <v>58</v>
      </c>
      <c r="D51" s="6" t="s">
        <v>8</v>
      </c>
      <c r="E51" s="6" t="s">
        <v>9</v>
      </c>
      <c r="F51" s="5">
        <v>43.402000000000001</v>
      </c>
      <c r="G51" s="5">
        <v>48.254907530400423</v>
      </c>
      <c r="H51" s="5">
        <v>52.908374555637025</v>
      </c>
      <c r="I51" s="5">
        <v>57.292891375633445</v>
      </c>
      <c r="J51" s="5">
        <v>61.365913755417246</v>
      </c>
      <c r="K51" s="5">
        <v>65.108026761604464</v>
      </c>
      <c r="L51" s="5">
        <v>68.517605258528476</v>
      </c>
      <c r="M51" s="5">
        <v>71.605430705010093</v>
      </c>
      <c r="N51" s="5">
        <v>74.390073273180164</v>
      </c>
      <c r="O51" s="5">
        <v>76.894327469473282</v>
      </c>
      <c r="P51" s="5">
        <v>79.142674075204738</v>
      </c>
      <c r="Q51" s="5">
        <v>81.159597425738554</v>
      </c>
      <c r="R51" s="5">
        <v>82.968551207761578</v>
      </c>
      <c r="S51" s="5">
        <v>84.591384096141482</v>
      </c>
      <c r="T51" s="5">
        <v>86.048074240393092</v>
      </c>
      <c r="U51" s="5">
        <v>87.356660889813682</v>
      </c>
      <c r="V51" s="5">
        <v>88.533294860740384</v>
      </c>
      <c r="W51" s="5">
        <v>89.592355225225148</v>
      </c>
      <c r="X51" s="5">
        <v>90.546598142340613</v>
      </c>
    </row>
    <row r="52" spans="1:24" x14ac:dyDescent="0.3">
      <c r="A52" s="6" t="s">
        <v>6</v>
      </c>
      <c r="B52" s="6" t="s">
        <v>203</v>
      </c>
      <c r="C52" s="6" t="s">
        <v>59</v>
      </c>
      <c r="D52" s="6" t="s">
        <v>8</v>
      </c>
      <c r="E52" s="6" t="s">
        <v>9</v>
      </c>
      <c r="F52" s="5">
        <v>21.577000000000002</v>
      </c>
      <c r="G52" s="5">
        <v>25.870242486291311</v>
      </c>
      <c r="H52" s="5">
        <v>30.491376501834939</v>
      </c>
      <c r="I52" s="5">
        <v>35.319371555139675</v>
      </c>
      <c r="J52" s="5">
        <v>40.221859807424707</v>
      </c>
      <c r="K52" s="5">
        <v>45.072008371467284</v>
      </c>
      <c r="L52" s="5">
        <v>49.762085555165349</v>
      </c>
      <c r="M52" s="5">
        <v>54.211077533880747</v>
      </c>
      <c r="N52" s="5">
        <v>58.36622449867447</v>
      </c>
      <c r="O52" s="5">
        <v>62.200104467159598</v>
      </c>
      <c r="P52" s="5">
        <v>65.705425898989347</v>
      </c>
      <c r="Q52" s="5">
        <v>68.889324025537633</v>
      </c>
      <c r="R52" s="5">
        <v>71.76825661549401</v>
      </c>
      <c r="S52" s="5">
        <v>74.363963383184256</v>
      </c>
      <c r="T52" s="5">
        <v>76.700540175155808</v>
      </c>
      <c r="U52" s="5">
        <v>78.802473871523574</v>
      </c>
      <c r="V52" s="5">
        <v>80.693418667005403</v>
      </c>
      <c r="W52" s="5">
        <v>82.395503178963097</v>
      </c>
      <c r="X52" s="5">
        <v>83.928996081603131</v>
      </c>
    </row>
    <row r="53" spans="1:24" x14ac:dyDescent="0.3">
      <c r="A53" s="6" t="s">
        <v>6</v>
      </c>
      <c r="B53" s="6" t="s">
        <v>203</v>
      </c>
      <c r="C53" s="6" t="s">
        <v>60</v>
      </c>
      <c r="D53" s="6" t="s">
        <v>8</v>
      </c>
      <c r="E53" s="6" t="s">
        <v>9</v>
      </c>
      <c r="F53" s="5">
        <v>77.396000000000001</v>
      </c>
      <c r="G53" s="5">
        <v>81.291723362639658</v>
      </c>
      <c r="H53" s="5">
        <v>84.202565257733156</v>
      </c>
      <c r="I53" s="5">
        <v>86.439636060051853</v>
      </c>
      <c r="J53" s="5">
        <v>88.202061715829871</v>
      </c>
      <c r="K53" s="5">
        <v>89.620465834793848</v>
      </c>
      <c r="L53" s="5">
        <v>90.782992388885205</v>
      </c>
      <c r="M53" s="5">
        <v>91.750786763628952</v>
      </c>
      <c r="N53" s="5">
        <v>92.567362603035036</v>
      </c>
      <c r="O53" s="5">
        <v>93.264409135013054</v>
      </c>
      <c r="P53" s="5">
        <v>93.865486712431903</v>
      </c>
      <c r="Q53" s="5">
        <v>94.388439078532542</v>
      </c>
      <c r="R53" s="5">
        <v>94.847006069884003</v>
      </c>
      <c r="S53" s="5">
        <v>95.25192586219012</v>
      </c>
      <c r="T53" s="5">
        <v>95.611703749903356</v>
      </c>
      <c r="U53" s="5">
        <v>95.933158370683728</v>
      </c>
      <c r="V53" s="5">
        <v>96.221816429827939</v>
      </c>
      <c r="W53" s="5">
        <v>96.482202397240627</v>
      </c>
      <c r="X53" s="5">
        <v>96.718054161841977</v>
      </c>
    </row>
    <row r="54" spans="1:24" x14ac:dyDescent="0.3">
      <c r="A54" s="6" t="s">
        <v>6</v>
      </c>
      <c r="B54" s="6" t="s">
        <v>203</v>
      </c>
      <c r="C54" s="6" t="s">
        <v>61</v>
      </c>
      <c r="D54" s="6" t="s">
        <v>8</v>
      </c>
      <c r="E54" s="6" t="s">
        <v>9</v>
      </c>
      <c r="F54" s="5">
        <v>69.486999999999995</v>
      </c>
      <c r="G54" s="5">
        <v>72.588686818681509</v>
      </c>
      <c r="H54" s="5">
        <v>75.330943016081292</v>
      </c>
      <c r="I54" s="5">
        <v>77.754588589512096</v>
      </c>
      <c r="J54" s="5">
        <v>79.898385359604092</v>
      </c>
      <c r="K54" s="5">
        <v>81.797657261802044</v>
      </c>
      <c r="L54" s="5">
        <v>83.483797578916324</v>
      </c>
      <c r="M54" s="5">
        <v>84.984277600456764</v>
      </c>
      <c r="N54" s="5">
        <v>86.322912307127666</v>
      </c>
      <c r="O54" s="5">
        <v>87.520237158691643</v>
      </c>
      <c r="P54" s="5">
        <v>88.593913713072155</v>
      </c>
      <c r="Q54" s="5">
        <v>89.559120831695054</v>
      </c>
      <c r="R54" s="5">
        <v>90.428911154005561</v>
      </c>
      <c r="S54" s="5">
        <v>91.214525434552755</v>
      </c>
      <c r="T54" s="5">
        <v>91.925664234426321</v>
      </c>
      <c r="U54" s="5">
        <v>92.570719859049817</v>
      </c>
      <c r="V54" s="5">
        <v>93.156972863443514</v>
      </c>
      <c r="W54" s="5">
        <v>93.690757808582944</v>
      </c>
      <c r="X54" s="5">
        <v>94.177602772048303</v>
      </c>
    </row>
    <row r="55" spans="1:24" x14ac:dyDescent="0.3">
      <c r="A55" s="6" t="s">
        <v>6</v>
      </c>
      <c r="B55" s="6" t="s">
        <v>203</v>
      </c>
      <c r="C55" s="6" t="s">
        <v>62</v>
      </c>
      <c r="D55" s="6" t="s">
        <v>8</v>
      </c>
      <c r="E55" s="6" t="s">
        <v>9</v>
      </c>
      <c r="F55" s="5">
        <v>16.661000000000001</v>
      </c>
      <c r="G55" s="5">
        <v>20.2262154920633</v>
      </c>
      <c r="H55" s="5">
        <v>24.273458658578363</v>
      </c>
      <c r="I55" s="5">
        <v>28.764225072999771</v>
      </c>
      <c r="J55" s="5">
        <v>33.626998132020766</v>
      </c>
      <c r="K55" s="5">
        <v>38.760988236074887</v>
      </c>
      <c r="L55" s="5">
        <v>44.045140737659061</v>
      </c>
      <c r="M55" s="5">
        <v>49.350673565278555</v>
      </c>
      <c r="N55" s="5">
        <v>54.55429395251614</v>
      </c>
      <c r="O55" s="5">
        <v>59.549235215078255</v>
      </c>
      <c r="P55" s="5">
        <v>64.252261647889725</v>
      </c>
      <c r="Q55" s="5">
        <v>68.606208992262992</v>
      </c>
      <c r="R55" s="5">
        <v>72.578797492583206</v>
      </c>
      <c r="S55" s="5">
        <v>76.159030928539892</v>
      </c>
      <c r="T55" s="5">
        <v>79.35251012286129</v>
      </c>
      <c r="U55" s="5">
        <v>82.176676163850942</v>
      </c>
      <c r="V55" s="5">
        <v>84.656596025428925</v>
      </c>
      <c r="W55" s="5">
        <v>86.821559523691207</v>
      </c>
      <c r="X55" s="5">
        <v>88.702524439052283</v>
      </c>
    </row>
    <row r="56" spans="1:24" x14ac:dyDescent="0.3">
      <c r="A56" s="6" t="s">
        <v>6</v>
      </c>
      <c r="B56" s="6" t="s">
        <v>203</v>
      </c>
      <c r="C56" s="6" t="s">
        <v>63</v>
      </c>
      <c r="D56" s="6" t="s">
        <v>8</v>
      </c>
      <c r="E56" s="6" t="s">
        <v>9</v>
      </c>
      <c r="F56" s="5">
        <v>85.090000000000018</v>
      </c>
      <c r="G56" s="5">
        <v>86.233590020964428</v>
      </c>
      <c r="H56" s="5">
        <v>87.281936875689652</v>
      </c>
      <c r="I56" s="5">
        <v>88.243651186999955</v>
      </c>
      <c r="J56" s="5">
        <v>89.126550193119286</v>
      </c>
      <c r="K56" s="5">
        <v>89.937715176447455</v>
      </c>
      <c r="L56" s="5">
        <v>90.68355177712472</v>
      </c>
      <c r="M56" s="5">
        <v>91.369849981199323</v>
      </c>
      <c r="N56" s="5">
        <v>92.001841789240885</v>
      </c>
      <c r="O56" s="5">
        <v>92.584255409689234</v>
      </c>
      <c r="P56" s="5">
        <v>93.121365388162076</v>
      </c>
      <c r="Q56" s="5">
        <v>93.617038458471299</v>
      </c>
      <c r="R56" s="5">
        <v>94.074775141091962</v>
      </c>
      <c r="S56" s="5">
        <v>94.497747262008744</v>
      </c>
      <c r="T56" s="5">
        <v>94.888831648936076</v>
      </c>
      <c r="U56" s="5">
        <v>95.250640303802697</v>
      </c>
      <c r="V56" s="5">
        <v>95.585547364714358</v>
      </c>
      <c r="W56" s="5">
        <v>95.895713167441116</v>
      </c>
      <c r="X56" s="5">
        <v>96.183105702713377</v>
      </c>
    </row>
    <row r="57" spans="1:24" x14ac:dyDescent="0.3">
      <c r="A57" s="6" t="s">
        <v>6</v>
      </c>
      <c r="B57" s="6" t="s">
        <v>203</v>
      </c>
      <c r="C57" s="6" t="s">
        <v>64</v>
      </c>
      <c r="D57" s="6" t="s">
        <v>8</v>
      </c>
      <c r="E57" s="6" t="s">
        <v>9</v>
      </c>
      <c r="F57" s="5">
        <v>51.860999999999997</v>
      </c>
      <c r="G57" s="5">
        <v>56.325615076452237</v>
      </c>
      <c r="H57" s="5">
        <v>60.499836497881354</v>
      </c>
      <c r="I57" s="5">
        <v>64.355719867342643</v>
      </c>
      <c r="J57" s="5">
        <v>67.884291503621597</v>
      </c>
      <c r="K57" s="5">
        <v>71.09056401787636</v>
      </c>
      <c r="L57" s="5">
        <v>73.988937414413158</v>
      </c>
      <c r="M57" s="5">
        <v>76.599442579578977</v>
      </c>
      <c r="N57" s="5">
        <v>78.944928325828073</v>
      </c>
      <c r="O57" s="5">
        <v>81.049099565058867</v>
      </c>
      <c r="P57" s="5">
        <v>82.935238566022278</v>
      </c>
      <c r="Q57" s="5">
        <v>84.625433851263637</v>
      </c>
      <c r="R57" s="5">
        <v>86.14016518449877</v>
      </c>
      <c r="S57" s="5">
        <v>87.498126325893892</v>
      </c>
      <c r="T57" s="5">
        <v>88.716198967009731</v>
      </c>
      <c r="U57" s="5">
        <v>89.809517376781429</v>
      </c>
      <c r="V57" s="5">
        <v>90.791583097914938</v>
      </c>
      <c r="W57" s="5">
        <v>91.674403285594366</v>
      </c>
      <c r="X57" s="5">
        <v>92.468636158528483</v>
      </c>
    </row>
    <row r="58" spans="1:24" x14ac:dyDescent="0.3">
      <c r="A58" s="6" t="s">
        <v>6</v>
      </c>
      <c r="B58" s="6" t="s">
        <v>203</v>
      </c>
      <c r="C58" s="6" t="s">
        <v>65</v>
      </c>
      <c r="D58" s="6" t="s">
        <v>8</v>
      </c>
      <c r="E58" s="6" t="s">
        <v>9</v>
      </c>
      <c r="F58" s="5">
        <v>85.250999999999991</v>
      </c>
      <c r="G58" s="5">
        <v>86.433404009446406</v>
      </c>
      <c r="H58" s="5">
        <v>87.483137516811141</v>
      </c>
      <c r="I58" s="5">
        <v>88.419529480219126</v>
      </c>
      <c r="J58" s="5">
        <v>89.258555158085287</v>
      </c>
      <c r="K58" s="5">
        <v>90.013484909266779</v>
      </c>
      <c r="L58" s="5">
        <v>90.695400718455119</v>
      </c>
      <c r="M58" s="5">
        <v>91.313606891045879</v>
      </c>
      <c r="N58" s="5">
        <v>91.875956971798345</v>
      </c>
      <c r="O58" s="5">
        <v>92.38911467216289</v>
      </c>
      <c r="P58" s="5">
        <v>92.858762887693132</v>
      </c>
      <c r="Q58" s="5">
        <v>93.289771846227808</v>
      </c>
      <c r="R58" s="5">
        <v>93.68633500344356</v>
      </c>
      <c r="S58" s="5">
        <v>94.052079401248008</v>
      </c>
      <c r="T58" s="5">
        <v>94.39015572662133</v>
      </c>
      <c r="U58" s="5">
        <v>94.703312164555626</v>
      </c>
      <c r="V58" s="5">
        <v>94.993955254393541</v>
      </c>
      <c r="W58" s="5">
        <v>95.264200274774907</v>
      </c>
      <c r="X58" s="5">
        <v>95.515913152182577</v>
      </c>
    </row>
    <row r="59" spans="1:24" x14ac:dyDescent="0.3">
      <c r="A59" s="6" t="s">
        <v>6</v>
      </c>
      <c r="B59" s="6" t="s">
        <v>203</v>
      </c>
      <c r="C59" s="6" t="s">
        <v>66</v>
      </c>
      <c r="D59" s="6" t="s">
        <v>8</v>
      </c>
      <c r="E59" s="6" t="s">
        <v>9</v>
      </c>
      <c r="F59" s="5">
        <v>22.663</v>
      </c>
      <c r="G59" s="5">
        <v>26.923432926958739</v>
      </c>
      <c r="H59" s="5">
        <v>31.420497183597835</v>
      </c>
      <c r="I59" s="5">
        <v>36.028794818489629</v>
      </c>
      <c r="J59" s="5">
        <v>40.623768376521703</v>
      </c>
      <c r="K59" s="5">
        <v>45.096380798689175</v>
      </c>
      <c r="L59" s="5">
        <v>49.36228804914424</v>
      </c>
      <c r="M59" s="5">
        <v>53.364728403822525</v>
      </c>
      <c r="N59" s="5">
        <v>57.072458882904478</v>
      </c>
      <c r="O59" s="5">
        <v>60.474918508923992</v>
      </c>
      <c r="P59" s="5">
        <v>63.576577763495145</v>
      </c>
      <c r="Q59" s="5">
        <v>66.391738195176501</v>
      </c>
      <c r="R59" s="5">
        <v>68.94035831536074</v>
      </c>
      <c r="S59" s="5">
        <v>71.245011027021349</v>
      </c>
      <c r="T59" s="5">
        <v>73.328834757947547</v>
      </c>
      <c r="U59" s="5">
        <v>75.214256823136921</v>
      </c>
      <c r="V59" s="5">
        <v>76.922270305040627</v>
      </c>
      <c r="W59" s="5">
        <v>78.472083910951966</v>
      </c>
      <c r="X59" s="5">
        <v>79.881009713660063</v>
      </c>
    </row>
    <row r="60" spans="1:24" x14ac:dyDescent="0.3">
      <c r="A60" s="6" t="s">
        <v>6</v>
      </c>
      <c r="B60" s="6" t="s">
        <v>203</v>
      </c>
      <c r="C60" s="6" t="s">
        <v>67</v>
      </c>
      <c r="D60" s="6" t="s">
        <v>8</v>
      </c>
      <c r="E60" s="6" t="s">
        <v>9</v>
      </c>
      <c r="F60" s="5">
        <v>86.028000000000006</v>
      </c>
      <c r="G60" s="5">
        <v>87.679003586444296</v>
      </c>
      <c r="H60" s="5">
        <v>88.757318007505731</v>
      </c>
      <c r="I60" s="5">
        <v>89.503672296227506</v>
      </c>
      <c r="J60" s="5">
        <v>90.04117855597606</v>
      </c>
      <c r="K60" s="5">
        <v>90.439412266178934</v>
      </c>
      <c r="L60" s="5">
        <v>90.740689278055697</v>
      </c>
      <c r="M60" s="5">
        <v>90.972231545524266</v>
      </c>
      <c r="N60" s="5">
        <v>91.152339345507528</v>
      </c>
      <c r="O60" s="5">
        <v>91.293755737639714</v>
      </c>
      <c r="P60" s="5">
        <v>91.405610131978946</v>
      </c>
      <c r="Q60" s="5">
        <v>91.494596382409824</v>
      </c>
      <c r="R60" s="5">
        <v>91.565716530333276</v>
      </c>
      <c r="S60" s="5">
        <v>91.622767021152072</v>
      </c>
      <c r="T60" s="5">
        <v>91.668666346585852</v>
      </c>
      <c r="U60" s="5">
        <v>91.705681761036743</v>
      </c>
      <c r="V60" s="5">
        <v>91.735589853924864</v>
      </c>
      <c r="W60" s="5">
        <v>91.759792622728142</v>
      </c>
      <c r="X60" s="5">
        <v>91.779402894076938</v>
      </c>
    </row>
    <row r="61" spans="1:24" x14ac:dyDescent="0.3">
      <c r="A61" s="6" t="s">
        <v>6</v>
      </c>
      <c r="B61" s="6" t="s">
        <v>203</v>
      </c>
      <c r="C61" s="6" t="s">
        <v>68</v>
      </c>
      <c r="D61" s="6" t="s">
        <v>8</v>
      </c>
      <c r="E61" s="6" t="s">
        <v>9</v>
      </c>
      <c r="F61" s="5">
        <v>79.638000000000005</v>
      </c>
      <c r="G61" s="5">
        <v>82.704995566759237</v>
      </c>
      <c r="H61" s="5">
        <v>85.528150398226316</v>
      </c>
      <c r="I61" s="5">
        <v>88.061858372642405</v>
      </c>
      <c r="J61" s="5">
        <v>90.280888324021262</v>
      </c>
      <c r="K61" s="5">
        <v>92.180515738873979</v>
      </c>
      <c r="L61" s="5">
        <v>93.773563301147888</v>
      </c>
      <c r="M61" s="5">
        <v>95.085582316820748</v>
      </c>
      <c r="N61" s="5">
        <v>96.149578071281468</v>
      </c>
      <c r="O61" s="5">
        <v>97.001357581587882</v>
      </c>
      <c r="P61" s="5">
        <v>97.676054571070523</v>
      </c>
      <c r="Q61" s="5">
        <v>98.205924572409756</v>
      </c>
      <c r="R61" s="5">
        <v>98.619220928287731</v>
      </c>
      <c r="S61" s="5">
        <v>98.939855231129243</v>
      </c>
      <c r="T61" s="5">
        <v>99.187553279875658</v>
      </c>
      <c r="U61" s="5">
        <v>99.378277756043431</v>
      </c>
      <c r="V61" s="5">
        <v>99.52475961202525</v>
      </c>
      <c r="W61" s="5">
        <v>99.637040982229919</v>
      </c>
      <c r="X61" s="5">
        <v>99.722976976070996</v>
      </c>
    </row>
    <row r="62" spans="1:24" x14ac:dyDescent="0.3">
      <c r="A62" s="6" t="s">
        <v>6</v>
      </c>
      <c r="B62" s="6" t="s">
        <v>203</v>
      </c>
      <c r="C62" s="6" t="s">
        <v>69</v>
      </c>
      <c r="D62" s="6" t="s">
        <v>8</v>
      </c>
      <c r="E62" s="6" t="s">
        <v>9</v>
      </c>
      <c r="F62" s="5">
        <v>52.747</v>
      </c>
      <c r="G62" s="5">
        <v>56.819168205372115</v>
      </c>
      <c r="H62" s="5">
        <v>60.76034270999974</v>
      </c>
      <c r="I62" s="5">
        <v>64.528169561271071</v>
      </c>
      <c r="J62" s="5">
        <v>68.089561484205902</v>
      </c>
      <c r="K62" s="5">
        <v>71.420995359491755</v>
      </c>
      <c r="L62" s="5">
        <v>74.50808255868148</v>
      </c>
      <c r="M62" s="5">
        <v>77.344616883012563</v>
      </c>
      <c r="N62" s="5">
        <v>79.931313161079089</v>
      </c>
      <c r="O62" s="5">
        <v>82.274423587252954</v>
      </c>
      <c r="P62" s="5">
        <v>84.384375270244604</v>
      </c>
      <c r="Q62" s="5">
        <v>86.274524998709296</v>
      </c>
      <c r="R62" s="5">
        <v>87.960084830989658</v>
      </c>
      <c r="S62" s="5">
        <v>89.4572390107123</v>
      </c>
      <c r="T62" s="5">
        <v>90.78244971149347</v>
      </c>
      <c r="U62" s="5">
        <v>91.951935054796849</v>
      </c>
      <c r="V62" s="5">
        <v>92.981295730766277</v>
      </c>
      <c r="W62" s="5">
        <v>93.885264301341877</v>
      </c>
      <c r="X62" s="5">
        <v>94.677552088563459</v>
      </c>
    </row>
    <row r="63" spans="1:24" x14ac:dyDescent="0.3">
      <c r="A63" s="6" t="s">
        <v>6</v>
      </c>
      <c r="B63" s="6" t="s">
        <v>203</v>
      </c>
      <c r="C63" s="6" t="s">
        <v>70</v>
      </c>
      <c r="D63" s="6" t="s">
        <v>8</v>
      </c>
      <c r="E63" s="6" t="s">
        <v>9</v>
      </c>
      <c r="F63" s="5">
        <v>51.470999999999997</v>
      </c>
      <c r="G63" s="5">
        <v>56.121910912555393</v>
      </c>
      <c r="H63" s="5">
        <v>60.483655608962039</v>
      </c>
      <c r="I63" s="5">
        <v>64.519377344522624</v>
      </c>
      <c r="J63" s="5">
        <v>68.213736280556077</v>
      </c>
      <c r="K63" s="5">
        <v>71.567799403530515</v>
      </c>
      <c r="L63" s="5">
        <v>74.594031467459089</v>
      </c>
      <c r="M63" s="5">
        <v>77.312039701424695</v>
      </c>
      <c r="N63" s="5">
        <v>79.745291775081895</v>
      </c>
      <c r="O63" s="5">
        <v>81.918767897433867</v>
      </c>
      <c r="P63" s="5">
        <v>83.857390824610363</v>
      </c>
      <c r="Q63" s="5">
        <v>85.58504908539588</v>
      </c>
      <c r="R63" s="5">
        <v>87.124044913717754</v>
      </c>
      <c r="S63" s="5">
        <v>88.494831048210784</v>
      </c>
      <c r="T63" s="5">
        <v>89.715934812242892</v>
      </c>
      <c r="U63" s="5">
        <v>90.803997352354486</v>
      </c>
      <c r="V63" s="5">
        <v>91.77387885099499</v>
      </c>
      <c r="W63" s="5">
        <v>92.638797328656182</v>
      </c>
      <c r="X63" s="5">
        <v>93.410480448458102</v>
      </c>
    </row>
    <row r="64" spans="1:24" x14ac:dyDescent="0.3">
      <c r="A64" s="6" t="s">
        <v>6</v>
      </c>
      <c r="B64" s="6" t="s">
        <v>203</v>
      </c>
      <c r="C64" s="6" t="s">
        <v>71</v>
      </c>
      <c r="D64" s="6" t="s">
        <v>8</v>
      </c>
      <c r="E64" s="6" t="s">
        <v>9</v>
      </c>
      <c r="F64" s="5">
        <v>35.360999999999997</v>
      </c>
      <c r="G64" s="5">
        <v>40.108014937367074</v>
      </c>
      <c r="H64" s="5">
        <v>44.868333042653134</v>
      </c>
      <c r="I64" s="5">
        <v>49.542380640560026</v>
      </c>
      <c r="J64" s="5">
        <v>54.046771862278263</v>
      </c>
      <c r="K64" s="5">
        <v>58.31846990083833</v>
      </c>
      <c r="L64" s="5">
        <v>62.315375806868914</v>
      </c>
      <c r="M64" s="5">
        <v>66.01431661002988</v>
      </c>
      <c r="N64" s="5">
        <v>69.40761881703898</v>
      </c>
      <c r="O64" s="5">
        <v>72.49927219632761</v>
      </c>
      <c r="P64" s="5">
        <v>75.301346865607499</v>
      </c>
      <c r="Q64" s="5">
        <v>77.830997357074878</v>
      </c>
      <c r="R64" s="5">
        <v>80.108148687421306</v>
      </c>
      <c r="S64" s="5">
        <v>82.153820446351205</v>
      </c>
      <c r="T64" s="5">
        <v>83.988982665077401</v>
      </c>
      <c r="U64" s="5">
        <v>85.6338228603272</v>
      </c>
      <c r="V64" s="5">
        <v>87.107313927319538</v>
      </c>
      <c r="W64" s="5">
        <v>88.426992412780862</v>
      </c>
      <c r="X64" s="5">
        <v>89.608877858752635</v>
      </c>
    </row>
    <row r="65" spans="1:24" x14ac:dyDescent="0.3">
      <c r="A65" s="6" t="s">
        <v>6</v>
      </c>
      <c r="B65" s="6" t="s">
        <v>203</v>
      </c>
      <c r="C65" s="6" t="s">
        <v>72</v>
      </c>
      <c r="D65" s="6" t="s">
        <v>8</v>
      </c>
      <c r="E65" s="6" t="s">
        <v>9</v>
      </c>
      <c r="F65" s="5">
        <v>98.408000000000001</v>
      </c>
      <c r="G65" s="5">
        <v>99.618962341684963</v>
      </c>
      <c r="H65" s="5">
        <v>99.747348311238099</v>
      </c>
      <c r="I65" s="5">
        <v>99.813265404802749</v>
      </c>
      <c r="J65" s="5">
        <v>99.854063101872697</v>
      </c>
      <c r="K65" s="5">
        <v>99.88193579955616</v>
      </c>
      <c r="L65" s="5">
        <v>99.902201245923351</v>
      </c>
      <c r="M65" s="5">
        <v>99.917583829759735</v>
      </c>
      <c r="N65" s="5">
        <v>99.92963466377725</v>
      </c>
      <c r="O65" s="5">
        <v>99.939305985931796</v>
      </c>
      <c r="P65" s="5">
        <v>99.947216582553438</v>
      </c>
      <c r="Q65" s="5">
        <v>99.9537868911506</v>
      </c>
      <c r="R65" s="5">
        <v>99.959313049535908</v>
      </c>
      <c r="S65" s="5">
        <v>99.964009934598053</v>
      </c>
      <c r="T65" s="5">
        <v>99.96803740244755</v>
      </c>
      <c r="U65" s="5">
        <v>99.971516936113048</v>
      </c>
      <c r="V65" s="5">
        <v>99.974542569215373</v>
      </c>
      <c r="W65" s="5">
        <v>99.977188263937521</v>
      </c>
      <c r="X65" s="5">
        <v>99.97951302085562</v>
      </c>
    </row>
    <row r="66" spans="1:24" x14ac:dyDescent="0.3">
      <c r="A66" s="6" t="s">
        <v>6</v>
      </c>
      <c r="B66" s="6" t="s">
        <v>203</v>
      </c>
      <c r="C66" s="6" t="s">
        <v>73</v>
      </c>
      <c r="D66" s="6" t="s">
        <v>8</v>
      </c>
      <c r="E66" s="6" t="s">
        <v>9</v>
      </c>
      <c r="F66" s="5">
        <v>58.149000000000001</v>
      </c>
      <c r="G66" s="5">
        <v>61.892838565715259</v>
      </c>
      <c r="H66" s="5">
        <v>65.609691044492209</v>
      </c>
      <c r="I66" s="5">
        <v>69.247104722869608</v>
      </c>
      <c r="J66" s="5">
        <v>72.75336964308255</v>
      </c>
      <c r="K66" s="5">
        <v>76.080968132436183</v>
      </c>
      <c r="L66" s="5">
        <v>79.189751657477643</v>
      </c>
      <c r="M66" s="5">
        <v>82.049364318049172</v>
      </c>
      <c r="N66" s="5">
        <v>84.640574451749913</v>
      </c>
      <c r="O66" s="5">
        <v>86.955401205788263</v>
      </c>
      <c r="P66" s="5">
        <v>88.996158363548332</v>
      </c>
      <c r="Q66" s="5">
        <v>90.773712602193868</v>
      </c>
      <c r="R66" s="5">
        <v>92.305329058624238</v>
      </c>
      <c r="S66" s="5">
        <v>93.612456053760013</v>
      </c>
      <c r="T66" s="5">
        <v>94.718715114112513</v>
      </c>
      <c r="U66" s="5">
        <v>95.648253022730131</v>
      </c>
      <c r="V66" s="5">
        <v>96.424512488562883</v>
      </c>
      <c r="W66" s="5">
        <v>97.06940483156869</v>
      </c>
      <c r="X66" s="5">
        <v>97.60282553487734</v>
      </c>
    </row>
    <row r="67" spans="1:24" x14ac:dyDescent="0.3">
      <c r="A67" s="6" t="s">
        <v>6</v>
      </c>
      <c r="B67" s="6" t="s">
        <v>203</v>
      </c>
      <c r="C67" s="6" t="s">
        <v>74</v>
      </c>
      <c r="D67" s="6" t="s">
        <v>8</v>
      </c>
      <c r="E67" s="6" t="s">
        <v>9</v>
      </c>
      <c r="F67" s="5">
        <v>30.003</v>
      </c>
      <c r="G67" s="5">
        <v>34.66490153814167</v>
      </c>
      <c r="H67" s="5">
        <v>39.512032821797199</v>
      </c>
      <c r="I67" s="5">
        <v>44.436094815498471</v>
      </c>
      <c r="J67" s="5">
        <v>49.329585117648378</v>
      </c>
      <c r="K67" s="5">
        <v>54.095471288763051</v>
      </c>
      <c r="L67" s="5">
        <v>58.654010660653945</v>
      </c>
      <c r="M67" s="5">
        <v>62.94605051986526</v>
      </c>
      <c r="N67" s="5">
        <v>66.933136704461731</v>
      </c>
      <c r="O67" s="5">
        <v>70.595349179820332</v>
      </c>
      <c r="P67" s="5">
        <v>73.927919264888985</v>
      </c>
      <c r="Q67" s="5">
        <v>76.937508858403447</v>
      </c>
      <c r="R67" s="5">
        <v>79.63873525174148</v>
      </c>
      <c r="S67" s="5">
        <v>82.051241754991707</v>
      </c>
      <c r="T67" s="5">
        <v>84.197406265448905</v>
      </c>
      <c r="U67" s="5">
        <v>86.100655103890404</v>
      </c>
      <c r="V67" s="5">
        <v>87.784290342399089</v>
      </c>
      <c r="W67" s="5">
        <v>89.270722178183419</v>
      </c>
      <c r="X67" s="5">
        <v>90.581004221611124</v>
      </c>
    </row>
    <row r="68" spans="1:24" x14ac:dyDescent="0.3">
      <c r="A68" s="6" t="s">
        <v>6</v>
      </c>
      <c r="B68" s="6" t="s">
        <v>203</v>
      </c>
      <c r="C68" s="6" t="s">
        <v>75</v>
      </c>
      <c r="D68" s="6" t="s">
        <v>8</v>
      </c>
      <c r="E68" s="6" t="s">
        <v>9</v>
      </c>
      <c r="F68" s="5">
        <v>39.701999999999998</v>
      </c>
      <c r="G68" s="5">
        <v>44.668990129754057</v>
      </c>
      <c r="H68" s="5">
        <v>49.415059758798428</v>
      </c>
      <c r="I68" s="5">
        <v>53.858689878561997</v>
      </c>
      <c r="J68" s="5">
        <v>57.95461122017231</v>
      </c>
      <c r="K68" s="5">
        <v>61.687153692811783</v>
      </c>
      <c r="L68" s="5">
        <v>65.0618735070951</v>
      </c>
      <c r="M68" s="5">
        <v>68.09778497769085</v>
      </c>
      <c r="N68" s="5">
        <v>70.821234884153512</v>
      </c>
      <c r="O68" s="5">
        <v>73.261581533647629</v>
      </c>
      <c r="P68" s="5">
        <v>75.448413844343577</v>
      </c>
      <c r="Q68" s="5">
        <v>77.409920974837661</v>
      </c>
      <c r="R68" s="5">
        <v>79.17204926440256</v>
      </c>
      <c r="S68" s="5">
        <v>80.758162189726306</v>
      </c>
      <c r="T68" s="5">
        <v>82.189001563171445</v>
      </c>
      <c r="U68" s="5">
        <v>83.482815822028343</v>
      </c>
      <c r="V68" s="5">
        <v>84.655570625019251</v>
      </c>
      <c r="W68" s="5">
        <v>85.721190608175931</v>
      </c>
      <c r="X68" s="5">
        <v>86.691803009284044</v>
      </c>
    </row>
    <row r="69" spans="1:24" x14ac:dyDescent="0.3">
      <c r="A69" s="6" t="s">
        <v>6</v>
      </c>
      <c r="B69" s="6" t="s">
        <v>203</v>
      </c>
      <c r="C69" s="6" t="s">
        <v>76</v>
      </c>
      <c r="D69" s="6" t="s">
        <v>8</v>
      </c>
      <c r="E69" s="6" t="s">
        <v>9</v>
      </c>
      <c r="F69" s="5">
        <v>61.414000000000001</v>
      </c>
      <c r="G69" s="5">
        <v>65.273586677743381</v>
      </c>
      <c r="H69" s="5">
        <v>68.893787646444224</v>
      </c>
      <c r="I69" s="5">
        <v>72.254153444737199</v>
      </c>
      <c r="J69" s="5">
        <v>75.344577392461829</v>
      </c>
      <c r="K69" s="5">
        <v>78.163694973813477</v>
      </c>
      <c r="L69" s="5">
        <v>80.717099261862145</v>
      </c>
      <c r="M69" s="5">
        <v>83.015586486475627</v>
      </c>
      <c r="N69" s="5">
        <v>85.073568872411641</v>
      </c>
      <c r="O69" s="5">
        <v>86.907725617218617</v>
      </c>
      <c r="P69" s="5">
        <v>88.535913711328135</v>
      </c>
      <c r="Q69" s="5">
        <v>89.976328348368213</v>
      </c>
      <c r="R69" s="5">
        <v>91.246884910817016</v>
      </c>
      <c r="S69" s="5">
        <v>92.364786995187302</v>
      </c>
      <c r="T69" s="5">
        <v>93.346244015543107</v>
      </c>
      <c r="U69" s="5">
        <v>94.206304746494652</v>
      </c>
      <c r="V69" s="5">
        <v>94.958777751857369</v>
      </c>
      <c r="W69" s="5">
        <v>95.616214737125361</v>
      </c>
      <c r="X69" s="5">
        <v>96.18993774663646</v>
      </c>
    </row>
    <row r="70" spans="1:24" x14ac:dyDescent="0.3">
      <c r="A70" s="6" t="s">
        <v>6</v>
      </c>
      <c r="B70" s="6" t="s">
        <v>203</v>
      </c>
      <c r="C70" s="6" t="s">
        <v>77</v>
      </c>
      <c r="D70" s="6" t="s">
        <v>8</v>
      </c>
      <c r="E70" s="6" t="s">
        <v>9</v>
      </c>
      <c r="F70" s="5">
        <v>39.290999999999997</v>
      </c>
      <c r="G70" s="5">
        <v>44.248878862448329</v>
      </c>
      <c r="H70" s="5">
        <v>48.990360361314877</v>
      </c>
      <c r="I70" s="5">
        <v>53.43248150096813</v>
      </c>
      <c r="J70" s="5">
        <v>57.528779572077795</v>
      </c>
      <c r="K70" s="5">
        <v>61.262732641027526</v>
      </c>
      <c r="L70" s="5">
        <v>64.639361183295989</v>
      </c>
      <c r="M70" s="5">
        <v>67.677384574016756</v>
      </c>
      <c r="N70" s="5">
        <v>70.40301501016036</v>
      </c>
      <c r="O70" s="5">
        <v>72.845571336482266</v>
      </c>
      <c r="P70" s="5">
        <v>75.034652611584079</v>
      </c>
      <c r="Q70" s="5">
        <v>76.998479212063557</v>
      </c>
      <c r="R70" s="5">
        <v>78.763033534309884</v>
      </c>
      <c r="S70" s="5">
        <v>80.351711691664519</v>
      </c>
      <c r="T70" s="5">
        <v>81.785281226282251</v>
      </c>
      <c r="U70" s="5">
        <v>83.082008552629134</v>
      </c>
      <c r="V70" s="5">
        <v>84.257870034339348</v>
      </c>
      <c r="W70" s="5">
        <v>85.326794785652766</v>
      </c>
      <c r="X70" s="5">
        <v>86.300909493660924</v>
      </c>
    </row>
    <row r="71" spans="1:24" x14ac:dyDescent="0.3">
      <c r="A71" s="6" t="s">
        <v>6</v>
      </c>
      <c r="B71" s="6" t="s">
        <v>203</v>
      </c>
      <c r="C71" s="6" t="s">
        <v>78</v>
      </c>
      <c r="D71" s="6" t="s">
        <v>8</v>
      </c>
      <c r="E71" s="6" t="s">
        <v>9</v>
      </c>
      <c r="F71" s="5">
        <v>49.457999999999998</v>
      </c>
      <c r="G71" s="5">
        <v>53.764190239938394</v>
      </c>
      <c r="H71" s="5">
        <v>57.943050677258846</v>
      </c>
      <c r="I71" s="5">
        <v>61.943607003021306</v>
      </c>
      <c r="J71" s="5">
        <v>65.726577299301141</v>
      </c>
      <c r="K71" s="5">
        <v>69.264595150320389</v>
      </c>
      <c r="L71" s="5">
        <v>72.541431753921003</v>
      </c>
      <c r="M71" s="5">
        <v>75.550564946888031</v>
      </c>
      <c r="N71" s="5">
        <v>78.293425148815544</v>
      </c>
      <c r="O71" s="5">
        <v>80.777580673276375</v>
      </c>
      <c r="P71" s="5">
        <v>83.015041111161437</v>
      </c>
      <c r="Q71" s="5">
        <v>85.020780101182297</v>
      </c>
      <c r="R71" s="5">
        <v>86.811518616026689</v>
      </c>
      <c r="S71" s="5">
        <v>88.404769147056427</v>
      </c>
      <c r="T71" s="5">
        <v>89.818117330960007</v>
      </c>
      <c r="U71" s="5">
        <v>91.068706327518328</v>
      </c>
      <c r="V71" s="5">
        <v>92.172886351584054</v>
      </c>
      <c r="W71" s="5">
        <v>93.145993727675446</v>
      </c>
      <c r="X71" s="5">
        <v>94.002228215907664</v>
      </c>
    </row>
    <row r="72" spans="1:24" x14ac:dyDescent="0.3">
      <c r="A72" s="6" t="s">
        <v>6</v>
      </c>
      <c r="B72" s="6" t="s">
        <v>203</v>
      </c>
      <c r="C72" s="6" t="s">
        <v>79</v>
      </c>
      <c r="D72" s="6" t="s">
        <v>8</v>
      </c>
      <c r="E72" s="6" t="s">
        <v>9</v>
      </c>
      <c r="F72" s="5">
        <v>76.349999999999994</v>
      </c>
      <c r="G72" s="5">
        <v>80.235786635052591</v>
      </c>
      <c r="H72" s="5">
        <v>83.633692499324781</v>
      </c>
      <c r="I72" s="5">
        <v>86.555491477983153</v>
      </c>
      <c r="J72" s="5">
        <v>89.031425308601314</v>
      </c>
      <c r="K72" s="5">
        <v>91.103415966447542</v>
      </c>
      <c r="L72" s="5">
        <v>92.819117302102839</v>
      </c>
      <c r="M72" s="5">
        <v>94.227306274983505</v>
      </c>
      <c r="N72" s="5">
        <v>95.374699389878174</v>
      </c>
      <c r="O72" s="5">
        <v>96.304025957049362</v>
      </c>
      <c r="P72" s="5">
        <v>97.053080108138943</v>
      </c>
      <c r="Q72" s="5">
        <v>97.654461877084458</v>
      </c>
      <c r="R72" s="5">
        <v>98.135757806951062</v>
      </c>
      <c r="S72" s="5">
        <v>98.519969893604312</v>
      </c>
      <c r="T72" s="5">
        <v>98.826058820932147</v>
      </c>
      <c r="U72" s="5">
        <v>99.069514726674683</v>
      </c>
      <c r="V72" s="5">
        <v>99.262904040734682</v>
      </c>
      <c r="W72" s="5">
        <v>99.416365366730986</v>
      </c>
      <c r="X72" s="5">
        <v>99.538043204921976</v>
      </c>
    </row>
    <row r="73" spans="1:24" x14ac:dyDescent="0.3">
      <c r="A73" s="6" t="s">
        <v>6</v>
      </c>
      <c r="B73" s="6" t="s">
        <v>203</v>
      </c>
      <c r="C73" s="6" t="s">
        <v>80</v>
      </c>
      <c r="D73" s="6" t="s">
        <v>8</v>
      </c>
      <c r="E73" s="6" t="s">
        <v>9</v>
      </c>
      <c r="F73" s="5">
        <v>93.168000000000006</v>
      </c>
      <c r="G73" s="5">
        <v>95.463955812628555</v>
      </c>
      <c r="H73" s="5">
        <v>96.441032654998963</v>
      </c>
      <c r="I73" s="5">
        <v>96.997217849692589</v>
      </c>
      <c r="J73" s="5">
        <v>97.358221265415835</v>
      </c>
      <c r="K73" s="5">
        <v>97.611349356018422</v>
      </c>
      <c r="L73" s="5">
        <v>97.798165865584636</v>
      </c>
      <c r="M73" s="5">
        <v>97.941164184018859</v>
      </c>
      <c r="N73" s="5">
        <v>98.053643554109854</v>
      </c>
      <c r="O73" s="5">
        <v>98.143997683339492</v>
      </c>
      <c r="P73" s="5">
        <v>98.217797936986528</v>
      </c>
      <c r="Q73" s="5">
        <v>98.278893895351246</v>
      </c>
      <c r="R73" s="5">
        <v>98.330034211711904</v>
      </c>
      <c r="S73" s="5">
        <v>98.373235871707905</v>
      </c>
      <c r="T73" s="5">
        <v>98.410013601705884</v>
      </c>
      <c r="U73" s="5">
        <v>98.441527712651293</v>
      </c>
      <c r="V73" s="5">
        <v>98.468682406134889</v>
      </c>
      <c r="W73" s="5">
        <v>98.49219293263053</v>
      </c>
      <c r="X73" s="5">
        <v>98.512632568044395</v>
      </c>
    </row>
    <row r="74" spans="1:24" x14ac:dyDescent="0.3">
      <c r="A74" s="6" t="s">
        <v>6</v>
      </c>
      <c r="B74" s="6" t="s">
        <v>203</v>
      </c>
      <c r="C74" s="6" t="s">
        <v>81</v>
      </c>
      <c r="D74" s="6" t="s">
        <v>8</v>
      </c>
      <c r="E74" s="6" t="s">
        <v>9</v>
      </c>
      <c r="F74" s="5">
        <v>28.603999999999999</v>
      </c>
      <c r="G74" s="5">
        <v>34.286908565395009</v>
      </c>
      <c r="H74" s="5">
        <v>40.203450155141709</v>
      </c>
      <c r="I74" s="5">
        <v>46.144824489299822</v>
      </c>
      <c r="J74" s="5">
        <v>51.920638822227296</v>
      </c>
      <c r="K74" s="5">
        <v>57.381792947053981</v>
      </c>
      <c r="L74" s="5">
        <v>62.429547503553792</v>
      </c>
      <c r="M74" s="5">
        <v>67.012751553967732</v>
      </c>
      <c r="N74" s="5">
        <v>71.118308989725904</v>
      </c>
      <c r="O74" s="5">
        <v>74.75973309656915</v>
      </c>
      <c r="P74" s="5">
        <v>77.966837346113721</v>
      </c>
      <c r="Q74" s="5">
        <v>80.777808708252934</v>
      </c>
      <c r="R74" s="5">
        <v>83.233753207925815</v>
      </c>
      <c r="S74" s="5">
        <v>85.375280637893809</v>
      </c>
      <c r="T74" s="5">
        <v>87.240572560514352</v>
      </c>
      <c r="U74" s="5">
        <v>88.864441105494194</v>
      </c>
      <c r="V74" s="5">
        <v>90.278005539514865</v>
      </c>
      <c r="W74" s="5">
        <v>91.50872859286207</v>
      </c>
      <c r="X74" s="5">
        <v>92.58064487244404</v>
      </c>
    </row>
    <row r="75" spans="1:24" x14ac:dyDescent="0.3">
      <c r="A75" s="6" t="s">
        <v>6</v>
      </c>
      <c r="B75" s="6" t="s">
        <v>203</v>
      </c>
      <c r="C75" s="6" t="s">
        <v>82</v>
      </c>
      <c r="D75" s="6" t="s">
        <v>8</v>
      </c>
      <c r="E75" s="6" t="s">
        <v>9</v>
      </c>
      <c r="F75" s="5">
        <v>100</v>
      </c>
      <c r="G75" s="5">
        <v>100</v>
      </c>
      <c r="H75" s="5">
        <v>100</v>
      </c>
      <c r="I75" s="5">
        <v>100</v>
      </c>
      <c r="J75" s="5">
        <v>100</v>
      </c>
      <c r="K75" s="5">
        <v>100</v>
      </c>
      <c r="L75" s="5">
        <v>100</v>
      </c>
      <c r="M75" s="5">
        <v>100</v>
      </c>
      <c r="N75" s="5">
        <v>100</v>
      </c>
      <c r="O75" s="5">
        <v>100</v>
      </c>
      <c r="P75" s="5">
        <v>100</v>
      </c>
      <c r="Q75" s="5">
        <v>100</v>
      </c>
      <c r="R75" s="5">
        <v>100</v>
      </c>
      <c r="S75" s="5">
        <v>100</v>
      </c>
      <c r="T75" s="5">
        <v>100</v>
      </c>
      <c r="U75" s="5">
        <v>100</v>
      </c>
      <c r="V75" s="5">
        <v>100</v>
      </c>
      <c r="W75" s="5">
        <v>100</v>
      </c>
      <c r="X75" s="5">
        <v>100</v>
      </c>
    </row>
    <row r="76" spans="1:24" x14ac:dyDescent="0.3">
      <c r="A76" s="6" t="s">
        <v>6</v>
      </c>
      <c r="B76" s="6" t="s">
        <v>203</v>
      </c>
      <c r="C76" s="6" t="s">
        <v>83</v>
      </c>
      <c r="D76" s="6" t="s">
        <v>8</v>
      </c>
      <c r="E76" s="6" t="s">
        <v>9</v>
      </c>
      <c r="F76" s="5">
        <v>51.603999999999999</v>
      </c>
      <c r="G76" s="5">
        <v>56.066389623489052</v>
      </c>
      <c r="H76" s="5">
        <v>60.270371763823036</v>
      </c>
      <c r="I76" s="5">
        <v>64.181138328242668</v>
      </c>
      <c r="J76" s="5">
        <v>67.782121215135334</v>
      </c>
      <c r="K76" s="5">
        <v>71.071130508225039</v>
      </c>
      <c r="L76" s="5">
        <v>74.05640152044316</v>
      </c>
      <c r="M76" s="5">
        <v>76.753095545044303</v>
      </c>
      <c r="N76" s="5">
        <v>79.180484947923858</v>
      </c>
      <c r="O76" s="5">
        <v>81.359846835037331</v>
      </c>
      <c r="P76" s="5">
        <v>83.312981351125671</v>
      </c>
      <c r="Q76" s="5">
        <v>85.06123078354436</v>
      </c>
      <c r="R76" s="5">
        <v>86.624874809531249</v>
      </c>
      <c r="S76" s="5">
        <v>88.022794377074149</v>
      </c>
      <c r="T76" s="5">
        <v>89.272319256172111</v>
      </c>
      <c r="U76" s="5">
        <v>90.389195871062327</v>
      </c>
      <c r="V76" s="5">
        <v>91.387630072498268</v>
      </c>
      <c r="W76" s="5">
        <v>92.280373505705782</v>
      </c>
      <c r="X76" s="5">
        <v>93.078832561871934</v>
      </c>
    </row>
    <row r="77" spans="1:24" x14ac:dyDescent="0.3">
      <c r="A77" s="6" t="s">
        <v>6</v>
      </c>
      <c r="B77" s="6" t="s">
        <v>203</v>
      </c>
      <c r="C77" s="6" t="s">
        <v>84</v>
      </c>
      <c r="D77" s="6" t="s">
        <v>8</v>
      </c>
      <c r="E77" s="6" t="s">
        <v>9</v>
      </c>
      <c r="F77" s="5">
        <v>57.738</v>
      </c>
      <c r="G77" s="5">
        <v>61.680555108623935</v>
      </c>
      <c r="H77" s="5">
        <v>65.441918827976039</v>
      </c>
      <c r="I77" s="5">
        <v>68.989445625926578</v>
      </c>
      <c r="J77" s="5">
        <v>72.300249572586907</v>
      </c>
      <c r="K77" s="5">
        <v>75.360730854034813</v>
      </c>
      <c r="L77" s="5">
        <v>78.165575551157119</v>
      </c>
      <c r="M77" s="5">
        <v>80.716445705946327</v>
      </c>
      <c r="N77" s="5">
        <v>83.020550399284303</v>
      </c>
      <c r="O77" s="5">
        <v>85.089244162849127</v>
      </c>
      <c r="P77" s="5">
        <v>86.936750531384135</v>
      </c>
      <c r="Q77" s="5">
        <v>88.579065054543747</v>
      </c>
      <c r="R77" s="5">
        <v>90.033058047098109</v>
      </c>
      <c r="S77" s="5">
        <v>91.315773678403062</v>
      </c>
      <c r="T77" s="5">
        <v>92.443907543202457</v>
      </c>
      <c r="U77" s="5">
        <v>93.433437589772367</v>
      </c>
      <c r="V77" s="5">
        <v>94.299381066387937</v>
      </c>
      <c r="W77" s="5">
        <v>95.055651126943857</v>
      </c>
      <c r="X77" s="5">
        <v>95.71498948598358</v>
      </c>
    </row>
    <row r="78" spans="1:24" x14ac:dyDescent="0.3">
      <c r="A78" s="6" t="s">
        <v>6</v>
      </c>
      <c r="B78" s="6" t="s">
        <v>203</v>
      </c>
      <c r="C78" s="6" t="s">
        <v>85</v>
      </c>
      <c r="D78" s="6" t="s">
        <v>8</v>
      </c>
      <c r="E78" s="6" t="s">
        <v>9</v>
      </c>
      <c r="F78" s="5">
        <v>52.087000000000003</v>
      </c>
      <c r="G78" s="5">
        <v>60.313495249679193</v>
      </c>
      <c r="H78" s="5">
        <v>66.758285824014621</v>
      </c>
      <c r="I78" s="5">
        <v>71.746141664340612</v>
      </c>
      <c r="J78" s="5">
        <v>75.628281702344978</v>
      </c>
      <c r="K78" s="5">
        <v>78.690125954747799</v>
      </c>
      <c r="L78" s="5">
        <v>81.143130741697519</v>
      </c>
      <c r="M78" s="5">
        <v>83.139460187189329</v>
      </c>
      <c r="N78" s="5">
        <v>84.788266939297657</v>
      </c>
      <c r="O78" s="5">
        <v>86.168489458819479</v>
      </c>
      <c r="P78" s="5">
        <v>87.337957266746741</v>
      </c>
      <c r="Q78" s="5">
        <v>88.339659679604537</v>
      </c>
      <c r="R78" s="5">
        <v>89.206032433603568</v>
      </c>
      <c r="S78" s="5">
        <v>89.961903166330742</v>
      </c>
      <c r="T78" s="5">
        <v>90.626536202151115</v>
      </c>
      <c r="U78" s="5">
        <v>91.215070131753905</v>
      </c>
      <c r="V78" s="5">
        <v>91.739542255056534</v>
      </c>
      <c r="W78" s="5">
        <v>92.209628607405804</v>
      </c>
      <c r="X78" s="5">
        <v>92.633185660731087</v>
      </c>
    </row>
    <row r="79" spans="1:24" x14ac:dyDescent="0.3">
      <c r="A79" s="6" t="s">
        <v>6</v>
      </c>
      <c r="B79" s="6" t="s">
        <v>203</v>
      </c>
      <c r="C79" s="6" t="s">
        <v>86</v>
      </c>
      <c r="D79" s="6" t="s">
        <v>8</v>
      </c>
      <c r="E79" s="6" t="s">
        <v>9</v>
      </c>
      <c r="F79" s="5">
        <v>68.094999999999999</v>
      </c>
      <c r="G79" s="5">
        <v>70.344958053354205</v>
      </c>
      <c r="H79" s="5">
        <v>72.576818201925448</v>
      </c>
      <c r="I79" s="5">
        <v>74.773035233008898</v>
      </c>
      <c r="J79" s="5">
        <v>76.916088760119152</v>
      </c>
      <c r="K79" s="5">
        <v>78.989158348164622</v>
      </c>
      <c r="L79" s="5">
        <v>80.97679365885557</v>
      </c>
      <c r="M79" s="5">
        <v>82.865520137415118</v>
      </c>
      <c r="N79" s="5">
        <v>84.644325665634852</v>
      </c>
      <c r="O79" s="5">
        <v>86.304987118940019</v>
      </c>
      <c r="P79" s="5">
        <v>87.84221543961705</v>
      </c>
      <c r="Q79" s="5">
        <v>89.253619801367705</v>
      </c>
      <c r="R79" s="5">
        <v>90.539511495498388</v>
      </c>
      <c r="S79" s="5">
        <v>91.702582941842522</v>
      </c>
      <c r="T79" s="5">
        <v>92.747504935100906</v>
      </c>
      <c r="U79" s="5">
        <v>93.680485866674303</v>
      </c>
      <c r="V79" s="5">
        <v>94.508831607292194</v>
      </c>
      <c r="W79" s="5">
        <v>95.240536135489279</v>
      </c>
      <c r="X79" s="5">
        <v>95.883923057929294</v>
      </c>
    </row>
    <row r="80" spans="1:24" x14ac:dyDescent="0.3">
      <c r="A80" s="6" t="s">
        <v>6</v>
      </c>
      <c r="B80" s="6" t="s">
        <v>203</v>
      </c>
      <c r="C80" s="6" t="s">
        <v>87</v>
      </c>
      <c r="D80" s="6" t="s">
        <v>8</v>
      </c>
      <c r="E80" s="6" t="s">
        <v>9</v>
      </c>
      <c r="F80" s="5">
        <v>44.280999999999999</v>
      </c>
      <c r="G80" s="5">
        <v>49.288671264105801</v>
      </c>
      <c r="H80" s="5">
        <v>54.011222404756509</v>
      </c>
      <c r="I80" s="5">
        <v>58.386735162413054</v>
      </c>
      <c r="J80" s="5">
        <v>62.386987741500242</v>
      </c>
      <c r="K80" s="5">
        <v>66.009307397262603</v>
      </c>
      <c r="L80" s="5">
        <v>69.26818010644233</v>
      </c>
      <c r="M80" s="5">
        <v>72.188198062216742</v>
      </c>
      <c r="N80" s="5">
        <v>74.798839840504726</v>
      </c>
      <c r="O80" s="5">
        <v>77.130962574892706</v>
      </c>
      <c r="P80" s="5">
        <v>79.214644415587941</v>
      </c>
      <c r="Q80" s="5">
        <v>81.07798810701513</v>
      </c>
      <c r="R80" s="5">
        <v>82.74655966731585</v>
      </c>
      <c r="S80" s="5">
        <v>84.243220760247127</v>
      </c>
      <c r="T80" s="5">
        <v>85.588189183225694</v>
      </c>
      <c r="U80" s="5">
        <v>86.79922002489684</v>
      </c>
      <c r="V80" s="5">
        <v>87.891840948237899</v>
      </c>
      <c r="W80" s="5">
        <v>88.87960228854196</v>
      </c>
      <c r="X80" s="5">
        <v>89.77432006650055</v>
      </c>
    </row>
    <row r="81" spans="1:24" x14ac:dyDescent="0.3">
      <c r="A81" s="6" t="s">
        <v>6</v>
      </c>
      <c r="B81" s="6" t="s">
        <v>203</v>
      </c>
      <c r="C81" s="6" t="s">
        <v>88</v>
      </c>
      <c r="D81" s="6" t="s">
        <v>8</v>
      </c>
      <c r="E81" s="6" t="s">
        <v>9</v>
      </c>
      <c r="F81" s="5">
        <v>30.01</v>
      </c>
      <c r="G81" s="5">
        <v>34.671943709969675</v>
      </c>
      <c r="H81" s="5">
        <v>39.51907113955366</v>
      </c>
      <c r="I81" s="5">
        <v>44.443113524710455</v>
      </c>
      <c r="J81" s="5">
        <v>49.336593534077423</v>
      </c>
      <c r="K81" s="5">
        <v>54.102493742976201</v>
      </c>
      <c r="L81" s="5">
        <v>58.661075035465956</v>
      </c>
      <c r="M81" s="5">
        <v>62.953178480643992</v>
      </c>
      <c r="N81" s="5">
        <v>66.940337414706647</v>
      </c>
      <c r="O81" s="5">
        <v>70.602616845236511</v>
      </c>
      <c r="P81" s="5">
        <v>73.935233827984348</v>
      </c>
      <c r="Q81" s="5">
        <v>76.944838729204264</v>
      </c>
      <c r="R81" s="5">
        <v>79.646040979182061</v>
      </c>
      <c r="S81" s="5">
        <v>82.058479799543321</v>
      </c>
      <c r="T81" s="5">
        <v>84.204532347347396</v>
      </c>
      <c r="U81" s="5">
        <v>86.107626871879006</v>
      </c>
      <c r="V81" s="5">
        <v>87.791069299600778</v>
      </c>
      <c r="W81" s="5">
        <v>89.277274916954568</v>
      </c>
      <c r="X81" s="5">
        <v>90.587303075766428</v>
      </c>
    </row>
    <row r="82" spans="1:24" x14ac:dyDescent="0.3">
      <c r="A82" s="6" t="s">
        <v>6</v>
      </c>
      <c r="B82" s="6" t="s">
        <v>203</v>
      </c>
      <c r="C82" s="6" t="s">
        <v>89</v>
      </c>
      <c r="D82" s="6" t="s">
        <v>8</v>
      </c>
      <c r="E82" s="6" t="s">
        <v>9</v>
      </c>
      <c r="F82" s="5">
        <v>61.941000000000003</v>
      </c>
      <c r="G82" s="5">
        <v>66.12317903112671</v>
      </c>
      <c r="H82" s="5">
        <v>69.783408868211296</v>
      </c>
      <c r="I82" s="5">
        <v>72.975568364732965</v>
      </c>
      <c r="J82" s="5">
        <v>75.757624611725461</v>
      </c>
      <c r="K82" s="5">
        <v>78.185209320869504</v>
      </c>
      <c r="L82" s="5">
        <v>80.308618282586224</v>
      </c>
      <c r="M82" s="5">
        <v>82.171812518517186</v>
      </c>
      <c r="N82" s="5">
        <v>83.812474700997626</v>
      </c>
      <c r="O82" s="5">
        <v>85.262554769002477</v>
      </c>
      <c r="P82" s="5">
        <v>86.548991922269011</v>
      </c>
      <c r="Q82" s="5">
        <v>87.694452944205807</v>
      </c>
      <c r="R82" s="5">
        <v>88.7180130872202</v>
      </c>
      <c r="S82" s="5">
        <v>89.635751871632536</v>
      </c>
      <c r="T82" s="5">
        <v>90.461259344608635</v>
      </c>
      <c r="U82" s="5">
        <v>91.206059011003674</v>
      </c>
      <c r="V82" s="5">
        <v>91.879957741151955</v>
      </c>
      <c r="W82" s="5">
        <v>92.491333777965139</v>
      </c>
      <c r="X82" s="5">
        <v>93.04737327661708</v>
      </c>
    </row>
    <row r="83" spans="1:24" x14ac:dyDescent="0.3">
      <c r="A83" s="6" t="s">
        <v>6</v>
      </c>
      <c r="B83" s="6" t="s">
        <v>203</v>
      </c>
      <c r="C83" s="6" t="s">
        <v>90</v>
      </c>
      <c r="D83" s="6" t="s">
        <v>8</v>
      </c>
      <c r="E83" s="6" t="s">
        <v>9</v>
      </c>
      <c r="F83" s="5">
        <v>70.753</v>
      </c>
      <c r="G83" s="5">
        <v>75.647693741164971</v>
      </c>
      <c r="H83" s="5">
        <v>79.281776971317456</v>
      </c>
      <c r="I83" s="5">
        <v>82.049591798004542</v>
      </c>
      <c r="J83" s="5">
        <v>84.210248930243466</v>
      </c>
      <c r="K83" s="5">
        <v>85.934703858049204</v>
      </c>
      <c r="L83" s="5">
        <v>87.337943228207109</v>
      </c>
      <c r="M83" s="5">
        <v>88.499162171606088</v>
      </c>
      <c r="N83" s="5">
        <v>89.474227412036768</v>
      </c>
      <c r="O83" s="5">
        <v>90.303451539995081</v>
      </c>
      <c r="P83" s="5">
        <v>91.016534887945937</v>
      </c>
      <c r="Q83" s="5">
        <v>91.635776126335372</v>
      </c>
      <c r="R83" s="5">
        <v>92.178204676834923</v>
      </c>
      <c r="S83" s="5">
        <v>92.657027448464831</v>
      </c>
      <c r="T83" s="5">
        <v>93.082630176987763</v>
      </c>
      <c r="U83" s="5">
        <v>93.463283460804817</v>
      </c>
      <c r="V83" s="5">
        <v>93.80564917686965</v>
      </c>
      <c r="W83" s="5">
        <v>94.115149488989459</v>
      </c>
      <c r="X83" s="5">
        <v>94.396239663898996</v>
      </c>
    </row>
    <row r="84" spans="1:24" x14ac:dyDescent="0.3">
      <c r="A84" s="6" t="s">
        <v>6</v>
      </c>
      <c r="B84" s="6" t="s">
        <v>203</v>
      </c>
      <c r="C84" s="6" t="s">
        <v>91</v>
      </c>
      <c r="D84" s="6" t="s">
        <v>8</v>
      </c>
      <c r="E84" s="6" t="s">
        <v>9</v>
      </c>
      <c r="F84" s="5">
        <v>66.173000000000002</v>
      </c>
      <c r="G84" s="5">
        <v>69.861240475761662</v>
      </c>
      <c r="H84" s="5">
        <v>73.067917996516584</v>
      </c>
      <c r="I84" s="5">
        <v>75.854840834741722</v>
      </c>
      <c r="J84" s="5">
        <v>78.280697302152063</v>
      </c>
      <c r="K84" s="5">
        <v>80.398079893218892</v>
      </c>
      <c r="L84" s="5">
        <v>82.25261213672718</v>
      </c>
      <c r="M84" s="5">
        <v>83.883148251122449</v>
      </c>
      <c r="N84" s="5">
        <v>85.322445660895241</v>
      </c>
      <c r="O84" s="5">
        <v>86.597988141562297</v>
      </c>
      <c r="P84" s="5">
        <v>87.732800448509735</v>
      </c>
      <c r="Q84" s="5">
        <v>88.746184984775894</v>
      </c>
      <c r="R84" s="5">
        <v>89.654357621859646</v>
      </c>
      <c r="S84" s="5">
        <v>90.470982345489816</v>
      </c>
      <c r="T84" s="5">
        <v>91.207614175567841</v>
      </c>
      <c r="U84" s="5">
        <v>91.874063080927698</v>
      </c>
      <c r="V84" s="5">
        <v>92.478691763969636</v>
      </c>
      <c r="W84" s="5">
        <v>93.028658999946273</v>
      </c>
      <c r="X84" s="5">
        <v>93.530118573035452</v>
      </c>
    </row>
    <row r="85" spans="1:24" x14ac:dyDescent="0.3">
      <c r="A85" s="6" t="s">
        <v>6</v>
      </c>
      <c r="B85" s="6" t="s">
        <v>203</v>
      </c>
      <c r="C85" s="6" t="s">
        <v>92</v>
      </c>
      <c r="D85" s="6" t="s">
        <v>8</v>
      </c>
      <c r="E85" s="6" t="s">
        <v>9</v>
      </c>
      <c r="F85" s="5">
        <v>93.415999999999997</v>
      </c>
      <c r="G85" s="5">
        <v>95.869090026853826</v>
      </c>
      <c r="H85" s="5">
        <v>96.784265617464143</v>
      </c>
      <c r="I85" s="5">
        <v>97.282146927663035</v>
      </c>
      <c r="J85" s="5">
        <v>97.596711762386292</v>
      </c>
      <c r="K85" s="5">
        <v>97.812884946183004</v>
      </c>
      <c r="L85" s="5">
        <v>97.969719939810162</v>
      </c>
      <c r="M85" s="5">
        <v>98.087888892041548</v>
      </c>
      <c r="N85" s="5">
        <v>98.179427252183046</v>
      </c>
      <c r="O85" s="5">
        <v>98.251845413469397</v>
      </c>
      <c r="P85" s="5">
        <v>98.310085280481005</v>
      </c>
      <c r="Q85" s="5">
        <v>98.357538000655438</v>
      </c>
      <c r="R85" s="5">
        <v>98.396611159665028</v>
      </c>
      <c r="S85" s="5">
        <v>98.429062847665065</v>
      </c>
      <c r="T85" s="5">
        <v>98.456207555915327</v>
      </c>
      <c r="U85" s="5">
        <v>98.479048000050255</v>
      </c>
      <c r="V85" s="5">
        <v>98.498362300293167</v>
      </c>
      <c r="W85" s="5">
        <v>98.514763275789221</v>
      </c>
      <c r="X85" s="5">
        <v>98.528739773187496</v>
      </c>
    </row>
    <row r="86" spans="1:24" x14ac:dyDescent="0.3">
      <c r="A86" s="6" t="s">
        <v>6</v>
      </c>
      <c r="B86" s="6" t="s">
        <v>203</v>
      </c>
      <c r="C86" s="6" t="s">
        <v>93</v>
      </c>
      <c r="D86" s="6" t="s">
        <v>8</v>
      </c>
      <c r="E86" s="6" t="s">
        <v>9</v>
      </c>
      <c r="F86" s="5">
        <v>91.852999999999994</v>
      </c>
      <c r="G86" s="5">
        <v>92.020790560722617</v>
      </c>
      <c r="H86" s="5">
        <v>92.18541941266885</v>
      </c>
      <c r="I86" s="5">
        <v>92.346934093937392</v>
      </c>
      <c r="J86" s="5">
        <v>92.505381926573179</v>
      </c>
      <c r="K86" s="5">
        <v>92.660809994104525</v>
      </c>
      <c r="L86" s="5">
        <v>92.813265120241269</v>
      </c>
      <c r="M86" s="5">
        <v>92.962793848705971</v>
      </c>
      <c r="N86" s="5">
        <v>93.109442424169714</v>
      </c>
      <c r="O86" s="5">
        <v>93.253256774263676</v>
      </c>
      <c r="P86" s="5">
        <v>93.394282492637416</v>
      </c>
      <c r="Q86" s="5">
        <v>93.532564823034733</v>
      </c>
      <c r="R86" s="5">
        <v>93.6681486443577</v>
      </c>
      <c r="S86" s="5">
        <v>93.801078456689552</v>
      </c>
      <c r="T86" s="5">
        <v>93.931398368247272</v>
      </c>
      <c r="U86" s="5">
        <v>94.059152083234295</v>
      </c>
      <c r="V86" s="5">
        <v>94.184382890564734</v>
      </c>
      <c r="W86" s="5">
        <v>94.307133653429901</v>
      </c>
      <c r="X86" s="5">
        <v>94.427446799678648</v>
      </c>
    </row>
    <row r="87" spans="1:24" x14ac:dyDescent="0.3">
      <c r="A87" s="6" t="s">
        <v>6</v>
      </c>
      <c r="B87" s="6" t="s">
        <v>203</v>
      </c>
      <c r="C87" s="6" t="s">
        <v>94</v>
      </c>
      <c r="D87" s="6" t="s">
        <v>8</v>
      </c>
      <c r="E87" s="6" t="s">
        <v>9</v>
      </c>
      <c r="F87" s="5">
        <v>68.36</v>
      </c>
      <c r="G87" s="5">
        <v>71.554805863415069</v>
      </c>
      <c r="H87" s="5">
        <v>74.401592127527266</v>
      </c>
      <c r="I87" s="5">
        <v>76.933994195149381</v>
      </c>
      <c r="J87" s="5">
        <v>79.185774895282961</v>
      </c>
      <c r="K87" s="5">
        <v>81.188969779935107</v>
      </c>
      <c r="L87" s="5">
        <v>82.972951731282066</v>
      </c>
      <c r="M87" s="5">
        <v>84.5640748478001</v>
      </c>
      <c r="N87" s="5">
        <v>85.985659450074408</v>
      </c>
      <c r="O87" s="5">
        <v>87.25816204970566</v>
      </c>
      <c r="P87" s="5">
        <v>88.399433055614551</v>
      </c>
      <c r="Q87" s="5">
        <v>89.425004552633013</v>
      </c>
      <c r="R87" s="5">
        <v>90.348375819192071</v>
      </c>
      <c r="S87" s="5">
        <v>91.181279871922072</v>
      </c>
      <c r="T87" s="5">
        <v>91.933923622041561</v>
      </c>
      <c r="U87" s="5">
        <v>92.615199543521371</v>
      </c>
      <c r="V87" s="5">
        <v>93.232869628869182</v>
      </c>
      <c r="W87" s="5">
        <v>93.793723828744717</v>
      </c>
      <c r="X87" s="5">
        <v>94.303715748900728</v>
      </c>
    </row>
    <row r="88" spans="1:24" x14ac:dyDescent="0.3">
      <c r="A88" s="6" t="s">
        <v>6</v>
      </c>
      <c r="B88" s="6" t="s">
        <v>203</v>
      </c>
      <c r="C88" s="6" t="s">
        <v>95</v>
      </c>
      <c r="D88" s="6" t="s">
        <v>8</v>
      </c>
      <c r="E88" s="6" t="s">
        <v>9</v>
      </c>
      <c r="F88" s="5">
        <v>52.006</v>
      </c>
      <c r="G88" s="5">
        <v>56.436579581294353</v>
      </c>
      <c r="H88" s="5">
        <v>60.613754230005711</v>
      </c>
      <c r="I88" s="5">
        <v>64.503060126018454</v>
      </c>
      <c r="J88" s="5">
        <v>68.087574012977896</v>
      </c>
      <c r="K88" s="5">
        <v>71.364339543910432</v>
      </c>
      <c r="L88" s="5">
        <v>74.340655294713613</v>
      </c>
      <c r="M88" s="5">
        <v>77.030744807950967</v>
      </c>
      <c r="N88" s="5">
        <v>79.453042200950165</v>
      </c>
      <c r="O88" s="5">
        <v>81.628132843506975</v>
      </c>
      <c r="P88" s="5">
        <v>83.577282710865248</v>
      </c>
      <c r="Q88" s="5">
        <v>85.321447472701053</v>
      </c>
      <c r="R88" s="5">
        <v>86.880647411655147</v>
      </c>
      <c r="S88" s="5">
        <v>88.2736075729905</v>
      </c>
      <c r="T88" s="5">
        <v>89.517582157100904</v>
      </c>
      <c r="U88" s="5">
        <v>90.628301748732795</v>
      </c>
      <c r="V88" s="5">
        <v>91.619998793536595</v>
      </c>
      <c r="W88" s="5">
        <v>92.505480033143442</v>
      </c>
      <c r="X88" s="5">
        <v>93.296224592029262</v>
      </c>
    </row>
    <row r="89" spans="1:24" x14ac:dyDescent="0.3">
      <c r="A89" s="6" t="s">
        <v>6</v>
      </c>
      <c r="B89" s="6" t="s">
        <v>203</v>
      </c>
      <c r="C89" s="6" t="s">
        <v>96</v>
      </c>
      <c r="D89" s="6" t="s">
        <v>8</v>
      </c>
      <c r="E89" s="6" t="s">
        <v>9</v>
      </c>
      <c r="F89" s="5">
        <v>78.527000000000001</v>
      </c>
      <c r="G89" s="5">
        <v>82.380771436480174</v>
      </c>
      <c r="H89" s="5">
        <v>85.456689952517038</v>
      </c>
      <c r="I89" s="5">
        <v>87.928424232343076</v>
      </c>
      <c r="J89" s="5">
        <v>89.929632009816714</v>
      </c>
      <c r="K89" s="5">
        <v>91.561918404424148</v>
      </c>
      <c r="L89" s="5">
        <v>92.902490582884511</v>
      </c>
      <c r="M89" s="5">
        <v>94.010340427149288</v>
      </c>
      <c r="N89" s="5">
        <v>94.930919633821873</v>
      </c>
      <c r="O89" s="5">
        <v>95.699582271357627</v>
      </c>
      <c r="P89" s="5">
        <v>96.34409800797377</v>
      </c>
      <c r="Q89" s="5">
        <v>96.88648773689674</v>
      </c>
      <c r="R89" s="5">
        <v>97.344371405553488</v>
      </c>
      <c r="S89" s="5">
        <v>97.731965514070296</v>
      </c>
      <c r="T89" s="5">
        <v>98.060828194596851</v>
      </c>
      <c r="U89" s="5">
        <v>98.340421262455095</v>
      </c>
      <c r="V89" s="5">
        <v>98.578538479900971</v>
      </c>
      <c r="W89" s="5">
        <v>98.781635142230357</v>
      </c>
      <c r="X89" s="5">
        <v>98.955084190996317</v>
      </c>
    </row>
    <row r="90" spans="1:24" x14ac:dyDescent="0.3">
      <c r="A90" s="6" t="s">
        <v>6</v>
      </c>
      <c r="B90" s="6" t="s">
        <v>203</v>
      </c>
      <c r="C90" s="6" t="s">
        <v>97</v>
      </c>
      <c r="D90" s="6" t="s">
        <v>8</v>
      </c>
      <c r="E90" s="6" t="s">
        <v>9</v>
      </c>
      <c r="F90" s="5">
        <v>66.832999999999998</v>
      </c>
      <c r="G90" s="5">
        <v>70.390681071254349</v>
      </c>
      <c r="H90" s="5">
        <v>73.489219915315857</v>
      </c>
      <c r="I90" s="5">
        <v>76.187740904174944</v>
      </c>
      <c r="J90" s="5">
        <v>78.541851484778078</v>
      </c>
      <c r="K90" s="5">
        <v>80.601206481048195</v>
      </c>
      <c r="L90" s="5">
        <v>82.408856272368524</v>
      </c>
      <c r="M90" s="5">
        <v>84.001500678899504</v>
      </c>
      <c r="N90" s="5">
        <v>85.410138316630906</v>
      </c>
      <c r="O90" s="5">
        <v>86.660837125619366</v>
      </c>
      <c r="P90" s="5">
        <v>87.775490366914994</v>
      </c>
      <c r="Q90" s="5">
        <v>88.772498891862668</v>
      </c>
      <c r="R90" s="5">
        <v>89.667360411740773</v>
      </c>
      <c r="S90" s="5">
        <v>90.473165956777351</v>
      </c>
      <c r="T90" s="5">
        <v>91.201012201654805</v>
      </c>
      <c r="U90" s="5">
        <v>91.860341191736026</v>
      </c>
      <c r="V90" s="5">
        <v>92.459219138413673</v>
      </c>
      <c r="W90" s="5">
        <v>93.004564897607139</v>
      </c>
      <c r="X90" s="5">
        <v>93.50233728278198</v>
      </c>
    </row>
    <row r="91" spans="1:24" x14ac:dyDescent="0.3">
      <c r="A91" s="6" t="s">
        <v>6</v>
      </c>
      <c r="B91" s="6" t="s">
        <v>203</v>
      </c>
      <c r="C91" s="6" t="s">
        <v>98</v>
      </c>
      <c r="D91" s="6" t="s">
        <v>8</v>
      </c>
      <c r="E91" s="6" t="s">
        <v>9</v>
      </c>
      <c r="F91" s="5">
        <v>58.506</v>
      </c>
      <c r="G91" s="5">
        <v>62.457835597339681</v>
      </c>
      <c r="H91" s="5">
        <v>66.255787835096569</v>
      </c>
      <c r="I91" s="5">
        <v>69.859826695934558</v>
      </c>
      <c r="J91" s="5">
        <v>73.238734680224312</v>
      </c>
      <c r="K91" s="5">
        <v>76.37069823128914</v>
      </c>
      <c r="L91" s="5">
        <v>79.243150118126934</v>
      </c>
      <c r="M91" s="5">
        <v>81.852001794729276</v>
      </c>
      <c r="N91" s="5">
        <v>84.200452624535515</v>
      </c>
      <c r="O91" s="5">
        <v>86.297571178778981</v>
      </c>
      <c r="P91" s="5">
        <v>88.156821561460774</v>
      </c>
      <c r="Q91" s="5">
        <v>89.794667670803122</v>
      </c>
      <c r="R91" s="5">
        <v>91.229342707302564</v>
      </c>
      <c r="S91" s="5">
        <v>92.479829124379549</v>
      </c>
      <c r="T91" s="5">
        <v>93.565060668958949</v>
      </c>
      <c r="U91" s="5">
        <v>94.503334815607658</v>
      </c>
      <c r="V91" s="5">
        <v>95.311910062243541</v>
      </c>
      <c r="W91" s="5">
        <v>96.00675632684019</v>
      </c>
      <c r="X91" s="5">
        <v>96.602425825713794</v>
      </c>
    </row>
    <row r="92" spans="1:24" x14ac:dyDescent="0.3">
      <c r="A92" s="6" t="s">
        <v>6</v>
      </c>
      <c r="B92" s="6" t="s">
        <v>203</v>
      </c>
      <c r="C92" s="6" t="s">
        <v>99</v>
      </c>
      <c r="D92" s="6" t="s">
        <v>8</v>
      </c>
      <c r="E92" s="6" t="s">
        <v>9</v>
      </c>
      <c r="F92" s="5">
        <v>22.18</v>
      </c>
      <c r="G92" s="5">
        <v>26.518091487575351</v>
      </c>
      <c r="H92" s="5">
        <v>31.170543102410452</v>
      </c>
      <c r="I92" s="5">
        <v>36.015436854146756</v>
      </c>
      <c r="J92" s="5">
        <v>40.921379634259338</v>
      </c>
      <c r="K92" s="5">
        <v>45.76390774967625</v>
      </c>
      <c r="L92" s="5">
        <v>50.438320959164209</v>
      </c>
      <c r="M92" s="5">
        <v>54.866606522049963</v>
      </c>
      <c r="N92" s="5">
        <v>58.998517668171793</v>
      </c>
      <c r="O92" s="5">
        <v>62.808472014123936</v>
      </c>
      <c r="P92" s="5">
        <v>66.290362524997406</v>
      </c>
      <c r="Q92" s="5">
        <v>69.45197833381161</v>
      </c>
      <c r="R92" s="5">
        <v>72.310053419464523</v>
      </c>
      <c r="S92" s="5">
        <v>74.88636328574519</v>
      </c>
      <c r="T92" s="5">
        <v>77.204904096986979</v>
      </c>
      <c r="U92" s="5">
        <v>79.2899994999093</v>
      </c>
      <c r="V92" s="5">
        <v>81.165121886556932</v>
      </c>
      <c r="W92" s="5">
        <v>82.852225077385128</v>
      </c>
      <c r="X92" s="5">
        <v>84.371422704003578</v>
      </c>
    </row>
    <row r="93" spans="1:24" x14ac:dyDescent="0.3">
      <c r="A93" s="6" t="s">
        <v>6</v>
      </c>
      <c r="B93" s="6" t="s">
        <v>203</v>
      </c>
      <c r="C93" s="6" t="s">
        <v>100</v>
      </c>
      <c r="D93" s="6" t="s">
        <v>8</v>
      </c>
      <c r="E93" s="6" t="s">
        <v>9</v>
      </c>
      <c r="F93" s="5">
        <v>34.548999999999999</v>
      </c>
      <c r="G93" s="5">
        <v>39.403347159509231</v>
      </c>
      <c r="H93" s="5">
        <v>44.243018758468196</v>
      </c>
      <c r="I93" s="5">
        <v>48.959074771991411</v>
      </c>
      <c r="J93" s="5">
        <v>53.465380038164497</v>
      </c>
      <c r="K93" s="5">
        <v>57.701846893435047</v>
      </c>
      <c r="L93" s="5">
        <v>61.633152947724433</v>
      </c>
      <c r="M93" s="5">
        <v>65.244710125833777</v>
      </c>
      <c r="N93" s="5">
        <v>68.537597802698102</v>
      </c>
      <c r="O93" s="5">
        <v>71.523658649960538</v>
      </c>
      <c r="P93" s="5">
        <v>74.221381835321907</v>
      </c>
      <c r="Q93" s="5">
        <v>76.652766028123125</v>
      </c>
      <c r="R93" s="5">
        <v>78.84110415596885</v>
      </c>
      <c r="S93" s="5">
        <v>80.809523873753236</v>
      </c>
      <c r="T93" s="5">
        <v>82.580096297631044</v>
      </c>
      <c r="U93" s="5">
        <v>84.173346046622456</v>
      </c>
      <c r="V93" s="5">
        <v>85.608030345220797</v>
      </c>
      <c r="W93" s="5">
        <v>86.901089745524288</v>
      </c>
      <c r="X93" s="5">
        <v>88.067702233786733</v>
      </c>
    </row>
    <row r="94" spans="1:24" x14ac:dyDescent="0.3">
      <c r="A94" s="6" t="s">
        <v>6</v>
      </c>
      <c r="B94" s="6" t="s">
        <v>203</v>
      </c>
      <c r="C94" s="6" t="s">
        <v>101</v>
      </c>
      <c r="D94" s="6" t="s">
        <v>8</v>
      </c>
      <c r="E94" s="6" t="s">
        <v>9</v>
      </c>
      <c r="F94" s="5">
        <v>20.108000000000001</v>
      </c>
      <c r="G94" s="5">
        <v>23.707098995587238</v>
      </c>
      <c r="H94" s="5">
        <v>27.683021610099388</v>
      </c>
      <c r="I94" s="5">
        <v>31.993080255667383</v>
      </c>
      <c r="J94" s="5">
        <v>36.57347463167693</v>
      </c>
      <c r="K94" s="5">
        <v>41.342820942494264</v>
      </c>
      <c r="L94" s="5">
        <v>46.208257793149002</v>
      </c>
      <c r="M94" s="5">
        <v>51.073133177243044</v>
      </c>
      <c r="N94" s="5">
        <v>55.844887084255248</v>
      </c>
      <c r="O94" s="5">
        <v>60.441780987378593</v>
      </c>
      <c r="P94" s="5">
        <v>64.797542593547192</v>
      </c>
      <c r="Q94" s="5">
        <v>68.863591145134237</v>
      </c>
      <c r="R94" s="5">
        <v>72.60905407677933</v>
      </c>
      <c r="S94" s="5">
        <v>76.019130091292439</v>
      </c>
      <c r="T94" s="5">
        <v>79.092465530540963</v>
      </c>
      <c r="U94" s="5">
        <v>81.838145964965804</v>
      </c>
      <c r="V94" s="5">
        <v>84.272749296318466</v>
      </c>
      <c r="W94" s="5">
        <v>86.417733864663475</v>
      </c>
      <c r="X94" s="5">
        <v>88.297288856793756</v>
      </c>
    </row>
    <row r="95" spans="1:24" x14ac:dyDescent="0.3">
      <c r="A95" s="6" t="s">
        <v>6</v>
      </c>
      <c r="B95" s="6" t="s">
        <v>203</v>
      </c>
      <c r="C95" s="6" t="s">
        <v>102</v>
      </c>
      <c r="D95" s="6" t="s">
        <v>8</v>
      </c>
      <c r="E95" s="6" t="s">
        <v>9</v>
      </c>
      <c r="F95" s="5">
        <v>82.957999999999984</v>
      </c>
      <c r="G95" s="5">
        <v>84.319111576545552</v>
      </c>
      <c r="H95" s="5">
        <v>85.617372896330508</v>
      </c>
      <c r="I95" s="5">
        <v>86.848808772265556</v>
      </c>
      <c r="J95" s="5">
        <v>88.010513490349226</v>
      </c>
      <c r="K95" s="5">
        <v>89.100656581690146</v>
      </c>
      <c r="L95" s="5">
        <v>90.118448738671376</v>
      </c>
      <c r="M95" s="5">
        <v>91.06407326203383</v>
      </c>
      <c r="N95" s="5">
        <v>91.938590214368077</v>
      </c>
      <c r="O95" s="5">
        <v>92.743821375419913</v>
      </c>
      <c r="P95" s="5">
        <v>93.482224180382559</v>
      </c>
      <c r="Q95" s="5">
        <v>94.156762211156078</v>
      </c>
      <c r="R95" s="5">
        <v>94.770778700276765</v>
      </c>
      <c r="S95" s="5">
        <v>95.327878113420397</v>
      </c>
      <c r="T95" s="5">
        <v>95.831819397083407</v>
      </c>
      <c r="U95" s="5">
        <v>96.286423070925125</v>
      </c>
      <c r="V95" s="5">
        <v>96.695493116852077</v>
      </c>
      <c r="W95" s="5">
        <v>97.062753627523861</v>
      </c>
      <c r="X95" s="5">
        <v>97.391799442453561</v>
      </c>
    </row>
    <row r="96" spans="1:24" x14ac:dyDescent="0.3">
      <c r="A96" s="6" t="s">
        <v>6</v>
      </c>
      <c r="B96" s="6" t="s">
        <v>203</v>
      </c>
      <c r="C96" s="6" t="s">
        <v>103</v>
      </c>
      <c r="D96" s="6" t="s">
        <v>8</v>
      </c>
      <c r="E96" s="6" t="s">
        <v>9</v>
      </c>
      <c r="F96" s="5">
        <v>98.384</v>
      </c>
      <c r="G96" s="5">
        <v>99.613646353020926</v>
      </c>
      <c r="H96" s="5">
        <v>99.744380341179024</v>
      </c>
      <c r="I96" s="5">
        <v>99.811444831298161</v>
      </c>
      <c r="J96" s="5">
        <v>99.852923118258659</v>
      </c>
      <c r="K96" s="5">
        <v>99.881240723626405</v>
      </c>
      <c r="L96" s="5">
        <v>99.901814255049217</v>
      </c>
      <c r="M96" s="5">
        <v>99.917418121878498</v>
      </c>
      <c r="N96" s="5">
        <v>99.929631670725556</v>
      </c>
      <c r="O96" s="5">
        <v>99.939424366109648</v>
      </c>
      <c r="P96" s="5">
        <v>99.947426139551538</v>
      </c>
      <c r="Q96" s="5">
        <v>99.954064978051107</v>
      </c>
      <c r="R96" s="5">
        <v>99.959642326028671</v>
      </c>
      <c r="S96" s="5">
        <v>99.964376905777499</v>
      </c>
      <c r="T96" s="5">
        <v>99.968431431825493</v>
      </c>
      <c r="U96" s="5">
        <v>99.971929558214896</v>
      </c>
      <c r="V96" s="5">
        <v>99.974966998040088</v>
      </c>
      <c r="W96" s="5">
        <v>99.977619033301565</v>
      </c>
      <c r="X96" s="5">
        <v>99.979945715848842</v>
      </c>
    </row>
    <row r="97" spans="1:24" x14ac:dyDescent="0.3">
      <c r="A97" s="6" t="s">
        <v>6</v>
      </c>
      <c r="B97" s="6" t="s">
        <v>203</v>
      </c>
      <c r="C97" s="6" t="s">
        <v>104</v>
      </c>
      <c r="D97" s="6" t="s">
        <v>8</v>
      </c>
      <c r="E97" s="6" t="s">
        <v>9</v>
      </c>
      <c r="F97" s="5">
        <v>33.183999999999997</v>
      </c>
      <c r="G97" s="5">
        <v>40.43663987911264</v>
      </c>
      <c r="H97" s="5">
        <v>47.570073919805196</v>
      </c>
      <c r="I97" s="5">
        <v>54.25437985667547</v>
      </c>
      <c r="J97" s="5">
        <v>60.292688673236093</v>
      </c>
      <c r="K97" s="5">
        <v>65.610793828379514</v>
      </c>
      <c r="L97" s="5">
        <v>70.21990980199196</v>
      </c>
      <c r="M97" s="5">
        <v>74.178405841118803</v>
      </c>
      <c r="N97" s="5">
        <v>77.563882861602181</v>
      </c>
      <c r="O97" s="5">
        <v>80.456538559562418</v>
      </c>
      <c r="P97" s="5">
        <v>82.930831399900754</v>
      </c>
      <c r="Q97" s="5">
        <v>85.052188708828822</v>
      </c>
      <c r="R97" s="5">
        <v>86.876402458294962</v>
      </c>
      <c r="S97" s="5">
        <v>88.450281460214413</v>
      </c>
      <c r="T97" s="5">
        <v>89.812779802662959</v>
      </c>
      <c r="U97" s="5">
        <v>90.996212986312784</v>
      </c>
      <c r="V97" s="5">
        <v>92.027388298483388</v>
      </c>
      <c r="W97" s="5">
        <v>92.928586295459297</v>
      </c>
      <c r="X97" s="5">
        <v>93.71838303854517</v>
      </c>
    </row>
    <row r="98" spans="1:24" x14ac:dyDescent="0.3">
      <c r="A98" s="6" t="s">
        <v>6</v>
      </c>
      <c r="B98" s="6" t="s">
        <v>203</v>
      </c>
      <c r="C98" s="6" t="s">
        <v>105</v>
      </c>
      <c r="D98" s="6" t="s">
        <v>8</v>
      </c>
      <c r="E98" s="6" t="s">
        <v>9</v>
      </c>
      <c r="F98" s="5">
        <v>87.244000000000014</v>
      </c>
      <c r="G98" s="5">
        <v>88.258819479323634</v>
      </c>
      <c r="H98" s="5">
        <v>89.097595175536568</v>
      </c>
      <c r="I98" s="5">
        <v>89.80120327453136</v>
      </c>
      <c r="J98" s="5">
        <v>90.398951095395248</v>
      </c>
      <c r="K98" s="5">
        <v>90.912350932945046</v>
      </c>
      <c r="L98" s="5">
        <v>91.357523010445377</v>
      </c>
      <c r="M98" s="5">
        <v>91.746769505954447</v>
      </c>
      <c r="N98" s="5">
        <v>92.089632217796861</v>
      </c>
      <c r="O98" s="5">
        <v>92.393619735950807</v>
      </c>
      <c r="P98" s="5">
        <v>92.664717814465277</v>
      </c>
      <c r="Q98" s="5">
        <v>92.907754318363828</v>
      </c>
      <c r="R98" s="5">
        <v>93.126664624413252</v>
      </c>
      <c r="S98" s="5">
        <v>93.32468761246588</v>
      </c>
      <c r="T98" s="5">
        <v>93.504512438917345</v>
      </c>
      <c r="U98" s="5">
        <v>93.668389868166884</v>
      </c>
      <c r="V98" s="5">
        <v>93.818217718682504</v>
      </c>
      <c r="W98" s="5">
        <v>93.955607155722149</v>
      </c>
      <c r="X98" s="5">
        <v>94.081934640635041</v>
      </c>
    </row>
    <row r="99" spans="1:24" x14ac:dyDescent="0.3">
      <c r="A99" s="6" t="s">
        <v>6</v>
      </c>
      <c r="B99" s="6" t="s">
        <v>203</v>
      </c>
      <c r="C99" s="6" t="s">
        <v>106</v>
      </c>
      <c r="D99" s="6" t="s">
        <v>8</v>
      </c>
      <c r="E99" s="6" t="s">
        <v>9</v>
      </c>
      <c r="F99" s="5">
        <v>47.814999999999998</v>
      </c>
      <c r="G99" s="5">
        <v>52.6825747990708</v>
      </c>
      <c r="H99" s="5">
        <v>57.313774892087253</v>
      </c>
      <c r="I99" s="5">
        <v>61.649305113043418</v>
      </c>
      <c r="J99" s="5">
        <v>65.65464866299952</v>
      </c>
      <c r="K99" s="5">
        <v>69.316070746231574</v>
      </c>
      <c r="L99" s="5">
        <v>72.635645475650975</v>
      </c>
      <c r="M99" s="5">
        <v>75.626423598221507</v>
      </c>
      <c r="N99" s="5">
        <v>78.30833678196592</v>
      </c>
      <c r="O99" s="5">
        <v>80.705035438155377</v>
      </c>
      <c r="P99" s="5">
        <v>82.84161954195983</v>
      </c>
      <c r="Q99" s="5">
        <v>84.743114142856953</v>
      </c>
      <c r="R99" s="5">
        <v>86.433514867840387</v>
      </c>
      <c r="S99" s="5">
        <v>87.935243615260518</v>
      </c>
      <c r="T99" s="5">
        <v>89.26888501970754</v>
      </c>
      <c r="U99" s="5">
        <v>90.453106348944473</v>
      </c>
      <c r="V99" s="5">
        <v>91.504691280481708</v>
      </c>
      <c r="W99" s="5">
        <v>92.438639787232091</v>
      </c>
      <c r="X99" s="5">
        <v>93.268302426250187</v>
      </c>
    </row>
    <row r="100" spans="1:24" x14ac:dyDescent="0.3">
      <c r="A100" s="6" t="s">
        <v>6</v>
      </c>
      <c r="B100" s="6" t="s">
        <v>203</v>
      </c>
      <c r="C100" s="6" t="s">
        <v>107</v>
      </c>
      <c r="D100" s="6" t="s">
        <v>8</v>
      </c>
      <c r="E100" s="6" t="s">
        <v>9</v>
      </c>
      <c r="F100" s="5">
        <v>77.888000000000005</v>
      </c>
      <c r="G100" s="5">
        <v>81.686294617653388</v>
      </c>
      <c r="H100" s="5">
        <v>84.781670000819361</v>
      </c>
      <c r="I100" s="5">
        <v>87.310782734879311</v>
      </c>
      <c r="J100" s="5">
        <v>89.385270022412882</v>
      </c>
      <c r="K100" s="5">
        <v>91.094264055763418</v>
      </c>
      <c r="L100" s="5">
        <v>92.508294885565931</v>
      </c>
      <c r="M100" s="5">
        <v>93.683094509574232</v>
      </c>
      <c r="N100" s="5">
        <v>94.662821000545861</v>
      </c>
      <c r="O100" s="5">
        <v>95.482632948907082</v>
      </c>
      <c r="P100" s="5">
        <v>96.170689331243508</v>
      </c>
      <c r="Q100" s="5">
        <v>96.749684733391874</v>
      </c>
      <c r="R100" s="5">
        <v>97.238023910677541</v>
      </c>
      <c r="S100" s="5">
        <v>97.650721737668505</v>
      </c>
      <c r="T100" s="5">
        <v>98.000095728630924</v>
      </c>
      <c r="U100" s="5">
        <v>98.296302122749807</v>
      </c>
      <c r="V100" s="5">
        <v>98.547753729782102</v>
      </c>
      <c r="W100" s="5">
        <v>98.761447998477436</v>
      </c>
      <c r="X100" s="5">
        <v>98.943226509806877</v>
      </c>
    </row>
    <row r="101" spans="1:24" x14ac:dyDescent="0.3">
      <c r="A101" s="6" t="s">
        <v>6</v>
      </c>
      <c r="B101" s="6" t="s">
        <v>203</v>
      </c>
      <c r="C101" s="6" t="s">
        <v>108</v>
      </c>
      <c r="D101" s="6" t="s">
        <v>8</v>
      </c>
      <c r="E101" s="6" t="s">
        <v>9</v>
      </c>
      <c r="F101" s="5">
        <v>27.966000000000001</v>
      </c>
      <c r="G101" s="5">
        <v>33.811445282145421</v>
      </c>
      <c r="H101" s="5">
        <v>39.938513097258209</v>
      </c>
      <c r="I101" s="5">
        <v>46.117190499930565</v>
      </c>
      <c r="J101" s="5">
        <v>52.133773544323503</v>
      </c>
      <c r="K101" s="5">
        <v>57.819211855417748</v>
      </c>
      <c r="L101" s="5">
        <v>63.061222052161234</v>
      </c>
      <c r="M101" s="5">
        <v>67.801899365734329</v>
      </c>
      <c r="N101" s="5">
        <v>72.026871068649029</v>
      </c>
      <c r="O101" s="5">
        <v>75.751984619965242</v>
      </c>
      <c r="P101" s="5">
        <v>79.011318567444562</v>
      </c>
      <c r="Q101" s="5">
        <v>81.848043921051058</v>
      </c>
      <c r="R101" s="5">
        <v>84.308223387394094</v>
      </c>
      <c r="S101" s="5">
        <v>86.43700262652699</v>
      </c>
      <c r="T101" s="5">
        <v>88.276513990957</v>
      </c>
      <c r="U101" s="5">
        <v>89.864903498649625</v>
      </c>
      <c r="V101" s="5">
        <v>91.236043539544667</v>
      </c>
      <c r="W101" s="5">
        <v>92.419634603525907</v>
      </c>
      <c r="X101" s="5">
        <v>93.441507068407091</v>
      </c>
    </row>
    <row r="102" spans="1:24" x14ac:dyDescent="0.3">
      <c r="A102" s="6" t="s">
        <v>6</v>
      </c>
      <c r="B102" s="6" t="s">
        <v>203</v>
      </c>
      <c r="C102" s="6" t="s">
        <v>109</v>
      </c>
      <c r="D102" s="6" t="s">
        <v>8</v>
      </c>
      <c r="E102" s="6" t="s">
        <v>9</v>
      </c>
      <c r="F102" s="5">
        <v>14.311999999999999</v>
      </c>
      <c r="G102" s="5">
        <v>17.199518792511391</v>
      </c>
      <c r="H102" s="5">
        <v>20.512173505049574</v>
      </c>
      <c r="I102" s="5">
        <v>24.252710483019559</v>
      </c>
      <c r="J102" s="5">
        <v>28.402530112225357</v>
      </c>
      <c r="K102" s="5">
        <v>32.918748869288557</v>
      </c>
      <c r="L102" s="5">
        <v>37.733968198550848</v>
      </c>
      <c r="M102" s="5">
        <v>42.759403452520871</v>
      </c>
      <c r="N102" s="5">
        <v>47.891285757345919</v>
      </c>
      <c r="O102" s="5">
        <v>53.019599082237733</v>
      </c>
      <c r="P102" s="5">
        <v>58.037582731917659</v>
      </c>
      <c r="Q102" s="5">
        <v>62.850276047578014</v>
      </c>
      <c r="R102" s="5">
        <v>67.380749950175925</v>
      </c>
      <c r="S102" s="5">
        <v>71.573370535325154</v>
      </c>
      <c r="T102" s="5">
        <v>75.394177909947587</v>
      </c>
      <c r="U102" s="5">
        <v>78.828997655416686</v>
      </c>
      <c r="V102" s="5">
        <v>81.880136035083211</v>
      </c>
      <c r="W102" s="5">
        <v>84.562481482559505</v>
      </c>
      <c r="X102" s="5">
        <v>86.899649975592624</v>
      </c>
    </row>
    <row r="103" spans="1:24" x14ac:dyDescent="0.3">
      <c r="A103" s="6" t="s">
        <v>6</v>
      </c>
      <c r="B103" s="6" t="s">
        <v>203</v>
      </c>
      <c r="C103" s="6" t="s">
        <v>110</v>
      </c>
      <c r="D103" s="6" t="s">
        <v>8</v>
      </c>
      <c r="E103" s="6" t="s">
        <v>9</v>
      </c>
      <c r="F103" s="5">
        <v>26.884</v>
      </c>
      <c r="G103" s="5">
        <v>32.843266100421921</v>
      </c>
      <c r="H103" s="5">
        <v>39.11821536499108</v>
      </c>
      <c r="I103" s="5">
        <v>45.453658680985072</v>
      </c>
      <c r="J103" s="5">
        <v>51.613393303779795</v>
      </c>
      <c r="K103" s="5">
        <v>57.414013605715517</v>
      </c>
      <c r="L103" s="5">
        <v>62.738128484252378</v>
      </c>
      <c r="M103" s="5">
        <v>67.529843620289029</v>
      </c>
      <c r="N103" s="5">
        <v>71.780712226251509</v>
      </c>
      <c r="O103" s="5">
        <v>75.513701969342122</v>
      </c>
      <c r="P103" s="5">
        <v>78.769513240129513</v>
      </c>
      <c r="Q103" s="5">
        <v>81.596672012970757</v>
      </c>
      <c r="R103" s="5">
        <v>84.045163801427577</v>
      </c>
      <c r="S103" s="5">
        <v>86.162768809695876</v>
      </c>
      <c r="T103" s="5">
        <v>87.993223934314798</v>
      </c>
      <c r="U103" s="5">
        <v>89.575517430534134</v>
      </c>
      <c r="V103" s="5">
        <v>90.943833105535646</v>
      </c>
      <c r="W103" s="5">
        <v>92.127834289634208</v>
      </c>
      <c r="X103" s="5">
        <v>93.15310082754435</v>
      </c>
    </row>
    <row r="104" spans="1:24" x14ac:dyDescent="0.3">
      <c r="A104" s="6" t="s">
        <v>6</v>
      </c>
      <c r="B104" s="6" t="s">
        <v>203</v>
      </c>
      <c r="C104" s="6" t="s">
        <v>111</v>
      </c>
      <c r="D104" s="6" t="s">
        <v>8</v>
      </c>
      <c r="E104" s="6" t="s">
        <v>9</v>
      </c>
      <c r="F104" s="5">
        <v>66.983999999999995</v>
      </c>
      <c r="G104" s="5">
        <v>70.406167091629996</v>
      </c>
      <c r="H104" s="5">
        <v>73.398282786048483</v>
      </c>
      <c r="I104" s="5">
        <v>76.014579484813211</v>
      </c>
      <c r="J104" s="5">
        <v>78.306030737186859</v>
      </c>
      <c r="K104" s="5">
        <v>80.318281161215126</v>
      </c>
      <c r="L104" s="5">
        <v>82.091075283513376</v>
      </c>
      <c r="M104" s="5">
        <v>83.658461692972992</v>
      </c>
      <c r="N104" s="5">
        <v>85.049345556061411</v>
      </c>
      <c r="O104" s="5">
        <v>86.288155389634738</v>
      </c>
      <c r="P104" s="5">
        <v>87.395505277835852</v>
      </c>
      <c r="Q104" s="5">
        <v>88.388798675559229</v>
      </c>
      <c r="R104" s="5">
        <v>89.282754654072903</v>
      </c>
      <c r="S104" s="5">
        <v>90.089854884115567</v>
      </c>
      <c r="T104" s="5">
        <v>90.820717615114305</v>
      </c>
      <c r="U104" s="5">
        <v>91.484407879576708</v>
      </c>
      <c r="V104" s="5">
        <v>92.08869362460797</v>
      </c>
      <c r="W104" s="5">
        <v>92.640256796809012</v>
      </c>
      <c r="X104" s="5">
        <v>93.144867288159929</v>
      </c>
    </row>
    <row r="105" spans="1:24" x14ac:dyDescent="0.3">
      <c r="A105" s="6" t="s">
        <v>6</v>
      </c>
      <c r="B105" s="6" t="s">
        <v>203</v>
      </c>
      <c r="C105" s="6" t="s">
        <v>112</v>
      </c>
      <c r="D105" s="6" t="s">
        <v>8</v>
      </c>
      <c r="E105" s="6" t="s">
        <v>9</v>
      </c>
      <c r="F105" s="5">
        <v>85.186000000000021</v>
      </c>
      <c r="G105" s="5">
        <v>86.67027404045372</v>
      </c>
      <c r="H105" s="5">
        <v>88.037629140630543</v>
      </c>
      <c r="I105" s="5">
        <v>89.291178913204419</v>
      </c>
      <c r="J105" s="5">
        <v>90.435207196445774</v>
      </c>
      <c r="K105" s="5">
        <v>91.474912761403942</v>
      </c>
      <c r="L105" s="5">
        <v>92.416162849462822</v>
      </c>
      <c r="M105" s="5">
        <v>93.265265752242698</v>
      </c>
      <c r="N105" s="5">
        <v>94.028769263845064</v>
      </c>
      <c r="O105" s="5">
        <v>94.71328873105</v>
      </c>
      <c r="P105" s="5">
        <v>95.32536582432752</v>
      </c>
      <c r="Q105" s="5">
        <v>95.871357151400943</v>
      </c>
      <c r="R105" s="5">
        <v>96.357350438568488</v>
      </c>
      <c r="S105" s="5">
        <v>96.789105151280978</v>
      </c>
      <c r="T105" s="5">
        <v>97.172014018058448</v>
      </c>
      <c r="U105" s="5">
        <v>97.511081853113055</v>
      </c>
      <c r="V105" s="5">
        <v>97.810918240496534</v>
      </c>
      <c r="W105" s="5">
        <v>98.075740957988373</v>
      </c>
      <c r="X105" s="5">
        <v>98.309387412197708</v>
      </c>
    </row>
    <row r="106" spans="1:24" x14ac:dyDescent="0.3">
      <c r="A106" s="6" t="s">
        <v>6</v>
      </c>
      <c r="B106" s="6" t="s">
        <v>203</v>
      </c>
      <c r="C106" s="6" t="s">
        <v>113</v>
      </c>
      <c r="D106" s="6" t="s">
        <v>8</v>
      </c>
      <c r="E106" s="6" t="s">
        <v>9</v>
      </c>
      <c r="F106" s="5">
        <v>67.72</v>
      </c>
      <c r="G106" s="5">
        <v>71.052960183646007</v>
      </c>
      <c r="H106" s="5">
        <v>73.994610563732138</v>
      </c>
      <c r="I106" s="5">
        <v>76.588461419015843</v>
      </c>
      <c r="J106" s="5">
        <v>78.876783985915608</v>
      </c>
      <c r="K106" s="5">
        <v>80.898535291187386</v>
      </c>
      <c r="L106" s="5">
        <v>82.688508811928102</v>
      </c>
      <c r="M106" s="5">
        <v>84.277190386801806</v>
      </c>
      <c r="N106" s="5">
        <v>85.69098424378592</v>
      </c>
      <c r="O106" s="5">
        <v>86.952607455363378</v>
      </c>
      <c r="P106" s="5">
        <v>88.081538453302528</v>
      </c>
      <c r="Q106" s="5">
        <v>89.09445897689568</v>
      </c>
      <c r="R106" s="5">
        <v>90.005660390321069</v>
      </c>
      <c r="S106" s="5">
        <v>90.827403048145015</v>
      </c>
      <c r="T106" s="5">
        <v>91.570226865102498</v>
      </c>
      <c r="U106" s="5">
        <v>92.243215939942885</v>
      </c>
      <c r="V106" s="5">
        <v>92.854222098312903</v>
      </c>
      <c r="W106" s="5">
        <v>93.410052793991454</v>
      </c>
      <c r="X106" s="5">
        <v>93.916628651596852</v>
      </c>
    </row>
    <row r="107" spans="1:24" x14ac:dyDescent="0.3">
      <c r="A107" s="6" t="s">
        <v>6</v>
      </c>
      <c r="B107" s="6" t="s">
        <v>203</v>
      </c>
      <c r="C107" s="6" t="s">
        <v>114</v>
      </c>
      <c r="D107" s="6" t="s">
        <v>8</v>
      </c>
      <c r="E107" s="6" t="s">
        <v>9</v>
      </c>
      <c r="F107" s="5">
        <v>100</v>
      </c>
      <c r="G107" s="5">
        <v>100</v>
      </c>
      <c r="H107" s="5">
        <v>100</v>
      </c>
      <c r="I107" s="5">
        <v>100</v>
      </c>
      <c r="J107" s="5">
        <v>100</v>
      </c>
      <c r="K107" s="5">
        <v>100</v>
      </c>
      <c r="L107" s="5">
        <v>100</v>
      </c>
      <c r="M107" s="5">
        <v>100</v>
      </c>
      <c r="N107" s="5">
        <v>100</v>
      </c>
      <c r="O107" s="5">
        <v>100</v>
      </c>
      <c r="P107" s="5">
        <v>100</v>
      </c>
      <c r="Q107" s="5">
        <v>100</v>
      </c>
      <c r="R107" s="5">
        <v>100</v>
      </c>
      <c r="S107" s="5">
        <v>100</v>
      </c>
      <c r="T107" s="5">
        <v>100</v>
      </c>
      <c r="U107" s="5">
        <v>100</v>
      </c>
      <c r="V107" s="5">
        <v>100</v>
      </c>
      <c r="W107" s="5">
        <v>100</v>
      </c>
      <c r="X107" s="5">
        <v>100</v>
      </c>
    </row>
    <row r="108" spans="1:24" x14ac:dyDescent="0.3">
      <c r="A108" s="6" t="s">
        <v>6</v>
      </c>
      <c r="B108" s="6" t="s">
        <v>203</v>
      </c>
      <c r="C108" s="6" t="s">
        <v>115</v>
      </c>
      <c r="D108" s="6" t="s">
        <v>8</v>
      </c>
      <c r="E108" s="6" t="s">
        <v>9</v>
      </c>
      <c r="F108" s="5">
        <v>58.238999999999997</v>
      </c>
      <c r="G108" s="5">
        <v>61.977987564352254</v>
      </c>
      <c r="H108" s="5">
        <v>65.692804882502472</v>
      </c>
      <c r="I108" s="5">
        <v>69.330598669632181</v>
      </c>
      <c r="J108" s="5">
        <v>72.839027717706131</v>
      </c>
      <c r="K108" s="5">
        <v>76.169795108673171</v>
      </c>
      <c r="L108" s="5">
        <v>79.281935020324383</v>
      </c>
      <c r="M108" s="5">
        <v>82.14434923718116</v>
      </c>
      <c r="N108" s="5">
        <v>84.737229866793271</v>
      </c>
      <c r="O108" s="5">
        <v>87.052237763533384</v>
      </c>
      <c r="P108" s="5">
        <v>89.091554067270124</v>
      </c>
      <c r="Q108" s="5">
        <v>90.866109126198779</v>
      </c>
      <c r="R108" s="5">
        <v>92.393376034809066</v>
      </c>
      <c r="S108" s="5">
        <v>93.695096265332481</v>
      </c>
      <c r="T108" s="5">
        <v>94.795215869737177</v>
      </c>
      <c r="U108" s="5">
        <v>95.71819606484911</v>
      </c>
      <c r="V108" s="5">
        <v>96.487756914191252</v>
      </c>
      <c r="W108" s="5">
        <v>97.126036189266458</v>
      </c>
      <c r="X108" s="5">
        <v>97.653101232939292</v>
      </c>
    </row>
    <row r="109" spans="1:24" x14ac:dyDescent="0.3">
      <c r="A109" s="6" t="s">
        <v>6</v>
      </c>
      <c r="B109" s="6" t="s">
        <v>203</v>
      </c>
      <c r="C109" s="6" t="s">
        <v>116</v>
      </c>
      <c r="D109" s="6" t="s">
        <v>8</v>
      </c>
      <c r="E109" s="6" t="s">
        <v>9</v>
      </c>
      <c r="F109" s="5">
        <v>46.95</v>
      </c>
      <c r="G109" s="5">
        <v>52.288545422550861</v>
      </c>
      <c r="H109" s="5">
        <v>57.319694773365157</v>
      </c>
      <c r="I109" s="5">
        <v>61.971838040615289</v>
      </c>
      <c r="J109" s="5">
        <v>66.210462563655739</v>
      </c>
      <c r="K109" s="5">
        <v>70.029841933846697</v>
      </c>
      <c r="L109" s="5">
        <v>73.444054955739972</v>
      </c>
      <c r="M109" s="5">
        <v>76.479204265696225</v>
      </c>
      <c r="N109" s="5">
        <v>79.167515866184374</v>
      </c>
      <c r="O109" s="5">
        <v>81.543283269014069</v>
      </c>
      <c r="P109" s="5">
        <v>83.640310636897979</v>
      </c>
      <c r="Q109" s="5">
        <v>85.49044771461223</v>
      </c>
      <c r="R109" s="5">
        <v>87.122861175928023</v>
      </c>
      <c r="S109" s="5">
        <v>88.563772175480253</v>
      </c>
      <c r="T109" s="5">
        <v>89.836470921590887</v>
      </c>
      <c r="U109" s="5">
        <v>90.961483248059793</v>
      </c>
      <c r="V109" s="5">
        <v>91.956810338170357</v>
      </c>
      <c r="W109" s="5">
        <v>92.838194055844355</v>
      </c>
      <c r="X109" s="5">
        <v>93.619380673829099</v>
      </c>
    </row>
    <row r="110" spans="1:24" x14ac:dyDescent="0.3">
      <c r="A110" s="6" t="s">
        <v>6</v>
      </c>
      <c r="B110" s="6" t="s">
        <v>203</v>
      </c>
      <c r="C110" s="6" t="s">
        <v>117</v>
      </c>
      <c r="D110" s="6" t="s">
        <v>8</v>
      </c>
      <c r="E110" s="6" t="s">
        <v>9</v>
      </c>
      <c r="F110" s="5">
        <v>30.189</v>
      </c>
      <c r="G110" s="5">
        <v>34.823304115623607</v>
      </c>
      <c r="H110" s="5">
        <v>39.644826860495272</v>
      </c>
      <c r="I110" s="5">
        <v>44.548560100407627</v>
      </c>
      <c r="J110" s="5">
        <v>49.42931760078087</v>
      </c>
      <c r="K110" s="5">
        <v>54.191071124742351</v>
      </c>
      <c r="L110" s="5">
        <v>58.753780090845439</v>
      </c>
      <c r="M110" s="5">
        <v>63.056975618925435</v>
      </c>
      <c r="N110" s="5">
        <v>67.060284803144043</v>
      </c>
      <c r="O110" s="5">
        <v>70.741676908311547</v>
      </c>
      <c r="P110" s="5">
        <v>74.094399368582572</v>
      </c>
      <c r="Q110" s="5">
        <v>77.123454021492208</v>
      </c>
      <c r="R110" s="5">
        <v>79.842207726836222</v>
      </c>
      <c r="S110" s="5">
        <v>82.269467079819947</v>
      </c>
      <c r="T110" s="5">
        <v>84.427141510045729</v>
      </c>
      <c r="U110" s="5">
        <v>86.338488466907464</v>
      </c>
      <c r="V110" s="5">
        <v>88.026867013946642</v>
      </c>
      <c r="W110" s="5">
        <v>89.514901977033745</v>
      </c>
      <c r="X110" s="5">
        <v>90.823961544514788</v>
      </c>
    </row>
    <row r="111" spans="1:24" x14ac:dyDescent="0.3">
      <c r="A111" s="6" t="s">
        <v>6</v>
      </c>
      <c r="B111" s="6" t="s">
        <v>203</v>
      </c>
      <c r="C111" s="6" t="s">
        <v>118</v>
      </c>
      <c r="D111" s="6" t="s">
        <v>8</v>
      </c>
      <c r="E111" s="6" t="s">
        <v>9</v>
      </c>
      <c r="F111" s="5">
        <v>40.103999999999999</v>
      </c>
      <c r="G111" s="5">
        <v>47.726761872301864</v>
      </c>
      <c r="H111" s="5">
        <v>54.624651086787182</v>
      </c>
      <c r="I111" s="5">
        <v>60.625333561198779</v>
      </c>
      <c r="J111" s="5">
        <v>65.727816879407271</v>
      </c>
      <c r="K111" s="5">
        <v>70.020477692939338</v>
      </c>
      <c r="L111" s="5">
        <v>73.62209112211508</v>
      </c>
      <c r="M111" s="5">
        <v>76.650354657257253</v>
      </c>
      <c r="N111" s="5">
        <v>79.208929240667146</v>
      </c>
      <c r="O111" s="5">
        <v>81.384186582914964</v>
      </c>
      <c r="P111" s="5">
        <v>83.246182778191255</v>
      </c>
      <c r="Q111" s="5">
        <v>84.851064716613848</v>
      </c>
      <c r="R111" s="5">
        <v>86.243668229713037</v>
      </c>
      <c r="S111" s="5">
        <v>87.459837368831856</v>
      </c>
      <c r="T111" s="5">
        <v>88.528339180257078</v>
      </c>
      <c r="U111" s="5">
        <v>89.472386792375374</v>
      </c>
      <c r="V111" s="5">
        <v>90.310829314214303</v>
      </c>
      <c r="W111" s="5">
        <v>91.059074215752773</v>
      </c>
      <c r="X111" s="5">
        <v>91.72980093275703</v>
      </c>
    </row>
    <row r="112" spans="1:24" x14ac:dyDescent="0.3">
      <c r="A112" s="6" t="s">
        <v>6</v>
      </c>
      <c r="B112" s="6" t="s">
        <v>203</v>
      </c>
      <c r="C112" s="6" t="s">
        <v>119</v>
      </c>
      <c r="D112" s="6" t="s">
        <v>8</v>
      </c>
      <c r="E112" s="6" t="s">
        <v>9</v>
      </c>
      <c r="F112" s="5">
        <v>77.828000000000003</v>
      </c>
      <c r="G112" s="5">
        <v>81.626903133607968</v>
      </c>
      <c r="H112" s="5">
        <v>84.721783688976245</v>
      </c>
      <c r="I112" s="5">
        <v>87.250284597953936</v>
      </c>
      <c r="J112" s="5">
        <v>89.324546809149041</v>
      </c>
      <c r="K112" s="5">
        <v>91.033909498189573</v>
      </c>
      <c r="L112" s="5">
        <v>92.448940828756648</v>
      </c>
      <c r="M112" s="5">
        <v>93.625322330243094</v>
      </c>
      <c r="N112" s="5">
        <v>94.607120807017353</v>
      </c>
      <c r="O112" s="5">
        <v>95.42939006410819</v>
      </c>
      <c r="P112" s="5">
        <v>96.120185653165549</v>
      </c>
      <c r="Q112" s="5">
        <v>96.702107650743955</v>
      </c>
      <c r="R112" s="5">
        <v>97.19347853789624</v>
      </c>
      <c r="S112" s="5">
        <v>97.609244075368181</v>
      </c>
      <c r="T112" s="5">
        <v>97.961665444270395</v>
      </c>
      <c r="U112" s="5">
        <v>98.260854285171177</v>
      </c>
      <c r="V112" s="5">
        <v>98.515189202909497</v>
      </c>
      <c r="W112" s="5">
        <v>98.73164241245253</v>
      </c>
      <c r="X112" s="5">
        <v>98.916037846572081</v>
      </c>
    </row>
    <row r="113" spans="1:24" x14ac:dyDescent="0.3">
      <c r="A113" s="6" t="s">
        <v>6</v>
      </c>
      <c r="B113" s="6" t="s">
        <v>203</v>
      </c>
      <c r="C113" s="6" t="s">
        <v>120</v>
      </c>
      <c r="D113" s="6" t="s">
        <v>8</v>
      </c>
      <c r="E113" s="6" t="s">
        <v>9</v>
      </c>
      <c r="F113" s="5">
        <v>59.313000000000002</v>
      </c>
      <c r="G113" s="5">
        <v>63.106755813306727</v>
      </c>
      <c r="H113" s="5">
        <v>66.783143058627985</v>
      </c>
      <c r="I113" s="5">
        <v>70.300492476407882</v>
      </c>
      <c r="J113" s="5">
        <v>73.623540551552395</v>
      </c>
      <c r="K113" s="5">
        <v>76.724844576506712</v>
      </c>
      <c r="L113" s="5">
        <v>79.585503157491388</v>
      </c>
      <c r="M113" s="5">
        <v>82.195172751742703</v>
      </c>
      <c r="N113" s="5">
        <v>84.551468671752588</v>
      </c>
      <c r="O113" s="5">
        <v>86.658906857710619</v>
      </c>
      <c r="P113" s="5">
        <v>88.527571870925001</v>
      </c>
      <c r="Q113" s="5">
        <v>90.171689713353558</v>
      </c>
      <c r="R113" s="5">
        <v>91.608251756194932</v>
      </c>
      <c r="S113" s="5">
        <v>92.855791474056645</v>
      </c>
      <c r="T113" s="5">
        <v>93.933370435200843</v>
      </c>
      <c r="U113" s="5">
        <v>94.85979180622634</v>
      </c>
      <c r="V113" s="5">
        <v>95.653031992608902</v>
      </c>
      <c r="W113" s="5">
        <v>96.329864162770832</v>
      </c>
      <c r="X113" s="5">
        <v>96.905639547863743</v>
      </c>
    </row>
    <row r="114" spans="1:24" x14ac:dyDescent="0.3">
      <c r="A114" s="6" t="s">
        <v>6</v>
      </c>
      <c r="B114" s="6" t="s">
        <v>203</v>
      </c>
      <c r="C114" s="6" t="s">
        <v>121</v>
      </c>
      <c r="D114" s="6" t="s">
        <v>8</v>
      </c>
      <c r="E114" s="6" t="s">
        <v>9</v>
      </c>
      <c r="F114" s="5">
        <v>35.856999999999999</v>
      </c>
      <c r="G114" s="5">
        <v>42.067652715612319</v>
      </c>
      <c r="H114" s="5">
        <v>48.182248851006179</v>
      </c>
      <c r="I114" s="5">
        <v>54.001660154075168</v>
      </c>
      <c r="J114" s="5">
        <v>59.390657891365372</v>
      </c>
      <c r="K114" s="5">
        <v>64.277721946825451</v>
      </c>
      <c r="L114" s="5">
        <v>68.642674212969993</v>
      </c>
      <c r="M114" s="5">
        <v>72.500523382661939</v>
      </c>
      <c r="N114" s="5">
        <v>75.886905650184261</v>
      </c>
      <c r="O114" s="5">
        <v>78.847222359954387</v>
      </c>
      <c r="P114" s="5">
        <v>81.429521327502911</v>
      </c>
      <c r="Q114" s="5">
        <v>83.680327161582866</v>
      </c>
      <c r="R114" s="5">
        <v>85.642498528390803</v>
      </c>
      <c r="S114" s="5">
        <v>87.354353558193594</v>
      </c>
      <c r="T114" s="5">
        <v>88.84952719097484</v>
      </c>
      <c r="U114" s="5">
        <v>90.157214479667303</v>
      </c>
      <c r="V114" s="5">
        <v>91.302590794447809</v>
      </c>
      <c r="W114" s="5">
        <v>92.30728974485875</v>
      </c>
      <c r="X114" s="5">
        <v>93.189875200047851</v>
      </c>
    </row>
    <row r="115" spans="1:24" x14ac:dyDescent="0.3">
      <c r="A115" s="6" t="s">
        <v>6</v>
      </c>
      <c r="B115" s="6" t="s">
        <v>203</v>
      </c>
      <c r="C115" s="6" t="s">
        <v>122</v>
      </c>
      <c r="D115" s="6" t="s">
        <v>8</v>
      </c>
      <c r="E115" s="6" t="s">
        <v>9</v>
      </c>
      <c r="F115" s="5">
        <v>94.668000000000006</v>
      </c>
      <c r="G115" s="5">
        <v>96.109828325514115</v>
      </c>
      <c r="H115" s="5">
        <v>97.030510176927933</v>
      </c>
      <c r="I115" s="5">
        <v>97.665610774220895</v>
      </c>
      <c r="J115" s="5">
        <v>98.126759515782581</v>
      </c>
      <c r="K115" s="5">
        <v>98.473990598845617</v>
      </c>
      <c r="L115" s="5">
        <v>98.742575253410038</v>
      </c>
      <c r="M115" s="5">
        <v>98.954642863553659</v>
      </c>
      <c r="N115" s="5">
        <v>99.12480217821367</v>
      </c>
      <c r="O115" s="5">
        <v>99.263096932107757</v>
      </c>
      <c r="P115" s="5">
        <v>99.37666518555767</v>
      </c>
      <c r="Q115" s="5">
        <v>99.470721643015807</v>
      </c>
      <c r="R115" s="5">
        <v>99.549165273428102</v>
      </c>
      <c r="S115" s="5">
        <v>99.614969330144433</v>
      </c>
      <c r="T115" s="5">
        <v>99.670439759601578</v>
      </c>
      <c r="U115" s="5">
        <v>99.717391185082107</v>
      </c>
      <c r="V115" s="5">
        <v>99.757269685001944</v>
      </c>
      <c r="W115" s="5">
        <v>99.791240303701812</v>
      </c>
      <c r="X115" s="5">
        <v>99.820250629159275</v>
      </c>
    </row>
    <row r="116" spans="1:24" x14ac:dyDescent="0.3">
      <c r="A116" s="6" t="s">
        <v>6</v>
      </c>
      <c r="B116" s="6" t="s">
        <v>203</v>
      </c>
      <c r="C116" s="6" t="s">
        <v>123</v>
      </c>
      <c r="D116" s="6" t="s">
        <v>8</v>
      </c>
      <c r="E116" s="6" t="s">
        <v>9</v>
      </c>
      <c r="F116" s="5">
        <v>33.646999999999998</v>
      </c>
      <c r="G116" s="5">
        <v>38.704834035808808</v>
      </c>
      <c r="H116" s="5">
        <v>43.752821367144364</v>
      </c>
      <c r="I116" s="5">
        <v>48.664468266300432</v>
      </c>
      <c r="J116" s="5">
        <v>53.341308881335515</v>
      </c>
      <c r="K116" s="5">
        <v>57.716805847395911</v>
      </c>
      <c r="L116" s="5">
        <v>61.754230601008096</v>
      </c>
      <c r="M116" s="5">
        <v>65.441107705641954</v>
      </c>
      <c r="N116" s="5">
        <v>68.782601188518569</v>
      </c>
      <c r="O116" s="5">
        <v>71.79539320699314</v>
      </c>
      <c r="P116" s="5">
        <v>74.50276736329532</v>
      </c>
      <c r="Q116" s="5">
        <v>76.931031837449453</v>
      </c>
      <c r="R116" s="5">
        <v>79.107119693625776</v>
      </c>
      <c r="S116" s="5">
        <v>81.057101683724241</v>
      </c>
      <c r="T116" s="5">
        <v>82.805350449164436</v>
      </c>
      <c r="U116" s="5">
        <v>84.374141405068983</v>
      </c>
      <c r="V116" s="5">
        <v>85.783530421642212</v>
      </c>
      <c r="W116" s="5">
        <v>87.051396715704584</v>
      </c>
      <c r="X116" s="5">
        <v>88.193576740718854</v>
      </c>
    </row>
    <row r="117" spans="1:24" x14ac:dyDescent="0.3">
      <c r="A117" s="6" t="s">
        <v>6</v>
      </c>
      <c r="B117" s="6" t="s">
        <v>203</v>
      </c>
      <c r="C117" s="6" t="s">
        <v>124</v>
      </c>
      <c r="D117" s="6" t="s">
        <v>8</v>
      </c>
      <c r="E117" s="6" t="s">
        <v>9</v>
      </c>
      <c r="F117" s="5">
        <v>61.457999999999998</v>
      </c>
      <c r="G117" s="5">
        <v>65.896157470058583</v>
      </c>
      <c r="H117" s="5">
        <v>69.664229479110347</v>
      </c>
      <c r="I117" s="5">
        <v>72.861338662837454</v>
      </c>
      <c r="J117" s="5">
        <v>75.581692333940836</v>
      </c>
      <c r="K117" s="5">
        <v>77.907551108594603</v>
      </c>
      <c r="L117" s="5">
        <v>79.907760124646686</v>
      </c>
      <c r="M117" s="5">
        <v>81.638718669904989</v>
      </c>
      <c r="N117" s="5">
        <v>83.146180287870706</v>
      </c>
      <c r="O117" s="5">
        <v>84.467148276451383</v>
      </c>
      <c r="P117" s="5">
        <v>85.631576226307942</v>
      </c>
      <c r="Q117" s="5">
        <v>86.663790612109253</v>
      </c>
      <c r="R117" s="5">
        <v>87.583640219999523</v>
      </c>
      <c r="S117" s="5">
        <v>88.407408633226908</v>
      </c>
      <c r="T117" s="5">
        <v>89.148532654557044</v>
      </c>
      <c r="U117" s="5">
        <v>89.818166361396791</v>
      </c>
      <c r="V117" s="5">
        <v>90.425624201075351</v>
      </c>
      <c r="W117" s="5">
        <v>90.978729972453394</v>
      </c>
      <c r="X117" s="5">
        <v>91.484092752698388</v>
      </c>
    </row>
    <row r="118" spans="1:24" x14ac:dyDescent="0.3">
      <c r="A118" s="6" t="s">
        <v>6</v>
      </c>
      <c r="B118" s="6" t="s">
        <v>203</v>
      </c>
      <c r="C118" s="6" t="s">
        <v>125</v>
      </c>
      <c r="D118" s="6" t="s">
        <v>8</v>
      </c>
      <c r="E118" s="6" t="s">
        <v>9</v>
      </c>
      <c r="F118" s="5">
        <v>62.026000000000003</v>
      </c>
      <c r="G118" s="5">
        <v>66.232953673456663</v>
      </c>
      <c r="H118" s="5">
        <v>69.893143952340836</v>
      </c>
      <c r="I118" s="5">
        <v>73.068574644221769</v>
      </c>
      <c r="J118" s="5">
        <v>75.823651941174035</v>
      </c>
      <c r="K118" s="5">
        <v>78.21872027187726</v>
      </c>
      <c r="L118" s="5">
        <v>80.307339108787488</v>
      </c>
      <c r="M118" s="5">
        <v>82.135629542810179</v>
      </c>
      <c r="N118" s="5">
        <v>83.742639882665188</v>
      </c>
      <c r="O118" s="5">
        <v>85.161134413547202</v>
      </c>
      <c r="P118" s="5">
        <v>86.418494260675885</v>
      </c>
      <c r="Q118" s="5">
        <v>87.537582290170405</v>
      </c>
      <c r="R118" s="5">
        <v>88.537511403461494</v>
      </c>
      <c r="S118" s="5">
        <v>89.43429969123477</v>
      </c>
      <c r="T118" s="5">
        <v>90.241416474914786</v>
      </c>
      <c r="U118" s="5">
        <v>90.970231584124974</v>
      </c>
      <c r="V118" s="5">
        <v>91.630382484226772</v>
      </c>
      <c r="W118" s="5">
        <v>92.230073349549585</v>
      </c>
      <c r="X118" s="5">
        <v>92.776318545772256</v>
      </c>
    </row>
    <row r="119" spans="1:24" x14ac:dyDescent="0.3">
      <c r="A119" s="6" t="s">
        <v>6</v>
      </c>
      <c r="B119" s="6" t="s">
        <v>203</v>
      </c>
      <c r="C119" s="6" t="s">
        <v>126</v>
      </c>
      <c r="D119" s="6" t="s">
        <v>8</v>
      </c>
      <c r="E119" s="6" t="s">
        <v>9</v>
      </c>
      <c r="F119" s="5">
        <v>38.433999999999997</v>
      </c>
      <c r="G119" s="5">
        <v>44.473078767407287</v>
      </c>
      <c r="H119" s="5">
        <v>50.229923277103097</v>
      </c>
      <c r="I119" s="5">
        <v>55.557365302441276</v>
      </c>
      <c r="J119" s="5">
        <v>60.380760159414351</v>
      </c>
      <c r="K119" s="5">
        <v>64.682589046852428</v>
      </c>
      <c r="L119" s="5">
        <v>68.482874178616527</v>
      </c>
      <c r="M119" s="5">
        <v>71.822229814967528</v>
      </c>
      <c r="N119" s="5">
        <v>74.74983123938874</v>
      </c>
      <c r="O119" s="5">
        <v>77.315988387692855</v>
      </c>
      <c r="P119" s="5">
        <v>79.568119574059594</v>
      </c>
      <c r="Q119" s="5">
        <v>81.548918989639219</v>
      </c>
      <c r="R119" s="5">
        <v>83.295806778937873</v>
      </c>
      <c r="S119" s="5">
        <v>84.841061669503105</v>
      </c>
      <c r="T119" s="5">
        <v>86.212273957493139</v>
      </c>
      <c r="U119" s="5">
        <v>87.432914701206585</v>
      </c>
      <c r="V119" s="5">
        <v>88.522913836056361</v>
      </c>
      <c r="W119" s="5">
        <v>89.499196011914748</v>
      </c>
      <c r="X119" s="5">
        <v>90.376153878750273</v>
      </c>
    </row>
    <row r="120" spans="1:24" x14ac:dyDescent="0.3">
      <c r="A120" s="6" t="s">
        <v>6</v>
      </c>
      <c r="B120" s="6" t="s">
        <v>203</v>
      </c>
      <c r="C120" s="6" t="s">
        <v>127</v>
      </c>
      <c r="D120" s="6" t="s">
        <v>8</v>
      </c>
      <c r="E120" s="6" t="s">
        <v>9</v>
      </c>
      <c r="F120" s="5">
        <v>41.433999999999997</v>
      </c>
      <c r="G120" s="5">
        <v>46.402568923707797</v>
      </c>
      <c r="H120" s="5">
        <v>51.166815433026144</v>
      </c>
      <c r="I120" s="5">
        <v>55.647925041895938</v>
      </c>
      <c r="J120" s="5">
        <v>59.799013531189829</v>
      </c>
      <c r="K120" s="5">
        <v>63.600214568784274</v>
      </c>
      <c r="L120" s="5">
        <v>67.051924734754948</v>
      </c>
      <c r="M120" s="5">
        <v>70.168161389510857</v>
      </c>
      <c r="N120" s="5">
        <v>72.971042378133177</v>
      </c>
      <c r="O120" s="5">
        <v>75.486679420982497</v>
      </c>
      <c r="P120" s="5">
        <v>77.742376049892599</v>
      </c>
      <c r="Q120" s="5">
        <v>79.764862879989408</v>
      </c>
      <c r="R120" s="5">
        <v>81.579284552230931</v>
      </c>
      <c r="S120" s="5">
        <v>83.208695515732401</v>
      </c>
      <c r="T120" s="5">
        <v>84.673880815420446</v>
      </c>
      <c r="U120" s="5">
        <v>85.993372453252022</v>
      </c>
      <c r="V120" s="5">
        <v>87.183574832831383</v>
      </c>
      <c r="W120" s="5">
        <v>88.258943931134098</v>
      </c>
      <c r="X120" s="5">
        <v>89.232186215659738</v>
      </c>
    </row>
    <row r="121" spans="1:24" x14ac:dyDescent="0.3">
      <c r="A121" s="6" t="s">
        <v>6</v>
      </c>
      <c r="B121" s="6" t="s">
        <v>203</v>
      </c>
      <c r="C121" s="6" t="s">
        <v>128</v>
      </c>
      <c r="D121" s="6" t="s">
        <v>8</v>
      </c>
      <c r="E121" s="6" t="s">
        <v>9</v>
      </c>
      <c r="F121" s="5">
        <v>89.046000000000006</v>
      </c>
      <c r="G121" s="5">
        <v>91.059823294419601</v>
      </c>
      <c r="H121" s="5">
        <v>92.46913011274151</v>
      </c>
      <c r="I121" s="5">
        <v>93.509645135769375</v>
      </c>
      <c r="J121" s="5">
        <v>94.308949388997434</v>
      </c>
      <c r="K121" s="5">
        <v>94.941977842034873</v>
      </c>
      <c r="L121" s="5">
        <v>95.455588664982244</v>
      </c>
      <c r="M121" s="5">
        <v>95.880568595832187</v>
      </c>
      <c r="N121" s="5">
        <v>96.237971096867511</v>
      </c>
      <c r="O121" s="5">
        <v>96.542677333924004</v>
      </c>
      <c r="P121" s="5">
        <v>96.80550173751071</v>
      </c>
      <c r="Q121" s="5">
        <v>97.034491334321402</v>
      </c>
      <c r="R121" s="5">
        <v>97.235757160483459</v>
      </c>
      <c r="S121" s="5">
        <v>97.414023100716847</v>
      </c>
      <c r="T121" s="5">
        <v>97.572998133181756</v>
      </c>
      <c r="U121" s="5">
        <v>97.715634865697695</v>
      </c>
      <c r="V121" s="5">
        <v>97.844312906165541</v>
      </c>
      <c r="W121" s="5">
        <v>97.960971374584958</v>
      </c>
      <c r="X121" s="5">
        <v>98.067206280396519</v>
      </c>
    </row>
    <row r="122" spans="1:24" x14ac:dyDescent="0.3">
      <c r="A122" s="6" t="s">
        <v>6</v>
      </c>
      <c r="B122" s="6" t="s">
        <v>203</v>
      </c>
      <c r="C122" s="6" t="s">
        <v>129</v>
      </c>
      <c r="D122" s="6" t="s">
        <v>8</v>
      </c>
      <c r="E122" s="6" t="s">
        <v>9</v>
      </c>
      <c r="F122" s="5">
        <v>41.837000000000003</v>
      </c>
      <c r="G122" s="5">
        <v>46.814821480285211</v>
      </c>
      <c r="H122" s="5">
        <v>51.608388016284813</v>
      </c>
      <c r="I122" s="5">
        <v>56.136727574063471</v>
      </c>
      <c r="J122" s="5">
        <v>60.348705331063726</v>
      </c>
      <c r="K122" s="5">
        <v>64.219389431833847</v>
      </c>
      <c r="L122" s="5">
        <v>67.744279480017724</v>
      </c>
      <c r="M122" s="5">
        <v>70.933239279080055</v>
      </c>
      <c r="N122" s="5">
        <v>73.805201052628007</v>
      </c>
      <c r="O122" s="5">
        <v>76.38405196743274</v>
      </c>
      <c r="P122" s="5">
        <v>78.695704718845789</v>
      </c>
      <c r="Q122" s="5">
        <v>80.766162739015527</v>
      </c>
      <c r="R122" s="5">
        <v>82.62033909757217</v>
      </c>
      <c r="S122" s="5">
        <v>84.281407037896315</v>
      </c>
      <c r="T122" s="5">
        <v>85.770504639364674</v>
      </c>
      <c r="U122" s="5">
        <v>87.106663073835193</v>
      </c>
      <c r="V122" s="5">
        <v>88.306867782590814</v>
      </c>
      <c r="W122" s="5">
        <v>89.386192295674064</v>
      </c>
      <c r="X122" s="5">
        <v>90.357966148866041</v>
      </c>
    </row>
    <row r="123" spans="1:24" x14ac:dyDescent="0.3">
      <c r="A123" s="6" t="s">
        <v>6</v>
      </c>
      <c r="B123" s="6" t="s">
        <v>203</v>
      </c>
      <c r="C123" s="6" t="s">
        <v>130</v>
      </c>
      <c r="D123" s="6" t="s">
        <v>8</v>
      </c>
      <c r="E123" s="6" t="s">
        <v>9</v>
      </c>
      <c r="F123" s="5">
        <v>19.768999999999998</v>
      </c>
      <c r="G123" s="5">
        <v>23.416511235638232</v>
      </c>
      <c r="H123" s="5">
        <v>27.452871998479555</v>
      </c>
      <c r="I123" s="5">
        <v>31.830829749150098</v>
      </c>
      <c r="J123" s="5">
        <v>36.480579614252072</v>
      </c>
      <c r="K123" s="5">
        <v>41.314214512696189</v>
      </c>
      <c r="L123" s="5">
        <v>46.23294981709747</v>
      </c>
      <c r="M123" s="5">
        <v>51.135813144384812</v>
      </c>
      <c r="N123" s="5">
        <v>55.928136473740473</v>
      </c>
      <c r="O123" s="5">
        <v>60.52837466292906</v>
      </c>
      <c r="P123" s="5">
        <v>64.872374178656443</v>
      </c>
      <c r="Q123" s="5">
        <v>68.914940573863106</v>
      </c>
      <c r="R123" s="5">
        <v>72.629131273658203</v>
      </c>
      <c r="S123" s="5">
        <v>76.003997661961392</v>
      </c>
      <c r="T123" s="5">
        <v>79.041531045930853</v>
      </c>
      <c r="U123" s="5">
        <v>81.753427455685909</v>
      </c>
      <c r="V123" s="5">
        <v>84.158083075144432</v>
      </c>
      <c r="W123" s="5">
        <v>86.278040408358265</v>
      </c>
      <c r="X123" s="5">
        <v>88.137960406511723</v>
      </c>
    </row>
    <row r="124" spans="1:24" x14ac:dyDescent="0.3">
      <c r="A124" s="6" t="s">
        <v>6</v>
      </c>
      <c r="B124" s="6" t="s">
        <v>203</v>
      </c>
      <c r="C124" s="6" t="s">
        <v>131</v>
      </c>
      <c r="D124" s="6" t="s">
        <v>8</v>
      </c>
      <c r="E124" s="6" t="s">
        <v>9</v>
      </c>
      <c r="F124" s="5">
        <v>72.171000000000006</v>
      </c>
      <c r="G124" s="5">
        <v>76.415680472440101</v>
      </c>
      <c r="H124" s="5">
        <v>79.622532661001102</v>
      </c>
      <c r="I124" s="5">
        <v>82.103798835770277</v>
      </c>
      <c r="J124" s="5">
        <v>84.067243369604213</v>
      </c>
      <c r="K124" s="5">
        <v>85.652419077252389</v>
      </c>
      <c r="L124" s="5">
        <v>86.95491115677801</v>
      </c>
      <c r="M124" s="5">
        <v>88.041668590653103</v>
      </c>
      <c r="N124" s="5">
        <v>88.960635595560561</v>
      </c>
      <c r="O124" s="5">
        <v>89.746871626358342</v>
      </c>
      <c r="P124" s="5">
        <v>90.426511671404043</v>
      </c>
      <c r="Q124" s="5">
        <v>91.019381839933629</v>
      </c>
      <c r="R124" s="5">
        <v>91.540762700872008</v>
      </c>
      <c r="S124" s="5">
        <v>92.002601805062156</v>
      </c>
      <c r="T124" s="5">
        <v>92.414363116304969</v>
      </c>
      <c r="U124" s="5">
        <v>92.783632483603853</v>
      </c>
      <c r="V124" s="5">
        <v>93.116556203854017</v>
      </c>
      <c r="W124" s="5">
        <v>93.418163433052598</v>
      </c>
      <c r="X124" s="5">
        <v>93.692606476652628</v>
      </c>
    </row>
    <row r="125" spans="1:24" x14ac:dyDescent="0.3">
      <c r="A125" s="6" t="s">
        <v>6</v>
      </c>
      <c r="B125" s="6" t="s">
        <v>203</v>
      </c>
      <c r="C125" s="6" t="s">
        <v>132</v>
      </c>
      <c r="D125" s="6" t="s">
        <v>8</v>
      </c>
      <c r="E125" s="6" t="s">
        <v>9</v>
      </c>
      <c r="F125" s="5">
        <v>50.075000000000003</v>
      </c>
      <c r="G125" s="5">
        <v>54.890663169782961</v>
      </c>
      <c r="H125" s="5">
        <v>59.297232472776628</v>
      </c>
      <c r="I125" s="5">
        <v>63.278018252838109</v>
      </c>
      <c r="J125" s="5">
        <v>66.843439380516159</v>
      </c>
      <c r="K125" s="5">
        <v>70.02017816787712</v>
      </c>
      <c r="L125" s="5">
        <v>72.842973992380152</v>
      </c>
      <c r="M125" s="5">
        <v>75.349124830375359</v>
      </c>
      <c r="N125" s="5">
        <v>77.575167703228615</v>
      </c>
      <c r="O125" s="5">
        <v>79.555095072572186</v>
      </c>
      <c r="P125" s="5">
        <v>81.319560261732107</v>
      </c>
      <c r="Q125" s="5">
        <v>82.895673431583589</v>
      </c>
      <c r="R125" s="5">
        <v>84.30712309316668</v>
      </c>
      <c r="S125" s="5">
        <v>85.574457880354558</v>
      </c>
      <c r="T125" s="5">
        <v>86.715430974307893</v>
      </c>
      <c r="U125" s="5">
        <v>87.74535274926852</v>
      </c>
      <c r="V125" s="5">
        <v>88.677423541159385</v>
      </c>
      <c r="W125" s="5">
        <v>89.523033875067341</v>
      </c>
      <c r="X125" s="5">
        <v>90.292028159019765</v>
      </c>
    </row>
    <row r="126" spans="1:24" x14ac:dyDescent="0.3">
      <c r="A126" s="6" t="s">
        <v>6</v>
      </c>
      <c r="B126" s="6" t="s">
        <v>203</v>
      </c>
      <c r="C126" s="6" t="s">
        <v>133</v>
      </c>
      <c r="D126" s="6" t="s">
        <v>8</v>
      </c>
      <c r="E126" s="6" t="s">
        <v>9</v>
      </c>
      <c r="F126" s="5">
        <v>37.976999999999997</v>
      </c>
      <c r="G126" s="5">
        <v>42.872584225412943</v>
      </c>
      <c r="H126" s="5">
        <v>47.690869973327985</v>
      </c>
      <c r="I126" s="5">
        <v>52.3352268899026</v>
      </c>
      <c r="J126" s="5">
        <v>56.733520319409038</v>
      </c>
      <c r="K126" s="5">
        <v>60.838860663882329</v>
      </c>
      <c r="L126" s="5">
        <v>64.626857030398938</v>
      </c>
      <c r="M126" s="5">
        <v>68.091088165150467</v>
      </c>
      <c r="N126" s="5">
        <v>71.238191358106917</v>
      </c>
      <c r="O126" s="5">
        <v>74.083434645718796</v>
      </c>
      <c r="P126" s="5">
        <v>76.647155191461209</v>
      </c>
      <c r="Q126" s="5">
        <v>78.952123349337441</v>
      </c>
      <c r="R126" s="5">
        <v>81.021723078809288</v>
      </c>
      <c r="S126" s="5">
        <v>82.878778536416164</v>
      </c>
      <c r="T126" s="5">
        <v>84.544856231906834</v>
      </c>
      <c r="U126" s="5">
        <v>86.039898206050538</v>
      </c>
      <c r="V126" s="5">
        <v>87.382074677333392</v>
      </c>
      <c r="W126" s="5">
        <v>88.587775162093266</v>
      </c>
      <c r="X126" s="5">
        <v>89.671681839881401</v>
      </c>
    </row>
    <row r="127" spans="1:24" x14ac:dyDescent="0.3">
      <c r="A127" s="6" t="s">
        <v>6</v>
      </c>
      <c r="B127" s="6" t="s">
        <v>203</v>
      </c>
      <c r="C127" s="6" t="s">
        <v>134</v>
      </c>
      <c r="D127" s="6" t="s">
        <v>8</v>
      </c>
      <c r="E127" s="6" t="s">
        <v>9</v>
      </c>
      <c r="F127" s="5">
        <v>57.357999999999997</v>
      </c>
      <c r="G127" s="5">
        <v>61.308129711767243</v>
      </c>
      <c r="H127" s="5">
        <v>64.996689734200814</v>
      </c>
      <c r="I127" s="5">
        <v>68.409369458385768</v>
      </c>
      <c r="J127" s="5">
        <v>71.543165790036085</v>
      </c>
      <c r="K127" s="5">
        <v>74.403570095748421</v>
      </c>
      <c r="L127" s="5">
        <v>77.002002910747507</v>
      </c>
      <c r="M127" s="5">
        <v>79.353672297232052</v>
      </c>
      <c r="N127" s="5">
        <v>81.475900452267581</v>
      </c>
      <c r="O127" s="5">
        <v>83.386886220739569</v>
      </c>
      <c r="P127" s="5">
        <v>85.104835622755019</v>
      </c>
      <c r="Q127" s="5">
        <v>86.647383372424798</v>
      </c>
      <c r="R127" s="5">
        <v>88.031233515331664</v>
      </c>
      <c r="S127" s="5">
        <v>89.271958595026831</v>
      </c>
      <c r="T127" s="5">
        <v>90.383909427754489</v>
      </c>
      <c r="U127" s="5">
        <v>91.38019924279736</v>
      </c>
      <c r="V127" s="5">
        <v>92.272735698531392</v>
      </c>
      <c r="W127" s="5">
        <v>93.072281953816017</v>
      </c>
      <c r="X127" s="5">
        <v>93.788533764590113</v>
      </c>
    </row>
    <row r="128" spans="1:24" x14ac:dyDescent="0.3">
      <c r="A128" s="6" t="s">
        <v>6</v>
      </c>
      <c r="B128" s="6" t="s">
        <v>203</v>
      </c>
      <c r="C128" s="6" t="s">
        <v>135</v>
      </c>
      <c r="D128" s="6" t="s">
        <v>8</v>
      </c>
      <c r="E128" s="6" t="s">
        <v>9</v>
      </c>
      <c r="F128" s="5">
        <v>17.109000000000002</v>
      </c>
      <c r="G128" s="5">
        <v>20.377644680250111</v>
      </c>
      <c r="H128" s="5">
        <v>24.022406919242513</v>
      </c>
      <c r="I128" s="5">
        <v>28.006724821419372</v>
      </c>
      <c r="J128" s="5">
        <v>32.272725147248011</v>
      </c>
      <c r="K128" s="5">
        <v>36.744761109177908</v>
      </c>
      <c r="L128" s="5">
        <v>41.335669528182528</v>
      </c>
      <c r="M128" s="5">
        <v>45.954586273393048</v>
      </c>
      <c r="N128" s="5">
        <v>50.514769413670216</v>
      </c>
      <c r="O128" s="5">
        <v>54.940013722706716</v>
      </c>
      <c r="P128" s="5">
        <v>59.168789961524723</v>
      </c>
      <c r="Q128" s="5">
        <v>63.155928864064578</v>
      </c>
      <c r="R128" s="5">
        <v>66.872222690999365</v>
      </c>
      <c r="S128" s="5">
        <v>70.30260194794225</v>
      </c>
      <c r="T128" s="5">
        <v>73.44357432669976</v>
      </c>
      <c r="U128" s="5">
        <v>76.300481941694557</v>
      </c>
      <c r="V128" s="5">
        <v>78.884944697829823</v>
      </c>
      <c r="W128" s="5">
        <v>81.212682920903617</v>
      </c>
      <c r="X128" s="5">
        <v>83.301782968863975</v>
      </c>
    </row>
    <row r="129" spans="1:24" x14ac:dyDescent="0.3">
      <c r="A129" s="6" t="s">
        <v>6</v>
      </c>
      <c r="B129" s="6" t="s">
        <v>203</v>
      </c>
      <c r="C129" s="6" t="s">
        <v>136</v>
      </c>
      <c r="D129" s="6" t="s">
        <v>8</v>
      </c>
      <c r="E129" s="6" t="s">
        <v>9</v>
      </c>
      <c r="F129" s="5">
        <v>49.802999999999997</v>
      </c>
      <c r="G129" s="5">
        <v>54.26509978225296</v>
      </c>
      <c r="H129" s="5">
        <v>58.532786617838148</v>
      </c>
      <c r="I129" s="5">
        <v>62.558939734234286</v>
      </c>
      <c r="J129" s="5">
        <v>66.313014375483263</v>
      </c>
      <c r="K129" s="5">
        <v>69.77915581235213</v>
      </c>
      <c r="L129" s="5">
        <v>72.953518088206863</v>
      </c>
      <c r="M129" s="5">
        <v>75.841388690918492</v>
      </c>
      <c r="N129" s="5">
        <v>78.454514579578372</v>
      </c>
      <c r="O129" s="5">
        <v>80.808834504625665</v>
      </c>
      <c r="P129" s="5">
        <v>82.922682562111916</v>
      </c>
      <c r="Q129" s="5">
        <v>84.815442341834427</v>
      </c>
      <c r="R129" s="5">
        <v>86.506588784313664</v>
      </c>
      <c r="S129" s="5">
        <v>88.01504134211973</v>
      </c>
      <c r="T129" s="5">
        <v>89.358754752289258</v>
      </c>
      <c r="U129" s="5">
        <v>90.554483940584518</v>
      </c>
      <c r="V129" s="5">
        <v>91.617672019169291</v>
      </c>
      <c r="W129" s="5">
        <v>92.562422238446345</v>
      </c>
      <c r="X129" s="5">
        <v>93.401524922301547</v>
      </c>
    </row>
    <row r="130" spans="1:24" x14ac:dyDescent="0.3">
      <c r="A130" s="6" t="s">
        <v>6</v>
      </c>
      <c r="B130" s="6" t="s">
        <v>203</v>
      </c>
      <c r="C130" s="6" t="s">
        <v>137</v>
      </c>
      <c r="D130" s="6" t="s">
        <v>8</v>
      </c>
      <c r="E130" s="6" t="s">
        <v>9</v>
      </c>
      <c r="F130" s="5">
        <v>57.319000000000003</v>
      </c>
      <c r="G130" s="5">
        <v>61.162653588059179</v>
      </c>
      <c r="H130" s="5">
        <v>64.852402460237499</v>
      </c>
      <c r="I130" s="5">
        <v>68.354749571526185</v>
      </c>
      <c r="J130" s="5">
        <v>71.644449176190903</v>
      </c>
      <c r="K130" s="5">
        <v>74.70453495231115</v>
      </c>
      <c r="L130" s="5">
        <v>77.52581230500914</v>
      </c>
      <c r="M130" s="5">
        <v>80.105968850942816</v>
      </c>
      <c r="N130" s="5">
        <v>82.448461532538133</v>
      </c>
      <c r="O130" s="5">
        <v>84.56132063086487</v>
      </c>
      <c r="P130" s="5">
        <v>86.455980271975051</v>
      </c>
      <c r="Q130" s="5">
        <v>88.14621072302343</v>
      </c>
      <c r="R130" s="5">
        <v>89.647196062597473</v>
      </c>
      <c r="S130" s="5">
        <v>90.974775065024843</v>
      </c>
      <c r="T130" s="5">
        <v>92.144844454684588</v>
      </c>
      <c r="U130" s="5">
        <v>93.172911657103597</v>
      </c>
      <c r="V130" s="5">
        <v>94.073777619305133</v>
      </c>
      <c r="W130" s="5">
        <v>94.861327773629412</v>
      </c>
      <c r="X130" s="5">
        <v>95.548409442736641</v>
      </c>
    </row>
    <row r="131" spans="1:24" x14ac:dyDescent="0.3">
      <c r="A131" s="6" t="s">
        <v>6</v>
      </c>
      <c r="B131" s="6" t="s">
        <v>203</v>
      </c>
      <c r="C131" s="6" t="s">
        <v>138</v>
      </c>
      <c r="D131" s="6" t="s">
        <v>8</v>
      </c>
      <c r="E131" s="6" t="s">
        <v>9</v>
      </c>
      <c r="F131" s="5">
        <v>82.861000000000004</v>
      </c>
      <c r="G131" s="5">
        <v>84.222674159463338</v>
      </c>
      <c r="H131" s="5">
        <v>85.520798551603988</v>
      </c>
      <c r="I131" s="5">
        <v>86.751682463964059</v>
      </c>
      <c r="J131" s="5">
        <v>87.912674688727549</v>
      </c>
      <c r="K131" s="5">
        <v>89.002161785939109</v>
      </c>
      <c r="L131" s="5">
        <v>90.019529522900058</v>
      </c>
      <c r="M131" s="5">
        <v>90.965092835326772</v>
      </c>
      <c r="N131" s="5">
        <v>91.840001170200864</v>
      </c>
      <c r="O131" s="5">
        <v>92.646126795178134</v>
      </c>
      <c r="P131" s="5">
        <v>93.385943641818159</v>
      </c>
      <c r="Q131" s="5">
        <v>94.062403622187659</v>
      </c>
      <c r="R131" s="5">
        <v>94.678816301428455</v>
      </c>
      <c r="S131" s="5">
        <v>95.238736514961005</v>
      </c>
      <c r="T131" s="5">
        <v>95.745863162270354</v>
      </c>
      <c r="U131" s="5">
        <v>96.203951127000991</v>
      </c>
      <c r="V131" s="5">
        <v>96.61673715821496</v>
      </c>
      <c r="W131" s="5">
        <v>96.987879649849802</v>
      </c>
      <c r="X131" s="5">
        <v>97.320911588323952</v>
      </c>
    </row>
    <row r="132" spans="1:24" x14ac:dyDescent="0.3">
      <c r="A132" s="6" t="s">
        <v>6</v>
      </c>
      <c r="B132" s="6" t="s">
        <v>203</v>
      </c>
      <c r="C132" s="6" t="s">
        <v>139</v>
      </c>
      <c r="D132" s="6" t="s">
        <v>8</v>
      </c>
      <c r="E132" s="6" t="s">
        <v>9</v>
      </c>
      <c r="F132" s="5">
        <v>79.411000000000001</v>
      </c>
      <c r="G132" s="5">
        <v>82.481075884666609</v>
      </c>
      <c r="H132" s="5">
        <v>85.30221426018025</v>
      </c>
      <c r="I132" s="5">
        <v>87.833253395745231</v>
      </c>
      <c r="J132" s="5">
        <v>90.052311470616715</v>
      </c>
      <c r="K132" s="5">
        <v>91.956545308797871</v>
      </c>
      <c r="L132" s="5">
        <v>93.559241544778004</v>
      </c>
      <c r="M132" s="5">
        <v>94.885349863602841</v>
      </c>
      <c r="N132" s="5">
        <v>95.966671966279947</v>
      </c>
      <c r="O132" s="5">
        <v>96.837626592823256</v>
      </c>
      <c r="P132" s="5">
        <v>97.532064548766968</v>
      </c>
      <c r="Q132" s="5">
        <v>98.081216442705994</v>
      </c>
      <c r="R132" s="5">
        <v>98.51261379195499</v>
      </c>
      <c r="S132" s="5">
        <v>98.849728012336939</v>
      </c>
      <c r="T132" s="5">
        <v>99.112073525956049</v>
      </c>
      <c r="U132" s="5">
        <v>99.315569855060858</v>
      </c>
      <c r="V132" s="5">
        <v>99.47301766189328</v>
      </c>
      <c r="W132" s="5">
        <v>99.594596916807461</v>
      </c>
      <c r="X132" s="5">
        <v>99.688335445892022</v>
      </c>
    </row>
    <row r="133" spans="1:24" x14ac:dyDescent="0.3">
      <c r="A133" s="6" t="s">
        <v>6</v>
      </c>
      <c r="B133" s="6" t="s">
        <v>203</v>
      </c>
      <c r="C133" s="6" t="s">
        <v>140</v>
      </c>
      <c r="D133" s="6" t="s">
        <v>8</v>
      </c>
      <c r="E133" s="6" t="s">
        <v>9</v>
      </c>
      <c r="F133" s="5">
        <v>18.620999999999999</v>
      </c>
      <c r="G133" s="5">
        <v>22.410513196310216</v>
      </c>
      <c r="H133" s="5">
        <v>26.633269293991628</v>
      </c>
      <c r="I133" s="5">
        <v>31.226623227335654</v>
      </c>
      <c r="J133" s="5">
        <v>36.099820589599538</v>
      </c>
      <c r="K133" s="5">
        <v>41.142073489838623</v>
      </c>
      <c r="L133" s="5">
        <v>46.23409923647295</v>
      </c>
      <c r="M133" s="5">
        <v>51.260457014290658</v>
      </c>
      <c r="N133" s="5">
        <v>56.119967344384072</v>
      </c>
      <c r="O133" s="5">
        <v>60.732432134065775</v>
      </c>
      <c r="P133" s="5">
        <v>65.041214910129398</v>
      </c>
      <c r="Q133" s="5">
        <v>69.012351552906139</v>
      </c>
      <c r="R133" s="5">
        <v>72.631408680122561</v>
      </c>
      <c r="S133" s="5">
        <v>75.899320829334243</v>
      </c>
      <c r="T133" s="5">
        <v>78.828142915453</v>
      </c>
      <c r="U133" s="5">
        <v>81.437278936096703</v>
      </c>
      <c r="V133" s="5">
        <v>83.750430447117139</v>
      </c>
      <c r="W133" s="5">
        <v>85.793296590679162</v>
      </c>
      <c r="X133" s="5">
        <v>87.591943629839008</v>
      </c>
    </row>
    <row r="134" spans="1:24" x14ac:dyDescent="0.3">
      <c r="A134" s="6" t="s">
        <v>6</v>
      </c>
      <c r="B134" s="6" t="s">
        <v>203</v>
      </c>
      <c r="C134" s="6" t="s">
        <v>141</v>
      </c>
      <c r="D134" s="6" t="s">
        <v>8</v>
      </c>
      <c r="E134" s="6" t="s">
        <v>9</v>
      </c>
      <c r="F134" s="5">
        <v>86.200000000000017</v>
      </c>
      <c r="G134" s="5">
        <v>87.364646948480924</v>
      </c>
      <c r="H134" s="5">
        <v>88.355645676596566</v>
      </c>
      <c r="I134" s="5">
        <v>89.207934009793433</v>
      </c>
      <c r="J134" s="5">
        <v>89.947914335034071</v>
      </c>
      <c r="K134" s="5">
        <v>90.595846027974304</v>
      </c>
      <c r="L134" s="5">
        <v>91.167495459579314</v>
      </c>
      <c r="M134" s="5">
        <v>91.675292339150005</v>
      </c>
      <c r="N134" s="5">
        <v>92.129152892389115</v>
      </c>
      <c r="O134" s="5">
        <v>92.537074716269572</v>
      </c>
      <c r="P134" s="5">
        <v>92.905572770350389</v>
      </c>
      <c r="Q134" s="5">
        <v>93.240003204248751</v>
      </c>
      <c r="R134" s="5">
        <v>93.544806881585728</v>
      </c>
      <c r="S134" s="5">
        <v>93.823694648130839</v>
      </c>
      <c r="T134" s="5">
        <v>94.079789811040527</v>
      </c>
      <c r="U134" s="5">
        <v>94.315738821303853</v>
      </c>
      <c r="V134" s="5">
        <v>94.533798067998845</v>
      </c>
      <c r="W134" s="5">
        <v>94.735902540915987</v>
      </c>
      <c r="X134" s="5">
        <v>94.923720597819838</v>
      </c>
    </row>
    <row r="135" spans="1:24" x14ac:dyDescent="0.3">
      <c r="A135" s="6" t="s">
        <v>6</v>
      </c>
      <c r="B135" s="6" t="s">
        <v>203</v>
      </c>
      <c r="C135" s="6" t="s">
        <v>142</v>
      </c>
      <c r="D135" s="6" t="s">
        <v>8</v>
      </c>
      <c r="E135" s="6" t="s">
        <v>9</v>
      </c>
      <c r="F135" s="5">
        <v>73.034999999999997</v>
      </c>
      <c r="G135" s="5">
        <v>77.045119709849388</v>
      </c>
      <c r="H135" s="5">
        <v>80.086494688015691</v>
      </c>
      <c r="I135" s="5">
        <v>82.448933621767026</v>
      </c>
      <c r="J135" s="5">
        <v>84.325082759924513</v>
      </c>
      <c r="K135" s="5">
        <v>85.844626046191991</v>
      </c>
      <c r="L135" s="5">
        <v>87.096687559592198</v>
      </c>
      <c r="M135" s="5">
        <v>88.143919255778513</v>
      </c>
      <c r="N135" s="5">
        <v>89.031349530269182</v>
      </c>
      <c r="O135" s="5">
        <v>89.792017233412267</v>
      </c>
      <c r="P135" s="5">
        <v>90.450628213418298</v>
      </c>
      <c r="Q135" s="5">
        <v>91.025978145102087</v>
      </c>
      <c r="R135" s="5">
        <v>91.532591275391312</v>
      </c>
      <c r="S135" s="5">
        <v>91.981850849198182</v>
      </c>
      <c r="T135" s="5">
        <v>92.382793411407221</v>
      </c>
      <c r="U135" s="5">
        <v>92.742676581084353</v>
      </c>
      <c r="V135" s="5">
        <v>93.067391390322896</v>
      </c>
      <c r="W135" s="5">
        <v>93.361766158389997</v>
      </c>
      <c r="X135" s="5">
        <v>93.629793481103107</v>
      </c>
    </row>
    <row r="136" spans="1:24" x14ac:dyDescent="0.3">
      <c r="A136" s="6" t="s">
        <v>6</v>
      </c>
      <c r="B136" s="6" t="s">
        <v>203</v>
      </c>
      <c r="C136" s="6" t="s">
        <v>143</v>
      </c>
      <c r="D136" s="6" t="s">
        <v>8</v>
      </c>
      <c r="E136" s="6" t="s">
        <v>9</v>
      </c>
      <c r="F136" s="5">
        <v>35.895000000000003</v>
      </c>
      <c r="G136" s="5">
        <v>40.631575767171491</v>
      </c>
      <c r="H136" s="5">
        <v>45.390430597114381</v>
      </c>
      <c r="I136" s="5">
        <v>50.074327662119344</v>
      </c>
      <c r="J136" s="5">
        <v>54.600130676095745</v>
      </c>
      <c r="K136" s="5">
        <v>58.903257807153011</v>
      </c>
      <c r="L136" s="5">
        <v>62.938873851069424</v>
      </c>
      <c r="M136" s="5">
        <v>66.680548679371554</v>
      </c>
      <c r="N136" s="5">
        <v>70.117392190738911</v>
      </c>
      <c r="O136" s="5">
        <v>73.250593356172388</v>
      </c>
      <c r="P136" s="5">
        <v>76.090027080309753</v>
      </c>
      <c r="Q136" s="5">
        <v>78.651304155763128</v>
      </c>
      <c r="R136" s="5">
        <v>80.953411094932406</v>
      </c>
      <c r="S136" s="5">
        <v>83.016940556084791</v>
      </c>
      <c r="T136" s="5">
        <v>84.862837837202179</v>
      </c>
      <c r="U136" s="5">
        <v>86.511562053877611</v>
      </c>
      <c r="V136" s="5">
        <v>87.982561409963338</v>
      </c>
      <c r="W136" s="5">
        <v>89.293975620092965</v>
      </c>
      <c r="X136" s="5">
        <v>90.462496130133147</v>
      </c>
    </row>
    <row r="137" spans="1:24" x14ac:dyDescent="0.3">
      <c r="A137" s="6" t="s">
        <v>6</v>
      </c>
      <c r="B137" s="6" t="s">
        <v>203</v>
      </c>
      <c r="C137" s="6" t="s">
        <v>144</v>
      </c>
      <c r="D137" s="6" t="s">
        <v>8</v>
      </c>
      <c r="E137" s="6" t="s">
        <v>9</v>
      </c>
      <c r="F137" s="5">
        <v>74.799000000000007</v>
      </c>
      <c r="G137" s="5">
        <v>78.992598285051329</v>
      </c>
      <c r="H137" s="5">
        <v>82.063054803201524</v>
      </c>
      <c r="I137" s="5">
        <v>84.385324749857773</v>
      </c>
      <c r="J137" s="5">
        <v>86.192369339801971</v>
      </c>
      <c r="K137" s="5">
        <v>87.632981195666247</v>
      </c>
      <c r="L137" s="5">
        <v>88.805296516784054</v>
      </c>
      <c r="M137" s="5">
        <v>89.776089584216393</v>
      </c>
      <c r="N137" s="5">
        <v>90.592109039360096</v>
      </c>
      <c r="O137" s="5">
        <v>91.286929378635989</v>
      </c>
      <c r="P137" s="5">
        <v>91.885216345849869</v>
      </c>
      <c r="Q137" s="5">
        <v>92.405459011864068</v>
      </c>
      <c r="R137" s="5">
        <v>92.861766618427225</v>
      </c>
      <c r="S137" s="5">
        <v>93.26507928196385</v>
      </c>
      <c r="T137" s="5">
        <v>93.624001921251661</v>
      </c>
      <c r="U137" s="5">
        <v>93.945390266677265</v>
      </c>
      <c r="V137" s="5">
        <v>94.234770207046523</v>
      </c>
      <c r="W137" s="5">
        <v>94.496642878726036</v>
      </c>
      <c r="X137" s="5">
        <v>94.734710004054079</v>
      </c>
    </row>
    <row r="138" spans="1:24" x14ac:dyDescent="0.3">
      <c r="A138" s="6" t="s">
        <v>6</v>
      </c>
      <c r="B138" s="6" t="s">
        <v>203</v>
      </c>
      <c r="C138" s="6" t="s">
        <v>145</v>
      </c>
      <c r="D138" s="6" t="s">
        <v>8</v>
      </c>
      <c r="E138" s="6" t="s">
        <v>9</v>
      </c>
      <c r="F138" s="5">
        <v>76.92</v>
      </c>
      <c r="G138" s="5">
        <v>80.886408560907839</v>
      </c>
      <c r="H138" s="5">
        <v>83.779239771743548</v>
      </c>
      <c r="I138" s="5">
        <v>85.963471409942613</v>
      </c>
      <c r="J138" s="5">
        <v>87.662151910695357</v>
      </c>
      <c r="K138" s="5">
        <v>89.016413806573709</v>
      </c>
      <c r="L138" s="5">
        <v>90.118831615264241</v>
      </c>
      <c r="M138" s="5">
        <v>91.032190785859626</v>
      </c>
      <c r="N138" s="5">
        <v>91.800363673575731</v>
      </c>
      <c r="O138" s="5">
        <v>92.454825431170846</v>
      </c>
      <c r="P138" s="5">
        <v>93.018687220881247</v>
      </c>
      <c r="Q138" s="5">
        <v>93.509269666896785</v>
      </c>
      <c r="R138" s="5">
        <v>93.939790988221887</v>
      </c>
      <c r="S138" s="5">
        <v>94.320502467223164</v>
      </c>
      <c r="T138" s="5">
        <v>94.659469648130084</v>
      </c>
      <c r="U138" s="5">
        <v>94.963120883704548</v>
      </c>
      <c r="V138" s="5">
        <v>95.236639698225247</v>
      </c>
      <c r="W138" s="5">
        <v>95.484250179035897</v>
      </c>
      <c r="X138" s="5">
        <v>95.709427751122846</v>
      </c>
    </row>
    <row r="139" spans="1:24" x14ac:dyDescent="0.3">
      <c r="A139" s="6" t="s">
        <v>6</v>
      </c>
      <c r="B139" s="6" t="s">
        <v>203</v>
      </c>
      <c r="C139" s="6" t="s">
        <v>146</v>
      </c>
      <c r="D139" s="6" t="s">
        <v>8</v>
      </c>
      <c r="E139" s="6" t="s">
        <v>9</v>
      </c>
      <c r="F139" s="5">
        <v>48.902999999999999</v>
      </c>
      <c r="G139" s="5">
        <v>53.27711689188299</v>
      </c>
      <c r="H139" s="5">
        <v>57.513023546777461</v>
      </c>
      <c r="I139" s="5">
        <v>61.558496476131396</v>
      </c>
      <c r="J139" s="5">
        <v>65.374446544635532</v>
      </c>
      <c r="K139" s="5">
        <v>68.934773733723262</v>
      </c>
      <c r="L139" s="5">
        <v>72.225166324042561</v>
      </c>
      <c r="M139" s="5">
        <v>75.241282470860554</v>
      </c>
      <c r="N139" s="5">
        <v>77.98669508936436</v>
      </c>
      <c r="O139" s="5">
        <v>80.470877950246191</v>
      </c>
      <c r="P139" s="5">
        <v>82.707403101271296</v>
      </c>
      <c r="Q139" s="5">
        <v>84.712430417177089</v>
      </c>
      <c r="R139" s="5">
        <v>86.503507120907031</v>
      </c>
      <c r="S139" s="5">
        <v>88.098656949558176</v>
      </c>
      <c r="T139" s="5">
        <v>89.51571960774973</v>
      </c>
      <c r="U139" s="5">
        <v>90.771894970924947</v>
      </c>
      <c r="V139" s="5">
        <v>91.883447898216545</v>
      </c>
      <c r="W139" s="5">
        <v>92.865534704518595</v>
      </c>
      <c r="X139" s="5">
        <v>93.732118907224319</v>
      </c>
    </row>
    <row r="140" spans="1:24" x14ac:dyDescent="0.3">
      <c r="A140" s="6" t="s">
        <v>6</v>
      </c>
      <c r="B140" s="6" t="s">
        <v>203</v>
      </c>
      <c r="C140" s="6" t="s">
        <v>147</v>
      </c>
      <c r="D140" s="6" t="s">
        <v>8</v>
      </c>
      <c r="E140" s="6" t="s">
        <v>9</v>
      </c>
      <c r="F140" s="5">
        <v>12.526</v>
      </c>
      <c r="G140" s="5">
        <v>15.404010596220772</v>
      </c>
      <c r="H140" s="5">
        <v>18.763026154375936</v>
      </c>
      <c r="I140" s="5">
        <v>22.607245106749978</v>
      </c>
      <c r="J140" s="5">
        <v>26.911805417021185</v>
      </c>
      <c r="K140" s="5">
        <v>31.619379662136403</v>
      </c>
      <c r="L140" s="5">
        <v>36.641558888407758</v>
      </c>
      <c r="M140" s="5">
        <v>41.865614837229522</v>
      </c>
      <c r="N140" s="5">
        <v>47.165621598325544</v>
      </c>
      <c r="O140" s="5">
        <v>52.415517242832152</v>
      </c>
      <c r="P140" s="5">
        <v>57.501185268391751</v>
      </c>
      <c r="Q140" s="5">
        <v>62.329230293618423</v>
      </c>
      <c r="R140" s="5">
        <v>66.8314074306479</v>
      </c>
      <c r="S140" s="5">
        <v>70.964971116994647</v>
      </c>
      <c r="T140" s="5">
        <v>74.710043772196656</v>
      </c>
      <c r="U140" s="5">
        <v>78.065347024330379</v>
      </c>
      <c r="V140" s="5">
        <v>81.043449939440706</v>
      </c>
      <c r="W140" s="5">
        <v>83.666314712168472</v>
      </c>
      <c r="X140" s="5">
        <v>85.961548570127562</v>
      </c>
    </row>
    <row r="141" spans="1:24" x14ac:dyDescent="0.3">
      <c r="A141" s="6" t="s">
        <v>6</v>
      </c>
      <c r="B141" s="6" t="s">
        <v>203</v>
      </c>
      <c r="C141" s="6" t="s">
        <v>148</v>
      </c>
      <c r="D141" s="6" t="s">
        <v>8</v>
      </c>
      <c r="E141" s="6" t="s">
        <v>9</v>
      </c>
      <c r="F141" s="5">
        <v>60.957999999999998</v>
      </c>
      <c r="G141" s="5">
        <v>64.672201390413179</v>
      </c>
      <c r="H141" s="5">
        <v>68.213147181172758</v>
      </c>
      <c r="I141" s="5">
        <v>71.551575660462746</v>
      </c>
      <c r="J141" s="5">
        <v>74.666337788356685</v>
      </c>
      <c r="K141" s="5">
        <v>77.544297570139193</v>
      </c>
      <c r="L141" s="5">
        <v>80.179740544154441</v>
      </c>
      <c r="M141" s="5">
        <v>82.573434931420195</v>
      </c>
      <c r="N141" s="5">
        <v>84.731495241711542</v>
      </c>
      <c r="O141" s="5">
        <v>86.664181964150472</v>
      </c>
      <c r="P141" s="5">
        <v>88.384742263258971</v>
      </c>
      <c r="Q141" s="5">
        <v>89.90836365386555</v>
      </c>
      <c r="R141" s="5">
        <v>91.251281611246583</v>
      </c>
      <c r="S141" s="5">
        <v>92.430056589688576</v>
      </c>
      <c r="T141" s="5">
        <v>93.461017331695189</v>
      </c>
      <c r="U141" s="5">
        <v>94.359855434089297</v>
      </c>
      <c r="V141" s="5">
        <v>95.141349801923951</v>
      </c>
      <c r="W141" s="5">
        <v>95.819197450789247</v>
      </c>
      <c r="X141" s="5">
        <v>96.405927737145277</v>
      </c>
    </row>
    <row r="142" spans="1:24" x14ac:dyDescent="0.3">
      <c r="A142" s="6" t="s">
        <v>6</v>
      </c>
      <c r="B142" s="6" t="s">
        <v>203</v>
      </c>
      <c r="C142" s="6" t="s">
        <v>149</v>
      </c>
      <c r="D142" s="6" t="s">
        <v>8</v>
      </c>
      <c r="E142" s="6" t="s">
        <v>9</v>
      </c>
      <c r="F142" s="5">
        <v>98.784999999999997</v>
      </c>
      <c r="G142" s="5">
        <v>99.715063289080845</v>
      </c>
      <c r="H142" s="5">
        <v>99.800588661497557</v>
      </c>
      <c r="I142" s="5">
        <v>99.845624442270193</v>
      </c>
      <c r="J142" s="5">
        <v>99.873960728103057</v>
      </c>
      <c r="K142" s="5">
        <v>99.893591909170439</v>
      </c>
      <c r="L142" s="5">
        <v>99.908056426794516</v>
      </c>
      <c r="M142" s="5">
        <v>99.919184301676353</v>
      </c>
      <c r="N142" s="5">
        <v>99.928024359970351</v>
      </c>
      <c r="O142" s="5">
        <v>99.935223645292425</v>
      </c>
      <c r="P142" s="5">
        <v>99.941204203434793</v>
      </c>
      <c r="Q142" s="5">
        <v>99.946253639427695</v>
      </c>
      <c r="R142" s="5">
        <v>99.950575001564275</v>
      </c>
      <c r="S142" s="5">
        <v>99.954315894302894</v>
      </c>
      <c r="T142" s="5">
        <v>99.957586289031056</v>
      </c>
      <c r="U142" s="5">
        <v>99.960469856885197</v>
      </c>
      <c r="V142" s="5">
        <v>99.963031423710362</v>
      </c>
      <c r="W142" s="5">
        <v>99.96532201627187</v>
      </c>
      <c r="X142" s="5">
        <v>99.967382363889485</v>
      </c>
    </row>
    <row r="143" spans="1:24" x14ac:dyDescent="0.3">
      <c r="A143" s="6" t="s">
        <v>6</v>
      </c>
      <c r="B143" s="6" t="s">
        <v>203</v>
      </c>
      <c r="C143" s="6" t="s">
        <v>150</v>
      </c>
      <c r="D143" s="6" t="s">
        <v>8</v>
      </c>
      <c r="E143" s="6" t="s">
        <v>9</v>
      </c>
      <c r="F143" s="5">
        <v>60.215000000000003</v>
      </c>
      <c r="G143" s="5">
        <v>63.606363846480605</v>
      </c>
      <c r="H143" s="5">
        <v>66.9631953553572</v>
      </c>
      <c r="I143" s="5">
        <v>70.244991963386241</v>
      </c>
      <c r="J143" s="5">
        <v>73.412169565337976</v>
      </c>
      <c r="K143" s="5">
        <v>76.428346453648189</v>
      </c>
      <c r="L143" s="5">
        <v>79.26243527256544</v>
      </c>
      <c r="M143" s="5">
        <v>81.89026939978838</v>
      </c>
      <c r="N143" s="5">
        <v>84.295566193190524</v>
      </c>
      <c r="O143" s="5">
        <v>86.47014794605748</v>
      </c>
      <c r="P143" s="5">
        <v>88.413468725483099</v>
      </c>
      <c r="Q143" s="5">
        <v>90.131597677921675</v>
      </c>
      <c r="R143" s="5">
        <v>91.635865238691281</v>
      </c>
      <c r="S143" s="5">
        <v>92.941384121690817</v>
      </c>
      <c r="T143" s="5">
        <v>94.065623148307964</v>
      </c>
      <c r="U143" s="5">
        <v>95.027157310750994</v>
      </c>
      <c r="V143" s="5">
        <v>95.844659688205994</v>
      </c>
      <c r="W143" s="5">
        <v>96.536152143966078</v>
      </c>
      <c r="X143" s="5">
        <v>97.118497640206954</v>
      </c>
    </row>
    <row r="144" spans="1:24" x14ac:dyDescent="0.3">
      <c r="A144" s="6" t="s">
        <v>6</v>
      </c>
      <c r="B144" s="6" t="s">
        <v>203</v>
      </c>
      <c r="C144" s="6" t="s">
        <v>151</v>
      </c>
      <c r="D144" s="6" t="s">
        <v>8</v>
      </c>
      <c r="E144" s="6" t="s">
        <v>9</v>
      </c>
      <c r="F144" s="5">
        <v>60.703000000000003</v>
      </c>
      <c r="G144" s="5">
        <v>64.364994191057065</v>
      </c>
      <c r="H144" s="5">
        <v>67.899071690798124</v>
      </c>
      <c r="I144" s="5">
        <v>71.268911432135667</v>
      </c>
      <c r="J144" s="5">
        <v>74.444537590356333</v>
      </c>
      <c r="K144" s="5">
        <v>77.40331599931929</v>
      </c>
      <c r="L144" s="5">
        <v>80.130347944433041</v>
      </c>
      <c r="M144" s="5">
        <v>82.618287256583855</v>
      </c>
      <c r="N144" s="5">
        <v>84.866676973342834</v>
      </c>
      <c r="O144" s="5">
        <v>86.880945323657613</v>
      </c>
      <c r="P144" s="5">
        <v>88.671214150410165</v>
      </c>
      <c r="Q144" s="5">
        <v>90.251060499859719</v>
      </c>
      <c r="R144" s="5">
        <v>91.636342884249558</v>
      </c>
      <c r="S144" s="5">
        <v>92.844167497048943</v>
      </c>
      <c r="T144" s="5">
        <v>93.892034509996634</v>
      </c>
      <c r="U144" s="5">
        <v>94.797175596228726</v>
      </c>
      <c r="V144" s="5">
        <v>95.57607311763654</v>
      </c>
      <c r="W144" s="5">
        <v>96.244138868216083</v>
      </c>
      <c r="X144" s="5">
        <v>96.815524474696844</v>
      </c>
    </row>
    <row r="145" spans="1:24" x14ac:dyDescent="0.3">
      <c r="A145" s="6" t="s">
        <v>6</v>
      </c>
      <c r="B145" s="6" t="s">
        <v>203</v>
      </c>
      <c r="C145" s="6" t="s">
        <v>152</v>
      </c>
      <c r="D145" s="6" t="s">
        <v>8</v>
      </c>
      <c r="E145" s="6" t="s">
        <v>9</v>
      </c>
      <c r="F145" s="5">
        <v>61.494999999999997</v>
      </c>
      <c r="G145" s="5">
        <v>65.351725962603354</v>
      </c>
      <c r="H145" s="5">
        <v>68.97106176655889</v>
      </c>
      <c r="I145" s="5">
        <v>72.332033555474666</v>
      </c>
      <c r="J145" s="5">
        <v>75.423982535651049</v>
      </c>
      <c r="K145" s="5">
        <v>78.245031104538285</v>
      </c>
      <c r="L145" s="5">
        <v>80.800340982950743</v>
      </c>
      <c r="M145" s="5">
        <v>83.100379084899572</v>
      </c>
      <c r="N145" s="5">
        <v>85.159333055667616</v>
      </c>
      <c r="O145" s="5">
        <v>86.993753108777895</v>
      </c>
      <c r="P145" s="5">
        <v>88.621447147770198</v>
      </c>
      <c r="Q145" s="5">
        <v>90.060623041607144</v>
      </c>
      <c r="R145" s="5">
        <v>91.329252847707295</v>
      </c>
      <c r="S145" s="5">
        <v>92.444625096208526</v>
      </c>
      <c r="T145" s="5">
        <v>93.423049437745178</v>
      </c>
      <c r="U145" s="5">
        <v>94.27968017699223</v>
      </c>
      <c r="V145" s="5">
        <v>95.028429436379383</v>
      </c>
      <c r="W145" s="5">
        <v>95.681945601833647</v>
      </c>
      <c r="X145" s="5">
        <v>96.251637520841911</v>
      </c>
    </row>
    <row r="146" spans="1:24" x14ac:dyDescent="0.3">
      <c r="A146" s="6" t="s">
        <v>6</v>
      </c>
      <c r="B146" s="6" t="s">
        <v>203</v>
      </c>
      <c r="C146" s="6" t="s">
        <v>153</v>
      </c>
      <c r="D146" s="6" t="s">
        <v>8</v>
      </c>
      <c r="E146" s="6" t="s">
        <v>9</v>
      </c>
      <c r="F146" s="5">
        <v>74.144000000000005</v>
      </c>
      <c r="G146" s="5">
        <v>78.29984450710981</v>
      </c>
      <c r="H146" s="5">
        <v>81.374314563497464</v>
      </c>
      <c r="I146" s="5">
        <v>83.717427017804383</v>
      </c>
      <c r="J146" s="5">
        <v>85.551115716524279</v>
      </c>
      <c r="K146" s="5">
        <v>87.019327348655878</v>
      </c>
      <c r="L146" s="5">
        <v>88.218127620612705</v>
      </c>
      <c r="M146" s="5">
        <v>89.213485656471192</v>
      </c>
      <c r="N146" s="5">
        <v>90.051924745431634</v>
      </c>
      <c r="O146" s="5">
        <v>90.767054996425529</v>
      </c>
      <c r="P146" s="5">
        <v>91.383687821058047</v>
      </c>
      <c r="Q146" s="5">
        <v>91.920496191209537</v>
      </c>
      <c r="R146" s="5">
        <v>92.391777763247845</v>
      </c>
      <c r="S146" s="5">
        <v>92.808650496185024</v>
      </c>
      <c r="T146" s="5">
        <v>93.179880646885593</v>
      </c>
      <c r="U146" s="5">
        <v>93.512467293421679</v>
      </c>
      <c r="V146" s="5">
        <v>93.812062277216839</v>
      </c>
      <c r="W146" s="5">
        <v>94.083276776061012</v>
      </c>
      <c r="X146" s="5">
        <v>94.329908419063017</v>
      </c>
    </row>
    <row r="147" spans="1:24" x14ac:dyDescent="0.3">
      <c r="A147" s="6" t="s">
        <v>6</v>
      </c>
      <c r="B147" s="6" t="s">
        <v>203</v>
      </c>
      <c r="C147" s="6" t="s">
        <v>154</v>
      </c>
      <c r="D147" s="6" t="s">
        <v>8</v>
      </c>
      <c r="E147" s="6" t="s">
        <v>9</v>
      </c>
      <c r="F147" s="5">
        <v>51.442999999999998</v>
      </c>
      <c r="G147" s="5">
        <v>56.019743983597195</v>
      </c>
      <c r="H147" s="5">
        <v>60.2893154378391</v>
      </c>
      <c r="I147" s="5">
        <v>64.222413770443168</v>
      </c>
      <c r="J147" s="5">
        <v>67.810743920319922</v>
      </c>
      <c r="K147" s="5">
        <v>71.061204553920732</v>
      </c>
      <c r="L147" s="5">
        <v>73.99062366284835</v>
      </c>
      <c r="M147" s="5">
        <v>76.621548134557798</v>
      </c>
      <c r="N147" s="5">
        <v>78.97916486646055</v>
      </c>
      <c r="O147" s="5">
        <v>81.089211287528855</v>
      </c>
      <c r="P147" s="5">
        <v>82.976658025236929</v>
      </c>
      <c r="Q147" s="5">
        <v>84.664949950301121</v>
      </c>
      <c r="R147" s="5">
        <v>86.17562803791435</v>
      </c>
      <c r="S147" s="5">
        <v>87.528197796642218</v>
      </c>
      <c r="T147" s="5">
        <v>88.74014884775265</v>
      </c>
      <c r="U147" s="5">
        <v>89.827060881869031</v>
      </c>
      <c r="V147" s="5">
        <v>90.802753690101426</v>
      </c>
      <c r="W147" s="5">
        <v>91.679454662605693</v>
      </c>
      <c r="X147" s="5">
        <v>92.467967726839575</v>
      </c>
    </row>
    <row r="148" spans="1:24" x14ac:dyDescent="0.3">
      <c r="A148" s="6" t="s">
        <v>6</v>
      </c>
      <c r="B148" s="6" t="s">
        <v>203</v>
      </c>
      <c r="C148" s="6" t="s">
        <v>155</v>
      </c>
      <c r="D148" s="6" t="s">
        <v>8</v>
      </c>
      <c r="E148" s="6" t="s">
        <v>9</v>
      </c>
      <c r="F148" s="5">
        <v>95.831000000000003</v>
      </c>
      <c r="G148" s="5">
        <v>96.20491307018878</v>
      </c>
      <c r="H148" s="5">
        <v>96.546498829725209</v>
      </c>
      <c r="I148" s="5">
        <v>96.858343369274209</v>
      </c>
      <c r="J148" s="5">
        <v>97.142862263410748</v>
      </c>
      <c r="K148" s="5">
        <v>97.402305236471094</v>
      </c>
      <c r="L148" s="5">
        <v>97.638762077378288</v>
      </c>
      <c r="M148" s="5">
        <v>97.854169460341595</v>
      </c>
      <c r="N148" s="5">
        <v>98.050318384191655</v>
      </c>
      <c r="O148" s="5">
        <v>98.228861993076563</v>
      </c>
      <c r="P148" s="5">
        <v>98.391323585260395</v>
      </c>
      <c r="Q148" s="5">
        <v>98.53910465503057</v>
      </c>
      <c r="R148" s="5">
        <v>98.673492845582686</v>
      </c>
      <c r="S148" s="5">
        <v>98.795669718659497</v>
      </c>
      <c r="T148" s="5">
        <v>98.90671827016557</v>
      </c>
      <c r="U148" s="5">
        <v>99.007630140466176</v>
      </c>
      <c r="V148" s="5">
        <v>99.099312484102811</v>
      </c>
      <c r="W148" s="5">
        <v>99.182594476685352</v>
      </c>
      <c r="X148" s="5">
        <v>99.25823344718269</v>
      </c>
    </row>
    <row r="149" spans="1:24" x14ac:dyDescent="0.3">
      <c r="A149" s="6" t="s">
        <v>6</v>
      </c>
      <c r="B149" s="6" t="s">
        <v>203</v>
      </c>
      <c r="C149" s="6" t="s">
        <v>156</v>
      </c>
      <c r="D149" s="6" t="s">
        <v>8</v>
      </c>
      <c r="E149" s="6" t="s">
        <v>9</v>
      </c>
      <c r="F149" s="5">
        <v>94.013999999999996</v>
      </c>
      <c r="G149" s="5">
        <v>96.682505774272215</v>
      </c>
      <c r="H149" s="5">
        <v>97.561895974020828</v>
      </c>
      <c r="I149" s="5">
        <v>98.029661572418476</v>
      </c>
      <c r="J149" s="5">
        <v>98.324353628724666</v>
      </c>
      <c r="K149" s="5">
        <v>98.528150830881259</v>
      </c>
      <c r="L149" s="5">
        <v>98.677812890584008</v>
      </c>
      <c r="M149" s="5">
        <v>98.792455876183084</v>
      </c>
      <c r="N149" s="5">
        <v>98.883069899505401</v>
      </c>
      <c r="O149" s="5">
        <v>98.956447632485705</v>
      </c>
      <c r="P149" s="5">
        <v>99.017024738904254</v>
      </c>
      <c r="Q149" s="5">
        <v>99.067826008683383</v>
      </c>
      <c r="R149" s="5">
        <v>99.110987817579115</v>
      </c>
      <c r="S149" s="5">
        <v>99.148063559191201</v>
      </c>
      <c r="T149" s="5">
        <v>99.180210725771303</v>
      </c>
      <c r="U149" s="5">
        <v>99.208310045451057</v>
      </c>
      <c r="V149" s="5">
        <v>99.233043898475216</v>
      </c>
      <c r="W149" s="5">
        <v>99.254949417280898</v>
      </c>
      <c r="X149" s="5">
        <v>99.274455342488523</v>
      </c>
    </row>
    <row r="150" spans="1:24" x14ac:dyDescent="0.3">
      <c r="A150" s="6" t="s">
        <v>6</v>
      </c>
      <c r="B150" s="6" t="s">
        <v>203</v>
      </c>
      <c r="C150" s="6" t="s">
        <v>157</v>
      </c>
      <c r="D150" s="6" t="s">
        <v>8</v>
      </c>
      <c r="E150" s="6" t="s">
        <v>9</v>
      </c>
      <c r="F150" s="5">
        <v>57.466999999999999</v>
      </c>
      <c r="G150" s="5">
        <v>61.2611821170415</v>
      </c>
      <c r="H150" s="5">
        <v>64.924384450246365</v>
      </c>
      <c r="I150" s="5">
        <v>68.420575613481901</v>
      </c>
      <c r="J150" s="5">
        <v>71.720808243819562</v>
      </c>
      <c r="K150" s="5">
        <v>74.803802246709452</v>
      </c>
      <c r="L150" s="5">
        <v>77.655955784703281</v>
      </c>
      <c r="M150" s="5">
        <v>80.270872801055276</v>
      </c>
      <c r="N150" s="5">
        <v>82.648533819739995</v>
      </c>
      <c r="O150" s="5">
        <v>84.794248647886704</v>
      </c>
      <c r="P150" s="5">
        <v>86.717520037138968</v>
      </c>
      <c r="Q150" s="5">
        <v>88.430923824898372</v>
      </c>
      <c r="R150" s="5">
        <v>89.949081347082938</v>
      </c>
      <c r="S150" s="5">
        <v>91.28777028956992</v>
      </c>
      <c r="T150" s="5">
        <v>92.463194703347185</v>
      </c>
      <c r="U150" s="5">
        <v>93.491415560325535</v>
      </c>
      <c r="V150" s="5">
        <v>94.387930223860479</v>
      </c>
      <c r="W150" s="5">
        <v>95.16738177542716</v>
      </c>
      <c r="X150" s="5">
        <v>95.843376035227777</v>
      </c>
    </row>
    <row r="151" spans="1:24" x14ac:dyDescent="0.3">
      <c r="A151" s="6" t="s">
        <v>6</v>
      </c>
      <c r="B151" s="6" t="s">
        <v>203</v>
      </c>
      <c r="C151" s="6" t="s">
        <v>158</v>
      </c>
      <c r="D151" s="6" t="s">
        <v>8</v>
      </c>
      <c r="E151" s="6" t="s">
        <v>9</v>
      </c>
      <c r="F151" s="5">
        <v>73.167000000000002</v>
      </c>
      <c r="G151" s="5">
        <v>77.242391069771429</v>
      </c>
      <c r="H151" s="5">
        <v>80.323044861345309</v>
      </c>
      <c r="I151" s="5">
        <v>82.709561981548688</v>
      </c>
      <c r="J151" s="5">
        <v>84.600741699345008</v>
      </c>
      <c r="K151" s="5">
        <v>86.129802908732032</v>
      </c>
      <c r="L151" s="5">
        <v>87.387945256874261</v>
      </c>
      <c r="M151" s="5">
        <v>88.439070947612535</v>
      </c>
      <c r="N151" s="5">
        <v>89.328980739442471</v>
      </c>
      <c r="O151" s="5">
        <v>90.09120187042258</v>
      </c>
      <c r="P151" s="5">
        <v>90.750755485116457</v>
      </c>
      <c r="Q151" s="5">
        <v>91.326644513210894</v>
      </c>
      <c r="R151" s="5">
        <v>91.833531539480731</v>
      </c>
      <c r="S151" s="5">
        <v>92.282893319241182</v>
      </c>
      <c r="T151" s="5">
        <v>92.683830237294345</v>
      </c>
      <c r="U151" s="5">
        <v>93.043643809460931</v>
      </c>
      <c r="V151" s="5">
        <v>93.368255377545282</v>
      </c>
      <c r="W151" s="5">
        <v>93.662514205010382</v>
      </c>
      <c r="X151" s="5">
        <v>93.930427311713984</v>
      </c>
    </row>
    <row r="152" spans="1:24" x14ac:dyDescent="0.3">
      <c r="A152" s="6" t="s">
        <v>6</v>
      </c>
      <c r="B152" s="6" t="s">
        <v>203</v>
      </c>
      <c r="C152" s="6" t="s">
        <v>159</v>
      </c>
      <c r="D152" s="6" t="s">
        <v>8</v>
      </c>
      <c r="E152" s="6" t="s">
        <v>9</v>
      </c>
      <c r="F152" s="5">
        <v>18.853999999999999</v>
      </c>
      <c r="G152" s="5">
        <v>22.589329979119753</v>
      </c>
      <c r="H152" s="5">
        <v>26.755874292321476</v>
      </c>
      <c r="I152" s="5">
        <v>31.300795387716956</v>
      </c>
      <c r="J152" s="5">
        <v>36.143781890026318</v>
      </c>
      <c r="K152" s="5">
        <v>41.182885359025867</v>
      </c>
      <c r="L152" s="5">
        <v>46.304021903402685</v>
      </c>
      <c r="M152" s="5">
        <v>51.392178430074253</v>
      </c>
      <c r="N152" s="5">
        <v>56.341939173656122</v>
      </c>
      <c r="O152" s="5">
        <v>61.065378358905832</v>
      </c>
      <c r="P152" s="5">
        <v>65.49636156790929</v>
      </c>
      <c r="Q152" s="5">
        <v>69.591357208127519</v>
      </c>
      <c r="R152" s="5">
        <v>73.327582857080557</v>
      </c>
      <c r="S152" s="5">
        <v>76.69957300177559</v>
      </c>
      <c r="T152" s="5">
        <v>79.715154034313969</v>
      </c>
      <c r="U152" s="5">
        <v>82.391532905401206</v>
      </c>
      <c r="V152" s="5">
        <v>84.751902564751944</v>
      </c>
      <c r="W152" s="5">
        <v>86.822724867673116</v>
      </c>
      <c r="X152" s="5">
        <v>88.631693766428867</v>
      </c>
    </row>
    <row r="153" spans="1:24" x14ac:dyDescent="0.3">
      <c r="A153" s="6" t="s">
        <v>6</v>
      </c>
      <c r="B153" s="6" t="s">
        <v>203</v>
      </c>
      <c r="C153" s="6" t="s">
        <v>160</v>
      </c>
      <c r="D153" s="6" t="s">
        <v>8</v>
      </c>
      <c r="E153" s="6" t="s">
        <v>9</v>
      </c>
      <c r="F153" s="5">
        <v>82.073999999999984</v>
      </c>
      <c r="G153" s="5">
        <v>83.509585124610268</v>
      </c>
      <c r="H153" s="5">
        <v>84.851073632494149</v>
      </c>
      <c r="I153" s="5">
        <v>86.101291246644251</v>
      </c>
      <c r="J153" s="5">
        <v>87.263554632301521</v>
      </c>
      <c r="K153" s="5">
        <v>88.341558702308603</v>
      </c>
      <c r="L153" s="5">
        <v>89.339273536050214</v>
      </c>
      <c r="M153" s="5">
        <v>90.260852128013454</v>
      </c>
      <c r="N153" s="5">
        <v>91.110549531099693</v>
      </c>
      <c r="O153" s="5">
        <v>91.892653432535496</v>
      </c>
      <c r="P153" s="5">
        <v>92.611425794595775</v>
      </c>
      <c r="Q153" s="5">
        <v>93.271054898918138</v>
      </c>
      <c r="R153" s="5">
        <v>93.87561693798726</v>
      </c>
      <c r="S153" s="5">
        <v>94.42904618433019</v>
      </c>
      <c r="T153" s="5">
        <v>94.935112720714983</v>
      </c>
      <c r="U153" s="5">
        <v>95.397406717741745</v>
      </c>
      <c r="V153" s="5">
        <v>95.81932828489596</v>
      </c>
      <c r="W153" s="5">
        <v>96.204081985685804</v>
      </c>
      <c r="X153" s="5">
        <v>96.554675187341317</v>
      </c>
    </row>
    <row r="154" spans="1:24" x14ac:dyDescent="0.3">
      <c r="A154" s="6" t="s">
        <v>6</v>
      </c>
      <c r="B154" s="6" t="s">
        <v>203</v>
      </c>
      <c r="C154" s="6" t="s">
        <v>161</v>
      </c>
      <c r="D154" s="6" t="s">
        <v>8</v>
      </c>
      <c r="E154" s="6" t="s">
        <v>9</v>
      </c>
      <c r="F154" s="5">
        <v>40.103999999999999</v>
      </c>
      <c r="G154" s="5">
        <v>45.372442083035786</v>
      </c>
      <c r="H154" s="5">
        <v>50.471179693756298</v>
      </c>
      <c r="I154" s="5">
        <v>55.296682664137883</v>
      </c>
      <c r="J154" s="5">
        <v>59.782007870415043</v>
      </c>
      <c r="K154" s="5">
        <v>63.893262746353741</v>
      </c>
      <c r="L154" s="5">
        <v>67.622566139399424</v>
      </c>
      <c r="M154" s="5">
        <v>70.980268586954409</v>
      </c>
      <c r="N154" s="5">
        <v>73.988083753250152</v>
      </c>
      <c r="O154" s="5">
        <v>76.673782911290914</v>
      </c>
      <c r="P154" s="5">
        <v>79.067475622159321</v>
      </c>
      <c r="Q154" s="5">
        <v>81.199211057593004</v>
      </c>
      <c r="R154" s="5">
        <v>83.097561671836147</v>
      </c>
      <c r="S154" s="5">
        <v>84.788883055213162</v>
      </c>
      <c r="T154" s="5">
        <v>86.297011103394453</v>
      </c>
      <c r="U154" s="5">
        <v>87.64322561029536</v>
      </c>
      <c r="V154" s="5">
        <v>88.846365062151321</v>
      </c>
      <c r="W154" s="5">
        <v>89.923018480957637</v>
      </c>
      <c r="X154" s="5">
        <v>90.887748595229482</v>
      </c>
    </row>
    <row r="155" spans="1:24" x14ac:dyDescent="0.3">
      <c r="A155" s="6" t="s">
        <v>6</v>
      </c>
      <c r="B155" s="6" t="s">
        <v>203</v>
      </c>
      <c r="C155" s="6" t="s">
        <v>162</v>
      </c>
      <c r="D155" s="6" t="s">
        <v>8</v>
      </c>
      <c r="E155" s="6" t="s">
        <v>9</v>
      </c>
      <c r="F155" s="5">
        <v>42.378999999999998</v>
      </c>
      <c r="G155" s="5">
        <v>47.240067384963822</v>
      </c>
      <c r="H155" s="5">
        <v>51.950363281543666</v>
      </c>
      <c r="I155" s="5">
        <v>56.43192264563185</v>
      </c>
      <c r="J155" s="5">
        <v>60.631363464546283</v>
      </c>
      <c r="K155" s="5">
        <v>64.518152433310732</v>
      </c>
      <c r="L155" s="5">
        <v>68.080697850871957</v>
      </c>
      <c r="M155" s="5">
        <v>71.321691721158984</v>
      </c>
      <c r="N155" s="5">
        <v>74.253671439952257</v>
      </c>
      <c r="O155" s="5">
        <v>76.89530008227689</v>
      </c>
      <c r="P155" s="5">
        <v>79.268515212212691</v>
      </c>
      <c r="Q155" s="5">
        <v>81.396493278888499</v>
      </c>
      <c r="R155" s="5">
        <v>83.302287687105732</v>
      </c>
      <c r="S155" s="5">
        <v>85.007979659752692</v>
      </c>
      <c r="T155" s="5">
        <v>86.534196846620944</v>
      </c>
      <c r="U155" s="5">
        <v>87.899883035774991</v>
      </c>
      <c r="V155" s="5">
        <v>89.122231562224343</v>
      </c>
      <c r="W155" s="5">
        <v>90.216720084277853</v>
      </c>
      <c r="X155" s="5">
        <v>91.197203965823604</v>
      </c>
    </row>
    <row r="156" spans="1:24" x14ac:dyDescent="0.3">
      <c r="A156" s="6" t="s">
        <v>6</v>
      </c>
      <c r="B156" s="6" t="s">
        <v>203</v>
      </c>
      <c r="C156" s="6" t="s">
        <v>163</v>
      </c>
      <c r="D156" s="6" t="s">
        <v>8</v>
      </c>
      <c r="E156" s="6" t="s">
        <v>9</v>
      </c>
      <c r="F156" s="5">
        <v>100</v>
      </c>
      <c r="G156" s="5">
        <v>100</v>
      </c>
      <c r="H156" s="5">
        <v>100</v>
      </c>
      <c r="I156" s="5">
        <v>100</v>
      </c>
      <c r="J156" s="5">
        <v>100</v>
      </c>
      <c r="K156" s="5">
        <v>100</v>
      </c>
      <c r="L156" s="5">
        <v>100</v>
      </c>
      <c r="M156" s="5">
        <v>100</v>
      </c>
      <c r="N156" s="5">
        <v>100</v>
      </c>
      <c r="O156" s="5">
        <v>100</v>
      </c>
      <c r="P156" s="5">
        <v>100</v>
      </c>
      <c r="Q156" s="5">
        <v>100</v>
      </c>
      <c r="R156" s="5">
        <v>100</v>
      </c>
      <c r="S156" s="5">
        <v>100</v>
      </c>
      <c r="T156" s="5">
        <v>100</v>
      </c>
      <c r="U156" s="5">
        <v>100</v>
      </c>
      <c r="V156" s="5">
        <v>100</v>
      </c>
      <c r="W156" s="5">
        <v>100</v>
      </c>
      <c r="X156" s="5">
        <v>100</v>
      </c>
    </row>
    <row r="157" spans="1:24" x14ac:dyDescent="0.3">
      <c r="A157" s="6" t="s">
        <v>6</v>
      </c>
      <c r="B157" s="6" t="s">
        <v>203</v>
      </c>
      <c r="C157" s="6" t="s">
        <v>164</v>
      </c>
      <c r="D157" s="6" t="s">
        <v>8</v>
      </c>
      <c r="E157" s="6" t="s">
        <v>9</v>
      </c>
      <c r="F157" s="5">
        <v>18.550999999999998</v>
      </c>
      <c r="G157" s="5">
        <v>23.042152086838037</v>
      </c>
      <c r="H157" s="5">
        <v>28.042472759797839</v>
      </c>
      <c r="I157" s="5">
        <v>33.406637320913283</v>
      </c>
      <c r="J157" s="5">
        <v>38.95458227541026</v>
      </c>
      <c r="K157" s="5">
        <v>44.500416466438281</v>
      </c>
      <c r="L157" s="5">
        <v>49.879716349205744</v>
      </c>
      <c r="M157" s="5">
        <v>54.967158111554291</v>
      </c>
      <c r="N157" s="5">
        <v>59.682057102563576</v>
      </c>
      <c r="O157" s="5">
        <v>63.984384378600545</v>
      </c>
      <c r="P157" s="5">
        <v>67.865818751220544</v>
      </c>
      <c r="Q157" s="5">
        <v>71.339779878707361</v>
      </c>
      <c r="R157" s="5">
        <v>74.432754069625091</v>
      </c>
      <c r="S157" s="5">
        <v>77.177759631647703</v>
      </c>
      <c r="T157" s="5">
        <v>79.60991415038427</v>
      </c>
      <c r="U157" s="5">
        <v>81.76369278777932</v>
      </c>
      <c r="V157" s="5">
        <v>83.671399302196363</v>
      </c>
      <c r="W157" s="5">
        <v>85.362439510429638</v>
      </c>
      <c r="X157" s="5">
        <v>86.863091207097384</v>
      </c>
    </row>
    <row r="158" spans="1:24" x14ac:dyDescent="0.3">
      <c r="A158" s="6" t="s">
        <v>6</v>
      </c>
      <c r="B158" s="6" t="s">
        <v>203</v>
      </c>
      <c r="C158" s="6" t="s">
        <v>165</v>
      </c>
      <c r="D158" s="6" t="s">
        <v>8</v>
      </c>
      <c r="E158" s="6" t="s">
        <v>9</v>
      </c>
      <c r="F158" s="5">
        <v>38.395000000000003</v>
      </c>
      <c r="G158" s="5">
        <v>42.92030438765606</v>
      </c>
      <c r="H158" s="5">
        <v>47.404025604661264</v>
      </c>
      <c r="I158" s="5">
        <v>51.768196664675244</v>
      </c>
      <c r="J158" s="5">
        <v>55.950140208227097</v>
      </c>
      <c r="K158" s="5">
        <v>59.904203476003772</v>
      </c>
      <c r="L158" s="5">
        <v>63.601187259133759</v>
      </c>
      <c r="M158" s="5">
        <v>67.026255689088401</v>
      </c>
      <c r="N158" s="5">
        <v>70.176120416004409</v>
      </c>
      <c r="O158" s="5">
        <v>73.056114453889748</v>
      </c>
      <c r="P158" s="5">
        <v>75.677539295764589</v>
      </c>
      <c r="Q158" s="5">
        <v>78.055466889973573</v>
      </c>
      <c r="R158" s="5">
        <v>80.207037437252637</v>
      </c>
      <c r="S158" s="5">
        <v>82.150213389666689</v>
      </c>
      <c r="T158" s="5">
        <v>83.902914319332226</v>
      </c>
      <c r="U158" s="5">
        <v>85.48244959606825</v>
      </c>
      <c r="V158" s="5">
        <v>86.905172751291843</v>
      </c>
      <c r="W158" s="5">
        <v>88.186294281524525</v>
      </c>
      <c r="X158" s="5">
        <v>89.339803517577849</v>
      </c>
    </row>
    <row r="159" spans="1:24" x14ac:dyDescent="0.3">
      <c r="A159" s="6" t="s">
        <v>6</v>
      </c>
      <c r="B159" s="6" t="s">
        <v>203</v>
      </c>
      <c r="C159" s="6" t="s">
        <v>166</v>
      </c>
      <c r="D159" s="6" t="s">
        <v>8</v>
      </c>
      <c r="E159" s="6" t="s">
        <v>9</v>
      </c>
      <c r="F159" s="5">
        <v>64.305000000000007</v>
      </c>
      <c r="G159" s="5">
        <v>68.724335192869404</v>
      </c>
      <c r="H159" s="5">
        <v>72.43416835407605</v>
      </c>
      <c r="I159" s="5">
        <v>75.552862481854902</v>
      </c>
      <c r="J159" s="5">
        <v>78.186471967390219</v>
      </c>
      <c r="K159" s="5">
        <v>80.424102834371567</v>
      </c>
      <c r="L159" s="5">
        <v>82.338315659304172</v>
      </c>
      <c r="M159" s="5">
        <v>83.987356501716903</v>
      </c>
      <c r="N159" s="5">
        <v>85.417748060826028</v>
      </c>
      <c r="O159" s="5">
        <v>86.666662311330825</v>
      </c>
      <c r="P159" s="5">
        <v>87.763902013927634</v>
      </c>
      <c r="Q159" s="5">
        <v>88.733485763876985</v>
      </c>
      <c r="R159" s="5">
        <v>89.594889579287525</v>
      </c>
      <c r="S159" s="5">
        <v>90.364010318087097</v>
      </c>
      <c r="T159" s="5">
        <v>91.053911066097299</v>
      </c>
      <c r="U159" s="5">
        <v>91.675398369612381</v>
      </c>
      <c r="V159" s="5">
        <v>92.237470695065042</v>
      </c>
      <c r="W159" s="5">
        <v>92.747668457626759</v>
      </c>
      <c r="X159" s="5">
        <v>93.212348712464575</v>
      </c>
    </row>
    <row r="160" spans="1:24" x14ac:dyDescent="0.3">
      <c r="A160" s="6" t="s">
        <v>6</v>
      </c>
      <c r="B160" s="6" t="s">
        <v>203</v>
      </c>
      <c r="C160" s="6" t="s">
        <v>167</v>
      </c>
      <c r="D160" s="6" t="s">
        <v>8</v>
      </c>
      <c r="E160" s="6" t="s">
        <v>9</v>
      </c>
      <c r="F160" s="5">
        <v>37.448</v>
      </c>
      <c r="G160" s="5">
        <v>41.875731545001592</v>
      </c>
      <c r="H160" s="5">
        <v>46.281279563620778</v>
      </c>
      <c r="I160" s="5">
        <v>50.588602375668614</v>
      </c>
      <c r="J160" s="5">
        <v>54.735039211724349</v>
      </c>
      <c r="K160" s="5">
        <v>58.673456068203187</v>
      </c>
      <c r="L160" s="5">
        <v>62.372202990388239</v>
      </c>
      <c r="M160" s="5">
        <v>65.813527056126304</v>
      </c>
      <c r="N160" s="5">
        <v>68.991152488410108</v>
      </c>
      <c r="O160" s="5">
        <v>71.907618589065123</v>
      </c>
      <c r="P160" s="5">
        <v>74.57177203244278</v>
      </c>
      <c r="Q160" s="5">
        <v>76.996624459982158</v>
      </c>
      <c r="R160" s="5">
        <v>79.197647491315308</v>
      </c>
      <c r="S160" s="5">
        <v>81.191491244505187</v>
      </c>
      <c r="T160" s="5">
        <v>82.995069266585105</v>
      </c>
      <c r="U160" s="5">
        <v>84.624938267698425</v>
      </c>
      <c r="V160" s="5">
        <v>86.096902879383236</v>
      </c>
      <c r="W160" s="5">
        <v>87.425785116767003</v>
      </c>
      <c r="X160" s="5">
        <v>88.625310030118499</v>
      </c>
    </row>
    <row r="161" spans="1:24" x14ac:dyDescent="0.3">
      <c r="A161" s="6" t="s">
        <v>6</v>
      </c>
      <c r="B161" s="6" t="s">
        <v>203</v>
      </c>
      <c r="C161" s="6" t="s">
        <v>168</v>
      </c>
      <c r="D161" s="6" t="s">
        <v>8</v>
      </c>
      <c r="E161" s="6" t="s">
        <v>9</v>
      </c>
      <c r="F161" s="5">
        <v>56.061</v>
      </c>
      <c r="G161" s="5">
        <v>59.932877344994374</v>
      </c>
      <c r="H161" s="5">
        <v>63.650556828510283</v>
      </c>
      <c r="I161" s="5">
        <v>67.180868452758716</v>
      </c>
      <c r="J161" s="5">
        <v>70.499187741755804</v>
      </c>
      <c r="K161" s="5">
        <v>73.58927734216492</v>
      </c>
      <c r="L161" s="5">
        <v>76.442617957626013</v>
      </c>
      <c r="M161" s="5">
        <v>79.057403510227857</v>
      </c>
      <c r="N161" s="5">
        <v>81.437365323730418</v>
      </c>
      <c r="O161" s="5">
        <v>83.590560742486403</v>
      </c>
      <c r="P161" s="5">
        <v>85.528224458929046</v>
      </c>
      <c r="Q161" s="5">
        <v>87.263744438057785</v>
      </c>
      <c r="R161" s="5">
        <v>88.811793649162823</v>
      </c>
      <c r="S161" s="5">
        <v>90.187625783415143</v>
      </c>
      <c r="T161" s="5">
        <v>91.406527663431007</v>
      </c>
      <c r="U161" s="5">
        <v>92.483411966416284</v>
      </c>
      <c r="V161" s="5">
        <v>93.43252963247302</v>
      </c>
      <c r="W161" s="5">
        <v>94.267280405046279</v>
      </c>
      <c r="X161" s="5">
        <v>95.000101092786323</v>
      </c>
    </row>
    <row r="162" spans="1:24" x14ac:dyDescent="0.3">
      <c r="A162" s="6" t="s">
        <v>6</v>
      </c>
      <c r="B162" s="6" t="s">
        <v>203</v>
      </c>
      <c r="C162" s="6" t="s">
        <v>169</v>
      </c>
      <c r="D162" s="6" t="s">
        <v>8</v>
      </c>
      <c r="E162" s="6" t="s">
        <v>9</v>
      </c>
      <c r="F162" s="5">
        <v>62.225000000000001</v>
      </c>
      <c r="G162" s="5">
        <v>66.263398051004927</v>
      </c>
      <c r="H162" s="5">
        <v>69.782939094185679</v>
      </c>
      <c r="I162" s="5">
        <v>72.843478749100512</v>
      </c>
      <c r="J162" s="5">
        <v>75.506042778502149</v>
      </c>
      <c r="K162" s="5">
        <v>77.827386595116494</v>
      </c>
      <c r="L162" s="5">
        <v>79.857757933977339</v>
      </c>
      <c r="M162" s="5">
        <v>81.640422796451034</v>
      </c>
      <c r="N162" s="5">
        <v>83.212056107811136</v>
      </c>
      <c r="O162" s="5">
        <v>84.603488009103884</v>
      </c>
      <c r="P162" s="5">
        <v>85.840539557329976</v>
      </c>
      <c r="Q162" s="5">
        <v>86.944820819454478</v>
      </c>
      <c r="R162" s="5">
        <v>87.934439347713166</v>
      </c>
      <c r="S162" s="5">
        <v>88.824605085351919</v>
      </c>
      <c r="T162" s="5">
        <v>89.628135610869379</v>
      </c>
      <c r="U162" s="5">
        <v>90.355872908346171</v>
      </c>
      <c r="V162" s="5">
        <v>91.017024854386548</v>
      </c>
      <c r="W162" s="5">
        <v>91.619444164542159</v>
      </c>
      <c r="X162" s="5">
        <v>92.169856100293771</v>
      </c>
    </row>
    <row r="163" spans="1:24" x14ac:dyDescent="0.3">
      <c r="A163" s="6" t="s">
        <v>6</v>
      </c>
      <c r="B163" s="6" t="s">
        <v>203</v>
      </c>
      <c r="C163" s="6" t="s">
        <v>170</v>
      </c>
      <c r="D163" s="6" t="s">
        <v>8</v>
      </c>
      <c r="E163" s="6" t="s">
        <v>9</v>
      </c>
      <c r="F163" s="5">
        <v>69.382000000000005</v>
      </c>
      <c r="G163" s="5">
        <v>72.45188986806194</v>
      </c>
      <c r="H163" s="5">
        <v>75.221467773176443</v>
      </c>
      <c r="I163" s="5">
        <v>77.71242866106185</v>
      </c>
      <c r="J163" s="5">
        <v>79.948313544185027</v>
      </c>
      <c r="K163" s="5">
        <v>81.952867451900985</v>
      </c>
      <c r="L163" s="5">
        <v>83.749004400967578</v>
      </c>
      <c r="M163" s="5">
        <v>85.358210931133016</v>
      </c>
      <c r="N163" s="5">
        <v>86.800250146747899</v>
      </c>
      <c r="O163" s="5">
        <v>88.093061961346081</v>
      </c>
      <c r="P163" s="5">
        <v>89.252784979091544</v>
      </c>
      <c r="Q163" s="5">
        <v>90.293848896233882</v>
      </c>
      <c r="R163" s="5">
        <v>91.229103614864755</v>
      </c>
      <c r="S163" s="5">
        <v>92.069963481060157</v>
      </c>
      <c r="T163" s="5">
        <v>92.826553404640165</v>
      </c>
      <c r="U163" s="5">
        <v>93.507849162836592</v>
      </c>
      <c r="V163" s="5">
        <v>94.121807782048137</v>
      </c>
      <c r="W163" s="5">
        <v>94.675486156523505</v>
      </c>
      <c r="X163" s="5">
        <v>95.175147444480956</v>
      </c>
    </row>
    <row r="164" spans="1:24" x14ac:dyDescent="0.3">
      <c r="A164" s="6" t="s">
        <v>6</v>
      </c>
      <c r="B164" s="6" t="s">
        <v>203</v>
      </c>
      <c r="C164" s="6" t="s">
        <v>171</v>
      </c>
      <c r="D164" s="6" t="s">
        <v>8</v>
      </c>
      <c r="E164" s="6" t="s">
        <v>9</v>
      </c>
      <c r="F164" s="5">
        <v>54.966999999999999</v>
      </c>
      <c r="G164" s="5">
        <v>59.146533643076062</v>
      </c>
      <c r="H164" s="5">
        <v>63.163213554319327</v>
      </c>
      <c r="I164" s="5">
        <v>66.973612698184738</v>
      </c>
      <c r="J164" s="5">
        <v>70.545269899171416</v>
      </c>
      <c r="K164" s="5">
        <v>73.856723978323274</v>
      </c>
      <c r="L164" s="5">
        <v>76.896732722976978</v>
      </c>
      <c r="M164" s="5">
        <v>79.662942993089786</v>
      </c>
      <c r="N164" s="5">
        <v>82.160273751555451</v>
      </c>
      <c r="O164" s="5">
        <v>84.399230615252492</v>
      </c>
      <c r="P164" s="5">
        <v>86.394310354130255</v>
      </c>
      <c r="Q164" s="5">
        <v>88.162593279735006</v>
      </c>
      <c r="R164" s="5">
        <v>89.722570485079331</v>
      </c>
      <c r="S164" s="5">
        <v>91.093215280024964</v>
      </c>
      <c r="T164" s="5">
        <v>92.29328374814898</v>
      </c>
      <c r="U164" s="5">
        <v>93.340815883431219</v>
      </c>
      <c r="V164" s="5">
        <v>94.252803330976192</v>
      </c>
      <c r="W164" s="5">
        <v>95.04498960312776</v>
      </c>
      <c r="X164" s="5">
        <v>95.731771555210727</v>
      </c>
    </row>
    <row r="165" spans="1:24" x14ac:dyDescent="0.3">
      <c r="A165" s="6" t="s">
        <v>6</v>
      </c>
      <c r="B165" s="6" t="s">
        <v>203</v>
      </c>
      <c r="C165" s="6" t="s">
        <v>172</v>
      </c>
      <c r="D165" s="6" t="s">
        <v>8</v>
      </c>
      <c r="E165" s="6" t="s">
        <v>9</v>
      </c>
      <c r="F165" s="5">
        <v>49.505000000000003</v>
      </c>
      <c r="G165" s="5">
        <v>53.809448509047208</v>
      </c>
      <c r="H165" s="5">
        <v>57.987381805906523</v>
      </c>
      <c r="I165" s="5">
        <v>61.987771551330773</v>
      </c>
      <c r="J165" s="5">
        <v>65.771196990016008</v>
      </c>
      <c r="K165" s="5">
        <v>69.310102371243659</v>
      </c>
      <c r="L165" s="5">
        <v>72.588052892681802</v>
      </c>
      <c r="M165" s="5">
        <v>75.598331306407545</v>
      </c>
      <c r="N165" s="5">
        <v>78.34220256190612</v>
      </c>
      <c r="O165" s="5">
        <v>80.827108893127431</v>
      </c>
      <c r="P165" s="5">
        <v>83.064975599408797</v>
      </c>
      <c r="Q165" s="5">
        <v>85.070731012365712</v>
      </c>
      <c r="R165" s="5">
        <v>86.861083915355593</v>
      </c>
      <c r="S165" s="5">
        <v>88.453560541603352</v>
      </c>
      <c r="T165" s="5">
        <v>89.865778929707346</v>
      </c>
      <c r="U165" s="5">
        <v>91.11492670606421</v>
      </c>
      <c r="V165" s="5">
        <v>92.217405081247733</v>
      </c>
      <c r="W165" s="5">
        <v>93.188603548299525</v>
      </c>
      <c r="X165" s="5">
        <v>94.042773985664724</v>
      </c>
    </row>
    <row r="166" spans="1:24" x14ac:dyDescent="0.3">
      <c r="A166" s="6" t="s">
        <v>6</v>
      </c>
      <c r="B166" s="6" t="s">
        <v>203</v>
      </c>
      <c r="C166" s="6" t="s">
        <v>173</v>
      </c>
      <c r="D166" s="6" t="s">
        <v>8</v>
      </c>
      <c r="E166" s="6" t="s">
        <v>9</v>
      </c>
      <c r="F166" s="5">
        <v>84.682000000000002</v>
      </c>
      <c r="G166" s="5">
        <v>85.92591595485618</v>
      </c>
      <c r="H166" s="5">
        <v>87.041974040436344</v>
      </c>
      <c r="I166" s="5">
        <v>88.046428551072452</v>
      </c>
      <c r="J166" s="5">
        <v>88.953146585978956</v>
      </c>
      <c r="K166" s="5">
        <v>89.77398069211111</v>
      </c>
      <c r="L166" s="5">
        <v>90.519086814000133</v>
      </c>
      <c r="M166" s="5">
        <v>91.197192475740479</v>
      </c>
      <c r="N166" s="5">
        <v>91.815821464575023</v>
      </c>
      <c r="O166" s="5">
        <v>92.381481391989823</v>
      </c>
      <c r="P166" s="5">
        <v>92.899820031658749</v>
      </c>
      <c r="Q166" s="5">
        <v>93.375755627702645</v>
      </c>
      <c r="R166" s="5">
        <v>93.813585614665826</v>
      </c>
      <c r="S166" s="5">
        <v>94.21707748071222</v>
      </c>
      <c r="T166" s="5">
        <v>94.589544874818174</v>
      </c>
      <c r="U166" s="5">
        <v>94.933911517395046</v>
      </c>
      <c r="V166" s="5">
        <v>95.252765018819602</v>
      </c>
      <c r="W166" s="5">
        <v>95.548402333010614</v>
      </c>
      <c r="X166" s="5">
        <v>95.822868262798323</v>
      </c>
    </row>
    <row r="167" spans="1:24" x14ac:dyDescent="0.3">
      <c r="A167" s="6" t="s">
        <v>6</v>
      </c>
      <c r="B167" s="6" t="s">
        <v>203</v>
      </c>
      <c r="C167" s="6" t="s">
        <v>174</v>
      </c>
      <c r="D167" s="6" t="s">
        <v>8</v>
      </c>
      <c r="E167" s="6" t="s">
        <v>9</v>
      </c>
      <c r="F167" s="5">
        <v>21.373000000000001</v>
      </c>
      <c r="G167" s="5">
        <v>25.658624606299067</v>
      </c>
      <c r="H167" s="5">
        <v>30.276395900558516</v>
      </c>
      <c r="I167" s="5">
        <v>35.104564703268281</v>
      </c>
      <c r="J167" s="5">
        <v>40.009592046818625</v>
      </c>
      <c r="K167" s="5">
        <v>44.863356221889902</v>
      </c>
      <c r="L167" s="5">
        <v>49.557023861407245</v>
      </c>
      <c r="M167" s="5">
        <v>54.008841365031188</v>
      </c>
      <c r="N167" s="5">
        <v>58.16569933108768</v>
      </c>
      <c r="O167" s="5">
        <v>62.000143798892324</v>
      </c>
      <c r="P167" s="5">
        <v>65.50505710098723</v>
      </c>
      <c r="Q167" s="5">
        <v>68.687848815199501</v>
      </c>
      <c r="R167" s="5">
        <v>71.565273722924928</v>
      </c>
      <c r="S167" s="5">
        <v>74.159343924934291</v>
      </c>
      <c r="T167" s="5">
        <v>76.494380258606355</v>
      </c>
      <c r="U167" s="5">
        <v>78.595040774037088</v>
      </c>
      <c r="V167" s="5">
        <v>80.485099883439389</v>
      </c>
      <c r="W167" s="5">
        <v>82.186762673161951</v>
      </c>
      <c r="X167" s="5">
        <v>83.720339044165513</v>
      </c>
    </row>
    <row r="168" spans="1:24" x14ac:dyDescent="0.3">
      <c r="A168" s="6" t="s">
        <v>6</v>
      </c>
      <c r="B168" s="6" t="s">
        <v>203</v>
      </c>
      <c r="C168" s="6" t="s">
        <v>175</v>
      </c>
      <c r="D168" s="6" t="s">
        <v>8</v>
      </c>
      <c r="E168" s="6" t="s">
        <v>9</v>
      </c>
      <c r="F168" s="5">
        <v>55.741</v>
      </c>
      <c r="G168" s="5">
        <v>59.875302096260562</v>
      </c>
      <c r="H168" s="5">
        <v>63.836693187691971</v>
      </c>
      <c r="I168" s="5">
        <v>67.584844010882321</v>
      </c>
      <c r="J168" s="5">
        <v>71.090392982897313</v>
      </c>
      <c r="K168" s="5">
        <v>74.334719702763394</v>
      </c>
      <c r="L168" s="5">
        <v>77.308987694816992</v>
      </c>
      <c r="M168" s="5">
        <v>80.012725165137226</v>
      </c>
      <c r="N168" s="5">
        <v>82.452192922179862</v>
      </c>
      <c r="O168" s="5">
        <v>84.638737911462954</v>
      </c>
      <c r="P168" s="5">
        <v>86.587269515803072</v>
      </c>
      <c r="Q168" s="5">
        <v>88.314938228655478</v>
      </c>
      <c r="R168" s="5">
        <v>89.840050077017438</v>
      </c>
      <c r="S168" s="5">
        <v>91.181217461927659</v>
      </c>
      <c r="T168" s="5">
        <v>92.356726815817467</v>
      </c>
      <c r="U168" s="5">
        <v>93.384093057080875</v>
      </c>
      <c r="V168" s="5">
        <v>94.279767359081944</v>
      </c>
      <c r="W168" s="5">
        <v>95.058965689372215</v>
      </c>
      <c r="X168" s="5">
        <v>95.735588945964423</v>
      </c>
    </row>
    <row r="169" spans="1:24" x14ac:dyDescent="0.3">
      <c r="A169" s="6" t="s">
        <v>6</v>
      </c>
      <c r="B169" s="6" t="s">
        <v>203</v>
      </c>
      <c r="C169" s="6" t="s">
        <v>176</v>
      </c>
      <c r="D169" s="6" t="s">
        <v>8</v>
      </c>
      <c r="E169" s="6" t="s">
        <v>9</v>
      </c>
      <c r="F169" s="5">
        <v>27.625</v>
      </c>
      <c r="G169" s="5">
        <v>32.550848264254554</v>
      </c>
      <c r="H169" s="5">
        <v>37.699129148147868</v>
      </c>
      <c r="I169" s="5">
        <v>42.927255088771723</v>
      </c>
      <c r="J169" s="5">
        <v>48.097176741799636</v>
      </c>
      <c r="K169" s="5">
        <v>53.090310952250874</v>
      </c>
      <c r="L169" s="5">
        <v>57.816357137931718</v>
      </c>
      <c r="M169" s="5">
        <v>62.215597023036686</v>
      </c>
      <c r="N169" s="5">
        <v>66.256230569174107</v>
      </c>
      <c r="O169" s="5">
        <v>69.92900247344464</v>
      </c>
      <c r="P169" s="5">
        <v>73.241082311062627</v>
      </c>
      <c r="Q169" s="5">
        <v>76.210453781678297</v>
      </c>
      <c r="R169" s="5">
        <v>78.861387800372029</v>
      </c>
      <c r="S169" s="5">
        <v>81.221107792641703</v>
      </c>
      <c r="T169" s="5">
        <v>83.317510727743894</v>
      </c>
      <c r="U169" s="5">
        <v>85.177719220771365</v>
      </c>
      <c r="V169" s="5">
        <v>86.827238792146915</v>
      </c>
      <c r="W169" s="5">
        <v>88.289530449028462</v>
      </c>
      <c r="X169" s="5">
        <v>89.585853929428112</v>
      </c>
    </row>
    <row r="170" spans="1:24" x14ac:dyDescent="0.3">
      <c r="A170" s="6" t="s">
        <v>6</v>
      </c>
      <c r="B170" s="6" t="s">
        <v>203</v>
      </c>
      <c r="C170" s="6" t="s">
        <v>177</v>
      </c>
      <c r="D170" s="6" t="s">
        <v>8</v>
      </c>
      <c r="E170" s="6" t="s">
        <v>9</v>
      </c>
      <c r="F170" s="5">
        <v>43.441000000000003</v>
      </c>
      <c r="G170" s="5">
        <v>48.696237668739137</v>
      </c>
      <c r="H170" s="5">
        <v>53.793421023331497</v>
      </c>
      <c r="I170" s="5">
        <v>58.635556946096656</v>
      </c>
      <c r="J170" s="5">
        <v>63.15506629791178</v>
      </c>
      <c r="K170" s="5">
        <v>67.312583457651471</v>
      </c>
      <c r="L170" s="5">
        <v>71.092572421833822</v>
      </c>
      <c r="M170" s="5">
        <v>74.497660662548213</v>
      </c>
      <c r="N170" s="5">
        <v>77.543060172201933</v>
      </c>
      <c r="O170" s="5">
        <v>80.251818003524775</v>
      </c>
      <c r="P170" s="5">
        <v>82.651150113116231</v>
      </c>
      <c r="Q170" s="5">
        <v>84.769819108646217</v>
      </c>
      <c r="R170" s="5">
        <v>86.636382930680853</v>
      </c>
      <c r="S170" s="5">
        <v>88.278108329510616</v>
      </c>
      <c r="T170" s="5">
        <v>89.720360554203353</v>
      </c>
      <c r="U170" s="5">
        <v>90.986317060275212</v>
      </c>
      <c r="V170" s="5">
        <v>92.096891351934403</v>
      </c>
      <c r="W170" s="5">
        <v>93.070786067620915</v>
      </c>
      <c r="X170" s="5">
        <v>93.924620109150482</v>
      </c>
    </row>
    <row r="171" spans="1:24" x14ac:dyDescent="0.3">
      <c r="A171" s="6" t="s">
        <v>6</v>
      </c>
      <c r="B171" s="6" t="s">
        <v>203</v>
      </c>
      <c r="C171" s="6" t="s">
        <v>178</v>
      </c>
      <c r="D171" s="6" t="s">
        <v>8</v>
      </c>
      <c r="E171" s="6" t="s">
        <v>9</v>
      </c>
      <c r="F171" s="5">
        <v>33.963000000000001</v>
      </c>
      <c r="G171" s="5">
        <v>38.785957608537309</v>
      </c>
      <c r="H171" s="5">
        <v>43.62226564761022</v>
      </c>
      <c r="I171" s="5">
        <v>48.362270097735355</v>
      </c>
      <c r="J171" s="5">
        <v>52.91617455592975</v>
      </c>
      <c r="K171" s="5">
        <v>57.218461673569031</v>
      </c>
      <c r="L171" s="5">
        <v>61.227814174308868</v>
      </c>
      <c r="M171" s="5">
        <v>64.924002025771003</v>
      </c>
      <c r="N171" s="5">
        <v>68.303350212878669</v>
      </c>
      <c r="O171" s="5">
        <v>71.3740351004178</v>
      </c>
      <c r="P171" s="5">
        <v>74.151942529840369</v>
      </c>
      <c r="Q171" s="5">
        <v>76.65738603188413</v>
      </c>
      <c r="R171" s="5">
        <v>78.912704264684734</v>
      </c>
      <c r="S171" s="5">
        <v>80.940617445393343</v>
      </c>
      <c r="T171" s="5">
        <v>82.763177159021623</v>
      </c>
      <c r="U171" s="5">
        <v>84.401149389816226</v>
      </c>
      <c r="V171" s="5">
        <v>85.873697367526773</v>
      </c>
      <c r="W171" s="5">
        <v>87.198262225595386</v>
      </c>
      <c r="X171" s="5">
        <v>88.39056782179928</v>
      </c>
    </row>
    <row r="172" spans="1:24" x14ac:dyDescent="0.3">
      <c r="A172" s="6" t="s">
        <v>6</v>
      </c>
      <c r="B172" s="6" t="s">
        <v>203</v>
      </c>
      <c r="C172" s="6" t="s">
        <v>179</v>
      </c>
      <c r="D172" s="6" t="s">
        <v>8</v>
      </c>
      <c r="E172" s="6" t="s">
        <v>9</v>
      </c>
      <c r="F172" s="5">
        <v>26.318999999999999</v>
      </c>
      <c r="G172" s="5">
        <v>30.719758496326921</v>
      </c>
      <c r="H172" s="5">
        <v>35.397392761096654</v>
      </c>
      <c r="I172" s="5">
        <v>40.255520636951672</v>
      </c>
      <c r="J172" s="5">
        <v>45.187941198122623</v>
      </c>
      <c r="K172" s="5">
        <v>50.08888505711154</v>
      </c>
      <c r="L172" s="5">
        <v>54.862312322290471</v>
      </c>
      <c r="M172" s="5">
        <v>59.428626655646823</v>
      </c>
      <c r="N172" s="5">
        <v>63.728113107454753</v>
      </c>
      <c r="O172" s="5">
        <v>67.721324337174423</v>
      </c>
      <c r="P172" s="5">
        <v>71.387218078788564</v>
      </c>
      <c r="Q172" s="5">
        <v>74.720018653520953</v>
      </c>
      <c r="R172" s="5">
        <v>77.725648173818342</v>
      </c>
      <c r="S172" s="5">
        <v>80.41831344557508</v>
      </c>
      <c r="T172" s="5">
        <v>82.817570658312931</v>
      </c>
      <c r="U172" s="5">
        <v>84.945986527618572</v>
      </c>
      <c r="V172" s="5">
        <v>86.827385989854918</v>
      </c>
      <c r="W172" s="5">
        <v>88.485610681625161</v>
      </c>
      <c r="X172" s="5">
        <v>89.943689205975744</v>
      </c>
    </row>
    <row r="173" spans="1:24" x14ac:dyDescent="0.3">
      <c r="A173" s="6" t="s">
        <v>6</v>
      </c>
      <c r="B173" s="6" t="s">
        <v>203</v>
      </c>
      <c r="C173" s="6" t="s">
        <v>180</v>
      </c>
      <c r="D173" s="6" t="s">
        <v>8</v>
      </c>
      <c r="E173" s="6" t="s">
        <v>9</v>
      </c>
      <c r="F173" s="5">
        <v>49.502000000000002</v>
      </c>
      <c r="G173" s="5">
        <v>53.806560357274478</v>
      </c>
      <c r="H173" s="5">
        <v>57.984553193766565</v>
      </c>
      <c r="I173" s="5">
        <v>61.984953654602357</v>
      </c>
      <c r="J173" s="5">
        <v>65.768349902523866</v>
      </c>
      <c r="K173" s="5">
        <v>69.30719834155542</v>
      </c>
      <c r="L173" s="5">
        <v>72.585077392412785</v>
      </c>
      <c r="M173" s="5">
        <v>75.595282329225483</v>
      </c>
      <c r="N173" s="5">
        <v>78.339088721904844</v>
      </c>
      <c r="O173" s="5">
        <v>80.823946894876201</v>
      </c>
      <c r="P173" s="5">
        <v>83.061787553520787</v>
      </c>
      <c r="Q173" s="5">
        <v>85.067541930993627</v>
      </c>
      <c r="R173" s="5">
        <v>86.857919584766094</v>
      </c>
      <c r="S173" s="5">
        <v>88.450445856897545</v>
      </c>
      <c r="T173" s="5">
        <v>89.86273669722739</v>
      </c>
      <c r="U173" s="5">
        <v>91.111976870021863</v>
      </c>
      <c r="V173" s="5">
        <v>92.214564306342382</v>
      </c>
      <c r="W173" s="5">
        <v>93.185885082368614</v>
      </c>
      <c r="X173" s="5">
        <v>94.040187729365542</v>
      </c>
    </row>
    <row r="174" spans="1:24" x14ac:dyDescent="0.3">
      <c r="A174" s="6" t="s">
        <v>6</v>
      </c>
      <c r="B174" s="6" t="s">
        <v>203</v>
      </c>
      <c r="C174" s="6" t="s">
        <v>181</v>
      </c>
      <c r="D174" s="6" t="s">
        <v>8</v>
      </c>
      <c r="E174" s="6" t="s">
        <v>9</v>
      </c>
      <c r="F174" s="5">
        <v>28.122</v>
      </c>
      <c r="G174" s="5">
        <v>33.055109726363696</v>
      </c>
      <c r="H174" s="5">
        <v>38.204669739450097</v>
      </c>
      <c r="I174" s="5">
        <v>43.430841865233717</v>
      </c>
      <c r="J174" s="5">
        <v>48.598156498765825</v>
      </c>
      <c r="K174" s="5">
        <v>53.589842341401784</v>
      </c>
      <c r="L174" s="5">
        <v>58.316411991254391</v>
      </c>
      <c r="M174" s="5">
        <v>62.718070199582279</v>
      </c>
      <c r="N174" s="5">
        <v>66.762346678478508</v>
      </c>
      <c r="O174" s="5">
        <v>70.439049710136857</v>
      </c>
      <c r="P174" s="5">
        <v>73.754405297965775</v>
      </c>
      <c r="Q174" s="5">
        <v>76.725605528672986</v>
      </c>
      <c r="R174" s="5">
        <v>79.376351711898138</v>
      </c>
      <c r="S174" s="5">
        <v>81.733527844958914</v>
      </c>
      <c r="T174" s="5">
        <v>83.824894953110814</v>
      </c>
      <c r="U174" s="5">
        <v>85.677601781789676</v>
      </c>
      <c r="V174" s="5">
        <v>87.317298440225827</v>
      </c>
      <c r="W174" s="5">
        <v>88.767669689951774</v>
      </c>
      <c r="X174" s="5">
        <v>90.050245837767051</v>
      </c>
    </row>
    <row r="175" spans="1:24" x14ac:dyDescent="0.3">
      <c r="A175" s="6" t="s">
        <v>6</v>
      </c>
      <c r="B175" s="6" t="s">
        <v>203</v>
      </c>
      <c r="C175" s="6" t="s">
        <v>182</v>
      </c>
      <c r="D175" s="6" t="s">
        <v>8</v>
      </c>
      <c r="E175" s="6" t="s">
        <v>9</v>
      </c>
      <c r="F175" s="5">
        <v>23.428000000000001</v>
      </c>
      <c r="G175" s="5">
        <v>28.953657838186469</v>
      </c>
      <c r="H175" s="5">
        <v>34.907518244661077</v>
      </c>
      <c r="I175" s="5">
        <v>41.055949042136</v>
      </c>
      <c r="J175" s="5">
        <v>47.160520661102147</v>
      </c>
      <c r="K175" s="5">
        <v>53.01742475310953</v>
      </c>
      <c r="L175" s="5">
        <v>58.48042242292204</v>
      </c>
      <c r="M175" s="5">
        <v>63.464886100795596</v>
      </c>
      <c r="N175" s="5">
        <v>67.938624710562294</v>
      </c>
      <c r="O175" s="5">
        <v>71.907293819381749</v>
      </c>
      <c r="P175" s="5">
        <v>75.400119597865356</v>
      </c>
      <c r="Q175" s="5">
        <v>78.458631939720945</v>
      </c>
      <c r="R175" s="5">
        <v>81.128915954744826</v>
      </c>
      <c r="S175" s="5">
        <v>83.456838899993244</v>
      </c>
      <c r="T175" s="5">
        <v>85.485426330019791</v>
      </c>
      <c r="U175" s="5">
        <v>87.253640976599755</v>
      </c>
      <c r="V175" s="5">
        <v>88.796006856977527</v>
      </c>
      <c r="W175" s="5">
        <v>90.142703728761632</v>
      </c>
      <c r="X175" s="5">
        <v>91.319897013433192</v>
      </c>
    </row>
    <row r="176" spans="1:24" x14ac:dyDescent="0.3">
      <c r="A176" s="6" t="s">
        <v>6</v>
      </c>
      <c r="B176" s="6" t="s">
        <v>203</v>
      </c>
      <c r="C176" s="6" t="s">
        <v>183</v>
      </c>
      <c r="D176" s="6" t="s">
        <v>8</v>
      </c>
      <c r="E176" s="6" t="s">
        <v>9</v>
      </c>
      <c r="F176" s="5">
        <v>13.877000000000001</v>
      </c>
      <c r="G176" s="5">
        <v>16.989740235514596</v>
      </c>
      <c r="H176" s="5">
        <v>20.566359993167932</v>
      </c>
      <c r="I176" s="5">
        <v>24.584685216363166</v>
      </c>
      <c r="J176" s="5">
        <v>28.99142235008846</v>
      </c>
      <c r="K176" s="5">
        <v>33.703870817125086</v>
      </c>
      <c r="L176" s="5">
        <v>38.616918763814731</v>
      </c>
      <c r="M176" s="5">
        <v>43.614073875819749</v>
      </c>
      <c r="N176" s="5">
        <v>48.579946535434324</v>
      </c>
      <c r="O176" s="5">
        <v>53.411299228422294</v>
      </c>
      <c r="P176" s="5">
        <v>58.024581767374109</v>
      </c>
      <c r="Q176" s="5">
        <v>62.359248045288517</v>
      </c>
      <c r="R176" s="5">
        <v>66.377387035216856</v>
      </c>
      <c r="S176" s="5">
        <v>70.060871464336017</v>
      </c>
      <c r="T176" s="5">
        <v>73.407311549228524</v>
      </c>
      <c r="U176" s="5">
        <v>76.425822133667538</v>
      </c>
      <c r="V176" s="5">
        <v>79.133221109650677</v>
      </c>
      <c r="W176" s="5">
        <v>81.550936684484427</v>
      </c>
      <c r="X176" s="5">
        <v>83.702670662412928</v>
      </c>
    </row>
    <row r="177" spans="1:24" x14ac:dyDescent="0.3">
      <c r="A177" s="6" t="s">
        <v>6</v>
      </c>
      <c r="B177" s="6" t="s">
        <v>203</v>
      </c>
      <c r="C177" s="6" t="s">
        <v>184</v>
      </c>
      <c r="D177" s="6" t="s">
        <v>8</v>
      </c>
      <c r="E177" s="6" t="s">
        <v>9</v>
      </c>
      <c r="F177" s="5">
        <v>67.284000000000006</v>
      </c>
      <c r="G177" s="5">
        <v>70.515735376971406</v>
      </c>
      <c r="H177" s="5">
        <v>73.403780149215208</v>
      </c>
      <c r="I177" s="5">
        <v>75.979537052605579</v>
      </c>
      <c r="J177" s="5">
        <v>78.275219423694281</v>
      </c>
      <c r="K177" s="5">
        <v>80.321832776390551</v>
      </c>
      <c r="L177" s="5">
        <v>82.14809707185249</v>
      </c>
      <c r="M177" s="5">
        <v>83.779978015204975</v>
      </c>
      <c r="N177" s="5">
        <v>85.240587908776632</v>
      </c>
      <c r="O177" s="5">
        <v>86.550295024459317</v>
      </c>
      <c r="P177" s="5">
        <v>87.726938814193048</v>
      </c>
      <c r="Q177" s="5">
        <v>88.786088488436505</v>
      </c>
      <c r="R177" s="5">
        <v>89.741308818467616</v>
      </c>
      <c r="S177" s="5">
        <v>90.604413596548596</v>
      </c>
      <c r="T177" s="5">
        <v>91.385697275129488</v>
      </c>
      <c r="U177" s="5">
        <v>92.094141225959078</v>
      </c>
      <c r="V177" s="5">
        <v>92.73759437888306</v>
      </c>
      <c r="W177" s="5">
        <v>93.322929736612352</v>
      </c>
      <c r="X177" s="5">
        <v>93.856179060771268</v>
      </c>
    </row>
    <row r="178" spans="1:24" x14ac:dyDescent="0.3">
      <c r="A178" s="6" t="s">
        <v>6</v>
      </c>
      <c r="B178" s="6" t="s">
        <v>203</v>
      </c>
      <c r="C178" s="6" t="s">
        <v>185</v>
      </c>
      <c r="D178" s="6" t="s">
        <v>8</v>
      </c>
      <c r="E178" s="6" t="s">
        <v>9</v>
      </c>
      <c r="F178" s="5">
        <v>69.649000000000001</v>
      </c>
      <c r="G178" s="5">
        <v>72.754338477867208</v>
      </c>
      <c r="H178" s="5">
        <v>75.499393211996093</v>
      </c>
      <c r="I178" s="5">
        <v>77.92501556073951</v>
      </c>
      <c r="J178" s="5">
        <v>80.070016055191005</v>
      </c>
      <c r="K178" s="5">
        <v>81.969778072628756</v>
      </c>
      <c r="L178" s="5">
        <v>83.655759641620719</v>
      </c>
      <c r="M178" s="5">
        <v>85.15549810721518</v>
      </c>
      <c r="N178" s="5">
        <v>86.492873110841501</v>
      </c>
      <c r="O178" s="5">
        <v>87.688481690602885</v>
      </c>
      <c r="P178" s="5">
        <v>88.760042953806817</v>
      </c>
      <c r="Q178" s="5">
        <v>89.722788845558156</v>
      </c>
      <c r="R178" s="5">
        <v>90.589820520328047</v>
      </c>
      <c r="S178" s="5">
        <v>91.372422783502472</v>
      </c>
      <c r="T178" s="5">
        <v>92.080336007663192</v>
      </c>
      <c r="U178" s="5">
        <v>92.721988357699104</v>
      </c>
      <c r="V178" s="5">
        <v>93.304692608589107</v>
      </c>
      <c r="W178" s="5">
        <v>93.834812216380271</v>
      </c>
      <c r="X178" s="5">
        <v>94.317901131944339</v>
      </c>
    </row>
    <row r="179" spans="1:24" x14ac:dyDescent="0.3">
      <c r="A179" s="6" t="s">
        <v>6</v>
      </c>
      <c r="B179" s="6" t="s">
        <v>203</v>
      </c>
      <c r="C179" s="6" t="s">
        <v>186</v>
      </c>
      <c r="D179" s="6" t="s">
        <v>8</v>
      </c>
      <c r="E179" s="6" t="s">
        <v>9</v>
      </c>
      <c r="F179" s="5">
        <v>26.382999999999999</v>
      </c>
      <c r="G179" s="5">
        <v>30.898268034234178</v>
      </c>
      <c r="H179" s="5">
        <v>35.656172887745477</v>
      </c>
      <c r="I179" s="5">
        <v>40.544351696032379</v>
      </c>
      <c r="J179" s="5">
        <v>45.447153282065159</v>
      </c>
      <c r="K179" s="5">
        <v>50.257568879187872</v>
      </c>
      <c r="L179" s="5">
        <v>54.886129803860214</v>
      </c>
      <c r="M179" s="5">
        <v>59.265573827488097</v>
      </c>
      <c r="N179" s="5">
        <v>63.351488531757816</v>
      </c>
      <c r="O179" s="5">
        <v>67.120038580861021</v>
      </c>
      <c r="P179" s="5">
        <v>70.564130542212183</v>
      </c>
      <c r="Q179" s="5">
        <v>73.689153337087106</v>
      </c>
      <c r="R179" s="5">
        <v>76.50903396546336</v>
      </c>
      <c r="S179" s="5">
        <v>79.042970163361204</v>
      </c>
      <c r="T179" s="5">
        <v>81.312932675070343</v>
      </c>
      <c r="U179" s="5">
        <v>83.341877006731295</v>
      </c>
      <c r="V179" s="5">
        <v>85.152539137391116</v>
      </c>
      <c r="W179" s="5">
        <v>86.76667744332282</v>
      </c>
      <c r="X179" s="5">
        <v>88.204637293404261</v>
      </c>
    </row>
    <row r="180" spans="1:24" x14ac:dyDescent="0.3">
      <c r="A180" s="6" t="s">
        <v>6</v>
      </c>
      <c r="B180" s="6" t="s">
        <v>203</v>
      </c>
      <c r="C180" s="6" t="s">
        <v>187</v>
      </c>
      <c r="D180" s="6" t="s">
        <v>8</v>
      </c>
      <c r="E180" s="6" t="s">
        <v>9</v>
      </c>
      <c r="F180" s="5">
        <v>13.295</v>
      </c>
      <c r="G180" s="5">
        <v>16.128181353227337</v>
      </c>
      <c r="H180" s="5">
        <v>19.405404306335949</v>
      </c>
      <c r="I180" s="5">
        <v>23.13251961126884</v>
      </c>
      <c r="J180" s="5">
        <v>27.291959560594574</v>
      </c>
      <c r="K180" s="5">
        <v>31.839292491027411</v>
      </c>
      <c r="L180" s="5">
        <v>36.703010228999446</v>
      </c>
      <c r="M180" s="5">
        <v>41.788305910017918</v>
      </c>
      <c r="N180" s="5">
        <v>46.98462993966745</v>
      </c>
      <c r="O180" s="5">
        <v>52.175749816511583</v>
      </c>
      <c r="P180" s="5">
        <v>57.250335184141385</v>
      </c>
      <c r="Q180" s="5">
        <v>62.111047757950274</v>
      </c>
      <c r="R180" s="5">
        <v>66.680711593696643</v>
      </c>
      <c r="S180" s="5">
        <v>70.905056266171499</v>
      </c>
      <c r="T180" s="5">
        <v>74.752371738850528</v>
      </c>
      <c r="U180" s="5">
        <v>78.21093208993257</v>
      </c>
      <c r="V180" s="5">
        <v>81.285187622437476</v>
      </c>
      <c r="W180" s="5">
        <v>83.991592755851627</v>
      </c>
      <c r="X180" s="5">
        <v>86.354677817909121</v>
      </c>
    </row>
    <row r="181" spans="1:24" x14ac:dyDescent="0.3">
      <c r="A181" s="6" t="s">
        <v>6</v>
      </c>
      <c r="B181" s="6" t="s">
        <v>203</v>
      </c>
      <c r="C181" s="6" t="s">
        <v>188</v>
      </c>
      <c r="D181" s="6" t="s">
        <v>8</v>
      </c>
      <c r="E181" s="6" t="s">
        <v>9</v>
      </c>
      <c r="F181" s="5">
        <v>68.787000000000006</v>
      </c>
      <c r="G181" s="5">
        <v>71.904542224919439</v>
      </c>
      <c r="H181" s="5">
        <v>74.671455295900273</v>
      </c>
      <c r="I181" s="5">
        <v>77.125233787476077</v>
      </c>
      <c r="J181" s="5">
        <v>79.302184772313538</v>
      </c>
      <c r="K181" s="5">
        <v>81.235885885905006</v>
      </c>
      <c r="L181" s="5">
        <v>82.956528557624694</v>
      </c>
      <c r="M181" s="5">
        <v>84.490785244074345</v>
      </c>
      <c r="N181" s="5">
        <v>85.861962597694443</v>
      </c>
      <c r="O181" s="5">
        <v>87.09029286855305</v>
      </c>
      <c r="P181" s="5">
        <v>88.193276638862827</v>
      </c>
      <c r="Q181" s="5">
        <v>89.186028640435083</v>
      </c>
      <c r="R181" s="5">
        <v>90.081601939991998</v>
      </c>
      <c r="S181" s="5">
        <v>90.891279563001376</v>
      </c>
      <c r="T181" s="5">
        <v>91.624830364770204</v>
      </c>
      <c r="U181" s="5">
        <v>92.290730057611626</v>
      </c>
      <c r="V181" s="5">
        <v>92.896350276430013</v>
      </c>
      <c r="W181" s="5">
        <v>93.448119334915276</v>
      </c>
      <c r="X181" s="5">
        <v>93.9516584418013</v>
      </c>
    </row>
    <row r="182" spans="1:24" x14ac:dyDescent="0.3">
      <c r="A182" s="6" t="s">
        <v>6</v>
      </c>
      <c r="B182" s="6" t="s">
        <v>203</v>
      </c>
      <c r="C182" s="6" t="s">
        <v>189</v>
      </c>
      <c r="D182" s="6" t="s">
        <v>8</v>
      </c>
      <c r="E182" s="6" t="s">
        <v>9</v>
      </c>
      <c r="F182" s="5">
        <v>92.478999999999999</v>
      </c>
      <c r="G182" s="5">
        <v>92.997009630270327</v>
      </c>
      <c r="H182" s="5">
        <v>93.481855964693736</v>
      </c>
      <c r="I182" s="5">
        <v>93.935323446776621</v>
      </c>
      <c r="J182" s="5">
        <v>94.359146826464098</v>
      </c>
      <c r="K182" s="5">
        <v>94.755005548443918</v>
      </c>
      <c r="L182" s="5">
        <v>95.124519440158025</v>
      </c>
      <c r="M182" s="5">
        <v>95.469245551943771</v>
      </c>
      <c r="N182" s="5">
        <v>95.790676008313795</v>
      </c>
      <c r="O182" s="5">
        <v>96.090236737666174</v>
      </c>
      <c r="P182" s="5">
        <v>96.369286957113871</v>
      </c>
      <c r="Q182" s="5">
        <v>96.629119299157196</v>
      </c>
      <c r="R182" s="5">
        <v>96.870960477209053</v>
      </c>
      <c r="S182" s="5">
        <v>97.095972397220024</v>
      </c>
      <c r="T182" s="5">
        <v>97.305253632606821</v>
      </c>
      <c r="U182" s="5">
        <v>97.499841189199515</v>
      </c>
      <c r="V182" s="5">
        <v>97.680712495870935</v>
      </c>
      <c r="W182" s="5">
        <v>97.848787564824235</v>
      </c>
      <c r="X182" s="5">
        <v>98.004931273151612</v>
      </c>
    </row>
    <row r="183" spans="1:24" x14ac:dyDescent="0.3">
      <c r="A183" s="6" t="s">
        <v>6</v>
      </c>
      <c r="B183" s="6" t="s">
        <v>203</v>
      </c>
      <c r="C183" s="6" t="s">
        <v>190</v>
      </c>
      <c r="D183" s="6" t="s">
        <v>8</v>
      </c>
      <c r="E183" s="6" t="s">
        <v>9</v>
      </c>
      <c r="F183" s="5">
        <v>82.286000000000016</v>
      </c>
      <c r="G183" s="5">
        <v>83.719299930207214</v>
      </c>
      <c r="H183" s="5">
        <v>85.060502351377139</v>
      </c>
      <c r="I183" s="5">
        <v>86.311734855725305</v>
      </c>
      <c r="J183" s="5">
        <v>87.475724496969946</v>
      </c>
      <c r="K183" s="5">
        <v>88.555683684128496</v>
      </c>
      <c r="L183" s="5">
        <v>89.555201512962682</v>
      </c>
      <c r="M183" s="5">
        <v>90.478142981447547</v>
      </c>
      <c r="N183" s="5">
        <v>91.328557756886781</v>
      </c>
      <c r="O183" s="5">
        <v>92.110599464588859</v>
      </c>
      <c r="P183" s="5">
        <v>92.828455875182939</v>
      </c>
      <c r="Q183" s="5">
        <v>93.486289889694746</v>
      </c>
      <c r="R183" s="5">
        <v>94.088190857631886</v>
      </c>
      <c r="S183" s="5">
        <v>94.638135505121411</v>
      </c>
      <c r="T183" s="5">
        <v>95.139957584457079</v>
      </c>
      <c r="U183" s="5">
        <v>95.597325267818761</v>
      </c>
      <c r="V183" s="5">
        <v>96.013725280555846</v>
      </c>
      <c r="W183" s="5">
        <v>96.392452788274468</v>
      </c>
      <c r="X183" s="5">
        <v>96.736606103674035</v>
      </c>
    </row>
    <row r="184" spans="1:24" x14ac:dyDescent="0.3">
      <c r="A184" s="6" t="s">
        <v>6</v>
      </c>
      <c r="B184" s="6" t="s">
        <v>203</v>
      </c>
      <c r="C184" s="6" t="s">
        <v>191</v>
      </c>
      <c r="D184" s="6" t="s">
        <v>8</v>
      </c>
      <c r="E184" s="6" t="s">
        <v>9</v>
      </c>
      <c r="F184" s="5">
        <v>36.247</v>
      </c>
      <c r="G184" s="5">
        <v>40.955143940066499</v>
      </c>
      <c r="H184" s="5">
        <v>45.694003502969473</v>
      </c>
      <c r="I184" s="5">
        <v>50.36900749574329</v>
      </c>
      <c r="J184" s="5">
        <v>54.897783032829096</v>
      </c>
      <c r="K184" s="5">
        <v>59.214795293395625</v>
      </c>
      <c r="L184" s="5">
        <v>63.273030030357845</v>
      </c>
      <c r="M184" s="5">
        <v>67.043241421543485</v>
      </c>
      <c r="N184" s="5">
        <v>70.511612647787942</v>
      </c>
      <c r="O184" s="5">
        <v>73.676672429803929</v>
      </c>
      <c r="P184" s="5">
        <v>76.546116621583991</v>
      </c>
      <c r="Q184" s="5">
        <v>79.133937275281383</v>
      </c>
      <c r="R184" s="5">
        <v>81.458048091938522</v>
      </c>
      <c r="S184" s="5">
        <v>83.538447037572865</v>
      </c>
      <c r="T184" s="5">
        <v>85.395872180135299</v>
      </c>
      <c r="U184" s="5">
        <v>87.050869337067581</v>
      </c>
      <c r="V184" s="5">
        <v>88.523182132463418</v>
      </c>
      <c r="W184" s="5">
        <v>89.83138254103919</v>
      </c>
      <c r="X184" s="5">
        <v>90.992673754529108</v>
      </c>
    </row>
    <row r="185" spans="1:24" x14ac:dyDescent="0.3">
      <c r="A185" s="6" t="s">
        <v>6</v>
      </c>
      <c r="B185" s="6" t="s">
        <v>203</v>
      </c>
      <c r="C185" s="6" t="s">
        <v>192</v>
      </c>
      <c r="D185" s="6" t="s">
        <v>8</v>
      </c>
      <c r="E185" s="6" t="s">
        <v>9</v>
      </c>
      <c r="F185" s="5">
        <v>49.329000000000001</v>
      </c>
      <c r="G185" s="5">
        <v>54.297395732255374</v>
      </c>
      <c r="H185" s="5">
        <v>58.828513750655787</v>
      </c>
      <c r="I185" s="5">
        <v>62.904519099855563</v>
      </c>
      <c r="J185" s="5">
        <v>66.538495402443303</v>
      </c>
      <c r="K185" s="5">
        <v>69.761500291378724</v>
      </c>
      <c r="L185" s="5">
        <v>72.612985944944725</v>
      </c>
      <c r="M185" s="5">
        <v>75.134571051478375</v>
      </c>
      <c r="N185" s="5">
        <v>77.366426483428256</v>
      </c>
      <c r="O185" s="5">
        <v>79.345442775799185</v>
      </c>
      <c r="P185" s="5">
        <v>81.104503494990865</v>
      </c>
      <c r="Q185" s="5">
        <v>82.672391123562221</v>
      </c>
      <c r="R185" s="5">
        <v>84.074022362464802</v>
      </c>
      <c r="S185" s="5">
        <v>85.330831094795315</v>
      </c>
      <c r="T185" s="5">
        <v>86.461196276901944</v>
      </c>
      <c r="U185" s="5">
        <v>87.480860532130791</v>
      </c>
      <c r="V185" s="5">
        <v>88.403313665527051</v>
      </c>
      <c r="W185" s="5">
        <v>89.240131283689706</v>
      </c>
      <c r="X185" s="5">
        <v>90.001267212170092</v>
      </c>
    </row>
    <row r="186" spans="1:24" x14ac:dyDescent="0.3">
      <c r="A186" s="6" t="s">
        <v>6</v>
      </c>
      <c r="B186" s="6" t="s">
        <v>203</v>
      </c>
      <c r="C186" s="6" t="s">
        <v>193</v>
      </c>
      <c r="D186" s="6" t="s">
        <v>8</v>
      </c>
      <c r="E186" s="6" t="s">
        <v>9</v>
      </c>
      <c r="F186" s="5">
        <v>93.352999999999994</v>
      </c>
      <c r="G186" s="5">
        <v>94.547626307427208</v>
      </c>
      <c r="H186" s="5">
        <v>95.53781205362688</v>
      </c>
      <c r="I186" s="5">
        <v>96.355106143515627</v>
      </c>
      <c r="J186" s="5">
        <v>97.02736243755939</v>
      </c>
      <c r="K186" s="5">
        <v>97.578744907575839</v>
      </c>
      <c r="L186" s="5">
        <v>98.029930274992907</v>
      </c>
      <c r="M186" s="5">
        <v>98.398420089478762</v>
      </c>
      <c r="N186" s="5">
        <v>98.698900867030773</v>
      </c>
      <c r="O186" s="5">
        <v>98.943612104936093</v>
      </c>
      <c r="P186" s="5">
        <v>99.142697734923516</v>
      </c>
      <c r="Q186" s="5">
        <v>99.304527642713069</v>
      </c>
      <c r="R186" s="5">
        <v>99.435983278833064</v>
      </c>
      <c r="S186" s="5">
        <v>99.54270607317639</v>
      </c>
      <c r="T186" s="5">
        <v>99.62931014717185</v>
      </c>
      <c r="U186" s="5">
        <v>99.699562312578323</v>
      </c>
      <c r="V186" s="5">
        <v>99.756533008287107</v>
      </c>
      <c r="W186" s="5">
        <v>99.802721974419526</v>
      </c>
      <c r="X186" s="5">
        <v>99.840162312063413</v>
      </c>
    </row>
    <row r="187" spans="1:24" x14ac:dyDescent="0.3">
      <c r="A187" s="6" t="s">
        <v>6</v>
      </c>
      <c r="B187" s="6" t="s">
        <v>203</v>
      </c>
      <c r="C187" s="6" t="s">
        <v>194</v>
      </c>
      <c r="D187" s="6" t="s">
        <v>8</v>
      </c>
      <c r="E187" s="6" t="s">
        <v>9</v>
      </c>
      <c r="F187" s="5">
        <v>95.27</v>
      </c>
      <c r="G187" s="5">
        <v>96.513093372926903</v>
      </c>
      <c r="H187" s="5">
        <v>97.484053428003065</v>
      </c>
      <c r="I187" s="5">
        <v>98.215222394420593</v>
      </c>
      <c r="J187" s="5">
        <v>98.750160326908826</v>
      </c>
      <c r="K187" s="5">
        <v>99.133061341013814</v>
      </c>
      <c r="L187" s="5">
        <v>99.402763155716428</v>
      </c>
      <c r="M187" s="5">
        <v>99.59054969794289</v>
      </c>
      <c r="N187" s="5">
        <v>99.720238817191159</v>
      </c>
      <c r="O187" s="5">
        <v>99.809296830803433</v>
      </c>
      <c r="P187" s="5">
        <v>99.870213359722726</v>
      </c>
      <c r="Q187" s="5">
        <v>99.911768433035803</v>
      </c>
      <c r="R187" s="5">
        <v>99.940063457199201</v>
      </c>
      <c r="S187" s="5">
        <v>99.959305368502839</v>
      </c>
      <c r="T187" s="5">
        <v>99.972379511017778</v>
      </c>
      <c r="U187" s="5">
        <v>99.98125770103745</v>
      </c>
      <c r="V187" s="5">
        <v>99.987284173866257</v>
      </c>
      <c r="W187" s="5">
        <v>99.991373811738555</v>
      </c>
      <c r="X187" s="5">
        <v>99.994148581824675</v>
      </c>
    </row>
    <row r="188" spans="1:24" x14ac:dyDescent="0.3">
      <c r="A188" s="6" t="s">
        <v>6</v>
      </c>
      <c r="B188" s="6" t="s">
        <v>203</v>
      </c>
      <c r="C188" s="6" t="s">
        <v>195</v>
      </c>
      <c r="D188" s="6" t="s">
        <v>8</v>
      </c>
      <c r="E188" s="6" t="s">
        <v>9</v>
      </c>
      <c r="F188" s="5">
        <v>30.379000000000001</v>
      </c>
      <c r="G188" s="5">
        <v>35.20788278397437</v>
      </c>
      <c r="H188" s="5">
        <v>40.221814169232481</v>
      </c>
      <c r="I188" s="5">
        <v>45.301753673322906</v>
      </c>
      <c r="J188" s="5">
        <v>50.331098483036662</v>
      </c>
      <c r="K188" s="5">
        <v>55.206525840243046</v>
      </c>
      <c r="L188" s="5">
        <v>59.845219927737091</v>
      </c>
      <c r="M188" s="5">
        <v>64.187892338547599</v>
      </c>
      <c r="N188" s="5">
        <v>68.198187484724855</v>
      </c>
      <c r="O188" s="5">
        <v>71.859683525396122</v>
      </c>
      <c r="P188" s="5">
        <v>75.171756393926543</v>
      </c>
      <c r="Q188" s="5">
        <v>78.145291100211907</v>
      </c>
      <c r="R188" s="5">
        <v>80.798840880304766</v>
      </c>
      <c r="S188" s="5">
        <v>83.155502990772632</v>
      </c>
      <c r="T188" s="5">
        <v>85.240555475893615</v>
      </c>
      <c r="U188" s="5">
        <v>87.079776905795683</v>
      </c>
      <c r="V188" s="5">
        <v>88.698322154648977</v>
      </c>
      <c r="W188" s="5">
        <v>90.120021822149639</v>
      </c>
      <c r="X188" s="5">
        <v>91.366988506020832</v>
      </c>
    </row>
    <row r="189" spans="1:24" x14ac:dyDescent="0.3">
      <c r="A189" s="6" t="s">
        <v>6</v>
      </c>
      <c r="B189" s="6" t="s">
        <v>203</v>
      </c>
      <c r="C189" s="6" t="s">
        <v>196</v>
      </c>
      <c r="D189" s="6" t="s">
        <v>8</v>
      </c>
      <c r="E189" s="6" t="s">
        <v>9</v>
      </c>
      <c r="F189" s="5">
        <v>25.562999999999999</v>
      </c>
      <c r="G189" s="5">
        <v>31.104910244878898</v>
      </c>
      <c r="H189" s="5">
        <v>36.96927886366548</v>
      </c>
      <c r="I189" s="5">
        <v>42.936386376511969</v>
      </c>
      <c r="J189" s="5">
        <v>48.795830867258935</v>
      </c>
      <c r="K189" s="5">
        <v>54.376500325797792</v>
      </c>
      <c r="L189" s="5">
        <v>59.561027063370133</v>
      </c>
      <c r="M189" s="5">
        <v>64.285325098695054</v>
      </c>
      <c r="N189" s="5">
        <v>68.528869422111384</v>
      </c>
      <c r="O189" s="5">
        <v>72.301855335215762</v>
      </c>
      <c r="P189" s="5">
        <v>75.633316391579044</v>
      </c>
      <c r="Q189" s="5">
        <v>78.561949577869655</v>
      </c>
      <c r="R189" s="5">
        <v>81.129848191643845</v>
      </c>
      <c r="S189" s="5">
        <v>83.378636509869352</v>
      </c>
      <c r="T189" s="5">
        <v>85.347332565878503</v>
      </c>
      <c r="U189" s="5">
        <v>87.071344919888759</v>
      </c>
      <c r="V189" s="5">
        <v>88.582160247197876</v>
      </c>
      <c r="W189" s="5">
        <v>89.907421331733843</v>
      </c>
      <c r="X189" s="5">
        <v>91.071204785989522</v>
      </c>
    </row>
    <row r="190" spans="1:24" x14ac:dyDescent="0.3">
      <c r="A190" s="6" t="s">
        <v>6</v>
      </c>
      <c r="B190" s="6" t="s">
        <v>203</v>
      </c>
      <c r="C190" s="6" t="s">
        <v>197</v>
      </c>
      <c r="D190" s="6" t="s">
        <v>8</v>
      </c>
      <c r="E190" s="6" t="s">
        <v>9</v>
      </c>
      <c r="F190" s="5">
        <v>20.231000000000002</v>
      </c>
      <c r="G190" s="5">
        <v>24.875063153404227</v>
      </c>
      <c r="H190" s="5">
        <v>29.926729474457186</v>
      </c>
      <c r="I190" s="5">
        <v>35.217512060918779</v>
      </c>
      <c r="J190" s="5">
        <v>40.564003377292963</v>
      </c>
      <c r="K190" s="5">
        <v>45.797033236646634</v>
      </c>
      <c r="L190" s="5">
        <v>50.782750701370325</v>
      </c>
      <c r="M190" s="5">
        <v>55.431334255422414</v>
      </c>
      <c r="N190" s="5">
        <v>59.694904890719322</v>
      </c>
      <c r="O190" s="5">
        <v>63.559206380578736</v>
      </c>
      <c r="P190" s="5">
        <v>67.033485226939376</v>
      </c>
      <c r="Q190" s="5">
        <v>70.141366072462347</v>
      </c>
      <c r="R190" s="5">
        <v>72.913860923213747</v>
      </c>
      <c r="S190" s="5">
        <v>75.384588867917572</v>
      </c>
      <c r="T190" s="5">
        <v>77.586808499443322</v>
      </c>
      <c r="U190" s="5">
        <v>79.551758610272586</v>
      </c>
      <c r="V190" s="5">
        <v>81.307864578409237</v>
      </c>
      <c r="W190" s="5">
        <v>82.880478449317692</v>
      </c>
      <c r="X190" s="5">
        <v>84.291925371675717</v>
      </c>
    </row>
    <row r="191" spans="1:24" x14ac:dyDescent="0.3">
      <c r="A191" s="6" t="s">
        <v>6</v>
      </c>
      <c r="B191" s="6" t="s">
        <v>203</v>
      </c>
      <c r="C191" s="6" t="s">
        <v>198</v>
      </c>
      <c r="D191" s="6" t="s">
        <v>8</v>
      </c>
      <c r="E191" s="6" t="s">
        <v>9</v>
      </c>
      <c r="F191" s="5">
        <v>31.803000000000001</v>
      </c>
      <c r="G191" s="5">
        <v>36.983609195727396</v>
      </c>
      <c r="H191" s="5">
        <v>42.27122968459922</v>
      </c>
      <c r="I191" s="5">
        <v>47.521898119773333</v>
      </c>
      <c r="J191" s="5">
        <v>52.609438573035462</v>
      </c>
      <c r="K191" s="5">
        <v>57.435862390929685</v>
      </c>
      <c r="L191" s="5">
        <v>61.934845558139592</v>
      </c>
      <c r="M191" s="5">
        <v>66.069650968369757</v>
      </c>
      <c r="N191" s="5">
        <v>69.827830888420152</v>
      </c>
      <c r="O191" s="5">
        <v>73.214869633726508</v>
      </c>
      <c r="P191" s="5">
        <v>76.248210042375973</v>
      </c>
      <c r="Q191" s="5">
        <v>78.952363571724163</v>
      </c>
      <c r="R191" s="5">
        <v>81.355273178136287</v>
      </c>
      <c r="S191" s="5">
        <v>83.485809219383839</v>
      </c>
      <c r="T191" s="5">
        <v>85.3721673853602</v>
      </c>
      <c r="U191" s="5">
        <v>87.040927895151171</v>
      </c>
      <c r="V191" s="5">
        <v>88.516570536824474</v>
      </c>
      <c r="W191" s="5">
        <v>89.821287795309857</v>
      </c>
      <c r="X191" s="5">
        <v>90.974982781150999</v>
      </c>
    </row>
    <row r="192" spans="1:24" x14ac:dyDescent="0.3">
      <c r="A192" s="6" t="s">
        <v>6</v>
      </c>
      <c r="B192" s="6" t="s">
        <v>203</v>
      </c>
      <c r="C192" s="6" t="s">
        <v>199</v>
      </c>
      <c r="D192" s="6" t="s">
        <v>8</v>
      </c>
      <c r="E192" s="6" t="s">
        <v>9</v>
      </c>
      <c r="F192" s="5">
        <v>61.701999999999998</v>
      </c>
      <c r="G192" s="5">
        <v>65.351395849979838</v>
      </c>
      <c r="H192" s="5">
        <v>68.828585170010996</v>
      </c>
      <c r="I192" s="5">
        <v>72.105642381702793</v>
      </c>
      <c r="J192" s="5">
        <v>75.162397482114926</v>
      </c>
      <c r="K192" s="5">
        <v>77.986356158785469</v>
      </c>
      <c r="L192" s="5">
        <v>80.572152728872226</v>
      </c>
      <c r="M192" s="5">
        <v>82.92066807406998</v>
      </c>
      <c r="N192" s="5">
        <v>85.037952169945029</v>
      </c>
      <c r="O192" s="5">
        <v>86.934077840636093</v>
      </c>
      <c r="P192" s="5">
        <v>88.622026846814094</v>
      </c>
      <c r="Q192" s="5">
        <v>90.116679020306208</v>
      </c>
      <c r="R192" s="5">
        <v>91.433945849042729</v>
      </c>
      <c r="S192" s="5">
        <v>92.590065354667914</v>
      </c>
      <c r="T192" s="5">
        <v>93.601056843783667</v>
      </c>
      <c r="U192" s="5">
        <v>94.482322152950459</v>
      </c>
      <c r="V192" s="5">
        <v>95.248373435623463</v>
      </c>
      <c r="W192" s="5">
        <v>95.912665067654984</v>
      </c>
      <c r="X192" s="5">
        <v>96.487507575847403</v>
      </c>
    </row>
    <row r="193" spans="1:24" x14ac:dyDescent="0.3">
      <c r="A193" s="6" t="s">
        <v>6</v>
      </c>
      <c r="B193" s="6" t="s">
        <v>203</v>
      </c>
      <c r="C193" s="6" t="s">
        <v>200</v>
      </c>
      <c r="D193" s="6" t="s">
        <v>8</v>
      </c>
      <c r="E193" s="6" t="s">
        <v>9</v>
      </c>
      <c r="F193" s="5">
        <v>35.701999999999998</v>
      </c>
      <c r="G193" s="5">
        <v>40.721198123992316</v>
      </c>
      <c r="H193" s="5">
        <v>45.739766957551822</v>
      </c>
      <c r="I193" s="5">
        <v>50.642904584419448</v>
      </c>
      <c r="J193" s="5">
        <v>55.337276764821041</v>
      </c>
      <c r="K193" s="5">
        <v>59.755427192350787</v>
      </c>
      <c r="L193" s="5">
        <v>63.855489967340858</v>
      </c>
      <c r="M193" s="5">
        <v>67.617775582673261</v>
      </c>
      <c r="N193" s="5">
        <v>71.039925685422034</v>
      </c>
      <c r="O193" s="5">
        <v>74.131931923157495</v>
      </c>
      <c r="P193" s="5">
        <v>76.911771499193037</v>
      </c>
      <c r="Q193" s="5">
        <v>79.40195962471735</v>
      </c>
      <c r="R193" s="5">
        <v>81.627030939621164</v>
      </c>
      <c r="S193" s="5">
        <v>83.611819597899142</v>
      </c>
      <c r="T193" s="5">
        <v>85.380362437483697</v>
      </c>
      <c r="U193" s="5">
        <v>86.955256585530975</v>
      </c>
      <c r="V193" s="5">
        <v>88.357331426955682</v>
      </c>
      <c r="W193" s="5">
        <v>89.605527979636747</v>
      </c>
      <c r="X193" s="5">
        <v>90.716908486325622</v>
      </c>
    </row>
    <row r="194" spans="1:24" x14ac:dyDescent="0.3">
      <c r="A194" s="6" t="s">
        <v>6</v>
      </c>
      <c r="B194" s="6" t="s">
        <v>203</v>
      </c>
      <c r="C194" s="6" t="s">
        <v>201</v>
      </c>
      <c r="D194" s="6" t="s">
        <v>8</v>
      </c>
      <c r="E194" s="6" t="s">
        <v>9</v>
      </c>
      <c r="F194" s="5">
        <v>38.253999999999998</v>
      </c>
      <c r="G194" s="5">
        <v>42.810127668345785</v>
      </c>
      <c r="H194" s="5">
        <v>47.314401038263568</v>
      </c>
      <c r="I194" s="5">
        <v>51.687454643473089</v>
      </c>
      <c r="J194" s="5">
        <v>55.866759349051677</v>
      </c>
      <c r="K194" s="5">
        <v>59.80801503006559</v>
      </c>
      <c r="L194" s="5">
        <v>63.484115345494644</v>
      </c>
      <c r="M194" s="5">
        <v>66.882612389338263</v>
      </c>
      <c r="N194" s="5">
        <v>70.002556487632191</v>
      </c>
      <c r="O194" s="5">
        <v>72.851350496736671</v>
      </c>
      <c r="P194" s="5">
        <v>75.441988776809922</v>
      </c>
      <c r="Q194" s="5">
        <v>77.790832993304051</v>
      </c>
      <c r="R194" s="5">
        <v>79.9159349978096</v>
      </c>
      <c r="S194" s="5">
        <v>81.835842323290294</v>
      </c>
      <c r="T194" s="5">
        <v>83.568793799321156</v>
      </c>
      <c r="U194" s="5">
        <v>85.132211861390076</v>
      </c>
      <c r="V194" s="5">
        <v>86.542410076015329</v>
      </c>
      <c r="W194" s="5">
        <v>87.814450539925957</v>
      </c>
      <c r="X194" s="5">
        <v>88.962101584445719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B377F-27FD-4578-A884-02D9F4AB81EF}">
  <dimension ref="A1:Y194"/>
  <sheetViews>
    <sheetView workbookViewId="0"/>
  </sheetViews>
  <sheetFormatPr defaultColWidth="8.88671875" defaultRowHeight="14.4" x14ac:dyDescent="0.3"/>
  <cols>
    <col min="1" max="5" width="18.6640625" style="4" customWidth="1"/>
    <col min="6" max="24" width="8.88671875" style="4"/>
    <col min="25" max="25" width="18.6640625" style="4" customWidth="1"/>
    <col min="26" max="16384" width="8.88671875" style="4"/>
  </cols>
  <sheetData>
    <row r="1" spans="1:25" x14ac:dyDescent="0.3">
      <c r="A1" s="7" t="s">
        <v>0</v>
      </c>
      <c r="B1" s="7" t="s">
        <v>1</v>
      </c>
      <c r="C1" s="7" t="s">
        <v>2</v>
      </c>
      <c r="D1" s="7" t="s">
        <v>3</v>
      </c>
      <c r="E1" s="7" t="s">
        <v>4</v>
      </c>
      <c r="F1" s="7">
        <v>2010</v>
      </c>
      <c r="G1" s="7">
        <v>2015</v>
      </c>
      <c r="H1" s="7">
        <v>2020</v>
      </c>
      <c r="I1" s="7">
        <v>2025</v>
      </c>
      <c r="J1" s="7">
        <v>2030</v>
      </c>
      <c r="K1" s="7">
        <v>2035</v>
      </c>
      <c r="L1" s="7">
        <v>2040</v>
      </c>
      <c r="M1" s="7">
        <v>2045</v>
      </c>
      <c r="N1" s="7">
        <v>2050</v>
      </c>
      <c r="O1" s="7">
        <v>2055</v>
      </c>
      <c r="P1" s="7">
        <v>2060</v>
      </c>
      <c r="Q1" s="7">
        <v>2065</v>
      </c>
      <c r="R1" s="7">
        <v>2070</v>
      </c>
      <c r="S1" s="7">
        <v>2075</v>
      </c>
      <c r="T1" s="7">
        <v>2080</v>
      </c>
      <c r="U1" s="7">
        <v>2085</v>
      </c>
      <c r="V1" s="7">
        <v>2090</v>
      </c>
      <c r="W1" s="7">
        <v>2095</v>
      </c>
      <c r="X1" s="7">
        <v>2100</v>
      </c>
      <c r="Y1" s="7" t="s">
        <v>5</v>
      </c>
    </row>
    <row r="2" spans="1:25" x14ac:dyDescent="0.3">
      <c r="A2" s="6" t="s">
        <v>6</v>
      </c>
      <c r="B2" s="6" t="s">
        <v>202</v>
      </c>
      <c r="C2" s="6" t="s">
        <v>7</v>
      </c>
      <c r="D2" s="6" t="s">
        <v>8</v>
      </c>
      <c r="E2" s="6" t="s">
        <v>9</v>
      </c>
      <c r="F2" s="5">
        <v>46.872</v>
      </c>
      <c r="G2" s="5">
        <v>50.280591377514483</v>
      </c>
      <c r="H2" s="5">
        <v>53.452365357718357</v>
      </c>
      <c r="I2" s="5">
        <v>56.381098538943185</v>
      </c>
      <c r="J2" s="5">
        <v>59.070516840163954</v>
      </c>
      <c r="K2" s="5">
        <v>61.531024983297442</v>
      </c>
      <c r="L2" s="5">
        <v>63.777045293033083</v>
      </c>
      <c r="M2" s="5">
        <v>65.82502402317742</v>
      </c>
      <c r="N2" s="5">
        <v>67.692036515718144</v>
      </c>
      <c r="O2" s="5">
        <v>69.394873265528929</v>
      </c>
      <c r="P2" s="5">
        <v>70.949484693205505</v>
      </c>
      <c r="Q2" s="5">
        <v>72.370678928424951</v>
      </c>
      <c r="R2" s="5">
        <v>73.671989696497988</v>
      </c>
      <c r="S2" s="5">
        <v>74.86565325694724</v>
      </c>
      <c r="T2" s="5">
        <v>75.96265145103105</v>
      </c>
      <c r="U2" s="5">
        <v>76.972791751317146</v>
      </c>
      <c r="V2" s="5">
        <v>77.904805241743972</v>
      </c>
      <c r="W2" s="5">
        <v>78.766450469675902</v>
      </c>
      <c r="X2" s="5">
        <v>79.564615871734873</v>
      </c>
    </row>
    <row r="3" spans="1:25" x14ac:dyDescent="0.3">
      <c r="A3" s="6" t="s">
        <v>6</v>
      </c>
      <c r="B3" s="6" t="s">
        <v>202</v>
      </c>
      <c r="C3" s="6" t="s">
        <v>10</v>
      </c>
      <c r="D3" s="6" t="s">
        <v>8</v>
      </c>
      <c r="E3" s="6" t="s">
        <v>9</v>
      </c>
      <c r="F3" s="5">
        <v>22.6</v>
      </c>
      <c r="G3" s="5">
        <v>25.041717352149018</v>
      </c>
      <c r="H3" s="5">
        <v>27.57538516285944</v>
      </c>
      <c r="I3" s="5">
        <v>30.176959252177848</v>
      </c>
      <c r="J3" s="5">
        <v>32.821167102328992</v>
      </c>
      <c r="K3" s="5">
        <v>35.482701049635132</v>
      </c>
      <c r="L3" s="5">
        <v>38.137325525948278</v>
      </c>
      <c r="M3" s="5">
        <v>40.762799570809591</v>
      </c>
      <c r="N3" s="5">
        <v>43.339553056876703</v>
      </c>
      <c r="O3" s="5">
        <v>45.851095863989606</v>
      </c>
      <c r="P3" s="5">
        <v>48.284174867477851</v>
      </c>
      <c r="Q3" s="5">
        <v>50.628718647088853</v>
      </c>
      <c r="R3" s="5">
        <v>52.877622687758397</v>
      </c>
      <c r="S3" s="5">
        <v>55.026429989147154</v>
      </c>
      <c r="T3" s="5">
        <v>57.072956531794425</v>
      </c>
      <c r="U3" s="5">
        <v>59.016901397029464</v>
      </c>
      <c r="V3" s="5">
        <v>60.8594703943672</v>
      </c>
      <c r="W3" s="5">
        <v>62.603031788920724</v>
      </c>
      <c r="X3" s="5">
        <v>64.250814208348046</v>
      </c>
    </row>
    <row r="4" spans="1:25" x14ac:dyDescent="0.3">
      <c r="A4" s="6" t="s">
        <v>6</v>
      </c>
      <c r="B4" s="6" t="s">
        <v>202</v>
      </c>
      <c r="C4" s="6" t="s">
        <v>11</v>
      </c>
      <c r="D4" s="6" t="s">
        <v>8</v>
      </c>
      <c r="E4" s="6" t="s">
        <v>9</v>
      </c>
      <c r="F4" s="5">
        <v>58.503999999999998</v>
      </c>
      <c r="G4" s="5">
        <v>62.276327674781463</v>
      </c>
      <c r="H4" s="5">
        <v>65.454936567061125</v>
      </c>
      <c r="I4" s="5">
        <v>68.136580865068694</v>
      </c>
      <c r="J4" s="5">
        <v>70.407990026998164</v>
      </c>
      <c r="K4" s="5">
        <v>72.342434337585118</v>
      </c>
      <c r="L4" s="5">
        <v>74.000008665216882</v>
      </c>
      <c r="M4" s="5">
        <v>75.429316010526705</v>
      </c>
      <c r="N4" s="5">
        <v>76.669459837641924</v>
      </c>
      <c r="O4" s="5">
        <v>77.751896787736214</v>
      </c>
      <c r="P4" s="5">
        <v>78.702005006720626</v>
      </c>
      <c r="Q4" s="5">
        <v>79.540353722810849</v>
      </c>
      <c r="R4" s="5">
        <v>80.283708279244522</v>
      </c>
      <c r="S4" s="5">
        <v>80.945817344318598</v>
      </c>
      <c r="T4" s="5">
        <v>81.538027080072922</v>
      </c>
      <c r="U4" s="5">
        <v>82.069760322188699</v>
      </c>
      <c r="V4" s="5">
        <v>82.548891361225301</v>
      </c>
      <c r="W4" s="5">
        <v>82.98204023046442</v>
      </c>
      <c r="X4" s="5">
        <v>83.374804911635721</v>
      </c>
    </row>
    <row r="5" spans="1:25" x14ac:dyDescent="0.3">
      <c r="A5" s="6" t="s">
        <v>6</v>
      </c>
      <c r="B5" s="6" t="s">
        <v>202</v>
      </c>
      <c r="C5" s="6" t="s">
        <v>12</v>
      </c>
      <c r="D5" s="6" t="s">
        <v>8</v>
      </c>
      <c r="E5" s="6" t="s">
        <v>9</v>
      </c>
      <c r="F5" s="5">
        <v>51.911000000000001</v>
      </c>
      <c r="G5" s="5">
        <v>56.028295283821393</v>
      </c>
      <c r="H5" s="5">
        <v>59.569913811639367</v>
      </c>
      <c r="I5" s="5">
        <v>62.601316164708052</v>
      </c>
      <c r="J5" s="5">
        <v>65.194104737077694</v>
      </c>
      <c r="K5" s="5">
        <v>67.416019423166588</v>
      </c>
      <c r="L5" s="5">
        <v>69.326801088901959</v>
      </c>
      <c r="M5" s="5">
        <v>70.977215055935261</v>
      </c>
      <c r="N5" s="5">
        <v>72.409554595413709</v>
      </c>
      <c r="O5" s="5">
        <v>73.65871011815122</v>
      </c>
      <c r="P5" s="5">
        <v>74.753354356612419</v>
      </c>
      <c r="Q5" s="5">
        <v>75.717046468334942</v>
      </c>
      <c r="R5" s="5">
        <v>76.569185079719688</v>
      </c>
      <c r="S5" s="5">
        <v>77.325799492799646</v>
      </c>
      <c r="T5" s="5">
        <v>78.00019295774139</v>
      </c>
      <c r="U5" s="5">
        <v>78.603459978674977</v>
      </c>
      <c r="V5" s="5">
        <v>79.144900223759578</v>
      </c>
      <c r="W5" s="5">
        <v>79.632349242552735</v>
      </c>
      <c r="X5" s="5">
        <v>80.072442956557495</v>
      </c>
    </row>
    <row r="6" spans="1:25" x14ac:dyDescent="0.3">
      <c r="A6" s="6" t="s">
        <v>6</v>
      </c>
      <c r="B6" s="6" t="s">
        <v>202</v>
      </c>
      <c r="C6" s="6" t="s">
        <v>13</v>
      </c>
      <c r="D6" s="6" t="s">
        <v>8</v>
      </c>
      <c r="E6" s="6" t="s">
        <v>9</v>
      </c>
      <c r="F6" s="5">
        <v>84.049999999999983</v>
      </c>
      <c r="G6" s="5">
        <v>85.351966179884485</v>
      </c>
      <c r="H6" s="5">
        <v>86.561416672857717</v>
      </c>
      <c r="I6" s="5">
        <v>87.68263062179112</v>
      </c>
      <c r="J6" s="5">
        <v>88.720095493117242</v>
      </c>
      <c r="K6" s="5">
        <v>89.678415079293032</v>
      </c>
      <c r="L6" s="5">
        <v>90.5622315981866</v>
      </c>
      <c r="M6" s="5">
        <v>91.376161036756855</v>
      </c>
      <c r="N6" s="5">
        <v>92.12474063679494</v>
      </c>
      <c r="O6" s="5">
        <v>92.812387282888125</v>
      </c>
      <c r="P6" s="5">
        <v>93.443365501713444</v>
      </c>
      <c r="Q6" s="5">
        <v>94.021763794661524</v>
      </c>
      <c r="R6" s="5">
        <v>94.551478083468126</v>
      </c>
      <c r="S6" s="5">
        <v>95.036201135386719</v>
      </c>
      <c r="T6" s="5">
        <v>95.479416938219302</v>
      </c>
      <c r="U6" s="5">
        <v>95.884399106959407</v>
      </c>
      <c r="V6" s="5">
        <v>96.254212516145159</v>
      </c>
      <c r="W6" s="5">
        <v>96.591717460584874</v>
      </c>
      <c r="X6" s="5">
        <v>96.899575748851078</v>
      </c>
    </row>
    <row r="7" spans="1:25" x14ac:dyDescent="0.3">
      <c r="A7" s="6" t="s">
        <v>6</v>
      </c>
      <c r="B7" s="6" t="s">
        <v>202</v>
      </c>
      <c r="C7" s="6" t="s">
        <v>14</v>
      </c>
      <c r="D7" s="6" t="s">
        <v>8</v>
      </c>
      <c r="E7" s="6" t="s">
        <v>9</v>
      </c>
      <c r="F7" s="5">
        <v>92.392999999999986</v>
      </c>
      <c r="G7" s="5">
        <v>93.287739683089299</v>
      </c>
      <c r="H7" s="5">
        <v>94.083978189371848</v>
      </c>
      <c r="I7" s="5">
        <v>94.791037352960515</v>
      </c>
      <c r="J7" s="5">
        <v>95.417707394476253</v>
      </c>
      <c r="K7" s="5">
        <v>95.972188727573865</v>
      </c>
      <c r="L7" s="5">
        <v>96.462062705256258</v>
      </c>
      <c r="M7" s="5">
        <v>96.894284841663875</v>
      </c>
      <c r="N7" s="5">
        <v>97.275194902867412</v>
      </c>
      <c r="O7" s="5">
        <v>97.610539155380621</v>
      </c>
      <c r="P7" s="5">
        <v>97.905500921313632</v>
      </c>
      <c r="Q7" s="5">
        <v>98.16473637171147</v>
      </c>
      <c r="R7" s="5">
        <v>98.392413173740906</v>
      </c>
      <c r="S7" s="5">
        <v>98.592250186924318</v>
      </c>
      <c r="T7" s="5">
        <v>98.767556881925842</v>
      </c>
      <c r="U7" s="5">
        <v>98.921271541269064</v>
      </c>
      <c r="V7" s="5">
        <v>99.055997606219989</v>
      </c>
      <c r="W7" s="5">
        <v>99.17403777008316</v>
      </c>
      <c r="X7" s="5">
        <v>99.277425597112028</v>
      </c>
    </row>
    <row r="8" spans="1:25" x14ac:dyDescent="0.3">
      <c r="A8" s="6" t="s">
        <v>6</v>
      </c>
      <c r="B8" s="6" t="s">
        <v>202</v>
      </c>
      <c r="C8" s="6" t="s">
        <v>15</v>
      </c>
      <c r="D8" s="6" t="s">
        <v>8</v>
      </c>
      <c r="E8" s="6" t="s">
        <v>9</v>
      </c>
      <c r="F8" s="5">
        <v>64.191000000000003</v>
      </c>
      <c r="G8" s="5">
        <v>66.631428667563952</v>
      </c>
      <c r="H8" s="5">
        <v>68.89658894912904</v>
      </c>
      <c r="I8" s="5">
        <v>70.995081095724004</v>
      </c>
      <c r="J8" s="5">
        <v>72.936725968300166</v>
      </c>
      <c r="K8" s="5">
        <v>74.731928600470269</v>
      </c>
      <c r="L8" s="5">
        <v>76.391215602250398</v>
      </c>
      <c r="M8" s="5">
        <v>77.924913355768595</v>
      </c>
      <c r="N8" s="5">
        <v>79.342935578298892</v>
      </c>
      <c r="O8" s="5">
        <v>80.654652975684769</v>
      </c>
      <c r="P8" s="5">
        <v>81.868822651605882</v>
      </c>
      <c r="Q8" s="5">
        <v>82.993559724605674</v>
      </c>
      <c r="R8" s="5">
        <v>84.036337792565803</v>
      </c>
      <c r="S8" s="5">
        <v>85.00400833072699</v>
      </c>
      <c r="T8" s="5">
        <v>85.902831831068198</v>
      </c>
      <c r="U8" s="5">
        <v>86.738515576831702</v>
      </c>
      <c r="V8" s="5">
        <v>87.516254508148165</v>
      </c>
      <c r="W8" s="5">
        <v>88.24077278258919</v>
      </c>
      <c r="X8" s="5">
        <v>88.91636446397662</v>
      </c>
    </row>
    <row r="9" spans="1:25" x14ac:dyDescent="0.3">
      <c r="A9" s="6" t="s">
        <v>6</v>
      </c>
      <c r="B9" s="6" t="s">
        <v>202</v>
      </c>
      <c r="C9" s="6" t="s">
        <v>16</v>
      </c>
      <c r="D9" s="6" t="s">
        <v>8</v>
      </c>
      <c r="E9" s="6" t="s">
        <v>9</v>
      </c>
      <c r="F9" s="5">
        <v>89.108000000000004</v>
      </c>
      <c r="G9" s="5">
        <v>89.960163054096725</v>
      </c>
      <c r="H9" s="5">
        <v>90.752573963126864</v>
      </c>
      <c r="I9" s="5">
        <v>91.488360003000651</v>
      </c>
      <c r="J9" s="5">
        <v>92.170652734002886</v>
      </c>
      <c r="K9" s="5">
        <v>92.802555602780799</v>
      </c>
      <c r="L9" s="5">
        <v>93.387116985145042</v>
      </c>
      <c r="M9" s="5">
        <v>93.927308242448589</v>
      </c>
      <c r="N9" s="5">
        <v>94.426006319915686</v>
      </c>
      <c r="O9" s="5">
        <v>94.885980396114661</v>
      </c>
      <c r="P9" s="5">
        <v>95.309882093367108</v>
      </c>
      <c r="Q9" s="5">
        <v>95.700238774349003</v>
      </c>
      <c r="R9" s="5">
        <v>96.059449476203767</v>
      </c>
      <c r="S9" s="5">
        <v>96.389783066569549</v>
      </c>
      <c r="T9" s="5">
        <v>96.69337824310908</v>
      </c>
      <c r="U9" s="5">
        <v>96.972245037128729</v>
      </c>
      <c r="V9" s="5">
        <v>97.228267520936669</v>
      </c>
      <c r="W9" s="5">
        <v>97.463207456448714</v>
      </c>
      <c r="X9" s="5">
        <v>97.678708658321497</v>
      </c>
    </row>
    <row r="10" spans="1:25" x14ac:dyDescent="0.3">
      <c r="A10" s="6" t="s">
        <v>6</v>
      </c>
      <c r="B10" s="6" t="s">
        <v>202</v>
      </c>
      <c r="C10" s="6" t="s">
        <v>17</v>
      </c>
      <c r="D10" s="6" t="s">
        <v>8</v>
      </c>
      <c r="E10" s="6" t="s">
        <v>9</v>
      </c>
      <c r="F10" s="5">
        <v>67.552999999999997</v>
      </c>
      <c r="G10" s="5">
        <v>69.275769331211052</v>
      </c>
      <c r="H10" s="5">
        <v>70.92160750362423</v>
      </c>
      <c r="I10" s="5">
        <v>72.491350843752414</v>
      </c>
      <c r="J10" s="5">
        <v>73.986321694792039</v>
      </c>
      <c r="K10" s="5">
        <v>75.408235135459307</v>
      </c>
      <c r="L10" s="5">
        <v>76.759115350450458</v>
      </c>
      <c r="M10" s="5">
        <v>78.041221933741085</v>
      </c>
      <c r="N10" s="5">
        <v>79.256985946476334</v>
      </c>
      <c r="O10" s="5">
        <v>80.408955233304724</v>
      </c>
      <c r="P10" s="5">
        <v>81.499748298749495</v>
      </c>
      <c r="Q10" s="5">
        <v>82.532015933366083</v>
      </c>
      <c r="R10" s="5">
        <v>83.508409735313236</v>
      </c>
      <c r="S10" s="5">
        <v>84.431556677282899</v>
      </c>
      <c r="T10" s="5">
        <v>85.304038905823873</v>
      </c>
      <c r="U10" s="5">
        <v>86.128378017717495</v>
      </c>
      <c r="V10" s="5">
        <v>86.907023126998013</v>
      </c>
      <c r="W10" s="5">
        <v>87.642342109771349</v>
      </c>
      <c r="X10" s="5">
        <v>88.336615487520902</v>
      </c>
    </row>
    <row r="11" spans="1:25" x14ac:dyDescent="0.3">
      <c r="A11" s="6" t="s">
        <v>6</v>
      </c>
      <c r="B11" s="6" t="s">
        <v>202</v>
      </c>
      <c r="C11" s="6" t="s">
        <v>18</v>
      </c>
      <c r="D11" s="6" t="s">
        <v>8</v>
      </c>
      <c r="E11" s="6" t="s">
        <v>9</v>
      </c>
      <c r="F11" s="5">
        <v>51.930999999999997</v>
      </c>
      <c r="G11" s="5">
        <v>55.521945638558634</v>
      </c>
      <c r="H11" s="5">
        <v>58.663789872034002</v>
      </c>
      <c r="I11" s="5">
        <v>61.401215583554794</v>
      </c>
      <c r="J11" s="5">
        <v>63.783561624852368</v>
      </c>
      <c r="K11" s="5">
        <v>65.858763441257025</v>
      </c>
      <c r="L11" s="5">
        <v>67.670434973075572</v>
      </c>
      <c r="M11" s="5">
        <v>69.256820992540952</v>
      </c>
      <c r="N11" s="5">
        <v>70.650751813035811</v>
      </c>
      <c r="O11" s="5">
        <v>71.880073012216627</v>
      </c>
      <c r="P11" s="5">
        <v>72.96825534457075</v>
      </c>
      <c r="Q11" s="5">
        <v>73.935032260109395</v>
      </c>
      <c r="R11" s="5">
        <v>74.796993523119909</v>
      </c>
      <c r="S11" s="5">
        <v>75.568107083309215</v>
      </c>
      <c r="T11" s="5">
        <v>76.260163491684793</v>
      </c>
      <c r="U11" s="5">
        <v>76.883147467926889</v>
      </c>
      <c r="V11" s="5">
        <v>77.445545307474561</v>
      </c>
      <c r="W11" s="5">
        <v>77.954597772402209</v>
      </c>
      <c r="X11" s="5">
        <v>78.416507613373298</v>
      </c>
    </row>
    <row r="12" spans="1:25" x14ac:dyDescent="0.3">
      <c r="A12" s="6" t="s">
        <v>6</v>
      </c>
      <c r="B12" s="6" t="s">
        <v>202</v>
      </c>
      <c r="C12" s="6" t="s">
        <v>19</v>
      </c>
      <c r="D12" s="6" t="s">
        <v>8</v>
      </c>
      <c r="E12" s="6" t="s">
        <v>9</v>
      </c>
      <c r="F12" s="5">
        <v>10.999000000000001</v>
      </c>
      <c r="G12" s="5">
        <v>12.838024912029736</v>
      </c>
      <c r="H12" s="5">
        <v>14.876755110167561</v>
      </c>
      <c r="I12" s="5">
        <v>17.105696176984537</v>
      </c>
      <c r="J12" s="5">
        <v>19.507283934162587</v>
      </c>
      <c r="K12" s="5">
        <v>22.056310123926476</v>
      </c>
      <c r="L12" s="5">
        <v>24.721199251146121</v>
      </c>
      <c r="M12" s="5">
        <v>27.466002664164463</v>
      </c>
      <c r="N12" s="5">
        <v>30.252824429112707</v>
      </c>
      <c r="O12" s="5">
        <v>33.04431274561243</v>
      </c>
      <c r="P12" s="5">
        <v>35.805864771118166</v>
      </c>
      <c r="Q12" s="5">
        <v>38.507289199513842</v>
      </c>
      <c r="R12" s="5">
        <v>41.123809500085187</v>
      </c>
      <c r="S12" s="5">
        <v>43.636424658561054</v>
      </c>
      <c r="T12" s="5">
        <v>46.031740076154023</v>
      </c>
      <c r="U12" s="5">
        <v>48.301427068062495</v>
      </c>
      <c r="V12" s="5">
        <v>50.441471554236152</v>
      </c>
      <c r="W12" s="5">
        <v>52.451346666445218</v>
      </c>
      <c r="X12" s="5">
        <v>54.33320635649045</v>
      </c>
    </row>
    <row r="13" spans="1:25" x14ac:dyDescent="0.3">
      <c r="A13" s="6" t="s">
        <v>6</v>
      </c>
      <c r="B13" s="6" t="s">
        <v>202</v>
      </c>
      <c r="C13" s="6" t="s">
        <v>20</v>
      </c>
      <c r="D13" s="6" t="s">
        <v>8</v>
      </c>
      <c r="E13" s="6" t="s">
        <v>9</v>
      </c>
      <c r="F13" s="5">
        <v>97.411000000000001</v>
      </c>
      <c r="G13" s="5">
        <v>97.547604031258132</v>
      </c>
      <c r="H13" s="5">
        <v>97.677172262622818</v>
      </c>
      <c r="I13" s="5">
        <v>97.800049357790471</v>
      </c>
      <c r="J13" s="5">
        <v>97.916564928067757</v>
      </c>
      <c r="K13" s="5">
        <v>98.027033996509203</v>
      </c>
      <c r="L13" s="5">
        <v>98.131757469720526</v>
      </c>
      <c r="M13" s="5">
        <v>98.231022614049706</v>
      </c>
      <c r="N13" s="5">
        <v>98.325103533284008</v>
      </c>
      <c r="O13" s="5">
        <v>98.414261645334122</v>
      </c>
      <c r="P13" s="5">
        <v>98.498746155717967</v>
      </c>
      <c r="Q13" s="5">
        <v>98.578794525958131</v>
      </c>
      <c r="R13" s="5">
        <v>98.65463293528029</v>
      </c>
      <c r="S13" s="5">
        <v>98.726476734246233</v>
      </c>
      <c r="T13" s="5">
        <v>98.794530889177992</v>
      </c>
      <c r="U13" s="5">
        <v>98.858990416428</v>
      </c>
      <c r="V13" s="5">
        <v>98.920040805729315</v>
      </c>
      <c r="W13" s="5">
        <v>98.977858432017484</v>
      </c>
      <c r="X13" s="5">
        <v>99.032610955257724</v>
      </c>
    </row>
    <row r="14" spans="1:25" x14ac:dyDescent="0.3">
      <c r="A14" s="6" t="s">
        <v>6</v>
      </c>
      <c r="B14" s="6" t="s">
        <v>202</v>
      </c>
      <c r="C14" s="6" t="s">
        <v>21</v>
      </c>
      <c r="D14" s="6" t="s">
        <v>8</v>
      </c>
      <c r="E14" s="6" t="s">
        <v>9</v>
      </c>
      <c r="F14" s="5">
        <v>42.043999999999997</v>
      </c>
      <c r="G14" s="5">
        <v>45.336130562683593</v>
      </c>
      <c r="H14" s="5">
        <v>48.463166571279096</v>
      </c>
      <c r="I14" s="5">
        <v>51.406250054339587</v>
      </c>
      <c r="J14" s="5">
        <v>54.156278700354164</v>
      </c>
      <c r="K14" s="5">
        <v>56.711851363742539</v>
      </c>
      <c r="L14" s="5">
        <v>59.07722750353819</v>
      </c>
      <c r="M14" s="5">
        <v>61.260525831493418</v>
      </c>
      <c r="N14" s="5">
        <v>63.272258190896956</v>
      </c>
      <c r="O14" s="5">
        <v>65.124208949092051</v>
      </c>
      <c r="P14" s="5">
        <v>66.828623465354838</v>
      </c>
      <c r="Q14" s="5">
        <v>68.397650284317422</v>
      </c>
      <c r="R14" s="5">
        <v>69.842979515790233</v>
      </c>
      <c r="S14" s="5">
        <v>71.175626069210267</v>
      </c>
      <c r="T14" s="5">
        <v>72.405815727478995</v>
      </c>
      <c r="U14" s="5">
        <v>73.542941561287066</v>
      </c>
      <c r="V14" s="5">
        <v>74.595566556272658</v>
      </c>
      <c r="W14" s="5">
        <v>75.571455111751021</v>
      </c>
      <c r="X14" s="5">
        <v>76.477621292136078</v>
      </c>
    </row>
    <row r="15" spans="1:25" x14ac:dyDescent="0.3">
      <c r="A15" s="6" t="s">
        <v>6</v>
      </c>
      <c r="B15" s="6" t="s">
        <v>202</v>
      </c>
      <c r="C15" s="6" t="s">
        <v>22</v>
      </c>
      <c r="D15" s="6" t="s">
        <v>8</v>
      </c>
      <c r="E15" s="6" t="s">
        <v>9</v>
      </c>
      <c r="F15" s="5">
        <v>25.689</v>
      </c>
      <c r="G15" s="5">
        <v>29.366669318152177</v>
      </c>
      <c r="H15" s="5">
        <v>33.102965199655983</v>
      </c>
      <c r="I15" s="5">
        <v>36.818001472654608</v>
      </c>
      <c r="J15" s="5">
        <v>40.441954282281706</v>
      </c>
      <c r="K15" s="5">
        <v>43.919578726042161</v>
      </c>
      <c r="L15" s="5">
        <v>47.211755915973306</v>
      </c>
      <c r="M15" s="5">
        <v>50.294643116633772</v>
      </c>
      <c r="N15" s="5">
        <v>53.157347385027862</v>
      </c>
      <c r="O15" s="5">
        <v>55.799002243592902</v>
      </c>
      <c r="P15" s="5">
        <v>58.225882043448188</v>
      </c>
      <c r="Q15" s="5">
        <v>60.448908879575512</v>
      </c>
      <c r="R15" s="5">
        <v>62.481685286485778</v>
      </c>
      <c r="S15" s="5">
        <v>64.339047218621886</v>
      </c>
      <c r="T15" s="5">
        <v>66.036063485784581</v>
      </c>
      <c r="U15" s="5">
        <v>67.587386173467593</v>
      </c>
      <c r="V15" s="5">
        <v>69.00686040237818</v>
      </c>
      <c r="W15" s="5">
        <v>70.307316509898499</v>
      </c>
      <c r="X15" s="5">
        <v>71.500485016403786</v>
      </c>
    </row>
    <row r="16" spans="1:25" x14ac:dyDescent="0.3">
      <c r="A16" s="6" t="s">
        <v>6</v>
      </c>
      <c r="B16" s="6" t="s">
        <v>202</v>
      </c>
      <c r="C16" s="6" t="s">
        <v>23</v>
      </c>
      <c r="D16" s="6" t="s">
        <v>8</v>
      </c>
      <c r="E16" s="6" t="s">
        <v>9</v>
      </c>
      <c r="F16" s="5">
        <v>28.067</v>
      </c>
      <c r="G16" s="5">
        <v>31.151011203633189</v>
      </c>
      <c r="H16" s="5">
        <v>34.269665741612904</v>
      </c>
      <c r="I16" s="5">
        <v>37.381033376785588</v>
      </c>
      <c r="J16" s="5">
        <v>40.447139594445247</v>
      </c>
      <c r="K16" s="5">
        <v>43.435651144978173</v>
      </c>
      <c r="L16" s="5">
        <v>46.320761715748887</v>
      </c>
      <c r="M16" s="5">
        <v>49.083350087236838</v>
      </c>
      <c r="N16" s="5">
        <v>51.710577489805672</v>
      </c>
      <c r="O16" s="5">
        <v>54.195123483828226</v>
      </c>
      <c r="P16" s="5">
        <v>56.534245022759222</v>
      </c>
      <c r="Q16" s="5">
        <v>58.728802766490119</v>
      </c>
      <c r="R16" s="5">
        <v>60.782350946469045</v>
      </c>
      <c r="S16" s="5">
        <v>62.700344201453653</v>
      </c>
      <c r="T16" s="5">
        <v>64.489482203635447</v>
      </c>
      <c r="U16" s="5">
        <v>66.157191306977168</v>
      </c>
      <c r="V16" s="5">
        <v>67.71123014743921</v>
      </c>
      <c r="W16" s="5">
        <v>69.159400578281421</v>
      </c>
      <c r="X16" s="5">
        <v>70.509344133818388</v>
      </c>
    </row>
    <row r="17" spans="1:24" x14ac:dyDescent="0.3">
      <c r="A17" s="6" t="s">
        <v>6</v>
      </c>
      <c r="B17" s="6" t="s">
        <v>202</v>
      </c>
      <c r="C17" s="6" t="s">
        <v>24</v>
      </c>
      <c r="D17" s="6" t="s">
        <v>8</v>
      </c>
      <c r="E17" s="6" t="s">
        <v>9</v>
      </c>
      <c r="F17" s="5">
        <v>71.457999999999998</v>
      </c>
      <c r="G17" s="5">
        <v>73.440547884377295</v>
      </c>
      <c r="H17" s="5">
        <v>75.238275928650438</v>
      </c>
      <c r="I17" s="5">
        <v>76.870599015654648</v>
      </c>
      <c r="J17" s="5">
        <v>78.355224868562161</v>
      </c>
      <c r="K17" s="5">
        <v>79.708092636067207</v>
      </c>
      <c r="L17" s="5">
        <v>80.943423571889213</v>
      </c>
      <c r="M17" s="5">
        <v>82.073833176658766</v>
      </c>
      <c r="N17" s="5">
        <v>83.110472347600691</v>
      </c>
      <c r="O17" s="5">
        <v>84.06317754631246</v>
      </c>
      <c r="P17" s="5">
        <v>84.94061826121073</v>
      </c>
      <c r="Q17" s="5">
        <v>85.750435367789464</v>
      </c>
      <c r="R17" s="5">
        <v>86.499367326265428</v>
      </c>
      <c r="S17" s="5">
        <v>87.193363179397494</v>
      </c>
      <c r="T17" s="5">
        <v>87.837682488504015</v>
      </c>
      <c r="U17" s="5">
        <v>88.436982984634312</v>
      </c>
      <c r="V17" s="5">
        <v>88.995397019213357</v>
      </c>
      <c r="W17" s="5">
        <v>89.516598006581987</v>
      </c>
      <c r="X17" s="5">
        <v>90.00385804388138</v>
      </c>
    </row>
    <row r="18" spans="1:24" x14ac:dyDescent="0.3">
      <c r="A18" s="6" t="s">
        <v>6</v>
      </c>
      <c r="B18" s="6" t="s">
        <v>202</v>
      </c>
      <c r="C18" s="6" t="s">
        <v>25</v>
      </c>
      <c r="D18" s="6" t="s">
        <v>8</v>
      </c>
      <c r="E18" s="6" t="s">
        <v>9</v>
      </c>
      <c r="F18" s="5">
        <v>88.614000000000019</v>
      </c>
      <c r="G18" s="5">
        <v>90.377795383565058</v>
      </c>
      <c r="H18" s="5">
        <v>91.709073889028275</v>
      </c>
      <c r="I18" s="5">
        <v>92.74735511405747</v>
      </c>
      <c r="J18" s="5">
        <v>93.578522257057401</v>
      </c>
      <c r="K18" s="5">
        <v>94.258139079290999</v>
      </c>
      <c r="L18" s="5">
        <v>94.823658512683792</v>
      </c>
      <c r="M18" s="5">
        <v>95.301204840360086</v>
      </c>
      <c r="N18" s="5">
        <v>95.709535087948595</v>
      </c>
      <c r="O18" s="5">
        <v>96.062453777289804</v>
      </c>
      <c r="P18" s="5">
        <v>96.370339874538359</v>
      </c>
      <c r="Q18" s="5">
        <v>96.641143503488664</v>
      </c>
      <c r="R18" s="5">
        <v>96.881054849860291</v>
      </c>
      <c r="S18" s="5">
        <v>97.094964165036529</v>
      </c>
      <c r="T18" s="5">
        <v>97.286785030347247</v>
      </c>
      <c r="U18" s="5">
        <v>97.459685957374091</v>
      </c>
      <c r="V18" s="5">
        <v>97.616259216166512</v>
      </c>
      <c r="W18" s="5">
        <v>97.758645843688797</v>
      </c>
      <c r="X18" s="5">
        <v>97.888629527034496</v>
      </c>
    </row>
    <row r="19" spans="1:24" x14ac:dyDescent="0.3">
      <c r="A19" s="6" t="s">
        <v>6</v>
      </c>
      <c r="B19" s="6" t="s">
        <v>202</v>
      </c>
      <c r="C19" s="6" t="s">
        <v>26</v>
      </c>
      <c r="D19" s="6" t="s">
        <v>8</v>
      </c>
      <c r="E19" s="6" t="s">
        <v>9</v>
      </c>
      <c r="F19" s="5">
        <v>84.099000000000018</v>
      </c>
      <c r="G19" s="5">
        <v>86.540223821949439</v>
      </c>
      <c r="H19" s="5">
        <v>88.311086323858461</v>
      </c>
      <c r="I19" s="5">
        <v>89.649792720906333</v>
      </c>
      <c r="J19" s="5">
        <v>90.69504523846696</v>
      </c>
      <c r="K19" s="5">
        <v>91.532527242148703</v>
      </c>
      <c r="L19" s="5">
        <v>92.217808719993243</v>
      </c>
      <c r="M19" s="5">
        <v>92.788411983549352</v>
      </c>
      <c r="N19" s="5">
        <v>93.27054299533863</v>
      </c>
      <c r="O19" s="5">
        <v>93.683035275651591</v>
      </c>
      <c r="P19" s="5">
        <v>94.039759608760249</v>
      </c>
      <c r="Q19" s="5">
        <v>94.351150530981243</v>
      </c>
      <c r="R19" s="5">
        <v>94.625204141403927</v>
      </c>
      <c r="S19" s="5">
        <v>94.868148488864634</v>
      </c>
      <c r="T19" s="5">
        <v>95.084905008646089</v>
      </c>
      <c r="U19" s="5">
        <v>95.279413030155055</v>
      </c>
      <c r="V19" s="5">
        <v>95.454862407104415</v>
      </c>
      <c r="W19" s="5">
        <v>95.613863180323094</v>
      </c>
      <c r="X19" s="5">
        <v>95.758571255860062</v>
      </c>
    </row>
    <row r="20" spans="1:24" x14ac:dyDescent="0.3">
      <c r="A20" s="6" t="s">
        <v>6</v>
      </c>
      <c r="B20" s="6" t="s">
        <v>202</v>
      </c>
      <c r="C20" s="6" t="s">
        <v>27</v>
      </c>
      <c r="D20" s="6" t="s">
        <v>8</v>
      </c>
      <c r="E20" s="6" t="s">
        <v>9</v>
      </c>
      <c r="F20" s="5">
        <v>48.621000000000002</v>
      </c>
      <c r="G20" s="5">
        <v>51.695141072570337</v>
      </c>
      <c r="H20" s="5">
        <v>54.589790453436237</v>
      </c>
      <c r="I20" s="5">
        <v>57.298823924428689</v>
      </c>
      <c r="J20" s="5">
        <v>59.822362611382886</v>
      </c>
      <c r="K20" s="5">
        <v>62.165102843572818</v>
      </c>
      <c r="L20" s="5">
        <v>64.334863818990158</v>
      </c>
      <c r="M20" s="5">
        <v>66.341409398946197</v>
      </c>
      <c r="N20" s="5">
        <v>68.195543727579775</v>
      </c>
      <c r="O20" s="5">
        <v>69.908449904441639</v>
      </c>
      <c r="P20" s="5">
        <v>71.49122883993607</v>
      </c>
      <c r="Q20" s="5">
        <v>72.954594402065624</v>
      </c>
      <c r="R20" s="5">
        <v>74.308685589104428</v>
      </c>
      <c r="S20" s="5">
        <v>75.562963250473445</v>
      </c>
      <c r="T20" s="5">
        <v>76.726165862116943</v>
      </c>
      <c r="U20" s="5">
        <v>77.806305096372355</v>
      </c>
      <c r="V20" s="5">
        <v>78.81068706960636</v>
      </c>
      <c r="W20" s="5">
        <v>79.745949185820393</v>
      </c>
      <c r="X20" s="5">
        <v>80.618105549652725</v>
      </c>
    </row>
    <row r="21" spans="1:24" x14ac:dyDescent="0.3">
      <c r="A21" s="6" t="s">
        <v>6</v>
      </c>
      <c r="B21" s="6" t="s">
        <v>202</v>
      </c>
      <c r="C21" s="6" t="s">
        <v>28</v>
      </c>
      <c r="D21" s="6" t="s">
        <v>8</v>
      </c>
      <c r="E21" s="6" t="s">
        <v>9</v>
      </c>
      <c r="F21" s="5">
        <v>74.694999999999993</v>
      </c>
      <c r="G21" s="5">
        <v>76.507476254394078</v>
      </c>
      <c r="H21" s="5">
        <v>78.210770972357736</v>
      </c>
      <c r="I21" s="5">
        <v>79.807852322300903</v>
      </c>
      <c r="J21" s="5">
        <v>81.302316620881157</v>
      </c>
      <c r="K21" s="5">
        <v>82.698225984059093</v>
      </c>
      <c r="L21" s="5">
        <v>83.999968045342627</v>
      </c>
      <c r="M21" s="5">
        <v>85.212137056169254</v>
      </c>
      <c r="N21" s="5">
        <v>86.339434940833598</v>
      </c>
      <c r="O21" s="5">
        <v>87.38659044578533</v>
      </c>
      <c r="P21" s="5">
        <v>88.358294323175798</v>
      </c>
      <c r="Q21" s="5">
        <v>89.259148454141737</v>
      </c>
      <c r="R21" s="5">
        <v>90.093626893786123</v>
      </c>
      <c r="S21" s="5">
        <v>90.866046964731524</v>
      </c>
      <c r="T21" s="5">
        <v>91.580548708036787</v>
      </c>
      <c r="U21" s="5">
        <v>92.241081196905554</v>
      </c>
      <c r="V21" s="5">
        <v>92.851394414949411</v>
      </c>
      <c r="W21" s="5">
        <v>93.41503558729535</v>
      </c>
      <c r="X21" s="5">
        <v>93.935349024064536</v>
      </c>
    </row>
    <row r="22" spans="1:24" x14ac:dyDescent="0.3">
      <c r="A22" s="6" t="s">
        <v>6</v>
      </c>
      <c r="B22" s="6" t="s">
        <v>202</v>
      </c>
      <c r="C22" s="6" t="s">
        <v>29</v>
      </c>
      <c r="D22" s="6" t="s">
        <v>8</v>
      </c>
      <c r="E22" s="6" t="s">
        <v>9</v>
      </c>
      <c r="F22" s="5">
        <v>52.249000000000002</v>
      </c>
      <c r="G22" s="5">
        <v>55.557435727409086</v>
      </c>
      <c r="H22" s="5">
        <v>58.486839650706976</v>
      </c>
      <c r="I22" s="5">
        <v>61.070977169145969</v>
      </c>
      <c r="J22" s="5">
        <v>63.347599526958135</v>
      </c>
      <c r="K22" s="5">
        <v>65.354130467082499</v>
      </c>
      <c r="L22" s="5">
        <v>67.125380567467019</v>
      </c>
      <c r="M22" s="5">
        <v>68.692551693555586</v>
      </c>
      <c r="N22" s="5">
        <v>70.08299273742216</v>
      </c>
      <c r="O22" s="5">
        <v>71.320354590332698</v>
      </c>
      <c r="P22" s="5">
        <v>72.424931116279936</v>
      </c>
      <c r="Q22" s="5">
        <v>73.41406489588978</v>
      </c>
      <c r="R22" s="5">
        <v>74.302553337702008</v>
      </c>
      <c r="S22" s="5">
        <v>75.103024091861272</v>
      </c>
      <c r="T22" s="5">
        <v>75.826267378741832</v>
      </c>
      <c r="U22" s="5">
        <v>76.481522778844322</v>
      </c>
      <c r="V22" s="5">
        <v>77.076722933177393</v>
      </c>
      <c r="W22" s="5">
        <v>77.618698709727866</v>
      </c>
      <c r="X22" s="5">
        <v>78.113351006240663</v>
      </c>
    </row>
    <row r="23" spans="1:24" x14ac:dyDescent="0.3">
      <c r="A23" s="6" t="s">
        <v>6</v>
      </c>
      <c r="B23" s="6" t="s">
        <v>202</v>
      </c>
      <c r="C23" s="6" t="s">
        <v>30</v>
      </c>
      <c r="D23" s="6" t="s">
        <v>8</v>
      </c>
      <c r="E23" s="6" t="s">
        <v>9</v>
      </c>
      <c r="F23" s="5">
        <v>66.545000000000002</v>
      </c>
      <c r="G23" s="5">
        <v>68.498688093661443</v>
      </c>
      <c r="H23" s="5">
        <v>70.349955943701985</v>
      </c>
      <c r="I23" s="5">
        <v>72.100956296372715</v>
      </c>
      <c r="J23" s="5">
        <v>73.75456228653016</v>
      </c>
      <c r="K23" s="5">
        <v>75.314178933316327</v>
      </c>
      <c r="L23" s="5">
        <v>76.78358318756186</v>
      </c>
      <c r="M23" s="5">
        <v>78.166791104794726</v>
      </c>
      <c r="N23" s="5">
        <v>79.467949760114749</v>
      </c>
      <c r="O23" s="5">
        <v>80.691251042491317</v>
      </c>
      <c r="P23" s="5">
        <v>81.840864325480922</v>
      </c>
      <c r="Q23" s="5">
        <v>82.920885093636514</v>
      </c>
      <c r="R23" s="5">
        <v>83.935296820467499</v>
      </c>
      <c r="S23" s="5">
        <v>84.887943680436479</v>
      </c>
      <c r="T23" s="5">
        <v>85.782511989947423</v>
      </c>
      <c r="U23" s="5">
        <v>86.62251858198367</v>
      </c>
      <c r="V23" s="5">
        <v>87.411304608874474</v>
      </c>
      <c r="W23" s="5">
        <v>88.152033528577547</v>
      </c>
      <c r="X23" s="5">
        <v>88.847692258257638</v>
      </c>
    </row>
    <row r="24" spans="1:24" x14ac:dyDescent="0.3">
      <c r="A24" s="6" t="s">
        <v>6</v>
      </c>
      <c r="B24" s="6" t="s">
        <v>202</v>
      </c>
      <c r="C24" s="6" t="s">
        <v>31</v>
      </c>
      <c r="D24" s="6" t="s">
        <v>8</v>
      </c>
      <c r="E24" s="6" t="s">
        <v>9</v>
      </c>
      <c r="F24" s="5">
        <v>86.528999999999996</v>
      </c>
      <c r="G24" s="5">
        <v>87.726710153405534</v>
      </c>
      <c r="H24" s="5">
        <v>88.708723001988488</v>
      </c>
      <c r="I24" s="5">
        <v>89.527018051394393</v>
      </c>
      <c r="J24" s="5">
        <v>90.218386417772251</v>
      </c>
      <c r="K24" s="5">
        <v>90.809522075849387</v>
      </c>
      <c r="L24" s="5">
        <v>91.320220578862859</v>
      </c>
      <c r="M24" s="5">
        <v>91.765447868236748</v>
      </c>
      <c r="N24" s="5">
        <v>92.156714021154897</v>
      </c>
      <c r="O24" s="5">
        <v>92.503007442831347</v>
      </c>
      <c r="P24" s="5">
        <v>92.811443958305176</v>
      </c>
      <c r="Q24" s="5">
        <v>93.087726667885633</v>
      </c>
      <c r="R24" s="5">
        <v>93.336477528475058</v>
      </c>
      <c r="S24" s="5">
        <v>93.561480302130363</v>
      </c>
      <c r="T24" s="5">
        <v>93.765861181621517</v>
      </c>
      <c r="U24" s="5">
        <v>93.952224885425977</v>
      </c>
      <c r="V24" s="5">
        <v>94.122758463966477</v>
      </c>
      <c r="W24" s="5">
        <v>94.2793113747462</v>
      </c>
      <c r="X24" s="5">
        <v>94.423457896981361</v>
      </c>
    </row>
    <row r="25" spans="1:24" x14ac:dyDescent="0.3">
      <c r="A25" s="6" t="s">
        <v>6</v>
      </c>
      <c r="B25" s="6" t="s">
        <v>202</v>
      </c>
      <c r="C25" s="6" t="s">
        <v>32</v>
      </c>
      <c r="D25" s="6" t="s">
        <v>8</v>
      </c>
      <c r="E25" s="6" t="s">
        <v>9</v>
      </c>
      <c r="F25" s="5">
        <v>44.469000000000001</v>
      </c>
      <c r="G25" s="5">
        <v>47.939148328619154</v>
      </c>
      <c r="H25" s="5">
        <v>51.165826657730761</v>
      </c>
      <c r="I25" s="5">
        <v>54.139447645578542</v>
      </c>
      <c r="J25" s="5">
        <v>56.862342954046227</v>
      </c>
      <c r="K25" s="5">
        <v>59.344882135654466</v>
      </c>
      <c r="L25" s="5">
        <v>61.602278604619912</v>
      </c>
      <c r="M25" s="5">
        <v>63.652194189645819</v>
      </c>
      <c r="N25" s="5">
        <v>65.513072288581114</v>
      </c>
      <c r="O25" s="5">
        <v>67.203056986480235</v>
      </c>
      <c r="P25" s="5">
        <v>68.739346443668083</v>
      </c>
      <c r="Q25" s="5">
        <v>70.137849135822762</v>
      </c>
      <c r="R25" s="5">
        <v>71.413040645499564</v>
      </c>
      <c r="S25" s="5">
        <v>72.577946596108731</v>
      </c>
      <c r="T25" s="5">
        <v>73.64420018606144</v>
      </c>
      <c r="U25" s="5">
        <v>74.622140003479984</v>
      </c>
      <c r="V25" s="5">
        <v>75.520926089304467</v>
      </c>
      <c r="W25" s="5">
        <v>76.348660651008615</v>
      </c>
      <c r="X25" s="5">
        <v>77.112505444878082</v>
      </c>
    </row>
    <row r="26" spans="1:24" x14ac:dyDescent="0.3">
      <c r="A26" s="6" t="s">
        <v>6</v>
      </c>
      <c r="B26" s="6" t="s">
        <v>202</v>
      </c>
      <c r="C26" s="6" t="s">
        <v>33</v>
      </c>
      <c r="D26" s="6" t="s">
        <v>8</v>
      </c>
      <c r="E26" s="6" t="s">
        <v>9</v>
      </c>
      <c r="F26" s="5">
        <v>75.653999999999996</v>
      </c>
      <c r="G26" s="5">
        <v>77.80781869543739</v>
      </c>
      <c r="H26" s="5">
        <v>79.763608624110347</v>
      </c>
      <c r="I26" s="5">
        <v>81.538443375008924</v>
      </c>
      <c r="J26" s="5">
        <v>83.148708689752809</v>
      </c>
      <c r="K26" s="5">
        <v>84.609799606399292</v>
      </c>
      <c r="L26" s="5">
        <v>85.935966680622329</v>
      </c>
      <c r="M26" s="5">
        <v>87.140262744610709</v>
      </c>
      <c r="N26" s="5">
        <v>88.234554605691301</v>
      </c>
      <c r="O26" s="5">
        <v>89.229574436810054</v>
      </c>
      <c r="P26" s="5">
        <v>90.134993466952423</v>
      </c>
      <c r="Q26" s="5">
        <v>90.959506327503405</v>
      </c>
      <c r="R26" s="5">
        <v>91.710918500287235</v>
      </c>
      <c r="S26" s="5">
        <v>92.396232156608377</v>
      </c>
      <c r="T26" s="5">
        <v>93.02172761281723</v>
      </c>
      <c r="U26" s="5">
        <v>93.593038918778092</v>
      </c>
      <c r="V26" s="5">
        <v>94.115222935999554</v>
      </c>
      <c r="W26" s="5">
        <v>94.592821793182395</v>
      </c>
      <c r="X26" s="5">
        <v>95.029918928668138</v>
      </c>
    </row>
    <row r="27" spans="1:24" x14ac:dyDescent="0.3">
      <c r="A27" s="6" t="s">
        <v>6</v>
      </c>
      <c r="B27" s="6" t="s">
        <v>202</v>
      </c>
      <c r="C27" s="6" t="s">
        <v>34</v>
      </c>
      <c r="D27" s="6" t="s">
        <v>8</v>
      </c>
      <c r="E27" s="6" t="s">
        <v>9</v>
      </c>
      <c r="F27" s="5">
        <v>34.707000000000001</v>
      </c>
      <c r="G27" s="5">
        <v>38.639058316208953</v>
      </c>
      <c r="H27" s="5">
        <v>42.37259682327285</v>
      </c>
      <c r="I27" s="5">
        <v>45.855161986999718</v>
      </c>
      <c r="J27" s="5">
        <v>49.059485769714257</v>
      </c>
      <c r="K27" s="5">
        <v>51.978307109493457</v>
      </c>
      <c r="L27" s="5">
        <v>54.618497792345686</v>
      </c>
      <c r="M27" s="5">
        <v>56.995806487499777</v>
      </c>
      <c r="N27" s="5">
        <v>59.13076511152908</v>
      </c>
      <c r="O27" s="5">
        <v>61.045803195013114</v>
      </c>
      <c r="P27" s="5">
        <v>62.763379538653354</v>
      </c>
      <c r="Q27" s="5">
        <v>64.304875402844615</v>
      </c>
      <c r="R27" s="5">
        <v>65.690013795196364</v>
      </c>
      <c r="S27" s="5">
        <v>66.936619672353586</v>
      </c>
      <c r="T27" s="5">
        <v>68.060588010876657</v>
      </c>
      <c r="U27" s="5">
        <v>69.075969862907712</v>
      </c>
      <c r="V27" s="5">
        <v>69.995118517790999</v>
      </c>
      <c r="W27" s="5">
        <v>70.82886009720221</v>
      </c>
      <c r="X27" s="5">
        <v>71.586667627805184</v>
      </c>
    </row>
    <row r="28" spans="1:24" x14ac:dyDescent="0.3">
      <c r="A28" s="6" t="s">
        <v>6</v>
      </c>
      <c r="B28" s="6" t="s">
        <v>202</v>
      </c>
      <c r="C28" s="6" t="s">
        <v>35</v>
      </c>
      <c r="D28" s="6" t="s">
        <v>8</v>
      </c>
      <c r="E28" s="6" t="s">
        <v>9</v>
      </c>
      <c r="F28" s="5">
        <v>61.134</v>
      </c>
      <c r="G28" s="5">
        <v>64.229042327675444</v>
      </c>
      <c r="H28" s="5">
        <v>66.969498230547259</v>
      </c>
      <c r="I28" s="5">
        <v>69.395083022538387</v>
      </c>
      <c r="J28" s="5">
        <v>71.544434196244396</v>
      </c>
      <c r="K28" s="5">
        <v>73.453137696600905</v>
      </c>
      <c r="L28" s="5">
        <v>75.152924491992707</v>
      </c>
      <c r="M28" s="5">
        <v>76.671537212677435</v>
      </c>
      <c r="N28" s="5">
        <v>78.032945884963326</v>
      </c>
      <c r="O28" s="5">
        <v>79.257720631685501</v>
      </c>
      <c r="P28" s="5">
        <v>80.363453170406203</v>
      </c>
      <c r="Q28" s="5">
        <v>81.365170315992188</v>
      </c>
      <c r="R28" s="5">
        <v>82.27571265337285</v>
      </c>
      <c r="S28" s="5">
        <v>83.106068245478923</v>
      </c>
      <c r="T28" s="5">
        <v>83.865660064453365</v>
      </c>
      <c r="U28" s="5">
        <v>84.562590135971604</v>
      </c>
      <c r="V28" s="5">
        <v>85.203845180042364</v>
      </c>
      <c r="W28" s="5">
        <v>85.795468991470287</v>
      </c>
      <c r="X28" s="5">
        <v>86.342706597615333</v>
      </c>
    </row>
    <row r="29" spans="1:24" x14ac:dyDescent="0.3">
      <c r="A29" s="6" t="s">
        <v>6</v>
      </c>
      <c r="B29" s="6" t="s">
        <v>202</v>
      </c>
      <c r="C29" s="6" t="s">
        <v>36</v>
      </c>
      <c r="D29" s="6" t="s">
        <v>8</v>
      </c>
      <c r="E29" s="6" t="s">
        <v>9</v>
      </c>
      <c r="F29" s="5">
        <v>38.942999999999998</v>
      </c>
      <c r="G29" s="5">
        <v>41.996153997612225</v>
      </c>
      <c r="H29" s="5">
        <v>44.953175563450564</v>
      </c>
      <c r="I29" s="5">
        <v>47.791400510238788</v>
      </c>
      <c r="J29" s="5">
        <v>50.49503122040646</v>
      </c>
      <c r="K29" s="5">
        <v>53.054441013268693</v>
      </c>
      <c r="L29" s="5">
        <v>55.465213619602963</v>
      </c>
      <c r="M29" s="5">
        <v>57.727095774572888</v>
      </c>
      <c r="N29" s="5">
        <v>59.842988277139398</v>
      </c>
      <c r="O29" s="5">
        <v>61.818049748730154</v>
      </c>
      <c r="P29" s="5">
        <v>63.658946533522546</v>
      </c>
      <c r="Q29" s="5">
        <v>65.373254092580211</v>
      </c>
      <c r="R29" s="5">
        <v>66.968998529914188</v>
      </c>
      <c r="S29" s="5">
        <v>68.454318758799744</v>
      </c>
      <c r="T29" s="5">
        <v>69.837227380955085</v>
      </c>
      <c r="U29" s="5">
        <v>71.125449246258313</v>
      </c>
      <c r="V29" s="5">
        <v>72.326319207113983</v>
      </c>
      <c r="W29" s="5">
        <v>73.446723709776592</v>
      </c>
      <c r="X29" s="5">
        <v>74.4930739639086</v>
      </c>
    </row>
    <row r="30" spans="1:24" x14ac:dyDescent="0.3">
      <c r="A30" s="6" t="s">
        <v>6</v>
      </c>
      <c r="B30" s="6" t="s">
        <v>202</v>
      </c>
      <c r="C30" s="6" t="s">
        <v>37</v>
      </c>
      <c r="D30" s="6" t="s">
        <v>8</v>
      </c>
      <c r="E30" s="6" t="s">
        <v>9</v>
      </c>
      <c r="F30" s="5">
        <v>80.581999999999994</v>
      </c>
      <c r="G30" s="5">
        <v>82.289868361849571</v>
      </c>
      <c r="H30" s="5">
        <v>83.853014377953755</v>
      </c>
      <c r="I30" s="5">
        <v>85.28199138527745</v>
      </c>
      <c r="J30" s="5">
        <v>86.587078170926688</v>
      </c>
      <c r="K30" s="5">
        <v>87.778129524646346</v>
      </c>
      <c r="L30" s="5">
        <v>88.864481858576823</v>
      </c>
      <c r="M30" s="5">
        <v>89.854900073042003</v>
      </c>
      <c r="N30" s="5">
        <v>90.757554570027906</v>
      </c>
      <c r="O30" s="5">
        <v>91.580019727430624</v>
      </c>
      <c r="P30" s="5">
        <v>92.329287176825886</v>
      </c>
      <c r="Q30" s="5">
        <v>93.01178887659681</v>
      </c>
      <c r="R30" s="5">
        <v>93.633426277583624</v>
      </c>
      <c r="S30" s="5">
        <v>94.199602890880413</v>
      </c>
      <c r="T30" s="5">
        <v>94.715258339809864</v>
      </c>
      <c r="U30" s="5">
        <v>95.184902559063673</v>
      </c>
      <c r="V30" s="5">
        <v>95.612649235367002</v>
      </c>
      <c r="W30" s="5">
        <v>96.002247900364509</v>
      </c>
      <c r="X30" s="5">
        <v>96.357114315449962</v>
      </c>
    </row>
    <row r="31" spans="1:24" x14ac:dyDescent="0.3">
      <c r="A31" s="6" t="s">
        <v>6</v>
      </c>
      <c r="B31" s="6" t="s">
        <v>202</v>
      </c>
      <c r="C31" s="6" t="s">
        <v>38</v>
      </c>
      <c r="D31" s="6" t="s">
        <v>8</v>
      </c>
      <c r="E31" s="6" t="s">
        <v>9</v>
      </c>
      <c r="F31" s="5">
        <v>73.623000000000005</v>
      </c>
      <c r="G31" s="5">
        <v>75.599321386058563</v>
      </c>
      <c r="H31" s="5">
        <v>77.429327687105157</v>
      </c>
      <c r="I31" s="5">
        <v>79.121806729515555</v>
      </c>
      <c r="J31" s="5">
        <v>80.685722150304514</v>
      </c>
      <c r="K31" s="5">
        <v>82.129965066451575</v>
      </c>
      <c r="L31" s="5">
        <v>83.463179639740332</v>
      </c>
      <c r="M31" s="5">
        <v>84.693646488599569</v>
      </c>
      <c r="N31" s="5">
        <v>85.829210223703541</v>
      </c>
      <c r="O31" s="5">
        <v>86.877239832122157</v>
      </c>
      <c r="P31" s="5">
        <v>87.844612920877168</v>
      </c>
      <c r="Q31" s="5">
        <v>88.737716823353907</v>
      </c>
      <c r="R31" s="5">
        <v>89.562461232117485</v>
      </c>
      <c r="S31" s="5">
        <v>90.324298361115211</v>
      </c>
      <c r="T31" s="5">
        <v>91.028247695185499</v>
      </c>
      <c r="U31" s="5">
        <v>91.678923199946894</v>
      </c>
      <c r="V31" s="5">
        <v>92.28056148510268</v>
      </c>
      <c r="W31" s="5">
        <v>92.837049879197579</v>
      </c>
      <c r="X31" s="5">
        <v>93.351953718164566</v>
      </c>
    </row>
    <row r="32" spans="1:24" x14ac:dyDescent="0.3">
      <c r="A32" s="6" t="s">
        <v>6</v>
      </c>
      <c r="B32" s="6" t="s">
        <v>202</v>
      </c>
      <c r="C32" s="6" t="s">
        <v>39</v>
      </c>
      <c r="D32" s="6" t="s">
        <v>8</v>
      </c>
      <c r="E32" s="6" t="s">
        <v>9</v>
      </c>
      <c r="F32" s="5">
        <v>89.004000000000005</v>
      </c>
      <c r="G32" s="5">
        <v>90.239126425415009</v>
      </c>
      <c r="H32" s="5">
        <v>91.349002002080283</v>
      </c>
      <c r="I32" s="5">
        <v>92.34338525844062</v>
      </c>
      <c r="J32" s="5">
        <v>93.231938198082915</v>
      </c>
      <c r="K32" s="5">
        <v>94.024047398668671</v>
      </c>
      <c r="L32" s="5">
        <v>94.728692581747211</v>
      </c>
      <c r="M32" s="5">
        <v>95.354355882370683</v>
      </c>
      <c r="N32" s="5">
        <v>95.908964918601228</v>
      </c>
      <c r="O32" s="5">
        <v>96.399863097225477</v>
      </c>
      <c r="P32" s="5">
        <v>96.833801210513101</v>
      </c>
      <c r="Q32" s="5">
        <v>97.216945139566533</v>
      </c>
      <c r="R32" s="5">
        <v>97.554895282432597</v>
      </c>
      <c r="S32" s="5">
        <v>97.852714103098734</v>
      </c>
      <c r="T32" s="5">
        <v>98.114958910679178</v>
      </c>
      <c r="U32" s="5">
        <v>98.345717605957176</v>
      </c>
      <c r="V32" s="5">
        <v>98.548645668005946</v>
      </c>
      <c r="W32" s="5">
        <v>98.727003098677542</v>
      </c>
      <c r="X32" s="5">
        <v>98.883690404339234</v>
      </c>
    </row>
    <row r="33" spans="1:24" x14ac:dyDescent="0.3">
      <c r="A33" s="6" t="s">
        <v>6</v>
      </c>
      <c r="B33" s="6" t="s">
        <v>202</v>
      </c>
      <c r="C33" s="6" t="s">
        <v>40</v>
      </c>
      <c r="D33" s="6" t="s">
        <v>8</v>
      </c>
      <c r="E33" s="6" t="s">
        <v>9</v>
      </c>
      <c r="F33" s="5">
        <v>46.954999999999998</v>
      </c>
      <c r="G33" s="5">
        <v>50.996397807771196</v>
      </c>
      <c r="H33" s="5">
        <v>54.66824756958524</v>
      </c>
      <c r="I33" s="5">
        <v>57.971610323011838</v>
      </c>
      <c r="J33" s="5">
        <v>60.925273281263706</v>
      </c>
      <c r="K33" s="5">
        <v>63.557597740651808</v>
      </c>
      <c r="L33" s="5">
        <v>65.9008062040688</v>
      </c>
      <c r="M33" s="5">
        <v>67.987389961810408</v>
      </c>
      <c r="N33" s="5">
        <v>69.848081774437702</v>
      </c>
      <c r="O33" s="5">
        <v>71.510870228726219</v>
      </c>
      <c r="P33" s="5">
        <v>73.000654313307408</v>
      </c>
      <c r="Q33" s="5">
        <v>74.33926253854068</v>
      </c>
      <c r="R33" s="5">
        <v>75.545660613211226</v>
      </c>
      <c r="S33" s="5">
        <v>76.636241591446847</v>
      </c>
      <c r="T33" s="5">
        <v>77.625137978506913</v>
      </c>
      <c r="U33" s="5">
        <v>78.524523533858172</v>
      </c>
      <c r="V33" s="5">
        <v>79.344889312423973</v>
      </c>
      <c r="W33" s="5">
        <v>80.095288079227913</v>
      </c>
      <c r="X33" s="5">
        <v>80.783546445185166</v>
      </c>
    </row>
    <row r="34" spans="1:24" x14ac:dyDescent="0.3">
      <c r="A34" s="6" t="s">
        <v>6</v>
      </c>
      <c r="B34" s="6" t="s">
        <v>202</v>
      </c>
      <c r="C34" s="6" t="s">
        <v>41</v>
      </c>
      <c r="D34" s="6" t="s">
        <v>8</v>
      </c>
      <c r="E34" s="6" t="s">
        <v>9</v>
      </c>
      <c r="F34" s="5">
        <v>50.561</v>
      </c>
      <c r="G34" s="5">
        <v>53.957651720134983</v>
      </c>
      <c r="H34" s="5">
        <v>57.043147231735823</v>
      </c>
      <c r="I34" s="5">
        <v>59.830091681064822</v>
      </c>
      <c r="J34" s="5">
        <v>62.338968690119721</v>
      </c>
      <c r="K34" s="5">
        <v>64.594024373476444</v>
      </c>
      <c r="L34" s="5">
        <v>66.620505845179494</v>
      </c>
      <c r="M34" s="5">
        <v>68.442963798823257</v>
      </c>
      <c r="N34" s="5">
        <v>70.084312122428614</v>
      </c>
      <c r="O34" s="5">
        <v>71.565388353692882</v>
      </c>
      <c r="P34" s="5">
        <v>72.904825224882245</v>
      </c>
      <c r="Q34" s="5">
        <v>74.119102888237734</v>
      </c>
      <c r="R34" s="5">
        <v>75.222696949495159</v>
      </c>
      <c r="S34" s="5">
        <v>76.228269567349969</v>
      </c>
      <c r="T34" s="5">
        <v>77.146872344333133</v>
      </c>
      <c r="U34" s="5">
        <v>77.988143512539025</v>
      </c>
      <c r="V34" s="5">
        <v>78.760490464312554</v>
      </c>
      <c r="W34" s="5">
        <v>79.471253802888214</v>
      </c>
      <c r="X34" s="5">
        <v>80.126852039830609</v>
      </c>
    </row>
    <row r="35" spans="1:24" x14ac:dyDescent="0.3">
      <c r="A35" s="6" t="s">
        <v>6</v>
      </c>
      <c r="B35" s="6" t="s">
        <v>202</v>
      </c>
      <c r="C35" s="6" t="s">
        <v>42</v>
      </c>
      <c r="D35" s="6" t="s">
        <v>8</v>
      </c>
      <c r="E35" s="6" t="s">
        <v>9</v>
      </c>
      <c r="F35" s="5">
        <v>58.396999999999998</v>
      </c>
      <c r="G35" s="5">
        <v>62.027468151014062</v>
      </c>
      <c r="H35" s="5">
        <v>65.092889363552842</v>
      </c>
      <c r="I35" s="5">
        <v>67.684578808211</v>
      </c>
      <c r="J35" s="5">
        <v>69.88417161855881</v>
      </c>
      <c r="K35" s="5">
        <v>71.760714464773699</v>
      </c>
      <c r="L35" s="5">
        <v>73.370994588349333</v>
      </c>
      <c r="M35" s="5">
        <v>74.761095674944372</v>
      </c>
      <c r="N35" s="5">
        <v>75.968226260027137</v>
      </c>
      <c r="O35" s="5">
        <v>77.022423473458034</v>
      </c>
      <c r="P35" s="5">
        <v>77.948001203647635</v>
      </c>
      <c r="Q35" s="5">
        <v>78.764727839266172</v>
      </c>
      <c r="R35" s="5">
        <v>79.488762926016079</v>
      </c>
      <c r="S35" s="5">
        <v>80.13339407464089</v>
      </c>
      <c r="T35" s="5">
        <v>80.709614275927194</v>
      </c>
      <c r="U35" s="5">
        <v>81.226574066078982</v>
      </c>
      <c r="V35" s="5">
        <v>81.691936440506694</v>
      </c>
      <c r="W35" s="5">
        <v>82.112156457732382</v>
      </c>
      <c r="X35" s="5">
        <v>82.492702527524216</v>
      </c>
    </row>
    <row r="36" spans="1:24" x14ac:dyDescent="0.3">
      <c r="A36" s="6" t="s">
        <v>6</v>
      </c>
      <c r="B36" s="6" t="s">
        <v>202</v>
      </c>
      <c r="C36" s="6" t="s">
        <v>43</v>
      </c>
      <c r="D36" s="6" t="s">
        <v>8</v>
      </c>
      <c r="E36" s="6" t="s">
        <v>9</v>
      </c>
      <c r="F36" s="5">
        <v>35.218000000000004</v>
      </c>
      <c r="G36" s="5">
        <v>38.439867163495997</v>
      </c>
      <c r="H36" s="5">
        <v>41.597857529244735</v>
      </c>
      <c r="I36" s="5">
        <v>44.65829581676298</v>
      </c>
      <c r="J36" s="5">
        <v>47.595415081101024</v>
      </c>
      <c r="K36" s="5">
        <v>50.391208268449219</v>
      </c>
      <c r="L36" s="5">
        <v>53.034676807605607</v>
      </c>
      <c r="M36" s="5">
        <v>55.52074093927186</v>
      </c>
      <c r="N36" s="5">
        <v>57.849033707343722</v>
      </c>
      <c r="O36" s="5">
        <v>60.022735292549754</v>
      </c>
      <c r="P36" s="5">
        <v>62.047539976869146</v>
      </c>
      <c r="Q36" s="5">
        <v>63.930796640888296</v>
      </c>
      <c r="R36" s="5">
        <v>65.680828640685704</v>
      </c>
      <c r="S36" s="5">
        <v>67.306418434914363</v>
      </c>
      <c r="T36" s="5">
        <v>68.816432722689726</v>
      </c>
      <c r="U36" s="5">
        <v>70.219561311859024</v>
      </c>
      <c r="V36" s="5">
        <v>71.524144415573247</v>
      </c>
      <c r="W36" s="5">
        <v>72.73806645240829</v>
      </c>
      <c r="X36" s="5">
        <v>73.868698387177545</v>
      </c>
    </row>
    <row r="37" spans="1:24" x14ac:dyDescent="0.3">
      <c r="A37" s="6" t="s">
        <v>6</v>
      </c>
      <c r="B37" s="6" t="s">
        <v>202</v>
      </c>
      <c r="C37" s="6" t="s">
        <v>44</v>
      </c>
      <c r="D37" s="6" t="s">
        <v>8</v>
      </c>
      <c r="E37" s="6" t="s">
        <v>9</v>
      </c>
      <c r="F37" s="5">
        <v>62.119</v>
      </c>
      <c r="G37" s="5">
        <v>64.936306792842046</v>
      </c>
      <c r="H37" s="5">
        <v>67.478126105144</v>
      </c>
      <c r="I37" s="5">
        <v>69.769236060474256</v>
      </c>
      <c r="J37" s="5">
        <v>71.834743960994814</v>
      </c>
      <c r="K37" s="5">
        <v>73.698729233745667</v>
      </c>
      <c r="L37" s="5">
        <v>75.383512233230192</v>
      </c>
      <c r="M37" s="5">
        <v>76.909332725010572</v>
      </c>
      <c r="N37" s="5">
        <v>78.294281015762479</v>
      </c>
      <c r="O37" s="5">
        <v>79.554374711795205</v>
      </c>
      <c r="P37" s="5">
        <v>80.703711641745329</v>
      </c>
      <c r="Q37" s="5">
        <v>81.754655762661955</v>
      </c>
      <c r="R37" s="5">
        <v>82.718030409590895</v>
      </c>
      <c r="S37" s="5">
        <v>83.603304537094743</v>
      </c>
      <c r="T37" s="5">
        <v>84.418764638014295</v>
      </c>
      <c r="U37" s="5">
        <v>85.171669270368199</v>
      </c>
      <c r="V37" s="5">
        <v>85.868385585173428</v>
      </c>
      <c r="W37" s="5">
        <v>86.514508596659596</v>
      </c>
      <c r="X37" s="5">
        <v>87.114964606728194</v>
      </c>
    </row>
    <row r="38" spans="1:24" x14ac:dyDescent="0.3">
      <c r="A38" s="6" t="s">
        <v>6</v>
      </c>
      <c r="B38" s="6" t="s">
        <v>202</v>
      </c>
      <c r="C38" s="6" t="s">
        <v>45</v>
      </c>
      <c r="D38" s="6" t="s">
        <v>8</v>
      </c>
      <c r="E38" s="6" t="s">
        <v>9</v>
      </c>
      <c r="F38" s="5">
        <v>75.070999999999998</v>
      </c>
      <c r="G38" s="5">
        <v>77.318224424480135</v>
      </c>
      <c r="H38" s="5">
        <v>79.287481354713009</v>
      </c>
      <c r="I38" s="5">
        <v>81.020044738976082</v>
      </c>
      <c r="J38" s="5">
        <v>82.550845031652571</v>
      </c>
      <c r="K38" s="5">
        <v>83.909226587852103</v>
      </c>
      <c r="L38" s="5">
        <v>85.119764304978673</v>
      </c>
      <c r="M38" s="5">
        <v>86.203031385627156</v>
      </c>
      <c r="N38" s="5">
        <v>87.176275574670314</v>
      </c>
      <c r="O38" s="5">
        <v>88.053994133158056</v>
      </c>
      <c r="P38" s="5">
        <v>88.848413017962258</v>
      </c>
      <c r="Q38" s="5">
        <v>89.569881727044375</v>
      </c>
      <c r="R38" s="5">
        <v>90.22719670162796</v>
      </c>
      <c r="S38" s="5">
        <v>90.827865519819767</v>
      </c>
      <c r="T38" s="5">
        <v>91.378322639155172</v>
      </c>
      <c r="U38" s="5">
        <v>91.884105769712306</v>
      </c>
      <c r="V38" s="5">
        <v>92.350000367815184</v>
      </c>
      <c r="W38" s="5">
        <v>92.780158343607681</v>
      </c>
      <c r="X38" s="5">
        <v>93.178195900600571</v>
      </c>
    </row>
    <row r="39" spans="1:24" x14ac:dyDescent="0.3">
      <c r="A39" s="6" t="s">
        <v>6</v>
      </c>
      <c r="B39" s="6" t="s">
        <v>202</v>
      </c>
      <c r="C39" s="6" t="s">
        <v>46</v>
      </c>
      <c r="D39" s="6" t="s">
        <v>8</v>
      </c>
      <c r="E39" s="6" t="s">
        <v>9</v>
      </c>
      <c r="F39" s="5">
        <v>28.19</v>
      </c>
      <c r="G39" s="5">
        <v>31.404381804104016</v>
      </c>
      <c r="H39" s="5">
        <v>34.585212642119963</v>
      </c>
      <c r="I39" s="5">
        <v>37.681790938596443</v>
      </c>
      <c r="J39" s="5">
        <v>40.65399727613039</v>
      </c>
      <c r="K39" s="5">
        <v>43.473080340702388</v>
      </c>
      <c r="L39" s="5">
        <v>46.121022907359958</v>
      </c>
      <c r="M39" s="5">
        <v>48.589019144477163</v>
      </c>
      <c r="N39" s="5">
        <v>50.87556682798882</v>
      </c>
      <c r="O39" s="5">
        <v>52.984548933197608</v>
      </c>
      <c r="P39" s="5">
        <v>54.923528449134452</v>
      </c>
      <c r="Q39" s="5">
        <v>56.702354984281378</v>
      </c>
      <c r="R39" s="5">
        <v>58.332097396602713</v>
      </c>
      <c r="S39" s="5">
        <v>59.824270050546623</v>
      </c>
      <c r="T39" s="5">
        <v>61.190300935330797</v>
      </c>
      <c r="U39" s="5">
        <v>62.441187073045889</v>
      </c>
      <c r="V39" s="5">
        <v>63.587288247761563</v>
      </c>
      <c r="W39" s="5">
        <v>64.638218873937319</v>
      </c>
      <c r="X39" s="5">
        <v>65.602806900253853</v>
      </c>
    </row>
    <row r="40" spans="1:24" x14ac:dyDescent="0.3">
      <c r="A40" s="6" t="s">
        <v>6</v>
      </c>
      <c r="B40" s="6" t="s">
        <v>202</v>
      </c>
      <c r="C40" s="6" t="s">
        <v>47</v>
      </c>
      <c r="D40" s="6" t="s">
        <v>8</v>
      </c>
      <c r="E40" s="6" t="s">
        <v>9</v>
      </c>
      <c r="F40" s="5">
        <v>61.088999999999999</v>
      </c>
      <c r="G40" s="5">
        <v>63.912025071958197</v>
      </c>
      <c r="H40" s="5">
        <v>66.475058887820325</v>
      </c>
      <c r="I40" s="5">
        <v>68.798459217082964</v>
      </c>
      <c r="J40" s="5">
        <v>70.903768910734101</v>
      </c>
      <c r="K40" s="5">
        <v>72.812296312161706</v>
      </c>
      <c r="L40" s="5">
        <v>74.544268625950693</v>
      </c>
      <c r="M40" s="5">
        <v>76.118383194233857</v>
      </c>
      <c r="N40" s="5">
        <v>77.551620333486909</v>
      </c>
      <c r="O40" s="5">
        <v>78.859219078289684</v>
      </c>
      <c r="P40" s="5">
        <v>80.0547480782337</v>
      </c>
      <c r="Q40" s="5">
        <v>81.150227017449211</v>
      </c>
      <c r="R40" s="5">
        <v>82.156270266164782</v>
      </c>
      <c r="S40" s="5">
        <v>83.082235562479411</v>
      </c>
      <c r="T40" s="5">
        <v>83.936367812024372</v>
      </c>
      <c r="U40" s="5">
        <v>84.725932751303162</v>
      </c>
      <c r="V40" s="5">
        <v>85.457338111794513</v>
      </c>
      <c r="W40" s="5">
        <v>86.136241655332881</v>
      </c>
      <c r="X40" s="5">
        <v>86.767646441844079</v>
      </c>
    </row>
    <row r="41" spans="1:24" x14ac:dyDescent="0.3">
      <c r="A41" s="6" t="s">
        <v>6</v>
      </c>
      <c r="B41" s="6" t="s">
        <v>202</v>
      </c>
      <c r="C41" s="6" t="s">
        <v>48</v>
      </c>
      <c r="D41" s="6" t="s">
        <v>8</v>
      </c>
      <c r="E41" s="6" t="s">
        <v>9</v>
      </c>
      <c r="F41" s="5">
        <v>64.417000000000002</v>
      </c>
      <c r="G41" s="5">
        <v>66.894888372326676</v>
      </c>
      <c r="H41" s="5">
        <v>69.177921473486705</v>
      </c>
      <c r="I41" s="5">
        <v>71.278372871609037</v>
      </c>
      <c r="J41" s="5">
        <v>73.20940155364859</v>
      </c>
      <c r="K41" s="5">
        <v>74.984334857529916</v>
      </c>
      <c r="L41" s="5">
        <v>76.616186726937556</v>
      </c>
      <c r="M41" s="5">
        <v>78.117354152790881</v>
      </c>
      <c r="N41" s="5">
        <v>79.499443126944996</v>
      </c>
      <c r="O41" s="5">
        <v>80.773185341916061</v>
      </c>
      <c r="P41" s="5">
        <v>81.948416171272626</v>
      </c>
      <c r="Q41" s="5">
        <v>83.034092313582391</v>
      </c>
      <c r="R41" s="5">
        <v>84.038333696528639</v>
      </c>
      <c r="S41" s="5">
        <v>84.968478951334447</v>
      </c>
      <c r="T41" s="5">
        <v>85.831147233365314</v>
      </c>
      <c r="U41" s="5">
        <v>86.632301651505784</v>
      </c>
      <c r="V41" s="5">
        <v>87.377311316612165</v>
      </c>
      <c r="W41" s="5">
        <v>88.071010224342317</v>
      </c>
      <c r="X41" s="5">
        <v>88.717752002375732</v>
      </c>
    </row>
    <row r="42" spans="1:24" x14ac:dyDescent="0.3">
      <c r="A42" s="6" t="s">
        <v>6</v>
      </c>
      <c r="B42" s="6" t="s">
        <v>202</v>
      </c>
      <c r="C42" s="6" t="s">
        <v>49</v>
      </c>
      <c r="D42" s="6" t="s">
        <v>8</v>
      </c>
      <c r="E42" s="6" t="s">
        <v>9</v>
      </c>
      <c r="F42" s="5">
        <v>75.224999999999994</v>
      </c>
      <c r="G42" s="5">
        <v>77.234113395481799</v>
      </c>
      <c r="H42" s="5">
        <v>79.047963144993105</v>
      </c>
      <c r="I42" s="5">
        <v>80.687434737819572</v>
      </c>
      <c r="J42" s="5">
        <v>82.17148136572392</v>
      </c>
      <c r="K42" s="5">
        <v>83.517097285282517</v>
      </c>
      <c r="L42" s="5">
        <v>84.739399545999859</v>
      </c>
      <c r="M42" s="5">
        <v>85.851766780961071</v>
      </c>
      <c r="N42" s="5">
        <v>86.866002715288047</v>
      </c>
      <c r="O42" s="5">
        <v>87.792504850577259</v>
      </c>
      <c r="P42" s="5">
        <v>88.640427155175644</v>
      </c>
      <c r="Q42" s="5">
        <v>89.417830908923975</v>
      </c>
      <c r="R42" s="5">
        <v>90.131821131071405</v>
      </c>
      <c r="S42" s="5">
        <v>90.788667971603758</v>
      </c>
      <c r="T42" s="5">
        <v>91.393913550423676</v>
      </c>
      <c r="U42" s="5">
        <v>91.952465304108614</v>
      </c>
      <c r="V42" s="5">
        <v>92.468677153212113</v>
      </c>
      <c r="W42" s="5">
        <v>92.946419866485556</v>
      </c>
      <c r="X42" s="5">
        <v>93.389141955165201</v>
      </c>
    </row>
    <row r="43" spans="1:24" x14ac:dyDescent="0.3">
      <c r="A43" s="6" t="s">
        <v>6</v>
      </c>
      <c r="B43" s="6" t="s">
        <v>202</v>
      </c>
      <c r="C43" s="6" t="s">
        <v>50</v>
      </c>
      <c r="D43" s="6" t="s">
        <v>8</v>
      </c>
      <c r="E43" s="6" t="s">
        <v>9</v>
      </c>
      <c r="F43" s="5">
        <v>70.319999999999993</v>
      </c>
      <c r="G43" s="5">
        <v>72.342098982432006</v>
      </c>
      <c r="H43" s="5">
        <v>74.170974893096115</v>
      </c>
      <c r="I43" s="5">
        <v>75.827569961944505</v>
      </c>
      <c r="J43" s="5">
        <v>77.330915383290389</v>
      </c>
      <c r="K43" s="5">
        <v>78.698068923355109</v>
      </c>
      <c r="L43" s="5">
        <v>79.944181191201565</v>
      </c>
      <c r="M43" s="5">
        <v>81.082630439200656</v>
      </c>
      <c r="N43" s="5">
        <v>82.125188045799717</v>
      </c>
      <c r="O43" s="5">
        <v>83.082191869989586</v>
      </c>
      <c r="P43" s="5">
        <v>83.962714463306227</v>
      </c>
      <c r="Q43" s="5">
        <v>84.774719316294551</v>
      </c>
      <c r="R43" s="5">
        <v>85.525202110395526</v>
      </c>
      <c r="S43" s="5">
        <v>86.220316187927736</v>
      </c>
      <c r="T43" s="5">
        <v>86.865482711841409</v>
      </c>
      <c r="U43" s="5">
        <v>87.465486637669144</v>
      </c>
      <c r="V43" s="5">
        <v>88.024559903892566</v>
      </c>
      <c r="W43" s="5">
        <v>88.546453316685941</v>
      </c>
      <c r="X43" s="5">
        <v>89.034498555951657</v>
      </c>
    </row>
    <row r="44" spans="1:24" x14ac:dyDescent="0.3">
      <c r="A44" s="6" t="s">
        <v>6</v>
      </c>
      <c r="B44" s="6" t="s">
        <v>202</v>
      </c>
      <c r="C44" s="6" t="s">
        <v>51</v>
      </c>
      <c r="D44" s="6" t="s">
        <v>8</v>
      </c>
      <c r="E44" s="6" t="s">
        <v>9</v>
      </c>
      <c r="F44" s="5">
        <v>73.540999999999997</v>
      </c>
      <c r="G44" s="5">
        <v>75.51900021505827</v>
      </c>
      <c r="H44" s="5">
        <v>77.349811801772148</v>
      </c>
      <c r="I44" s="5">
        <v>79.04244850320066</v>
      </c>
      <c r="J44" s="5">
        <v>80.606067490537612</v>
      </c>
      <c r="K44" s="5">
        <v>82.049721508212755</v>
      </c>
      <c r="L44" s="5">
        <v>83.382186567332823</v>
      </c>
      <c r="M44" s="5">
        <v>84.611848375151339</v>
      </c>
      <c r="N44" s="5">
        <v>85.746633251634577</v>
      </c>
      <c r="O44" s="5">
        <v>86.793971917053753</v>
      </c>
      <c r="P44" s="5">
        <v>87.760786956031851</v>
      </c>
      <c r="Q44" s="5">
        <v>88.653496850606984</v>
      </c>
      <c r="R44" s="5">
        <v>89.478031197979519</v>
      </c>
      <c r="S44" s="5">
        <v>90.239853107962873</v>
      </c>
      <c r="T44" s="5">
        <v>90.943985853805614</v>
      </c>
      <c r="U44" s="5">
        <v>91.595041677957568</v>
      </c>
      <c r="V44" s="5">
        <v>92.197251279937461</v>
      </c>
      <c r="W44" s="5">
        <v>92.754492979651587</v>
      </c>
      <c r="X44" s="5">
        <v>93.270320892404925</v>
      </c>
    </row>
    <row r="45" spans="1:24" x14ac:dyDescent="0.3">
      <c r="A45" s="6" t="s">
        <v>6</v>
      </c>
      <c r="B45" s="6" t="s">
        <v>202</v>
      </c>
      <c r="C45" s="6" t="s">
        <v>52</v>
      </c>
      <c r="D45" s="6" t="s">
        <v>8</v>
      </c>
      <c r="E45" s="6" t="s">
        <v>9</v>
      </c>
      <c r="F45" s="5">
        <v>73.849000000000004</v>
      </c>
      <c r="G45" s="5">
        <v>75.820498403599018</v>
      </c>
      <c r="H45" s="5">
        <v>77.648189926127202</v>
      </c>
      <c r="I45" s="5">
        <v>79.340214715325232</v>
      </c>
      <c r="J45" s="5">
        <v>80.904980241053465</v>
      </c>
      <c r="K45" s="5">
        <v>82.35091217601574</v>
      </c>
      <c r="L45" s="5">
        <v>83.686274354650891</v>
      </c>
      <c r="M45" s="5">
        <v>84.919043910604231</v>
      </c>
      <c r="N45" s="5">
        <v>86.056829372150204</v>
      </c>
      <c r="O45" s="5">
        <v>87.106821432219078</v>
      </c>
      <c r="P45" s="5">
        <v>88.07576801525191</v>
      </c>
      <c r="Q45" s="5">
        <v>88.969966985736804</v>
      </c>
      <c r="R45" s="5">
        <v>89.795271320333057</v>
      </c>
      <c r="S45" s="5">
        <v>90.557102786642957</v>
      </c>
      <c r="T45" s="5">
        <v>91.260471154586554</v>
      </c>
      <c r="U45" s="5">
        <v>91.909996741230486</v>
      </c>
      <c r="V45" s="5">
        <v>92.509934690675649</v>
      </c>
      <c r="W45" s="5">
        <v>93.064199849780493</v>
      </c>
      <c r="X45" s="5">
        <v>93.576391447030758</v>
      </c>
    </row>
    <row r="46" spans="1:24" x14ac:dyDescent="0.3">
      <c r="A46" s="6" t="s">
        <v>6</v>
      </c>
      <c r="B46" s="6" t="s">
        <v>202</v>
      </c>
      <c r="C46" s="6" t="s">
        <v>53</v>
      </c>
      <c r="D46" s="6" t="s">
        <v>8</v>
      </c>
      <c r="E46" s="6" t="s">
        <v>9</v>
      </c>
      <c r="F46" s="5">
        <v>76.233999999999995</v>
      </c>
      <c r="G46" s="5">
        <v>77.931925752563728</v>
      </c>
      <c r="H46" s="5">
        <v>79.622440507833161</v>
      </c>
      <c r="I46" s="5">
        <v>81.290589079878828</v>
      </c>
      <c r="J46" s="5">
        <v>82.921351119426049</v>
      </c>
      <c r="K46" s="5">
        <v>84.500257669149818</v>
      </c>
      <c r="L46" s="5">
        <v>86.014006272185028</v>
      </c>
      <c r="M46" s="5">
        <v>87.451016410060035</v>
      </c>
      <c r="N46" s="5">
        <v>88.801871903231472</v>
      </c>
      <c r="O46" s="5">
        <v>90.059610753483028</v>
      </c>
      <c r="P46" s="5">
        <v>91.219843046812954</v>
      </c>
      <c r="Q46" s="5">
        <v>92.280699724904494</v>
      </c>
      <c r="R46" s="5">
        <v>93.242634772676453</v>
      </c>
      <c r="S46" s="5">
        <v>94.108117199982601</v>
      </c>
      <c r="T46" s="5">
        <v>94.881255508545522</v>
      </c>
      <c r="U46" s="5">
        <v>95.567396465216248</v>
      </c>
      <c r="V46" s="5">
        <v>96.172733714421739</v>
      </c>
      <c r="W46" s="5">
        <v>96.703952454395861</v>
      </c>
      <c r="X46" s="5">
        <v>97.167926364179806</v>
      </c>
    </row>
    <row r="47" spans="1:24" x14ac:dyDescent="0.3">
      <c r="A47" s="6" t="s">
        <v>6</v>
      </c>
      <c r="B47" s="6" t="s">
        <v>202</v>
      </c>
      <c r="C47" s="6" t="s">
        <v>54</v>
      </c>
      <c r="D47" s="6" t="s">
        <v>8</v>
      </c>
      <c r="E47" s="6" t="s">
        <v>9</v>
      </c>
      <c r="F47" s="5">
        <v>86.866</v>
      </c>
      <c r="G47" s="5">
        <v>88.000275063159336</v>
      </c>
      <c r="H47" s="5">
        <v>88.900496941665963</v>
      </c>
      <c r="I47" s="5">
        <v>89.629957731038374</v>
      </c>
      <c r="J47" s="5">
        <v>90.231253814835071</v>
      </c>
      <c r="K47" s="5">
        <v>90.734038431213975</v>
      </c>
      <c r="L47" s="5">
        <v>91.159557090604565</v>
      </c>
      <c r="M47" s="5">
        <v>91.523412498752947</v>
      </c>
      <c r="N47" s="5">
        <v>91.837311576973363</v>
      </c>
      <c r="O47" s="5">
        <v>92.110204371027237</v>
      </c>
      <c r="P47" s="5">
        <v>92.349047190898176</v>
      </c>
      <c r="Q47" s="5">
        <v>92.559326521438265</v>
      </c>
      <c r="R47" s="5">
        <v>92.745426541437169</v>
      </c>
      <c r="S47" s="5">
        <v>92.91089195728793</v>
      </c>
      <c r="T47" s="5">
        <v>93.058619258789648</v>
      </c>
      <c r="U47" s="5">
        <v>93.190998088112735</v>
      </c>
      <c r="V47" s="5">
        <v>93.310017231366274</v>
      </c>
      <c r="W47" s="5">
        <v>93.417345123137082</v>
      </c>
      <c r="X47" s="5">
        <v>93.51439172275245</v>
      </c>
    </row>
    <row r="48" spans="1:24" x14ac:dyDescent="0.3">
      <c r="A48" s="6" t="s">
        <v>6</v>
      </c>
      <c r="B48" s="6" t="s">
        <v>202</v>
      </c>
      <c r="C48" s="6" t="s">
        <v>55</v>
      </c>
      <c r="D48" s="6" t="s">
        <v>8</v>
      </c>
      <c r="E48" s="6" t="s">
        <v>9</v>
      </c>
      <c r="F48" s="5">
        <v>69.180999999999997</v>
      </c>
      <c r="G48" s="5">
        <v>71.436999406343077</v>
      </c>
      <c r="H48" s="5">
        <v>73.452129560154347</v>
      </c>
      <c r="I48" s="5">
        <v>75.255724591789004</v>
      </c>
      <c r="J48" s="5">
        <v>76.874040495378537</v>
      </c>
      <c r="K48" s="5">
        <v>78.330202158371193</v>
      </c>
      <c r="L48" s="5">
        <v>79.644373805633279</v>
      </c>
      <c r="M48" s="5">
        <v>80.834033774328518</v>
      </c>
      <c r="N48" s="5">
        <v>81.914284265439306</v>
      </c>
      <c r="O48" s="5">
        <v>82.89815806204912</v>
      </c>
      <c r="P48" s="5">
        <v>83.796903154504037</v>
      </c>
      <c r="Q48" s="5">
        <v>84.62023723139896</v>
      </c>
      <c r="R48" s="5">
        <v>85.376570122597457</v>
      </c>
      <c r="S48" s="5">
        <v>86.073195480169176</v>
      </c>
      <c r="T48" s="5">
        <v>86.716454480798987</v>
      </c>
      <c r="U48" s="5">
        <v>87.311874874238086</v>
      </c>
      <c r="V48" s="5">
        <v>87.864288730184441</v>
      </c>
      <c r="W48" s="5">
        <v>88.377932008711781</v>
      </c>
      <c r="X48" s="5">
        <v>88.856528743374781</v>
      </c>
    </row>
    <row r="49" spans="1:24" x14ac:dyDescent="0.3">
      <c r="A49" s="6" t="s">
        <v>6</v>
      </c>
      <c r="B49" s="6" t="s">
        <v>202</v>
      </c>
      <c r="C49" s="6" t="s">
        <v>56</v>
      </c>
      <c r="D49" s="6" t="s">
        <v>8</v>
      </c>
      <c r="E49" s="6" t="s">
        <v>9</v>
      </c>
      <c r="F49" s="5">
        <v>66.497</v>
      </c>
      <c r="G49" s="5">
        <v>68.664677368204948</v>
      </c>
      <c r="H49" s="5">
        <v>70.705392405947748</v>
      </c>
      <c r="I49" s="5">
        <v>72.622377583831948</v>
      </c>
      <c r="J49" s="5">
        <v>74.419898343970232</v>
      </c>
      <c r="K49" s="5">
        <v>76.102942512966692</v>
      </c>
      <c r="L49" s="5">
        <v>77.676964313145575</v>
      </c>
      <c r="M49" s="5">
        <v>79.147678828370502</v>
      </c>
      <c r="N49" s="5">
        <v>80.520901075578251</v>
      </c>
      <c r="O49" s="5">
        <v>81.802423208161585</v>
      </c>
      <c r="P49" s="5">
        <v>82.997923452607907</v>
      </c>
      <c r="Q49" s="5">
        <v>84.112900865473435</v>
      </c>
      <c r="R49" s="5">
        <v>85.152630688190357</v>
      </c>
      <c r="S49" s="5">
        <v>86.122135836074477</v>
      </c>
      <c r="T49" s="5">
        <v>87.026170801458065</v>
      </c>
      <c r="U49" s="5">
        <v>87.869214932626448</v>
      </c>
      <c r="V49" s="5">
        <v>88.65547264863676</v>
      </c>
      <c r="W49" s="5">
        <v>89.388878659290867</v>
      </c>
      <c r="X49" s="5">
        <v>90.073106682853549</v>
      </c>
    </row>
    <row r="50" spans="1:24" x14ac:dyDescent="0.3">
      <c r="A50" s="6" t="s">
        <v>6</v>
      </c>
      <c r="B50" s="6" t="s">
        <v>202</v>
      </c>
      <c r="C50" s="6" t="s">
        <v>57</v>
      </c>
      <c r="D50" s="6" t="s">
        <v>8</v>
      </c>
      <c r="E50" s="6" t="s">
        <v>9</v>
      </c>
      <c r="F50" s="5">
        <v>66.947000000000003</v>
      </c>
      <c r="G50" s="5">
        <v>68.910597820995207</v>
      </c>
      <c r="H50" s="5">
        <v>70.785032228869028</v>
      </c>
      <c r="I50" s="5">
        <v>72.569924205628993</v>
      </c>
      <c r="J50" s="5">
        <v>74.265745618574684</v>
      </c>
      <c r="K50" s="5">
        <v>75.873684811512561</v>
      </c>
      <c r="L50" s="5">
        <v>77.395520217813186</v>
      </c>
      <c r="M50" s="5">
        <v>78.833504404839275</v>
      </c>
      <c r="N50" s="5">
        <v>80.190259890194014</v>
      </c>
      <c r="O50" s="5">
        <v>81.468687233138454</v>
      </c>
      <c r="P50" s="5">
        <v>82.671885282512264</v>
      </c>
      <c r="Q50" s="5">
        <v>83.803083027240916</v>
      </c>
      <c r="R50" s="5">
        <v>84.865582214161179</v>
      </c>
      <c r="S50" s="5">
        <v>85.862709737683247</v>
      </c>
      <c r="T50" s="5">
        <v>86.797778736848912</v>
      </c>
      <c r="U50" s="5">
        <v>87.67405733202051</v>
      </c>
      <c r="V50" s="5">
        <v>88.494743974806482</v>
      </c>
      <c r="W50" s="5">
        <v>89.262948454479627</v>
      </c>
      <c r="X50" s="5">
        <v>89.981677689669624</v>
      </c>
    </row>
    <row r="51" spans="1:24" x14ac:dyDescent="0.3">
      <c r="A51" s="6" t="s">
        <v>6</v>
      </c>
      <c r="B51" s="6" t="s">
        <v>202</v>
      </c>
      <c r="C51" s="6" t="s">
        <v>58</v>
      </c>
      <c r="D51" s="6" t="s">
        <v>8</v>
      </c>
      <c r="E51" s="6" t="s">
        <v>9</v>
      </c>
      <c r="F51" s="5">
        <v>43.402000000000001</v>
      </c>
      <c r="G51" s="5">
        <v>46.613712113186253</v>
      </c>
      <c r="H51" s="5">
        <v>49.683872673950958</v>
      </c>
      <c r="I51" s="5">
        <v>52.594495570338687</v>
      </c>
      <c r="J51" s="5">
        <v>55.335446553071087</v>
      </c>
      <c r="K51" s="5">
        <v>57.903051499753019</v>
      </c>
      <c r="L51" s="5">
        <v>60.298634744652581</v>
      </c>
      <c r="M51" s="5">
        <v>62.527159666489176</v>
      </c>
      <c r="N51" s="5">
        <v>64.596062868343878</v>
      </c>
      <c r="O51" s="5">
        <v>66.51431327136244</v>
      </c>
      <c r="P51" s="5">
        <v>68.291689549104703</v>
      </c>
      <c r="Q51" s="5">
        <v>69.938249418354886</v>
      </c>
      <c r="R51" s="5">
        <v>71.463956792209842</v>
      </c>
      <c r="S51" s="5">
        <v>72.878432724561989</v>
      </c>
      <c r="T51" s="5">
        <v>74.190799785096701</v>
      </c>
      <c r="U51" s="5">
        <v>75.409594657100499</v>
      </c>
      <c r="V51" s="5">
        <v>76.542729012343656</v>
      </c>
      <c r="W51" s="5">
        <v>77.597483433246893</v>
      </c>
      <c r="X51" s="5">
        <v>78.580523078575709</v>
      </c>
    </row>
    <row r="52" spans="1:24" x14ac:dyDescent="0.3">
      <c r="A52" s="6" t="s">
        <v>6</v>
      </c>
      <c r="B52" s="6" t="s">
        <v>202</v>
      </c>
      <c r="C52" s="6" t="s">
        <v>59</v>
      </c>
      <c r="D52" s="6" t="s">
        <v>8</v>
      </c>
      <c r="E52" s="6" t="s">
        <v>9</v>
      </c>
      <c r="F52" s="5">
        <v>21.577000000000002</v>
      </c>
      <c r="G52" s="5">
        <v>23.991520808831606</v>
      </c>
      <c r="H52" s="5">
        <v>26.506685045845956</v>
      </c>
      <c r="I52" s="5">
        <v>29.098290724150466</v>
      </c>
      <c r="J52" s="5">
        <v>31.740484196399365</v>
      </c>
      <c r="K52" s="5">
        <v>34.407031313974969</v>
      </c>
      <c r="L52" s="5">
        <v>37.072531107674621</v>
      </c>
      <c r="M52" s="5">
        <v>39.713454914195118</v>
      </c>
      <c r="N52" s="5">
        <v>42.308932252806322</v>
      </c>
      <c r="O52" s="5">
        <v>44.84125005880837</v>
      </c>
      <c r="P52" s="5">
        <v>47.296073503692327</v>
      </c>
      <c r="Q52" s="5">
        <v>49.662427350583478</v>
      </c>
      <c r="R52" s="5">
        <v>51.932493846780517</v>
      </c>
      <c r="S52" s="5">
        <v>54.101287598976263</v>
      </c>
      <c r="T52" s="5">
        <v>56.166263019694931</v>
      </c>
      <c r="U52" s="5">
        <v>58.126899722769551</v>
      </c>
      <c r="V52" s="5">
        <v>59.984299130751658</v>
      </c>
      <c r="W52" s="5">
        <v>61.740813961862827</v>
      </c>
      <c r="X52" s="5">
        <v>63.399722538361701</v>
      </c>
    </row>
    <row r="53" spans="1:24" x14ac:dyDescent="0.3">
      <c r="A53" s="6" t="s">
        <v>6</v>
      </c>
      <c r="B53" s="6" t="s">
        <v>202</v>
      </c>
      <c r="C53" s="6" t="s">
        <v>60</v>
      </c>
      <c r="D53" s="6" t="s">
        <v>8</v>
      </c>
      <c r="E53" s="6" t="s">
        <v>9</v>
      </c>
      <c r="F53" s="5">
        <v>77.396000000000001</v>
      </c>
      <c r="G53" s="5">
        <v>79.083530256821064</v>
      </c>
      <c r="H53" s="5">
        <v>80.675010354962637</v>
      </c>
      <c r="I53" s="5">
        <v>82.171348688267415</v>
      </c>
      <c r="J53" s="5">
        <v>83.57422664511941</v>
      </c>
      <c r="K53" s="5">
        <v>84.885979421254888</v>
      </c>
      <c r="L53" s="5">
        <v>86.109479748560588</v>
      </c>
      <c r="M53" s="5">
        <v>87.248027527866483</v>
      </c>
      <c r="N53" s="5">
        <v>88.305247544592049</v>
      </c>
      <c r="O53" s="5">
        <v>89.284996708789819</v>
      </c>
      <c r="P53" s="5">
        <v>90.191281621261027</v>
      </c>
      <c r="Q53" s="5">
        <v>91.028186737061731</v>
      </c>
      <c r="R53" s="5">
        <v>91.799812978340114</v>
      </c>
      <c r="S53" s="5">
        <v>92.510226333913678</v>
      </c>
      <c r="T53" s="5">
        <v>93.163415762314912</v>
      </c>
      <c r="U53" s="5">
        <v>93.763259574607673</v>
      </c>
      <c r="V53" s="5">
        <v>94.3134993986707</v>
      </c>
      <c r="W53" s="5">
        <v>94.817720803820578</v>
      </c>
      <c r="X53" s="5">
        <v>95.279339680775323</v>
      </c>
    </row>
    <row r="54" spans="1:24" x14ac:dyDescent="0.3">
      <c r="A54" s="6" t="s">
        <v>6</v>
      </c>
      <c r="B54" s="6" t="s">
        <v>202</v>
      </c>
      <c r="C54" s="6" t="s">
        <v>61</v>
      </c>
      <c r="D54" s="6" t="s">
        <v>8</v>
      </c>
      <c r="E54" s="6" t="s">
        <v>9</v>
      </c>
      <c r="F54" s="5">
        <v>69.486999999999995</v>
      </c>
      <c r="G54" s="5">
        <v>71.227005456166978</v>
      </c>
      <c r="H54" s="5">
        <v>72.867903875707157</v>
      </c>
      <c r="I54" s="5">
        <v>74.413763302660158</v>
      </c>
      <c r="J54" s="5">
        <v>75.86894344831299</v>
      </c>
      <c r="K54" s="5">
        <v>77.237960919779979</v>
      </c>
      <c r="L54" s="5">
        <v>78.525383143514176</v>
      </c>
      <c r="M54" s="5">
        <v>79.735746811604272</v>
      </c>
      <c r="N54" s="5">
        <v>80.873496815981525</v>
      </c>
      <c r="O54" s="5">
        <v>81.942941970785967</v>
      </c>
      <c r="P54" s="5">
        <v>82.948224254970015</v>
      </c>
      <c r="Q54" s="5">
        <v>83.893298768256003</v>
      </c>
      <c r="R54" s="5">
        <v>84.78192204180904</v>
      </c>
      <c r="S54" s="5">
        <v>85.617646756721683</v>
      </c>
      <c r="T54" s="5">
        <v>86.403821287331183</v>
      </c>
      <c r="U54" s="5">
        <v>87.143592799217245</v>
      </c>
      <c r="V54" s="5">
        <v>87.839912894986028</v>
      </c>
      <c r="W54" s="5">
        <v>88.495545018810148</v>
      </c>
      <c r="X54" s="5">
        <v>89.113073008537029</v>
      </c>
    </row>
    <row r="55" spans="1:24" x14ac:dyDescent="0.3">
      <c r="A55" s="6" t="s">
        <v>6</v>
      </c>
      <c r="B55" s="6" t="s">
        <v>202</v>
      </c>
      <c r="C55" s="6" t="s">
        <v>62</v>
      </c>
      <c r="D55" s="6" t="s">
        <v>8</v>
      </c>
      <c r="E55" s="6" t="s">
        <v>9</v>
      </c>
      <c r="F55" s="5">
        <v>16.661000000000001</v>
      </c>
      <c r="G55" s="5">
        <v>18.711717638849475</v>
      </c>
      <c r="H55" s="5">
        <v>20.907842556473341</v>
      </c>
      <c r="I55" s="5">
        <v>23.237570839046466</v>
      </c>
      <c r="J55" s="5">
        <v>25.685299742412166</v>
      </c>
      <c r="K55" s="5">
        <v>28.232135713905127</v>
      </c>
      <c r="L55" s="5">
        <v>30.856642013887843</v>
      </c>
      <c r="M55" s="5">
        <v>33.53575820561948</v>
      </c>
      <c r="N55" s="5">
        <v>36.245801543610781</v>
      </c>
      <c r="O55" s="5">
        <v>38.963453438312165</v>
      </c>
      <c r="P55" s="5">
        <v>41.666643362990868</v>
      </c>
      <c r="Q55" s="5">
        <v>44.335264477821582</v>
      </c>
      <c r="R55" s="5">
        <v>46.951683965272956</v>
      </c>
      <c r="S55" s="5">
        <v>49.501040132165393</v>
      </c>
      <c r="T55" s="5">
        <v>51.971342535558421</v>
      </c>
      <c r="U55" s="5">
        <v>54.353407807611788</v>
      </c>
      <c r="V55" s="5">
        <v>56.640671918989327</v>
      </c>
      <c r="W55" s="5">
        <v>58.828920522325454</v>
      </c>
      <c r="X55" s="5">
        <v>60.915974857064647</v>
      </c>
    </row>
    <row r="56" spans="1:24" x14ac:dyDescent="0.3">
      <c r="A56" s="6" t="s">
        <v>6</v>
      </c>
      <c r="B56" s="6" t="s">
        <v>202</v>
      </c>
      <c r="C56" s="6" t="s">
        <v>63</v>
      </c>
      <c r="D56" s="6" t="s">
        <v>8</v>
      </c>
      <c r="E56" s="6" t="s">
        <v>9</v>
      </c>
      <c r="F56" s="5">
        <v>85.090000000000018</v>
      </c>
      <c r="G56" s="5">
        <v>86.233590020964428</v>
      </c>
      <c r="H56" s="5">
        <v>87.281936875689652</v>
      </c>
      <c r="I56" s="5">
        <v>88.243651186999955</v>
      </c>
      <c r="J56" s="5">
        <v>89.126550193119286</v>
      </c>
      <c r="K56" s="5">
        <v>89.937715176447455</v>
      </c>
      <c r="L56" s="5">
        <v>90.68355177712472</v>
      </c>
      <c r="M56" s="5">
        <v>91.369849981199323</v>
      </c>
      <c r="N56" s="5">
        <v>92.001841789240885</v>
      </c>
      <c r="O56" s="5">
        <v>92.584255409689234</v>
      </c>
      <c r="P56" s="5">
        <v>93.121365388162076</v>
      </c>
      <c r="Q56" s="5">
        <v>93.617038458471299</v>
      </c>
      <c r="R56" s="5">
        <v>94.074775141091962</v>
      </c>
      <c r="S56" s="5">
        <v>94.497747262008744</v>
      </c>
      <c r="T56" s="5">
        <v>94.888831648936076</v>
      </c>
      <c r="U56" s="5">
        <v>95.250640303802697</v>
      </c>
      <c r="V56" s="5">
        <v>95.585547364714358</v>
      </c>
      <c r="W56" s="5">
        <v>95.895713167441116</v>
      </c>
      <c r="X56" s="5">
        <v>96.183105702713377</v>
      </c>
    </row>
    <row r="57" spans="1:24" x14ac:dyDescent="0.3">
      <c r="A57" s="6" t="s">
        <v>6</v>
      </c>
      <c r="B57" s="6" t="s">
        <v>202</v>
      </c>
      <c r="C57" s="6" t="s">
        <v>64</v>
      </c>
      <c r="D57" s="6" t="s">
        <v>8</v>
      </c>
      <c r="E57" s="6" t="s">
        <v>9</v>
      </c>
      <c r="F57" s="5">
        <v>51.860999999999997</v>
      </c>
      <c r="G57" s="5">
        <v>55.513020820526492</v>
      </c>
      <c r="H57" s="5">
        <v>58.685817429299128</v>
      </c>
      <c r="I57" s="5">
        <v>61.431053109183431</v>
      </c>
      <c r="J57" s="5">
        <v>63.804352688226572</v>
      </c>
      <c r="K57" s="5">
        <v>65.858739026427685</v>
      </c>
      <c r="L57" s="5">
        <v>67.641700440500671</v>
      </c>
      <c r="M57" s="5">
        <v>69.194323255684026</v>
      </c>
      <c r="N57" s="5">
        <v>70.551470478187355</v>
      </c>
      <c r="O57" s="5">
        <v>71.742415682109808</v>
      </c>
      <c r="P57" s="5">
        <v>72.79161785512369</v>
      </c>
      <c r="Q57" s="5">
        <v>73.719484274262697</v>
      </c>
      <c r="R57" s="5">
        <v>74.543056211225974</v>
      </c>
      <c r="S57" s="5">
        <v>75.276597120422466</v>
      </c>
      <c r="T57" s="5">
        <v>75.932084257351278</v>
      </c>
      <c r="U57" s="5">
        <v>76.519613612054741</v>
      </c>
      <c r="V57" s="5">
        <v>77.047730805090708</v>
      </c>
      <c r="W57" s="5">
        <v>77.523700471009889</v>
      </c>
      <c r="X57" s="5">
        <v>77.953725337173935</v>
      </c>
    </row>
    <row r="58" spans="1:24" x14ac:dyDescent="0.3">
      <c r="A58" s="6" t="s">
        <v>6</v>
      </c>
      <c r="B58" s="6" t="s">
        <v>202</v>
      </c>
      <c r="C58" s="6" t="s">
        <v>65</v>
      </c>
      <c r="D58" s="6" t="s">
        <v>8</v>
      </c>
      <c r="E58" s="6" t="s">
        <v>9</v>
      </c>
      <c r="F58" s="5">
        <v>85.250999999999991</v>
      </c>
      <c r="G58" s="5">
        <v>86.433404009446406</v>
      </c>
      <c r="H58" s="5">
        <v>87.483137516811141</v>
      </c>
      <c r="I58" s="5">
        <v>88.419529480219126</v>
      </c>
      <c r="J58" s="5">
        <v>89.258555158085287</v>
      </c>
      <c r="K58" s="5">
        <v>90.013484909266779</v>
      </c>
      <c r="L58" s="5">
        <v>90.695400718455119</v>
      </c>
      <c r="M58" s="5">
        <v>91.313606891045879</v>
      </c>
      <c r="N58" s="5">
        <v>91.875956971798345</v>
      </c>
      <c r="O58" s="5">
        <v>92.38911467216289</v>
      </c>
      <c r="P58" s="5">
        <v>92.858762887693132</v>
      </c>
      <c r="Q58" s="5">
        <v>93.289771846227808</v>
      </c>
      <c r="R58" s="5">
        <v>93.68633500344356</v>
      </c>
      <c r="S58" s="5">
        <v>94.052079401248008</v>
      </c>
      <c r="T58" s="5">
        <v>94.39015572662133</v>
      </c>
      <c r="U58" s="5">
        <v>94.703312164555626</v>
      </c>
      <c r="V58" s="5">
        <v>94.993955254393541</v>
      </c>
      <c r="W58" s="5">
        <v>95.264200274774907</v>
      </c>
      <c r="X58" s="5">
        <v>95.515913152182577</v>
      </c>
    </row>
    <row r="59" spans="1:24" x14ac:dyDescent="0.3">
      <c r="A59" s="6" t="s">
        <v>6</v>
      </c>
      <c r="B59" s="6" t="s">
        <v>202</v>
      </c>
      <c r="C59" s="6" t="s">
        <v>66</v>
      </c>
      <c r="D59" s="6" t="s">
        <v>8</v>
      </c>
      <c r="E59" s="6" t="s">
        <v>9</v>
      </c>
      <c r="F59" s="5">
        <v>22.663</v>
      </c>
      <c r="G59" s="5">
        <v>25.06760405326407</v>
      </c>
      <c r="H59" s="5">
        <v>27.566263675102498</v>
      </c>
      <c r="I59" s="5">
        <v>30.136965848778548</v>
      </c>
      <c r="J59" s="5">
        <v>32.75628195186534</v>
      </c>
      <c r="K59" s="5">
        <v>35.400418933206346</v>
      </c>
      <c r="L59" s="5">
        <v>38.046228025517159</v>
      </c>
      <c r="M59" s="5">
        <v>40.672081424125992</v>
      </c>
      <c r="N59" s="5">
        <v>43.258554445169693</v>
      </c>
      <c r="O59" s="5">
        <v>45.788883239929319</v>
      </c>
      <c r="P59" s="5">
        <v>48.249199029695781</v>
      </c>
      <c r="Q59" s="5">
        <v>50.628563842941467</v>
      </c>
      <c r="R59" s="5">
        <v>52.918847487626167</v>
      </c>
      <c r="S59" s="5">
        <v>55.114491151936477</v>
      </c>
      <c r="T59" s="5">
        <v>57.212201473525013</v>
      </c>
      <c r="U59" s="5">
        <v>59.21061271657905</v>
      </c>
      <c r="V59" s="5">
        <v>61.10994630458876</v>
      </c>
      <c r="W59" s="5">
        <v>62.911688272302911</v>
      </c>
      <c r="X59" s="5">
        <v>64.6182974291102</v>
      </c>
    </row>
    <row r="60" spans="1:24" x14ac:dyDescent="0.3">
      <c r="A60" s="6" t="s">
        <v>6</v>
      </c>
      <c r="B60" s="6" t="s">
        <v>202</v>
      </c>
      <c r="C60" s="6" t="s">
        <v>67</v>
      </c>
      <c r="D60" s="6" t="s">
        <v>8</v>
      </c>
      <c r="E60" s="6" t="s">
        <v>9</v>
      </c>
      <c r="F60" s="5">
        <v>86.028000000000006</v>
      </c>
      <c r="G60" s="5">
        <v>87.679003586444296</v>
      </c>
      <c r="H60" s="5">
        <v>88.757318007505731</v>
      </c>
      <c r="I60" s="5">
        <v>89.503672296227506</v>
      </c>
      <c r="J60" s="5">
        <v>90.04117855597606</v>
      </c>
      <c r="K60" s="5">
        <v>90.439412266178934</v>
      </c>
      <c r="L60" s="5">
        <v>90.740689278055697</v>
      </c>
      <c r="M60" s="5">
        <v>90.972231545524266</v>
      </c>
      <c r="N60" s="5">
        <v>91.152339345507528</v>
      </c>
      <c r="O60" s="5">
        <v>91.293755737639714</v>
      </c>
      <c r="P60" s="5">
        <v>91.405610131978946</v>
      </c>
      <c r="Q60" s="5">
        <v>91.494596382409824</v>
      </c>
      <c r="R60" s="5">
        <v>91.565716530333276</v>
      </c>
      <c r="S60" s="5">
        <v>91.622767021152072</v>
      </c>
      <c r="T60" s="5">
        <v>91.668666346585852</v>
      </c>
      <c r="U60" s="5">
        <v>91.705681761036743</v>
      </c>
      <c r="V60" s="5">
        <v>91.735589853924864</v>
      </c>
      <c r="W60" s="5">
        <v>91.759792622728142</v>
      </c>
      <c r="X60" s="5">
        <v>91.779402894076938</v>
      </c>
    </row>
    <row r="61" spans="1:24" x14ac:dyDescent="0.3">
      <c r="A61" s="6" t="s">
        <v>6</v>
      </c>
      <c r="B61" s="6" t="s">
        <v>202</v>
      </c>
      <c r="C61" s="6" t="s">
        <v>68</v>
      </c>
      <c r="D61" s="6" t="s">
        <v>8</v>
      </c>
      <c r="E61" s="6" t="s">
        <v>9</v>
      </c>
      <c r="F61" s="5">
        <v>79.638000000000005</v>
      </c>
      <c r="G61" s="5">
        <v>81.695265043640333</v>
      </c>
      <c r="H61" s="5">
        <v>83.407429283590034</v>
      </c>
      <c r="I61" s="5">
        <v>84.849575826729293</v>
      </c>
      <c r="J61" s="5">
        <v>86.077705991767942</v>
      </c>
      <c r="K61" s="5">
        <v>87.134062395962047</v>
      </c>
      <c r="L61" s="5">
        <v>88.050902680121752</v>
      </c>
      <c r="M61" s="5">
        <v>88.853166182819805</v>
      </c>
      <c r="N61" s="5">
        <v>89.560367058541729</v>
      </c>
      <c r="O61" s="5">
        <v>90.187949760068676</v>
      </c>
      <c r="P61" s="5">
        <v>90.748269731353759</v>
      </c>
      <c r="Q61" s="5">
        <v>91.251310920921753</v>
      </c>
      <c r="R61" s="5">
        <v>91.705216731661821</v>
      </c>
      <c r="S61" s="5">
        <v>92.116687325328598</v>
      </c>
      <c r="T61" s="5">
        <v>92.491280146504707</v>
      </c>
      <c r="U61" s="5">
        <v>92.833639599598129</v>
      </c>
      <c r="V61" s="5">
        <v>93.147674311518728</v>
      </c>
      <c r="W61" s="5">
        <v>93.436695218553353</v>
      </c>
      <c r="X61" s="5">
        <v>93.70352408393498</v>
      </c>
    </row>
    <row r="62" spans="1:24" x14ac:dyDescent="0.3">
      <c r="A62" s="6" t="s">
        <v>6</v>
      </c>
      <c r="B62" s="6" t="s">
        <v>202</v>
      </c>
      <c r="C62" s="6" t="s">
        <v>69</v>
      </c>
      <c r="D62" s="6" t="s">
        <v>8</v>
      </c>
      <c r="E62" s="6" t="s">
        <v>9</v>
      </c>
      <c r="F62" s="5">
        <v>52.747</v>
      </c>
      <c r="G62" s="5">
        <v>55.842401971578262</v>
      </c>
      <c r="H62" s="5">
        <v>58.657702241336942</v>
      </c>
      <c r="I62" s="5">
        <v>61.207969977017783</v>
      </c>
      <c r="J62" s="5">
        <v>63.513025011533351</v>
      </c>
      <c r="K62" s="5">
        <v>65.594680621650426</v>
      </c>
      <c r="L62" s="5">
        <v>67.47492936412408</v>
      </c>
      <c r="M62" s="5">
        <v>69.174844075925463</v>
      </c>
      <c r="N62" s="5">
        <v>70.713980695887329</v>
      </c>
      <c r="O62" s="5">
        <v>72.110112272080485</v>
      </c>
      <c r="P62" s="5">
        <v>73.379169437943219</v>
      </c>
      <c r="Q62" s="5">
        <v>74.535301570965245</v>
      </c>
      <c r="R62" s="5">
        <v>75.591002314561067</v>
      </c>
      <c r="S62" s="5">
        <v>76.557263986713892</v>
      </c>
      <c r="T62" s="5">
        <v>77.443739477273013</v>
      </c>
      <c r="U62" s="5">
        <v>78.258899415639021</v>
      </c>
      <c r="V62" s="5">
        <v>79.010178195913113</v>
      </c>
      <c r="W62" s="5">
        <v>79.704106006287205</v>
      </c>
      <c r="X62" s="5">
        <v>80.346426113883723</v>
      </c>
    </row>
    <row r="63" spans="1:24" x14ac:dyDescent="0.3">
      <c r="A63" s="6" t="s">
        <v>6</v>
      </c>
      <c r="B63" s="6" t="s">
        <v>202</v>
      </c>
      <c r="C63" s="6" t="s">
        <v>70</v>
      </c>
      <c r="D63" s="6" t="s">
        <v>8</v>
      </c>
      <c r="E63" s="6" t="s">
        <v>9</v>
      </c>
      <c r="F63" s="5">
        <v>51.470999999999997</v>
      </c>
      <c r="G63" s="5">
        <v>54.793929600958094</v>
      </c>
      <c r="H63" s="5">
        <v>57.791656174348759</v>
      </c>
      <c r="I63" s="5">
        <v>60.482938921591199</v>
      </c>
      <c r="J63" s="5">
        <v>62.892923502671159</v>
      </c>
      <c r="K63" s="5">
        <v>65.049163882729246</v>
      </c>
      <c r="L63" s="5">
        <v>66.979114080437853</v>
      </c>
      <c r="M63" s="5">
        <v>68.708697592024535</v>
      </c>
      <c r="N63" s="5">
        <v>70.261600433551592</v>
      </c>
      <c r="O63" s="5">
        <v>71.659017043408269</v>
      </c>
      <c r="P63" s="5">
        <v>72.919660703852216</v>
      </c>
      <c r="Q63" s="5">
        <v>74.059915664487292</v>
      </c>
      <c r="R63" s="5">
        <v>75.094054902764668</v>
      </c>
      <c r="S63" s="5">
        <v>76.034478683038046</v>
      </c>
      <c r="T63" s="5">
        <v>76.891948986003356</v>
      </c>
      <c r="U63" s="5">
        <v>77.675807106244235</v>
      </c>
      <c r="V63" s="5">
        <v>78.394168956421495</v>
      </c>
      <c r="W63" s="5">
        <v>79.054096729245188</v>
      </c>
      <c r="X63" s="5">
        <v>79.661747771394687</v>
      </c>
    </row>
    <row r="64" spans="1:24" x14ac:dyDescent="0.3">
      <c r="A64" s="6" t="s">
        <v>6</v>
      </c>
      <c r="B64" s="6" t="s">
        <v>202</v>
      </c>
      <c r="C64" s="6" t="s">
        <v>71</v>
      </c>
      <c r="D64" s="6" t="s">
        <v>8</v>
      </c>
      <c r="E64" s="6" t="s">
        <v>9</v>
      </c>
      <c r="F64" s="5">
        <v>35.360999999999997</v>
      </c>
      <c r="G64" s="5">
        <v>38.518701892018854</v>
      </c>
      <c r="H64" s="5">
        <v>41.622953479005545</v>
      </c>
      <c r="I64" s="5">
        <v>44.641969310652364</v>
      </c>
      <c r="J64" s="5">
        <v>47.550761822111028</v>
      </c>
      <c r="K64" s="5">
        <v>50.331166990955225</v>
      </c>
      <c r="L64" s="5">
        <v>52.971332484122982</v>
      </c>
      <c r="M64" s="5">
        <v>55.464875371215271</v>
      </c>
      <c r="N64" s="5">
        <v>57.809893512079867</v>
      </c>
      <c r="O64" s="5">
        <v>60.00796936021159</v>
      </c>
      <c r="P64" s="5">
        <v>62.063255478541393</v>
      </c>
      <c r="Q64" s="5">
        <v>63.981688528072148</v>
      </c>
      <c r="R64" s="5">
        <v>65.770347213077031</v>
      </c>
      <c r="S64" s="5">
        <v>67.436949635117045</v>
      </c>
      <c r="T64" s="5">
        <v>68.989474591907964</v>
      </c>
      <c r="U64" s="5">
        <v>70.435886872415352</v>
      </c>
      <c r="V64" s="5">
        <v>71.783946139900792</v>
      </c>
      <c r="W64" s="5">
        <v>73.041080735684346</v>
      </c>
      <c r="X64" s="5">
        <v>74.214310447877907</v>
      </c>
    </row>
    <row r="65" spans="1:24" x14ac:dyDescent="0.3">
      <c r="A65" s="6" t="s">
        <v>6</v>
      </c>
      <c r="B65" s="6" t="s">
        <v>202</v>
      </c>
      <c r="C65" s="6" t="s">
        <v>72</v>
      </c>
      <c r="D65" s="6" t="s">
        <v>8</v>
      </c>
      <c r="E65" s="6" t="s">
        <v>9</v>
      </c>
      <c r="F65" s="5">
        <v>98.408000000000001</v>
      </c>
      <c r="G65" s="5">
        <v>99.618962341684963</v>
      </c>
      <c r="H65" s="5">
        <v>99.747348311238099</v>
      </c>
      <c r="I65" s="5">
        <v>99.813265404802749</v>
      </c>
      <c r="J65" s="5">
        <v>99.854063101872697</v>
      </c>
      <c r="K65" s="5">
        <v>99.88193579955616</v>
      </c>
      <c r="L65" s="5">
        <v>99.902201245923351</v>
      </c>
      <c r="M65" s="5">
        <v>99.917583829759735</v>
      </c>
      <c r="N65" s="5">
        <v>99.92963466377725</v>
      </c>
      <c r="O65" s="5">
        <v>99.939305985931796</v>
      </c>
      <c r="P65" s="5">
        <v>99.947216582553438</v>
      </c>
      <c r="Q65" s="5">
        <v>99.9537868911506</v>
      </c>
      <c r="R65" s="5">
        <v>99.959313049535908</v>
      </c>
      <c r="S65" s="5">
        <v>99.964009934598053</v>
      </c>
      <c r="T65" s="5">
        <v>99.96803740244755</v>
      </c>
      <c r="U65" s="5">
        <v>99.971516936113048</v>
      </c>
      <c r="V65" s="5">
        <v>99.974542569215373</v>
      </c>
      <c r="W65" s="5">
        <v>99.977188263937521</v>
      </c>
      <c r="X65" s="5">
        <v>99.97951302085562</v>
      </c>
    </row>
    <row r="66" spans="1:24" x14ac:dyDescent="0.3">
      <c r="A66" s="6" t="s">
        <v>6</v>
      </c>
      <c r="B66" s="6" t="s">
        <v>202</v>
      </c>
      <c r="C66" s="6" t="s">
        <v>73</v>
      </c>
      <c r="D66" s="6" t="s">
        <v>8</v>
      </c>
      <c r="E66" s="6" t="s">
        <v>9</v>
      </c>
      <c r="F66" s="5">
        <v>58.149000000000001</v>
      </c>
      <c r="G66" s="5">
        <v>61.87661629546696</v>
      </c>
      <c r="H66" s="5">
        <v>65.005811665264076</v>
      </c>
      <c r="I66" s="5">
        <v>67.636468700613278</v>
      </c>
      <c r="J66" s="5">
        <v>69.857254311981492</v>
      </c>
      <c r="K66" s="5">
        <v>71.742531148905357</v>
      </c>
      <c r="L66" s="5">
        <v>73.352941680238615</v>
      </c>
      <c r="M66" s="5">
        <v>74.737306556748095</v>
      </c>
      <c r="N66" s="5">
        <v>75.934757279239534</v>
      </c>
      <c r="O66" s="5">
        <v>76.976676003598271</v>
      </c>
      <c r="P66" s="5">
        <v>77.88831606391669</v>
      </c>
      <c r="Q66" s="5">
        <v>78.690101898156087</v>
      </c>
      <c r="R66" s="5">
        <v>79.398651119106901</v>
      </c>
      <c r="S66" s="5">
        <v>80.027570808377476</v>
      </c>
      <c r="T66" s="5">
        <v>80.588076097165398</v>
      </c>
      <c r="U66" s="5">
        <v>81.089471070110619</v>
      </c>
      <c r="V66" s="5">
        <v>81.539523769158492</v>
      </c>
      <c r="W66" s="5">
        <v>81.944759905945631</v>
      </c>
      <c r="X66" s="5">
        <v>82.310694105717246</v>
      </c>
    </row>
    <row r="67" spans="1:24" x14ac:dyDescent="0.3">
      <c r="A67" s="6" t="s">
        <v>6</v>
      </c>
      <c r="B67" s="6" t="s">
        <v>202</v>
      </c>
      <c r="C67" s="6" t="s">
        <v>74</v>
      </c>
      <c r="D67" s="6" t="s">
        <v>8</v>
      </c>
      <c r="E67" s="6" t="s">
        <v>9</v>
      </c>
      <c r="F67" s="5">
        <v>30.003</v>
      </c>
      <c r="G67" s="5">
        <v>32.834797565756737</v>
      </c>
      <c r="H67" s="5">
        <v>35.725886146104749</v>
      </c>
      <c r="I67" s="5">
        <v>38.649606561271284</v>
      </c>
      <c r="J67" s="5">
        <v>41.579663839609601</v>
      </c>
      <c r="K67" s="5">
        <v>44.491154871419802</v>
      </c>
      <c r="L67" s="5">
        <v>47.361403186150199</v>
      </c>
      <c r="M67" s="5">
        <v>50.170555406109749</v>
      </c>
      <c r="N67" s="5">
        <v>52.901928712837829</v>
      </c>
      <c r="O67" s="5">
        <v>55.542127808757414</v>
      </c>
      <c r="P67" s="5">
        <v>58.080969687084647</v>
      </c>
      <c r="Q67" s="5">
        <v>60.511264270869248</v>
      </c>
      <c r="R67" s="5">
        <v>62.828500072577306</v>
      </c>
      <c r="S67" s="5">
        <v>65.030479016270334</v>
      </c>
      <c r="T67" s="5">
        <v>67.11693619136463</v>
      </c>
      <c r="U67" s="5">
        <v>69.089170864169702</v>
      </c>
      <c r="V67" s="5">
        <v>70.949706149761383</v>
      </c>
      <c r="W67" s="5">
        <v>72.701987228863345</v>
      </c>
      <c r="X67" s="5">
        <v>74.350122212428417</v>
      </c>
    </row>
    <row r="68" spans="1:24" x14ac:dyDescent="0.3">
      <c r="A68" s="6" t="s">
        <v>6</v>
      </c>
      <c r="B68" s="6" t="s">
        <v>202</v>
      </c>
      <c r="C68" s="6" t="s">
        <v>75</v>
      </c>
      <c r="D68" s="6" t="s">
        <v>8</v>
      </c>
      <c r="E68" s="6" t="s">
        <v>9</v>
      </c>
      <c r="F68" s="5">
        <v>39.701999999999998</v>
      </c>
      <c r="G68" s="5">
        <v>42.793407797487859</v>
      </c>
      <c r="H68" s="5">
        <v>45.741249217882107</v>
      </c>
      <c r="I68" s="5">
        <v>48.526482881845212</v>
      </c>
      <c r="J68" s="5">
        <v>51.138767956421425</v>
      </c>
      <c r="K68" s="5">
        <v>53.574838161997043</v>
      </c>
      <c r="L68" s="5">
        <v>55.836803639236997</v>
      </c>
      <c r="M68" s="5">
        <v>57.930592416810924</v>
      </c>
      <c r="N68" s="5">
        <v>59.864637589533721</v>
      </c>
      <c r="O68" s="5">
        <v>61.648840365524315</v>
      </c>
      <c r="P68" s="5">
        <v>63.293793438424416</v>
      </c>
      <c r="Q68" s="5">
        <v>64.81022701795554</v>
      </c>
      <c r="R68" s="5">
        <v>66.208633197275958</v>
      </c>
      <c r="S68" s="5">
        <v>67.499026361920642</v>
      </c>
      <c r="T68" s="5">
        <v>68.690803347415724</v>
      </c>
      <c r="U68" s="5">
        <v>69.792674192106247</v>
      </c>
      <c r="V68" s="5">
        <v>70.81264111813411</v>
      </c>
      <c r="W68" s="5">
        <v>71.758009167040896</v>
      </c>
      <c r="X68" s="5">
        <v>72.635416555195889</v>
      </c>
    </row>
    <row r="69" spans="1:24" x14ac:dyDescent="0.3">
      <c r="A69" s="6" t="s">
        <v>6</v>
      </c>
      <c r="B69" s="6" t="s">
        <v>202</v>
      </c>
      <c r="C69" s="6" t="s">
        <v>76</v>
      </c>
      <c r="D69" s="6" t="s">
        <v>8</v>
      </c>
      <c r="E69" s="6" t="s">
        <v>9</v>
      </c>
      <c r="F69" s="5">
        <v>61.414000000000001</v>
      </c>
      <c r="G69" s="5">
        <v>64.254061478428184</v>
      </c>
      <c r="H69" s="5">
        <v>66.813542358326799</v>
      </c>
      <c r="I69" s="5">
        <v>69.117869434433388</v>
      </c>
      <c r="J69" s="5">
        <v>71.192862868849389</v>
      </c>
      <c r="K69" s="5">
        <v>73.063288277559153</v>
      </c>
      <c r="L69" s="5">
        <v>74.75208099031498</v>
      </c>
      <c r="M69" s="5">
        <v>76.280008299287047</v>
      </c>
      <c r="N69" s="5">
        <v>77.66560013985864</v>
      </c>
      <c r="O69" s="5">
        <v>78.925233236391108</v>
      </c>
      <c r="P69" s="5">
        <v>80.073294556924154</v>
      </c>
      <c r="Q69" s="5">
        <v>81.122378321489833</v>
      </c>
      <c r="R69" s="5">
        <v>82.083489638768356</v>
      </c>
      <c r="S69" s="5">
        <v>82.966239876363673</v>
      </c>
      <c r="T69" s="5">
        <v>83.779026309564657</v>
      </c>
      <c r="U69" s="5">
        <v>84.529193040909817</v>
      </c>
      <c r="V69" s="5">
        <v>85.223172732917547</v>
      </c>
      <c r="W69" s="5">
        <v>85.866610071943455</v>
      </c>
      <c r="X69" s="5">
        <v>86.464468547596724</v>
      </c>
    </row>
    <row r="70" spans="1:24" x14ac:dyDescent="0.3">
      <c r="A70" s="6" t="s">
        <v>6</v>
      </c>
      <c r="B70" s="6" t="s">
        <v>202</v>
      </c>
      <c r="C70" s="6" t="s">
        <v>77</v>
      </c>
      <c r="D70" s="6" t="s">
        <v>8</v>
      </c>
      <c r="E70" s="6" t="s">
        <v>9</v>
      </c>
      <c r="F70" s="5">
        <v>39.290999999999997</v>
      </c>
      <c r="G70" s="5">
        <v>42.325805927033556</v>
      </c>
      <c r="H70" s="5">
        <v>45.245477218384842</v>
      </c>
      <c r="I70" s="5">
        <v>48.029445275866735</v>
      </c>
      <c r="J70" s="5">
        <v>50.664562542065575</v>
      </c>
      <c r="K70" s="5">
        <v>53.14406524976819</v>
      </c>
      <c r="L70" s="5">
        <v>55.46634932107056</v>
      </c>
      <c r="M70" s="5">
        <v>57.633746322193659</v>
      </c>
      <c r="N70" s="5">
        <v>59.65141574162962</v>
      </c>
      <c r="O70" s="5">
        <v>61.526410409962793</v>
      </c>
      <c r="P70" s="5">
        <v>63.266929687981374</v>
      </c>
      <c r="Q70" s="5">
        <v>64.881749399895213</v>
      </c>
      <c r="R70" s="5">
        <v>66.379804669269518</v>
      </c>
      <c r="S70" s="5">
        <v>67.769897592839172</v>
      </c>
      <c r="T70" s="5">
        <v>69.060502498844471</v>
      </c>
      <c r="U70" s="5">
        <v>70.259644835560891</v>
      </c>
      <c r="V70" s="5">
        <v>71.37483391077734</v>
      </c>
      <c r="W70" s="5">
        <v>72.413033847279308</v>
      </c>
      <c r="X70" s="5">
        <v>73.380660795039418</v>
      </c>
    </row>
    <row r="71" spans="1:24" x14ac:dyDescent="0.3">
      <c r="A71" s="6" t="s">
        <v>6</v>
      </c>
      <c r="B71" s="6" t="s">
        <v>202</v>
      </c>
      <c r="C71" s="6" t="s">
        <v>78</v>
      </c>
      <c r="D71" s="6" t="s">
        <v>8</v>
      </c>
      <c r="E71" s="6" t="s">
        <v>9</v>
      </c>
      <c r="F71" s="5">
        <v>49.457999999999998</v>
      </c>
      <c r="G71" s="5">
        <v>52.66724720216709</v>
      </c>
      <c r="H71" s="5">
        <v>55.624017806713219</v>
      </c>
      <c r="I71" s="5">
        <v>58.332325789627639</v>
      </c>
      <c r="J71" s="5">
        <v>60.803434239461687</v>
      </c>
      <c r="K71" s="5">
        <v>63.052892753736423</v>
      </c>
      <c r="L71" s="5">
        <v>65.098340243449712</v>
      </c>
      <c r="M71" s="5">
        <v>66.957988302090072</v>
      </c>
      <c r="N71" s="5">
        <v>68.649644667363916</v>
      </c>
      <c r="O71" s="5">
        <v>70.190134010258646</v>
      </c>
      <c r="P71" s="5">
        <v>71.594994641721044</v>
      </c>
      <c r="Q71" s="5">
        <v>72.878357456351466</v>
      </c>
      <c r="R71" s="5">
        <v>74.052939254224071</v>
      </c>
      <c r="S71" s="5">
        <v>75.130103509097751</v>
      </c>
      <c r="T71" s="5">
        <v>76.119957336893435</v>
      </c>
      <c r="U71" s="5">
        <v>77.031464592311877</v>
      </c>
      <c r="V71" s="5">
        <v>77.8725626944411</v>
      </c>
      <c r="W71" s="5">
        <v>78.650275898639606</v>
      </c>
      <c r="X71" s="5">
        <v>79.370821054953623</v>
      </c>
    </row>
    <row r="72" spans="1:24" x14ac:dyDescent="0.3">
      <c r="A72" s="6" t="s">
        <v>6</v>
      </c>
      <c r="B72" s="6" t="s">
        <v>202</v>
      </c>
      <c r="C72" s="6" t="s">
        <v>79</v>
      </c>
      <c r="D72" s="6" t="s">
        <v>8</v>
      </c>
      <c r="E72" s="6" t="s">
        <v>9</v>
      </c>
      <c r="F72" s="5">
        <v>76.349999999999994</v>
      </c>
      <c r="G72" s="5">
        <v>78.039804998630871</v>
      </c>
      <c r="H72" s="5">
        <v>79.725017668960589</v>
      </c>
      <c r="I72" s="5">
        <v>81.39033376381515</v>
      </c>
      <c r="J72" s="5">
        <v>83.020283684792133</v>
      </c>
      <c r="K72" s="5">
        <v>84.59987930408461</v>
      </c>
      <c r="L72" s="5">
        <v>86.115267667337747</v>
      </c>
      <c r="M72" s="5">
        <v>87.554328466280822</v>
      </c>
      <c r="N72" s="5">
        <v>88.907156211519464</v>
      </c>
      <c r="O72" s="5">
        <v>90.166382283206275</v>
      </c>
      <c r="P72" s="5">
        <v>91.327313705540675</v>
      </c>
      <c r="Q72" s="5">
        <v>92.387889900902337</v>
      </c>
      <c r="R72" s="5">
        <v>93.348480715363991</v>
      </c>
      <c r="S72" s="5">
        <v>94.211564644882259</v>
      </c>
      <c r="T72" s="5">
        <v>94.981333486695391</v>
      </c>
      <c r="U72" s="5">
        <v>95.66326888530584</v>
      </c>
      <c r="V72" s="5">
        <v>96.26372939456185</v>
      </c>
      <c r="W72" s="5">
        <v>96.789576440878037</v>
      </c>
      <c r="X72" s="5">
        <v>97.247856535742045</v>
      </c>
    </row>
    <row r="73" spans="1:24" x14ac:dyDescent="0.3">
      <c r="A73" s="6" t="s">
        <v>6</v>
      </c>
      <c r="B73" s="6" t="s">
        <v>202</v>
      </c>
      <c r="C73" s="6" t="s">
        <v>80</v>
      </c>
      <c r="D73" s="6" t="s">
        <v>8</v>
      </c>
      <c r="E73" s="6" t="s">
        <v>9</v>
      </c>
      <c r="F73" s="5">
        <v>93.168000000000006</v>
      </c>
      <c r="G73" s="5">
        <v>95.463955812628555</v>
      </c>
      <c r="H73" s="5">
        <v>96.441032654998963</v>
      </c>
      <c r="I73" s="5">
        <v>96.997217849692589</v>
      </c>
      <c r="J73" s="5">
        <v>97.358221265415835</v>
      </c>
      <c r="K73" s="5">
        <v>97.611349356018422</v>
      </c>
      <c r="L73" s="5">
        <v>97.798165865584636</v>
      </c>
      <c r="M73" s="5">
        <v>97.941164184018859</v>
      </c>
      <c r="N73" s="5">
        <v>98.053643554109854</v>
      </c>
      <c r="O73" s="5">
        <v>98.143997683339492</v>
      </c>
      <c r="P73" s="5">
        <v>98.217797936986528</v>
      </c>
      <c r="Q73" s="5">
        <v>98.278893895351246</v>
      </c>
      <c r="R73" s="5">
        <v>98.330034211711904</v>
      </c>
      <c r="S73" s="5">
        <v>98.373235871707905</v>
      </c>
      <c r="T73" s="5">
        <v>98.410013601705884</v>
      </c>
      <c r="U73" s="5">
        <v>98.441527712651293</v>
      </c>
      <c r="V73" s="5">
        <v>98.468682406134889</v>
      </c>
      <c r="W73" s="5">
        <v>98.49219293263053</v>
      </c>
      <c r="X73" s="5">
        <v>98.512632568044395</v>
      </c>
    </row>
    <row r="74" spans="1:24" x14ac:dyDescent="0.3">
      <c r="A74" s="6" t="s">
        <v>6</v>
      </c>
      <c r="B74" s="6" t="s">
        <v>202</v>
      </c>
      <c r="C74" s="6" t="s">
        <v>81</v>
      </c>
      <c r="D74" s="6" t="s">
        <v>8</v>
      </c>
      <c r="E74" s="6" t="s">
        <v>9</v>
      </c>
      <c r="F74" s="5">
        <v>28.603999999999999</v>
      </c>
      <c r="G74" s="5">
        <v>31.847600497981364</v>
      </c>
      <c r="H74" s="5">
        <v>35.047702381813409</v>
      </c>
      <c r="I74" s="5">
        <v>38.153537135103413</v>
      </c>
      <c r="J74" s="5">
        <v>41.125690785426066</v>
      </c>
      <c r="K74" s="5">
        <v>43.936632871681653</v>
      </c>
      <c r="L74" s="5">
        <v>46.569820560538453</v>
      </c>
      <c r="M74" s="5">
        <v>49.017961782737061</v>
      </c>
      <c r="N74" s="5">
        <v>51.280961597236931</v>
      </c>
      <c r="O74" s="5">
        <v>53.363923311333551</v>
      </c>
      <c r="P74" s="5">
        <v>55.275413476664802</v>
      </c>
      <c r="Q74" s="5">
        <v>57.026072022957898</v>
      </c>
      <c r="R74" s="5">
        <v>58.627566915749796</v>
      </c>
      <c r="S74" s="5">
        <v>60.09185026348591</v>
      </c>
      <c r="T74" s="5">
        <v>61.430657417759789</v>
      </c>
      <c r="U74" s="5">
        <v>62.65519086494654</v>
      </c>
      <c r="V74" s="5">
        <v>63.775938356856877</v>
      </c>
      <c r="W74" s="5">
        <v>64.80258473670149</v>
      </c>
      <c r="X74" s="5">
        <v>65.743986638760745</v>
      </c>
    </row>
    <row r="75" spans="1:24" x14ac:dyDescent="0.3">
      <c r="A75" s="6" t="s">
        <v>6</v>
      </c>
      <c r="B75" s="6" t="s">
        <v>202</v>
      </c>
      <c r="C75" s="6" t="s">
        <v>82</v>
      </c>
      <c r="D75" s="6" t="s">
        <v>8</v>
      </c>
      <c r="E75" s="6" t="s">
        <v>9</v>
      </c>
      <c r="F75" s="5">
        <v>100</v>
      </c>
      <c r="G75" s="5">
        <v>100</v>
      </c>
      <c r="H75" s="5">
        <v>100</v>
      </c>
      <c r="I75" s="5">
        <v>100</v>
      </c>
      <c r="J75" s="5">
        <v>100</v>
      </c>
      <c r="K75" s="5">
        <v>100</v>
      </c>
      <c r="L75" s="5">
        <v>100</v>
      </c>
      <c r="M75" s="5">
        <v>100</v>
      </c>
      <c r="N75" s="5">
        <v>100</v>
      </c>
      <c r="O75" s="5">
        <v>100</v>
      </c>
      <c r="P75" s="5">
        <v>100</v>
      </c>
      <c r="Q75" s="5">
        <v>100</v>
      </c>
      <c r="R75" s="5">
        <v>100</v>
      </c>
      <c r="S75" s="5">
        <v>100</v>
      </c>
      <c r="T75" s="5">
        <v>100</v>
      </c>
      <c r="U75" s="5">
        <v>100</v>
      </c>
      <c r="V75" s="5">
        <v>100</v>
      </c>
      <c r="W75" s="5">
        <v>100</v>
      </c>
      <c r="X75" s="5">
        <v>100</v>
      </c>
    </row>
    <row r="76" spans="1:24" x14ac:dyDescent="0.3">
      <c r="A76" s="6" t="s">
        <v>6</v>
      </c>
      <c r="B76" s="6" t="s">
        <v>202</v>
      </c>
      <c r="C76" s="6" t="s">
        <v>83</v>
      </c>
      <c r="D76" s="6" t="s">
        <v>8</v>
      </c>
      <c r="E76" s="6" t="s">
        <v>9</v>
      </c>
      <c r="F76" s="5">
        <v>51.603999999999999</v>
      </c>
      <c r="G76" s="5">
        <v>54.815540689159839</v>
      </c>
      <c r="H76" s="5">
        <v>57.756502256998111</v>
      </c>
      <c r="I76" s="5">
        <v>60.436232520510949</v>
      </c>
      <c r="J76" s="5">
        <v>62.870373633515634</v>
      </c>
      <c r="K76" s="5">
        <v>65.077880088052524</v>
      </c>
      <c r="L76" s="5">
        <v>67.078925314156905</v>
      </c>
      <c r="M76" s="5">
        <v>68.893536606360584</v>
      </c>
      <c r="N76" s="5">
        <v>70.540774046049492</v>
      </c>
      <c r="O76" s="5">
        <v>72.038289476976445</v>
      </c>
      <c r="P76" s="5">
        <v>73.402136745879147</v>
      </c>
      <c r="Q76" s="5">
        <v>74.646739423029317</v>
      </c>
      <c r="R76" s="5">
        <v>75.784951243451232</v>
      </c>
      <c r="S76" s="5">
        <v>76.828166397256709</v>
      </c>
      <c r="T76" s="5">
        <v>77.786452354305013</v>
      </c>
      <c r="U76" s="5">
        <v>78.668688516865672</v>
      </c>
      <c r="V76" s="5">
        <v>79.482700998394435</v>
      </c>
      <c r="W76" s="5">
        <v>80.235388321936739</v>
      </c>
      <c r="X76" s="5">
        <v>80.932835635150482</v>
      </c>
    </row>
    <row r="77" spans="1:24" x14ac:dyDescent="0.3">
      <c r="A77" s="6" t="s">
        <v>6</v>
      </c>
      <c r="B77" s="6" t="s">
        <v>202</v>
      </c>
      <c r="C77" s="6" t="s">
        <v>84</v>
      </c>
      <c r="D77" s="6" t="s">
        <v>8</v>
      </c>
      <c r="E77" s="6" t="s">
        <v>9</v>
      </c>
      <c r="F77" s="5">
        <v>57.738</v>
      </c>
      <c r="G77" s="5">
        <v>60.983034345756636</v>
      </c>
      <c r="H77" s="5">
        <v>63.815529950762304</v>
      </c>
      <c r="I77" s="5">
        <v>66.286422166834143</v>
      </c>
      <c r="J77" s="5">
        <v>68.444839440101589</v>
      </c>
      <c r="K77" s="5">
        <v>70.335291413142215</v>
      </c>
      <c r="L77" s="5">
        <v>71.996704378221494</v>
      </c>
      <c r="M77" s="5">
        <v>73.462435862106148</v>
      </c>
      <c r="N77" s="5">
        <v>74.760746110198099</v>
      </c>
      <c r="O77" s="5">
        <v>75.915436954127941</v>
      </c>
      <c r="P77" s="5">
        <v>76.946509590278893</v>
      </c>
      <c r="Q77" s="5">
        <v>77.870772623430454</v>
      </c>
      <c r="R77" s="5">
        <v>78.702374429069948</v>
      </c>
      <c r="S77" s="5">
        <v>79.453255369957205</v>
      </c>
      <c r="T77" s="5">
        <v>80.133525287001078</v>
      </c>
      <c r="U77" s="5">
        <v>80.751775490472411</v>
      </c>
      <c r="V77" s="5">
        <v>81.315335257417303</v>
      </c>
      <c r="W77" s="5">
        <v>81.830482231062419</v>
      </c>
      <c r="X77" s="5">
        <v>82.302614966045766</v>
      </c>
    </row>
    <row r="78" spans="1:24" x14ac:dyDescent="0.3">
      <c r="A78" s="6" t="s">
        <v>6</v>
      </c>
      <c r="B78" s="6" t="s">
        <v>202</v>
      </c>
      <c r="C78" s="6" t="s">
        <v>85</v>
      </c>
      <c r="D78" s="6" t="s">
        <v>8</v>
      </c>
      <c r="E78" s="6" t="s">
        <v>9</v>
      </c>
      <c r="F78" s="5">
        <v>52.087000000000003</v>
      </c>
      <c r="G78" s="5">
        <v>56.680609385659764</v>
      </c>
      <c r="H78" s="5">
        <v>60.625517847164112</v>
      </c>
      <c r="I78" s="5">
        <v>63.991830607444669</v>
      </c>
      <c r="J78" s="5">
        <v>66.861009778827849</v>
      </c>
      <c r="K78" s="5">
        <v>69.311536088517258</v>
      </c>
      <c r="L78" s="5">
        <v>71.412857613566942</v>
      </c>
      <c r="M78" s="5">
        <v>73.223812853998254</v>
      </c>
      <c r="N78" s="5">
        <v>74.793134004723839</v>
      </c>
      <c r="O78" s="5">
        <v>76.160738455758931</v>
      </c>
      <c r="P78" s="5">
        <v>77.35918445772019</v>
      </c>
      <c r="Q78" s="5">
        <v>78.415024218581621</v>
      </c>
      <c r="R78" s="5">
        <v>79.349963247149816</v>
      </c>
      <c r="S78" s="5">
        <v>80.181814128341259</v>
      </c>
      <c r="T78" s="5">
        <v>80.925264672023218</v>
      </c>
      <c r="U78" s="5">
        <v>81.592489933749718</v>
      </c>
      <c r="V78" s="5">
        <v>82.193637582604282</v>
      </c>
      <c r="W78" s="5">
        <v>82.737212483015668</v>
      </c>
      <c r="X78" s="5">
        <v>83.230381864524432</v>
      </c>
    </row>
    <row r="79" spans="1:24" x14ac:dyDescent="0.3">
      <c r="A79" s="6" t="s">
        <v>6</v>
      </c>
      <c r="B79" s="6" t="s">
        <v>202</v>
      </c>
      <c r="C79" s="6" t="s">
        <v>86</v>
      </c>
      <c r="D79" s="6" t="s">
        <v>8</v>
      </c>
      <c r="E79" s="6" t="s">
        <v>9</v>
      </c>
      <c r="F79" s="5">
        <v>68.094999999999999</v>
      </c>
      <c r="G79" s="5">
        <v>69.811728322038249</v>
      </c>
      <c r="H79" s="5">
        <v>71.447742650225265</v>
      </c>
      <c r="I79" s="5">
        <v>73.004457198517329</v>
      </c>
      <c r="J79" s="5">
        <v>74.483741150571305</v>
      </c>
      <c r="K79" s="5">
        <v>75.887817621293507</v>
      </c>
      <c r="L79" s="5">
        <v>77.219175290189639</v>
      </c>
      <c r="M79" s="5">
        <v>78.480492410097298</v>
      </c>
      <c r="N79" s="5">
        <v>79.674572474119984</v>
      </c>
      <c r="O79" s="5">
        <v>80.804290566392766</v>
      </c>
      <c r="P79" s="5">
        <v>81.872549290492373</v>
      </c>
      <c r="Q79" s="5">
        <v>82.882243129125129</v>
      </c>
      <c r="R79" s="5">
        <v>83.836230112096445</v>
      </c>
      <c r="S79" s="5">
        <v>84.737309734171944</v>
      </c>
      <c r="T79" s="5">
        <v>85.588206153288809</v>
      </c>
      <c r="U79" s="5">
        <v>86.391555800222832</v>
      </c>
      <c r="V79" s="5">
        <v>87.149898634545124</v>
      </c>
      <c r="W79" s="5">
        <v>87.865672382694285</v>
      </c>
      <c r="X79" s="5">
        <v>88.541209188632351</v>
      </c>
    </row>
    <row r="80" spans="1:24" x14ac:dyDescent="0.3">
      <c r="A80" s="6" t="s">
        <v>6</v>
      </c>
      <c r="B80" s="6" t="s">
        <v>202</v>
      </c>
      <c r="C80" s="6" t="s">
        <v>87</v>
      </c>
      <c r="D80" s="6" t="s">
        <v>8</v>
      </c>
      <c r="E80" s="6" t="s">
        <v>9</v>
      </c>
      <c r="F80" s="5">
        <v>44.280999999999999</v>
      </c>
      <c r="G80" s="5">
        <v>47.621273297697449</v>
      </c>
      <c r="H80" s="5">
        <v>50.752715356665981</v>
      </c>
      <c r="I80" s="5">
        <v>53.663572090770039</v>
      </c>
      <c r="J80" s="5">
        <v>56.352306055224233</v>
      </c>
      <c r="K80" s="5">
        <v>58.824710814025948</v>
      </c>
      <c r="L80" s="5">
        <v>61.091396498203324</v>
      </c>
      <c r="M80" s="5">
        <v>63.165791637533808</v>
      </c>
      <c r="N80" s="5">
        <v>65.062663856506447</v>
      </c>
      <c r="O80" s="5">
        <v>66.797090120132808</v>
      </c>
      <c r="P80" s="5">
        <v>68.383782966966706</v>
      </c>
      <c r="Q80" s="5">
        <v>69.836681396348695</v>
      </c>
      <c r="R80" s="5">
        <v>71.16872898720041</v>
      </c>
      <c r="S80" s="5">
        <v>72.391778786775177</v>
      </c>
      <c r="T80" s="5">
        <v>73.516580284483723</v>
      </c>
      <c r="U80" s="5">
        <v>74.552816775098634</v>
      </c>
      <c r="V80" s="5">
        <v>75.509171378409363</v>
      </c>
      <c r="W80" s="5">
        <v>76.39340727402049</v>
      </c>
      <c r="X80" s="5">
        <v>77.212452868051528</v>
      </c>
    </row>
    <row r="81" spans="1:24" x14ac:dyDescent="0.3">
      <c r="A81" s="6" t="s">
        <v>6</v>
      </c>
      <c r="B81" s="6" t="s">
        <v>202</v>
      </c>
      <c r="C81" s="6" t="s">
        <v>88</v>
      </c>
      <c r="D81" s="6" t="s">
        <v>8</v>
      </c>
      <c r="E81" s="6" t="s">
        <v>9</v>
      </c>
      <c r="F81" s="5">
        <v>30.01</v>
      </c>
      <c r="G81" s="5">
        <v>32.841847255678829</v>
      </c>
      <c r="H81" s="5">
        <v>35.732957597386658</v>
      </c>
      <c r="I81" s="5">
        <v>38.656679035413703</v>
      </c>
      <c r="J81" s="5">
        <v>41.586723938367527</v>
      </c>
      <c r="K81" s="5">
        <v>44.498196041613525</v>
      </c>
      <c r="L81" s="5">
        <v>47.368424724055188</v>
      </c>
      <c r="M81" s="5">
        <v>50.177561147935535</v>
      </c>
      <c r="N81" s="5">
        <v>52.908925601370747</v>
      </c>
      <c r="O81" s="5">
        <v>55.549124499908253</v>
      </c>
      <c r="P81" s="5">
        <v>58.087975316390697</v>
      </c>
      <c r="Q81" s="5">
        <v>60.518287451456324</v>
      </c>
      <c r="R81" s="5">
        <v>62.835548152171818</v>
      </c>
      <c r="S81" s="5">
        <v>65.037557586923938</v>
      </c>
      <c r="T81" s="5">
        <v>67.124048823235881</v>
      </c>
      <c r="U81" s="5">
        <v>69.096319023021408</v>
      </c>
      <c r="V81" s="5">
        <v>70.95688925444901</v>
      </c>
      <c r="W81" s="5">
        <v>72.709202807334989</v>
      </c>
      <c r="X81" s="5">
        <v>74.357366120218899</v>
      </c>
    </row>
    <row r="82" spans="1:24" x14ac:dyDescent="0.3">
      <c r="A82" s="6" t="s">
        <v>6</v>
      </c>
      <c r="B82" s="6" t="s">
        <v>202</v>
      </c>
      <c r="C82" s="6" t="s">
        <v>89</v>
      </c>
      <c r="D82" s="6" t="s">
        <v>8</v>
      </c>
      <c r="E82" s="6" t="s">
        <v>9</v>
      </c>
      <c r="F82" s="5">
        <v>61.941000000000003</v>
      </c>
      <c r="G82" s="5">
        <v>64.785363396457029</v>
      </c>
      <c r="H82" s="5">
        <v>67.348541506889092</v>
      </c>
      <c r="I82" s="5">
        <v>69.656142372184092</v>
      </c>
      <c r="J82" s="5">
        <v>71.734093823442691</v>
      </c>
      <c r="K82" s="5">
        <v>73.607222879974586</v>
      </c>
      <c r="L82" s="5">
        <v>75.298498615336769</v>
      </c>
      <c r="M82" s="5">
        <v>76.828706398734411</v>
      </c>
      <c r="N82" s="5">
        <v>78.21638595741959</v>
      </c>
      <c r="O82" s="5">
        <v>79.477919867945175</v>
      </c>
      <c r="P82" s="5">
        <v>80.627699441819516</v>
      </c>
      <c r="Q82" s="5">
        <v>81.678323001532334</v>
      </c>
      <c r="R82" s="5">
        <v>82.640800103984773</v>
      </c>
      <c r="S82" s="5">
        <v>83.52474711611562</v>
      </c>
      <c r="T82" s="5">
        <v>84.338566868176272</v>
      </c>
      <c r="U82" s="5">
        <v>85.08960948257689</v>
      </c>
      <c r="V82" s="5">
        <v>85.784313980183271</v>
      </c>
      <c r="W82" s="5">
        <v>86.428331613875585</v>
      </c>
      <c r="X82" s="5">
        <v>87.026632529447795</v>
      </c>
    </row>
    <row r="83" spans="1:24" x14ac:dyDescent="0.3">
      <c r="A83" s="6" t="s">
        <v>6</v>
      </c>
      <c r="B83" s="6" t="s">
        <v>202</v>
      </c>
      <c r="C83" s="6" t="s">
        <v>90</v>
      </c>
      <c r="D83" s="6" t="s">
        <v>8</v>
      </c>
      <c r="E83" s="6" t="s">
        <v>9</v>
      </c>
      <c r="F83" s="5">
        <v>70.753</v>
      </c>
      <c r="G83" s="5">
        <v>72.885138831012924</v>
      </c>
      <c r="H83" s="5">
        <v>74.792703806526873</v>
      </c>
      <c r="I83" s="5">
        <v>76.503146308388352</v>
      </c>
      <c r="J83" s="5">
        <v>78.040850539796736</v>
      </c>
      <c r="K83" s="5">
        <v>79.427202111210548</v>
      </c>
      <c r="L83" s="5">
        <v>80.680810752571531</v>
      </c>
      <c r="M83" s="5">
        <v>81.817798068214785</v>
      </c>
      <c r="N83" s="5">
        <v>82.852099564526796</v>
      </c>
      <c r="O83" s="5">
        <v>83.795753941212965</v>
      </c>
      <c r="P83" s="5">
        <v>84.659166811992137</v>
      </c>
      <c r="Q83" s="5">
        <v>85.451344147907335</v>
      </c>
      <c r="R83" s="5">
        <v>86.180095170356552</v>
      </c>
      <c r="S83" s="5">
        <v>86.852206662429978</v>
      </c>
      <c r="T83" s="5">
        <v>87.473591645362418</v>
      </c>
      <c r="U83" s="5">
        <v>88.049415643854118</v>
      </c>
      <c r="V83" s="5">
        <v>88.584203672471062</v>
      </c>
      <c r="W83" s="5">
        <v>89.081930807956923</v>
      </c>
      <c r="X83" s="5">
        <v>89.546098877445417</v>
      </c>
    </row>
    <row r="84" spans="1:24" x14ac:dyDescent="0.3">
      <c r="A84" s="6" t="s">
        <v>6</v>
      </c>
      <c r="B84" s="6" t="s">
        <v>202</v>
      </c>
      <c r="C84" s="6" t="s">
        <v>91</v>
      </c>
      <c r="D84" s="6" t="s">
        <v>8</v>
      </c>
      <c r="E84" s="6" t="s">
        <v>9</v>
      </c>
      <c r="F84" s="5">
        <v>66.173000000000002</v>
      </c>
      <c r="G84" s="5">
        <v>68.772315968258212</v>
      </c>
      <c r="H84" s="5">
        <v>71.106360166682407</v>
      </c>
      <c r="I84" s="5">
        <v>73.203029024046856</v>
      </c>
      <c r="J84" s="5">
        <v>75.088768042388651</v>
      </c>
      <c r="K84" s="5">
        <v>76.787848989407976</v>
      </c>
      <c r="L84" s="5">
        <v>78.322091696226082</v>
      </c>
      <c r="M84" s="5">
        <v>79.710850579821695</v>
      </c>
      <c r="N84" s="5">
        <v>80.971146834783639</v>
      </c>
      <c r="O84" s="5">
        <v>82.117871293020031</v>
      </c>
      <c r="P84" s="5">
        <v>83.164012840562862</v>
      </c>
      <c r="Q84" s="5">
        <v>84.120886658157715</v>
      </c>
      <c r="R84" s="5">
        <v>84.998348666628786</v>
      </c>
      <c r="S84" s="5">
        <v>85.804989879689856</v>
      </c>
      <c r="T84" s="5">
        <v>86.548308628746838</v>
      </c>
      <c r="U84" s="5">
        <v>87.234860984100109</v>
      </c>
      <c r="V84" s="5">
        <v>87.870390903723148</v>
      </c>
      <c r="W84" s="5">
        <v>88.459942167477408</v>
      </c>
      <c r="X84" s="5">
        <v>89.007954294140731</v>
      </c>
    </row>
    <row r="85" spans="1:24" x14ac:dyDescent="0.3">
      <c r="A85" s="6" t="s">
        <v>6</v>
      </c>
      <c r="B85" s="6" t="s">
        <v>202</v>
      </c>
      <c r="C85" s="6" t="s">
        <v>92</v>
      </c>
      <c r="D85" s="6" t="s">
        <v>8</v>
      </c>
      <c r="E85" s="6" t="s">
        <v>9</v>
      </c>
      <c r="F85" s="5">
        <v>93.415999999999997</v>
      </c>
      <c r="G85" s="5">
        <v>95.869090026853826</v>
      </c>
      <c r="H85" s="5">
        <v>96.784265617464143</v>
      </c>
      <c r="I85" s="5">
        <v>97.282146927663035</v>
      </c>
      <c r="J85" s="5">
        <v>97.596711762386292</v>
      </c>
      <c r="K85" s="5">
        <v>97.812884946183004</v>
      </c>
      <c r="L85" s="5">
        <v>97.969719939810162</v>
      </c>
      <c r="M85" s="5">
        <v>98.087888892041548</v>
      </c>
      <c r="N85" s="5">
        <v>98.179427252183046</v>
      </c>
      <c r="O85" s="5">
        <v>98.251845413469397</v>
      </c>
      <c r="P85" s="5">
        <v>98.310085280481005</v>
      </c>
      <c r="Q85" s="5">
        <v>98.357538000655438</v>
      </c>
      <c r="R85" s="5">
        <v>98.396611159665028</v>
      </c>
      <c r="S85" s="5">
        <v>98.429062847665065</v>
      </c>
      <c r="T85" s="5">
        <v>98.456207555915327</v>
      </c>
      <c r="U85" s="5">
        <v>98.479048000050255</v>
      </c>
      <c r="V85" s="5">
        <v>98.498362300293167</v>
      </c>
      <c r="W85" s="5">
        <v>98.514763275789221</v>
      </c>
      <c r="X85" s="5">
        <v>98.528739773187496</v>
      </c>
    </row>
    <row r="86" spans="1:24" x14ac:dyDescent="0.3">
      <c r="A86" s="6" t="s">
        <v>6</v>
      </c>
      <c r="B86" s="6" t="s">
        <v>202</v>
      </c>
      <c r="C86" s="6" t="s">
        <v>93</v>
      </c>
      <c r="D86" s="6" t="s">
        <v>8</v>
      </c>
      <c r="E86" s="6" t="s">
        <v>9</v>
      </c>
      <c r="F86" s="5">
        <v>91.852999999999994</v>
      </c>
      <c r="G86" s="5">
        <v>92.020790560722617</v>
      </c>
      <c r="H86" s="5">
        <v>92.18541941266885</v>
      </c>
      <c r="I86" s="5">
        <v>92.346934093937392</v>
      </c>
      <c r="J86" s="5">
        <v>92.505381926573179</v>
      </c>
      <c r="K86" s="5">
        <v>92.660809994104525</v>
      </c>
      <c r="L86" s="5">
        <v>92.813265120241269</v>
      </c>
      <c r="M86" s="5">
        <v>92.962793848705971</v>
      </c>
      <c r="N86" s="5">
        <v>93.109442424169714</v>
      </c>
      <c r="O86" s="5">
        <v>93.253256774263676</v>
      </c>
      <c r="P86" s="5">
        <v>93.394282492637416</v>
      </c>
      <c r="Q86" s="5">
        <v>93.532564823034733</v>
      </c>
      <c r="R86" s="5">
        <v>93.6681486443577</v>
      </c>
      <c r="S86" s="5">
        <v>93.801078456689552</v>
      </c>
      <c r="T86" s="5">
        <v>93.931398368247272</v>
      </c>
      <c r="U86" s="5">
        <v>94.059152083234295</v>
      </c>
      <c r="V86" s="5">
        <v>94.184382890564734</v>
      </c>
      <c r="W86" s="5">
        <v>94.307133653429901</v>
      </c>
      <c r="X86" s="5">
        <v>94.427446799678648</v>
      </c>
    </row>
    <row r="87" spans="1:24" x14ac:dyDescent="0.3">
      <c r="A87" s="6" t="s">
        <v>6</v>
      </c>
      <c r="B87" s="6" t="s">
        <v>202</v>
      </c>
      <c r="C87" s="6" t="s">
        <v>94</v>
      </c>
      <c r="D87" s="6" t="s">
        <v>8</v>
      </c>
      <c r="E87" s="6" t="s">
        <v>9</v>
      </c>
      <c r="F87" s="5">
        <v>68.36</v>
      </c>
      <c r="G87" s="5">
        <v>70.021245712745852</v>
      </c>
      <c r="H87" s="5">
        <v>71.622038343264123</v>
      </c>
      <c r="I87" s="5">
        <v>73.161329776290316</v>
      </c>
      <c r="J87" s="5">
        <v>74.638547654686661</v>
      </c>
      <c r="K87" s="5">
        <v>76.053551897743191</v>
      </c>
      <c r="L87" s="5">
        <v>77.406589906289113</v>
      </c>
      <c r="M87" s="5">
        <v>78.69825166016723</v>
      </c>
      <c r="N87" s="5">
        <v>79.929425697265131</v>
      </c>
      <c r="O87" s="5">
        <v>81.10125675495658</v>
      </c>
      <c r="P87" s="5">
        <v>82.215105662193793</v>
      </c>
      <c r="Q87" s="5">
        <v>83.272511898459669</v>
      </c>
      <c r="R87" s="5">
        <v>84.275159086834023</v>
      </c>
      <c r="S87" s="5">
        <v>85.224843563188216</v>
      </c>
      <c r="T87" s="5">
        <v>86.123446061284341</v>
      </c>
      <c r="U87" s="5">
        <v>86.972906472676186</v>
      </c>
      <c r="V87" s="5">
        <v>87.775201578589289</v>
      </c>
      <c r="W87" s="5">
        <v>88.532325605922438</v>
      </c>
      <c r="X87" s="5">
        <v>89.24627342862189</v>
      </c>
    </row>
    <row r="88" spans="1:24" x14ac:dyDescent="0.3">
      <c r="A88" s="6" t="s">
        <v>6</v>
      </c>
      <c r="B88" s="6" t="s">
        <v>202</v>
      </c>
      <c r="C88" s="6" t="s">
        <v>95</v>
      </c>
      <c r="D88" s="6" t="s">
        <v>8</v>
      </c>
      <c r="E88" s="6" t="s">
        <v>9</v>
      </c>
      <c r="F88" s="5">
        <v>52.006</v>
      </c>
      <c r="G88" s="5">
        <v>55.580648207412878</v>
      </c>
      <c r="H88" s="5">
        <v>58.703214482595214</v>
      </c>
      <c r="I88" s="5">
        <v>61.419912383905682</v>
      </c>
      <c r="J88" s="5">
        <v>63.78114059265274</v>
      </c>
      <c r="K88" s="5">
        <v>65.83551343101098</v>
      </c>
      <c r="L88" s="5">
        <v>67.627047051413328</v>
      </c>
      <c r="M88" s="5">
        <v>69.194200788096452</v>
      </c>
      <c r="N88" s="5">
        <v>70.56989850167804</v>
      </c>
      <c r="O88" s="5">
        <v>71.782004708124632</v>
      </c>
      <c r="P88" s="5">
        <v>72.85396536728733</v>
      </c>
      <c r="Q88" s="5">
        <v>73.805465281371227</v>
      </c>
      <c r="R88" s="5">
        <v>74.653034161731242</v>
      </c>
      <c r="S88" s="5">
        <v>75.410576072298397</v>
      </c>
      <c r="T88" s="5">
        <v>76.08981828569199</v>
      </c>
      <c r="U88" s="5">
        <v>76.700685313602889</v>
      </c>
      <c r="V88" s="5">
        <v>77.251607550127972</v>
      </c>
      <c r="W88" s="5">
        <v>77.749774653374487</v>
      </c>
      <c r="X88" s="5">
        <v>78.20134311794142</v>
      </c>
    </row>
    <row r="89" spans="1:24" x14ac:dyDescent="0.3">
      <c r="A89" s="6" t="s">
        <v>6</v>
      </c>
      <c r="B89" s="6" t="s">
        <v>202</v>
      </c>
      <c r="C89" s="6" t="s">
        <v>96</v>
      </c>
      <c r="D89" s="6" t="s">
        <v>8</v>
      </c>
      <c r="E89" s="6" t="s">
        <v>9</v>
      </c>
      <c r="F89" s="5">
        <v>78.527000000000001</v>
      </c>
      <c r="G89" s="5">
        <v>80.518242188638766</v>
      </c>
      <c r="H89" s="5">
        <v>82.250658510504266</v>
      </c>
      <c r="I89" s="5">
        <v>83.766166517930287</v>
      </c>
      <c r="J89" s="5">
        <v>85.099117916997599</v>
      </c>
      <c r="K89" s="5">
        <v>86.277652579493306</v>
      </c>
      <c r="L89" s="5">
        <v>87.324869215991839</v>
      </c>
      <c r="M89" s="5">
        <v>88.259796106340048</v>
      </c>
      <c r="N89" s="5">
        <v>89.098178415177216</v>
      </c>
      <c r="O89" s="5">
        <v>89.85310945360861</v>
      </c>
      <c r="P89" s="5">
        <v>90.535534166785041</v>
      </c>
      <c r="Q89" s="5">
        <v>91.15465013952668</v>
      </c>
      <c r="R89" s="5">
        <v>91.718227298084173</v>
      </c>
      <c r="S89" s="5">
        <v>92.232863441417038</v>
      </c>
      <c r="T89" s="5">
        <v>92.704189204534984</v>
      </c>
      <c r="U89" s="5">
        <v>93.13703314436485</v>
      </c>
      <c r="V89" s="5">
        <v>93.535555308877449</v>
      </c>
      <c r="W89" s="5">
        <v>93.903355817735147</v>
      </c>
      <c r="X89" s="5">
        <v>94.243563554668768</v>
      </c>
    </row>
    <row r="90" spans="1:24" x14ac:dyDescent="0.3">
      <c r="A90" s="6" t="s">
        <v>6</v>
      </c>
      <c r="B90" s="6" t="s">
        <v>202</v>
      </c>
      <c r="C90" s="6" t="s">
        <v>97</v>
      </c>
      <c r="D90" s="6" t="s">
        <v>8</v>
      </c>
      <c r="E90" s="6" t="s">
        <v>9</v>
      </c>
      <c r="F90" s="5">
        <v>66.832999999999998</v>
      </c>
      <c r="G90" s="5">
        <v>68.806907863313143</v>
      </c>
      <c r="H90" s="5">
        <v>70.686066654387787</v>
      </c>
      <c r="I90" s="5">
        <v>72.47091725649436</v>
      </c>
      <c r="J90" s="5">
        <v>74.162739601319331</v>
      </c>
      <c r="K90" s="5">
        <v>75.763493917940565</v>
      </c>
      <c r="L90" s="5">
        <v>77.275676982671541</v>
      </c>
      <c r="M90" s="5">
        <v>78.702194867789288</v>
      </c>
      <c r="N90" s="5">
        <v>80.046252504903563</v>
      </c>
      <c r="O90" s="5">
        <v>81.311259541028136</v>
      </c>
      <c r="P90" s="5">
        <v>82.500751415877218</v>
      </c>
      <c r="Q90" s="5">
        <v>83.618324267346964</v>
      </c>
      <c r="R90" s="5">
        <v>84.667582122014437</v>
      </c>
      <c r="S90" s="5">
        <v>85.652094799797439</v>
      </c>
      <c r="T90" s="5">
        <v>86.575365016648064</v>
      </c>
      <c r="U90" s="5">
        <v>87.440803275166786</v>
      </c>
      <c r="V90" s="5">
        <v>88.251709267135553</v>
      </c>
      <c r="W90" s="5">
        <v>89.011258657651098</v>
      </c>
      <c r="X90" s="5">
        <v>89.722494266566159</v>
      </c>
    </row>
    <row r="91" spans="1:24" x14ac:dyDescent="0.3">
      <c r="A91" s="6" t="s">
        <v>6</v>
      </c>
      <c r="B91" s="6" t="s">
        <v>202</v>
      </c>
      <c r="C91" s="6" t="s">
        <v>98</v>
      </c>
      <c r="D91" s="6" t="s">
        <v>8</v>
      </c>
      <c r="E91" s="6" t="s">
        <v>9</v>
      </c>
      <c r="F91" s="5">
        <v>58.506</v>
      </c>
      <c r="G91" s="5">
        <v>61.981912812560566</v>
      </c>
      <c r="H91" s="5">
        <v>64.967408672949773</v>
      </c>
      <c r="I91" s="5">
        <v>67.532506629724438</v>
      </c>
      <c r="J91" s="5">
        <v>69.742149093906548</v>
      </c>
      <c r="K91" s="5">
        <v>71.653122238521732</v>
      </c>
      <c r="L91" s="5">
        <v>73.313532288304188</v>
      </c>
      <c r="M91" s="5">
        <v>74.763449535903831</v>
      </c>
      <c r="N91" s="5">
        <v>76.035976041837074</v>
      </c>
      <c r="O91" s="5">
        <v>77.158375184883639</v>
      </c>
      <c r="P91" s="5">
        <v>78.153107140332708</v>
      </c>
      <c r="Q91" s="5">
        <v>79.038717480090099</v>
      </c>
      <c r="R91" s="5">
        <v>79.830573888691461</v>
      </c>
      <c r="S91" s="5">
        <v>80.541465669213565</v>
      </c>
      <c r="T91" s="5">
        <v>81.182086851041603</v>
      </c>
      <c r="U91" s="5">
        <v>81.761423776512956</v>
      </c>
      <c r="V91" s="5">
        <v>82.287065713161468</v>
      </c>
      <c r="W91" s="5">
        <v>82.765454039872225</v>
      </c>
      <c r="X91" s="5">
        <v>83.202082642437176</v>
      </c>
    </row>
    <row r="92" spans="1:24" x14ac:dyDescent="0.3">
      <c r="A92" s="6" t="s">
        <v>6</v>
      </c>
      <c r="B92" s="6" t="s">
        <v>202</v>
      </c>
      <c r="C92" s="6" t="s">
        <v>99</v>
      </c>
      <c r="D92" s="6" t="s">
        <v>8</v>
      </c>
      <c r="E92" s="6" t="s">
        <v>9</v>
      </c>
      <c r="F92" s="5">
        <v>22.18</v>
      </c>
      <c r="G92" s="5">
        <v>24.706868871096592</v>
      </c>
      <c r="H92" s="5">
        <v>27.326556100417044</v>
      </c>
      <c r="I92" s="5">
        <v>30.010271436921492</v>
      </c>
      <c r="J92" s="5">
        <v>32.728241420697579</v>
      </c>
      <c r="K92" s="5">
        <v>35.451278634023453</v>
      </c>
      <c r="L92" s="5">
        <v>38.152161679176537</v>
      </c>
      <c r="M92" s="5">
        <v>40.806699609794187</v>
      </c>
      <c r="N92" s="5">
        <v>43.394420032214946</v>
      </c>
      <c r="O92" s="5">
        <v>45.898883350144217</v>
      </c>
      <c r="P92" s="5">
        <v>48.307673540391633</v>
      </c>
      <c r="Q92" s="5">
        <v>50.612142817607428</v>
      </c>
      <c r="R92" s="5">
        <v>52.80699474940581</v>
      </c>
      <c r="S92" s="5">
        <v>54.889783080821587</v>
      </c>
      <c r="T92" s="5">
        <v>56.860388142296983</v>
      </c>
      <c r="U92" s="5">
        <v>58.72051478721869</v>
      </c>
      <c r="V92" s="5">
        <v>60.473239084694342</v>
      </c>
      <c r="W92" s="5">
        <v>62.122617421441298</v>
      </c>
      <c r="X92" s="5">
        <v>63.673361804612384</v>
      </c>
    </row>
    <row r="93" spans="1:24" x14ac:dyDescent="0.3">
      <c r="A93" s="6" t="s">
        <v>6</v>
      </c>
      <c r="B93" s="6" t="s">
        <v>202</v>
      </c>
      <c r="C93" s="6" t="s">
        <v>100</v>
      </c>
      <c r="D93" s="6" t="s">
        <v>8</v>
      </c>
      <c r="E93" s="6" t="s">
        <v>9</v>
      </c>
      <c r="F93" s="5">
        <v>34.548999999999999</v>
      </c>
      <c r="G93" s="5">
        <v>37.541978759709806</v>
      </c>
      <c r="H93" s="5">
        <v>40.521351164241928</v>
      </c>
      <c r="I93" s="5">
        <v>43.458647635294305</v>
      </c>
      <c r="J93" s="5">
        <v>46.329321438762207</v>
      </c>
      <c r="K93" s="5">
        <v>49.113264341408339</v>
      </c>
      <c r="L93" s="5">
        <v>51.794927990051498</v>
      </c>
      <c r="M93" s="5">
        <v>54.363130319112052</v>
      </c>
      <c r="N93" s="5">
        <v>56.81064266931444</v>
      </c>
      <c r="O93" s="5">
        <v>59.133650325365359</v>
      </c>
      <c r="P93" s="5">
        <v>61.33116414603915</v>
      </c>
      <c r="Q93" s="5">
        <v>63.404440857201131</v>
      </c>
      <c r="R93" s="5">
        <v>65.356449556223211</v>
      </c>
      <c r="S93" s="5">
        <v>67.191404997149007</v>
      </c>
      <c r="T93" s="5">
        <v>68.914375434532715</v>
      </c>
      <c r="U93" s="5">
        <v>70.530964148765918</v>
      </c>
      <c r="V93" s="5">
        <v>72.047058589000883</v>
      </c>
      <c r="W93" s="5">
        <v>73.468638482895685</v>
      </c>
      <c r="X93" s="5">
        <v>74.801633448669918</v>
      </c>
    </row>
    <row r="94" spans="1:24" x14ac:dyDescent="0.3">
      <c r="A94" s="6" t="s">
        <v>6</v>
      </c>
      <c r="B94" s="6" t="s">
        <v>202</v>
      </c>
      <c r="C94" s="6" t="s">
        <v>101</v>
      </c>
      <c r="D94" s="6" t="s">
        <v>8</v>
      </c>
      <c r="E94" s="6" t="s">
        <v>9</v>
      </c>
      <c r="F94" s="5">
        <v>20.108000000000001</v>
      </c>
      <c r="G94" s="5">
        <v>22.122145868723877</v>
      </c>
      <c r="H94" s="5">
        <v>24.257366654304548</v>
      </c>
      <c r="I94" s="5">
        <v>26.50670387028639</v>
      </c>
      <c r="J94" s="5">
        <v>28.860903921737957</v>
      </c>
      <c r="K94" s="5">
        <v>31.308545524083815</v>
      </c>
      <c r="L94" s="5">
        <v>33.836272368724366</v>
      </c>
      <c r="M94" s="5">
        <v>36.429121636304259</v>
      </c>
      <c r="N94" s="5">
        <v>39.070930192697404</v>
      </c>
      <c r="O94" s="5">
        <v>41.74479328391493</v>
      </c>
      <c r="P94" s="5">
        <v>44.433546294686579</v>
      </c>
      <c r="Q94" s="5">
        <v>47.120239202452957</v>
      </c>
      <c r="R94" s="5">
        <v>49.788575721696297</v>
      </c>
      <c r="S94" s="5">
        <v>52.423294232809958</v>
      </c>
      <c r="T94" s="5">
        <v>55.010474483487073</v>
      </c>
      <c r="U94" s="5">
        <v>57.537761639805026</v>
      </c>
      <c r="V94" s="5">
        <v>59.994506516982291</v>
      </c>
      <c r="W94" s="5">
        <v>62.371826941602023</v>
      </c>
      <c r="X94" s="5">
        <v>64.662599716459724</v>
      </c>
    </row>
    <row r="95" spans="1:24" x14ac:dyDescent="0.3">
      <c r="A95" s="6" t="s">
        <v>6</v>
      </c>
      <c r="B95" s="6" t="s">
        <v>202</v>
      </c>
      <c r="C95" s="6" t="s">
        <v>102</v>
      </c>
      <c r="D95" s="6" t="s">
        <v>8</v>
      </c>
      <c r="E95" s="6" t="s">
        <v>9</v>
      </c>
      <c r="F95" s="5">
        <v>82.957999999999984</v>
      </c>
      <c r="G95" s="5">
        <v>84.319111576545552</v>
      </c>
      <c r="H95" s="5">
        <v>85.617372896330508</v>
      </c>
      <c r="I95" s="5">
        <v>86.848808772265556</v>
      </c>
      <c r="J95" s="5">
        <v>88.010513490349226</v>
      </c>
      <c r="K95" s="5">
        <v>89.100656581690146</v>
      </c>
      <c r="L95" s="5">
        <v>90.118448738671376</v>
      </c>
      <c r="M95" s="5">
        <v>91.06407326203383</v>
      </c>
      <c r="N95" s="5">
        <v>91.938590214368077</v>
      </c>
      <c r="O95" s="5">
        <v>92.743821375419913</v>
      </c>
      <c r="P95" s="5">
        <v>93.482224180382559</v>
      </c>
      <c r="Q95" s="5">
        <v>94.156762211156078</v>
      </c>
      <c r="R95" s="5">
        <v>94.770778700276765</v>
      </c>
      <c r="S95" s="5">
        <v>95.327878113420397</v>
      </c>
      <c r="T95" s="5">
        <v>95.831819397083407</v>
      </c>
      <c r="U95" s="5">
        <v>96.286423070925125</v>
      </c>
      <c r="V95" s="5">
        <v>96.695493116852077</v>
      </c>
      <c r="W95" s="5">
        <v>97.062753627523861</v>
      </c>
      <c r="X95" s="5">
        <v>97.391799442453561</v>
      </c>
    </row>
    <row r="96" spans="1:24" x14ac:dyDescent="0.3">
      <c r="A96" s="6" t="s">
        <v>6</v>
      </c>
      <c r="B96" s="6" t="s">
        <v>202</v>
      </c>
      <c r="C96" s="6" t="s">
        <v>103</v>
      </c>
      <c r="D96" s="6" t="s">
        <v>8</v>
      </c>
      <c r="E96" s="6" t="s">
        <v>9</v>
      </c>
      <c r="F96" s="5">
        <v>98.384</v>
      </c>
      <c r="G96" s="5">
        <v>99.613646353020926</v>
      </c>
      <c r="H96" s="5">
        <v>99.744380341179024</v>
      </c>
      <c r="I96" s="5">
        <v>99.811444831298161</v>
      </c>
      <c r="J96" s="5">
        <v>99.852923118258659</v>
      </c>
      <c r="K96" s="5">
        <v>99.881240723626405</v>
      </c>
      <c r="L96" s="5">
        <v>99.901814255049217</v>
      </c>
      <c r="M96" s="5">
        <v>99.917418121878498</v>
      </c>
      <c r="N96" s="5">
        <v>99.929631670725556</v>
      </c>
      <c r="O96" s="5">
        <v>99.939424366109648</v>
      </c>
      <c r="P96" s="5">
        <v>99.947426139551538</v>
      </c>
      <c r="Q96" s="5">
        <v>99.954064978051107</v>
      </c>
      <c r="R96" s="5">
        <v>99.959642326028671</v>
      </c>
      <c r="S96" s="5">
        <v>99.964376905777499</v>
      </c>
      <c r="T96" s="5">
        <v>99.968431431825493</v>
      </c>
      <c r="U96" s="5">
        <v>99.971929558214896</v>
      </c>
      <c r="V96" s="5">
        <v>99.974966998040088</v>
      </c>
      <c r="W96" s="5">
        <v>99.977619033301565</v>
      </c>
      <c r="X96" s="5">
        <v>99.979945715848842</v>
      </c>
    </row>
    <row r="97" spans="1:24" x14ac:dyDescent="0.3">
      <c r="A97" s="6" t="s">
        <v>6</v>
      </c>
      <c r="B97" s="6" t="s">
        <v>202</v>
      </c>
      <c r="C97" s="6" t="s">
        <v>104</v>
      </c>
      <c r="D97" s="6" t="s">
        <v>8</v>
      </c>
      <c r="E97" s="6" t="s">
        <v>9</v>
      </c>
      <c r="F97" s="5">
        <v>33.183999999999997</v>
      </c>
      <c r="G97" s="5">
        <v>37.09349507310764</v>
      </c>
      <c r="H97" s="5">
        <v>40.902754041081039</v>
      </c>
      <c r="I97" s="5">
        <v>44.548798596170862</v>
      </c>
      <c r="J97" s="5">
        <v>47.987989118338675</v>
      </c>
      <c r="K97" s="5">
        <v>51.194810128635524</v>
      </c>
      <c r="L97" s="5">
        <v>54.158828708063837</v>
      </c>
      <c r="M97" s="5">
        <v>56.880997992153446</v>
      </c>
      <c r="N97" s="5">
        <v>59.370114285614349</v>
      </c>
      <c r="O97" s="5">
        <v>61.639846387861816</v>
      </c>
      <c r="P97" s="5">
        <v>63.706464465089915</v>
      </c>
      <c r="Q97" s="5">
        <v>65.58722638758141</v>
      </c>
      <c r="R97" s="5">
        <v>67.299305498600404</v>
      </c>
      <c r="S97" s="5">
        <v>68.859128385274715</v>
      </c>
      <c r="T97" s="5">
        <v>70.28200469639998</v>
      </c>
      <c r="U97" s="5">
        <v>71.581954725787639</v>
      </c>
      <c r="V97" s="5">
        <v>72.771664612222622</v>
      </c>
      <c r="W97" s="5">
        <v>73.862519527143661</v>
      </c>
      <c r="X97" s="5">
        <v>74.864681101117597</v>
      </c>
    </row>
    <row r="98" spans="1:24" x14ac:dyDescent="0.3">
      <c r="A98" s="6" t="s">
        <v>6</v>
      </c>
      <c r="B98" s="6" t="s">
        <v>202</v>
      </c>
      <c r="C98" s="6" t="s">
        <v>105</v>
      </c>
      <c r="D98" s="6" t="s">
        <v>8</v>
      </c>
      <c r="E98" s="6" t="s">
        <v>9</v>
      </c>
      <c r="F98" s="5">
        <v>87.244000000000014</v>
      </c>
      <c r="G98" s="5">
        <v>88.258819479323634</v>
      </c>
      <c r="H98" s="5">
        <v>89.097595175536568</v>
      </c>
      <c r="I98" s="5">
        <v>89.80120327453136</v>
      </c>
      <c r="J98" s="5">
        <v>90.398951095395248</v>
      </c>
      <c r="K98" s="5">
        <v>90.912350932945046</v>
      </c>
      <c r="L98" s="5">
        <v>91.357523010445377</v>
      </c>
      <c r="M98" s="5">
        <v>91.746769505954447</v>
      </c>
      <c r="N98" s="5">
        <v>92.089632217796861</v>
      </c>
      <c r="O98" s="5">
        <v>92.393619735950807</v>
      </c>
      <c r="P98" s="5">
        <v>92.664717814465277</v>
      </c>
      <c r="Q98" s="5">
        <v>92.907754318363828</v>
      </c>
      <c r="R98" s="5">
        <v>93.126664624413252</v>
      </c>
      <c r="S98" s="5">
        <v>93.32468761246588</v>
      </c>
      <c r="T98" s="5">
        <v>93.504512438917345</v>
      </c>
      <c r="U98" s="5">
        <v>93.668389868166884</v>
      </c>
      <c r="V98" s="5">
        <v>93.818217718682504</v>
      </c>
      <c r="W98" s="5">
        <v>93.955607155722149</v>
      </c>
      <c r="X98" s="5">
        <v>94.081934640635041</v>
      </c>
    </row>
    <row r="99" spans="1:24" x14ac:dyDescent="0.3">
      <c r="A99" s="6" t="s">
        <v>6</v>
      </c>
      <c r="B99" s="6" t="s">
        <v>202</v>
      </c>
      <c r="C99" s="6" t="s">
        <v>106</v>
      </c>
      <c r="D99" s="6" t="s">
        <v>8</v>
      </c>
      <c r="E99" s="6" t="s">
        <v>9</v>
      </c>
      <c r="F99" s="5">
        <v>47.814999999999998</v>
      </c>
      <c r="G99" s="5">
        <v>51.277740193306443</v>
      </c>
      <c r="H99" s="5">
        <v>54.478811134089398</v>
      </c>
      <c r="I99" s="5">
        <v>57.415998066769738</v>
      </c>
      <c r="J99" s="5">
        <v>60.097249817177492</v>
      </c>
      <c r="K99" s="5">
        <v>62.536920499923085</v>
      </c>
      <c r="L99" s="5">
        <v>64.752861342573766</v>
      </c>
      <c r="M99" s="5">
        <v>66.76434663337416</v>
      </c>
      <c r="N99" s="5">
        <v>68.590697259145358</v>
      </c>
      <c r="O99" s="5">
        <v>70.250434098922</v>
      </c>
      <c r="P99" s="5">
        <v>71.760807406239124</v>
      </c>
      <c r="Q99" s="5">
        <v>73.137578741630492</v>
      </c>
      <c r="R99" s="5">
        <v>74.39496403429844</v>
      </c>
      <c r="S99" s="5">
        <v>75.54567368699675</v>
      </c>
      <c r="T99" s="5">
        <v>76.601006673004704</v>
      </c>
      <c r="U99" s="5">
        <v>77.57097076969859</v>
      </c>
      <c r="V99" s="5">
        <v>78.464411584691092</v>
      </c>
      <c r="W99" s="5">
        <v>79.289140065584547</v>
      </c>
      <c r="X99" s="5">
        <v>80.052052762129762</v>
      </c>
    </row>
    <row r="100" spans="1:24" x14ac:dyDescent="0.3">
      <c r="A100" s="6" t="s">
        <v>6</v>
      </c>
      <c r="B100" s="6" t="s">
        <v>202</v>
      </c>
      <c r="C100" s="6" t="s">
        <v>107</v>
      </c>
      <c r="D100" s="6" t="s">
        <v>8</v>
      </c>
      <c r="E100" s="6" t="s">
        <v>9</v>
      </c>
      <c r="F100" s="5">
        <v>77.888000000000005</v>
      </c>
      <c r="G100" s="5">
        <v>79.938048940576536</v>
      </c>
      <c r="H100" s="5">
        <v>81.718023982109358</v>
      </c>
      <c r="I100" s="5">
        <v>83.272254810918383</v>
      </c>
      <c r="J100" s="5">
        <v>84.636992533081738</v>
      </c>
      <c r="K100" s="5">
        <v>85.841857797974455</v>
      </c>
      <c r="L100" s="5">
        <v>86.911099264060837</v>
      </c>
      <c r="M100" s="5">
        <v>87.864638085087961</v>
      </c>
      <c r="N100" s="5">
        <v>88.718914145832045</v>
      </c>
      <c r="O100" s="5">
        <v>89.487563174758094</v>
      </c>
      <c r="P100" s="5">
        <v>90.181955430508864</v>
      </c>
      <c r="Q100" s="5">
        <v>90.811623557827986</v>
      </c>
      <c r="R100" s="5">
        <v>91.384602730884581</v>
      </c>
      <c r="S100" s="5">
        <v>91.90770175918604</v>
      </c>
      <c r="T100" s="5">
        <v>92.386719947442629</v>
      </c>
      <c r="U100" s="5">
        <v>92.826621301637147</v>
      </c>
      <c r="V100" s="5">
        <v>93.231675120367711</v>
      </c>
      <c r="W100" s="5">
        <v>93.605570008135984</v>
      </c>
      <c r="X100" s="5">
        <v>93.95150679163136</v>
      </c>
    </row>
    <row r="101" spans="1:24" x14ac:dyDescent="0.3">
      <c r="A101" s="6" t="s">
        <v>6</v>
      </c>
      <c r="B101" s="6" t="s">
        <v>202</v>
      </c>
      <c r="C101" s="6" t="s">
        <v>108</v>
      </c>
      <c r="D101" s="6" t="s">
        <v>8</v>
      </c>
      <c r="E101" s="6" t="s">
        <v>9</v>
      </c>
      <c r="F101" s="5">
        <v>27.966000000000001</v>
      </c>
      <c r="G101" s="5">
        <v>31.337152617166712</v>
      </c>
      <c r="H101" s="5">
        <v>34.666543995545815</v>
      </c>
      <c r="I101" s="5">
        <v>37.895466600214505</v>
      </c>
      <c r="J101" s="5">
        <v>40.978628666663212</v>
      </c>
      <c r="K101" s="5">
        <v>43.884895777347829</v>
      </c>
      <c r="L101" s="5">
        <v>46.596166126583768</v>
      </c>
      <c r="M101" s="5">
        <v>49.10517110213722</v>
      </c>
      <c r="N101" s="5">
        <v>51.412905477932092</v>
      </c>
      <c r="O101" s="5">
        <v>53.526171623224108</v>
      </c>
      <c r="P101" s="5">
        <v>55.455495027195333</v>
      </c>
      <c r="Q101" s="5">
        <v>57.213496728090917</v>
      </c>
      <c r="R101" s="5">
        <v>58.813704278961787</v>
      </c>
      <c r="S101" s="5">
        <v>60.26973369295996</v>
      </c>
      <c r="T101" s="5">
        <v>61.594760997610898</v>
      </c>
      <c r="U101" s="5">
        <v>62.801207090495318</v>
      </c>
      <c r="V101" s="5">
        <v>63.900572464797044</v>
      </c>
      <c r="W101" s="5">
        <v>64.903372802562529</v>
      </c>
      <c r="X101" s="5">
        <v>65.819139449852059</v>
      </c>
    </row>
    <row r="102" spans="1:24" x14ac:dyDescent="0.3">
      <c r="A102" s="6" t="s">
        <v>6</v>
      </c>
      <c r="B102" s="6" t="s">
        <v>202</v>
      </c>
      <c r="C102" s="6" t="s">
        <v>109</v>
      </c>
      <c r="D102" s="6" t="s">
        <v>8</v>
      </c>
      <c r="E102" s="6" t="s">
        <v>9</v>
      </c>
      <c r="F102" s="5">
        <v>14.311999999999999</v>
      </c>
      <c r="G102" s="5">
        <v>16.181042536385164</v>
      </c>
      <c r="H102" s="5">
        <v>18.203995725210088</v>
      </c>
      <c r="I102" s="5">
        <v>20.37319299796269</v>
      </c>
      <c r="J102" s="5">
        <v>22.67682632954752</v>
      </c>
      <c r="K102" s="5">
        <v>25.099179801904466</v>
      </c>
      <c r="L102" s="5">
        <v>27.621152274149985</v>
      </c>
      <c r="M102" s="5">
        <v>30.221032815058084</v>
      </c>
      <c r="N102" s="5">
        <v>32.875456897983639</v>
      </c>
      <c r="O102" s="5">
        <v>35.560447379377933</v>
      </c>
      <c r="P102" s="5">
        <v>38.252437127565621</v>
      </c>
      <c r="Q102" s="5">
        <v>40.92918050195636</v>
      </c>
      <c r="R102" s="5">
        <v>43.570484938714046</v>
      </c>
      <c r="S102" s="5">
        <v>46.158725075129965</v>
      </c>
      <c r="T102" s="5">
        <v>48.67913301643614</v>
      </c>
      <c r="U102" s="5">
        <v>51.119883898309027</v>
      </c>
      <c r="V102" s="5">
        <v>53.472012796374393</v>
      </c>
      <c r="W102" s="5">
        <v>55.729206856334166</v>
      </c>
      <c r="X102" s="5">
        <v>57.887516728904529</v>
      </c>
    </row>
    <row r="103" spans="1:24" x14ac:dyDescent="0.3">
      <c r="A103" s="6" t="s">
        <v>6</v>
      </c>
      <c r="B103" s="6" t="s">
        <v>202</v>
      </c>
      <c r="C103" s="6" t="s">
        <v>110</v>
      </c>
      <c r="D103" s="6" t="s">
        <v>8</v>
      </c>
      <c r="E103" s="6" t="s">
        <v>9</v>
      </c>
      <c r="F103" s="5">
        <v>26.884</v>
      </c>
      <c r="G103" s="5">
        <v>30.38224355835386</v>
      </c>
      <c r="H103" s="5">
        <v>33.933974007572203</v>
      </c>
      <c r="I103" s="5">
        <v>37.475415446914297</v>
      </c>
      <c r="J103" s="5">
        <v>40.949659817142361</v>
      </c>
      <c r="K103" s="5">
        <v>44.309948952278262</v>
      </c>
      <c r="L103" s="5">
        <v>47.521121551435016</v>
      </c>
      <c r="M103" s="5">
        <v>50.559475203872438</v>
      </c>
      <c r="N103" s="5">
        <v>53.411529948424693</v>
      </c>
      <c r="O103" s="5">
        <v>56.072214035625578</v>
      </c>
      <c r="P103" s="5">
        <v>58.542896796125255</v>
      </c>
      <c r="Q103" s="5">
        <v>60.829549929675807</v>
      </c>
      <c r="R103" s="5">
        <v>62.941184253842366</v>
      </c>
      <c r="S103" s="5">
        <v>64.888609755174301</v>
      </c>
      <c r="T103" s="5">
        <v>66.683505942578151</v>
      </c>
      <c r="U103" s="5">
        <v>68.337759366182468</v>
      </c>
      <c r="V103" s="5">
        <v>69.863015426019373</v>
      </c>
      <c r="W103" s="5">
        <v>71.270393386405786</v>
      </c>
      <c r="X103" s="5">
        <v>72.570320629936333</v>
      </c>
    </row>
    <row r="104" spans="1:24" x14ac:dyDescent="0.3">
      <c r="A104" s="6" t="s">
        <v>6</v>
      </c>
      <c r="B104" s="6" t="s">
        <v>202</v>
      </c>
      <c r="C104" s="6" t="s">
        <v>111</v>
      </c>
      <c r="D104" s="6" t="s">
        <v>8</v>
      </c>
      <c r="E104" s="6" t="s">
        <v>9</v>
      </c>
      <c r="F104" s="5">
        <v>66.983999999999995</v>
      </c>
      <c r="G104" s="5">
        <v>68.877547671288383</v>
      </c>
      <c r="H104" s="5">
        <v>70.682515402410829</v>
      </c>
      <c r="I104" s="5">
        <v>72.399463989815771</v>
      </c>
      <c r="J104" s="5">
        <v>74.029666366854045</v>
      </c>
      <c r="K104" s="5">
        <v>75.574973315142927</v>
      </c>
      <c r="L104" s="5">
        <v>77.037692122577596</v>
      </c>
      <c r="M104" s="5">
        <v>78.420479202364092</v>
      </c>
      <c r="N104" s="5">
        <v>79.726246798551472</v>
      </c>
      <c r="O104" s="5">
        <v>80.958083275149789</v>
      </c>
      <c r="P104" s="5">
        <v>82.119186074394264</v>
      </c>
      <c r="Q104" s="5">
        <v>83.212806189655893</v>
      </c>
      <c r="R104" s="5">
        <v>84.242202887677337</v>
      </c>
      <c r="S104" s="5">
        <v>85.210607396727355</v>
      </c>
      <c r="T104" s="5">
        <v>86.12119432205138</v>
      </c>
      <c r="U104" s="5">
        <v>86.977059634303387</v>
      </c>
      <c r="V104" s="5">
        <v>87.781204182966931</v>
      </c>
      <c r="W104" s="5">
        <v>88.536521802507167</v>
      </c>
      <c r="X104" s="5">
        <v>89.245791195477892</v>
      </c>
    </row>
    <row r="105" spans="1:24" x14ac:dyDescent="0.3">
      <c r="A105" s="6" t="s">
        <v>6</v>
      </c>
      <c r="B105" s="6" t="s">
        <v>202</v>
      </c>
      <c r="C105" s="6" t="s">
        <v>112</v>
      </c>
      <c r="D105" s="6" t="s">
        <v>8</v>
      </c>
      <c r="E105" s="6" t="s">
        <v>9</v>
      </c>
      <c r="F105" s="5">
        <v>85.186000000000021</v>
      </c>
      <c r="G105" s="5">
        <v>86.67027404045372</v>
      </c>
      <c r="H105" s="5">
        <v>88.037629140630543</v>
      </c>
      <c r="I105" s="5">
        <v>89.291178913204419</v>
      </c>
      <c r="J105" s="5">
        <v>90.435207196445774</v>
      </c>
      <c r="K105" s="5">
        <v>91.474912761403942</v>
      </c>
      <c r="L105" s="5">
        <v>92.416162849462822</v>
      </c>
      <c r="M105" s="5">
        <v>93.265265752242698</v>
      </c>
      <c r="N105" s="5">
        <v>94.028769263845064</v>
      </c>
      <c r="O105" s="5">
        <v>94.71328873105</v>
      </c>
      <c r="P105" s="5">
        <v>95.32536582432752</v>
      </c>
      <c r="Q105" s="5">
        <v>95.871357151400943</v>
      </c>
      <c r="R105" s="5">
        <v>96.357350438568488</v>
      </c>
      <c r="S105" s="5">
        <v>96.789105151280978</v>
      </c>
      <c r="T105" s="5">
        <v>97.172014018058448</v>
      </c>
      <c r="U105" s="5">
        <v>97.511081853113055</v>
      </c>
      <c r="V105" s="5">
        <v>97.810918240496534</v>
      </c>
      <c r="W105" s="5">
        <v>98.075740957988373</v>
      </c>
      <c r="X105" s="5">
        <v>98.309387412197708</v>
      </c>
    </row>
    <row r="106" spans="1:24" x14ac:dyDescent="0.3">
      <c r="A106" s="6" t="s">
        <v>6</v>
      </c>
      <c r="B106" s="6" t="s">
        <v>202</v>
      </c>
      <c r="C106" s="6" t="s">
        <v>113</v>
      </c>
      <c r="D106" s="6" t="s">
        <v>8</v>
      </c>
      <c r="E106" s="6" t="s">
        <v>9</v>
      </c>
      <c r="F106" s="5">
        <v>67.72</v>
      </c>
      <c r="G106" s="5">
        <v>69.439818117954715</v>
      </c>
      <c r="H106" s="5">
        <v>71.077440527333479</v>
      </c>
      <c r="I106" s="5">
        <v>72.634548977146835</v>
      </c>
      <c r="J106" s="5">
        <v>74.113266912981729</v>
      </c>
      <c r="K106" s="5">
        <v>75.516053395907718</v>
      </c>
      <c r="L106" s="5">
        <v>76.845611554569757</v>
      </c>
      <c r="M106" s="5">
        <v>78.104810920514197</v>
      </c>
      <c r="N106" s="5">
        <v>79.296622597852121</v>
      </c>
      <c r="O106" s="5">
        <v>80.424065998097333</v>
      </c>
      <c r="P106" s="5">
        <v>81.490165782829479</v>
      </c>
      <c r="Q106" s="5">
        <v>82.49791766125638</v>
      </c>
      <c r="R106" s="5">
        <v>83.450261755107249</v>
      </c>
      <c r="S106" s="5">
        <v>84.35006234529466</v>
      </c>
      <c r="T106" s="5">
        <v>85.200092935599514</v>
      </c>
      <c r="U106" s="5">
        <v>86.003025695726123</v>
      </c>
      <c r="V106" s="5">
        <v>86.761424471067983</v>
      </c>
      <c r="W106" s="5">
        <v>87.477740664189668</v>
      </c>
      <c r="X106" s="5">
        <v>88.15431140042169</v>
      </c>
    </row>
    <row r="107" spans="1:24" x14ac:dyDescent="0.3">
      <c r="A107" s="6" t="s">
        <v>6</v>
      </c>
      <c r="B107" s="6" t="s">
        <v>202</v>
      </c>
      <c r="C107" s="6" t="s">
        <v>114</v>
      </c>
      <c r="D107" s="6" t="s">
        <v>8</v>
      </c>
      <c r="E107" s="6" t="s">
        <v>9</v>
      </c>
      <c r="F107" s="5">
        <v>100</v>
      </c>
      <c r="G107" s="5">
        <v>100</v>
      </c>
      <c r="H107" s="5">
        <v>100</v>
      </c>
      <c r="I107" s="5">
        <v>100</v>
      </c>
      <c r="J107" s="5">
        <v>100</v>
      </c>
      <c r="K107" s="5">
        <v>100</v>
      </c>
      <c r="L107" s="5">
        <v>100</v>
      </c>
      <c r="M107" s="5">
        <v>100</v>
      </c>
      <c r="N107" s="5">
        <v>100</v>
      </c>
      <c r="O107" s="5">
        <v>100</v>
      </c>
      <c r="P107" s="5">
        <v>100</v>
      </c>
      <c r="Q107" s="5">
        <v>100</v>
      </c>
      <c r="R107" s="5">
        <v>100</v>
      </c>
      <c r="S107" s="5">
        <v>100</v>
      </c>
      <c r="T107" s="5">
        <v>100</v>
      </c>
      <c r="U107" s="5">
        <v>100</v>
      </c>
      <c r="V107" s="5">
        <v>100</v>
      </c>
      <c r="W107" s="5">
        <v>100</v>
      </c>
      <c r="X107" s="5">
        <v>100</v>
      </c>
    </row>
    <row r="108" spans="1:24" x14ac:dyDescent="0.3">
      <c r="A108" s="6" t="s">
        <v>6</v>
      </c>
      <c r="B108" s="6" t="s">
        <v>202</v>
      </c>
      <c r="C108" s="6" t="s">
        <v>115</v>
      </c>
      <c r="D108" s="6" t="s">
        <v>8</v>
      </c>
      <c r="E108" s="6" t="s">
        <v>9</v>
      </c>
      <c r="F108" s="5">
        <v>58.238999999999997</v>
      </c>
      <c r="G108" s="5">
        <v>61.602692219991063</v>
      </c>
      <c r="H108" s="5">
        <v>64.49252748119217</v>
      </c>
      <c r="I108" s="5">
        <v>66.976349477710002</v>
      </c>
      <c r="J108" s="5">
        <v>69.116730403961199</v>
      </c>
      <c r="K108" s="5">
        <v>70.968272657255866</v>
      </c>
      <c r="L108" s="5">
        <v>72.577218934145648</v>
      </c>
      <c r="M108" s="5">
        <v>73.982110806106149</v>
      </c>
      <c r="N108" s="5">
        <v>75.214821975090274</v>
      </c>
      <c r="O108" s="5">
        <v>76.30163884441032</v>
      </c>
      <c r="P108" s="5">
        <v>77.264247653944381</v>
      </c>
      <c r="Q108" s="5">
        <v>78.120581008626601</v>
      </c>
      <c r="R108" s="5">
        <v>78.885520076854959</v>
      </c>
      <c r="S108" s="5">
        <v>79.571466630281648</v>
      </c>
      <c r="T108" s="5">
        <v>80.188804646086638</v>
      </c>
      <c r="U108" s="5">
        <v>80.746271187908988</v>
      </c>
      <c r="V108" s="5">
        <v>81.251254079151806</v>
      </c>
      <c r="W108" s="5">
        <v>81.710031066053617</v>
      </c>
      <c r="X108" s="5">
        <v>82.127962432212755</v>
      </c>
    </row>
    <row r="109" spans="1:24" x14ac:dyDescent="0.3">
      <c r="A109" s="6" t="s">
        <v>6</v>
      </c>
      <c r="B109" s="6" t="s">
        <v>202</v>
      </c>
      <c r="C109" s="6" t="s">
        <v>116</v>
      </c>
      <c r="D109" s="6" t="s">
        <v>8</v>
      </c>
      <c r="E109" s="6" t="s">
        <v>9</v>
      </c>
      <c r="F109" s="5">
        <v>46.95</v>
      </c>
      <c r="G109" s="5">
        <v>50.26422724941748</v>
      </c>
      <c r="H109" s="5">
        <v>53.392941503036106</v>
      </c>
      <c r="I109" s="5">
        <v>56.324261565176435</v>
      </c>
      <c r="J109" s="5">
        <v>59.054671485330971</v>
      </c>
      <c r="K109" s="5">
        <v>61.586952764884153</v>
      </c>
      <c r="L109" s="5">
        <v>63.928302899953806</v>
      </c>
      <c r="M109" s="5">
        <v>66.08876657370989</v>
      </c>
      <c r="N109" s="5">
        <v>68.080010572960333</v>
      </c>
      <c r="O109" s="5">
        <v>69.914417889392013</v>
      </c>
      <c r="P109" s="5">
        <v>71.604450905203862</v>
      </c>
      <c r="Q109" s="5">
        <v>73.162227133933627</v>
      </c>
      <c r="R109" s="5">
        <v>74.599254883401471</v>
      </c>
      <c r="S109" s="5">
        <v>75.92628452142246</v>
      </c>
      <c r="T109" s="5">
        <v>77.15324031824899</v>
      </c>
      <c r="U109" s="5">
        <v>78.289206392793815</v>
      </c>
      <c r="V109" s="5">
        <v>79.342447427661028</v>
      </c>
      <c r="W109" s="5">
        <v>80.320450429396644</v>
      </c>
      <c r="X109" s="5">
        <v>81.229978045736431</v>
      </c>
    </row>
    <row r="110" spans="1:24" x14ac:dyDescent="0.3">
      <c r="A110" s="6" t="s">
        <v>6</v>
      </c>
      <c r="B110" s="6" t="s">
        <v>202</v>
      </c>
      <c r="C110" s="6" t="s">
        <v>117</v>
      </c>
      <c r="D110" s="6" t="s">
        <v>8</v>
      </c>
      <c r="E110" s="6" t="s">
        <v>9</v>
      </c>
      <c r="F110" s="5">
        <v>30.189</v>
      </c>
      <c r="G110" s="5">
        <v>33.200855655373928</v>
      </c>
      <c r="H110" s="5">
        <v>36.242480986088481</v>
      </c>
      <c r="I110" s="5">
        <v>39.279360073305469</v>
      </c>
      <c r="J110" s="5">
        <v>42.279874207783649</v>
      </c>
      <c r="K110" s="5">
        <v>45.216517525206903</v>
      </c>
      <c r="L110" s="5">
        <v>48.066604850528208</v>
      </c>
      <c r="M110" s="5">
        <v>50.8125016770515</v>
      </c>
      <c r="N110" s="5">
        <v>53.441463547429194</v>
      </c>
      <c r="O110" s="5">
        <v>55.945198369437307</v>
      </c>
      <c r="P110" s="5">
        <v>58.319265234245968</v>
      </c>
      <c r="Q110" s="5">
        <v>60.56240635078187</v>
      </c>
      <c r="R110" s="5">
        <v>62.675884159610028</v>
      </c>
      <c r="S110" s="5">
        <v>64.662870651600116</v>
      </c>
      <c r="T110" s="5">
        <v>66.527914546697176</v>
      </c>
      <c r="U110" s="5">
        <v>68.276495929631238</v>
      </c>
      <c r="V110" s="5">
        <v>69.914667173187738</v>
      </c>
      <c r="W110" s="5">
        <v>71.448772634719177</v>
      </c>
      <c r="X110" s="5">
        <v>72.885236546112097</v>
      </c>
    </row>
    <row r="111" spans="1:24" x14ac:dyDescent="0.3">
      <c r="A111" s="6" t="s">
        <v>6</v>
      </c>
      <c r="B111" s="6" t="s">
        <v>202</v>
      </c>
      <c r="C111" s="6" t="s">
        <v>118</v>
      </c>
      <c r="D111" s="6" t="s">
        <v>8</v>
      </c>
      <c r="E111" s="6" t="s">
        <v>9</v>
      </c>
      <c r="F111" s="5">
        <v>40.103999999999999</v>
      </c>
      <c r="G111" s="5">
        <v>44.213309965812755</v>
      </c>
      <c r="H111" s="5">
        <v>48.028047804940847</v>
      </c>
      <c r="I111" s="5">
        <v>51.517415920666089</v>
      </c>
      <c r="J111" s="5">
        <v>54.675892659761914</v>
      </c>
      <c r="K111" s="5">
        <v>57.515060422192455</v>
      </c>
      <c r="L111" s="5">
        <v>60.056588544948262</v>
      </c>
      <c r="M111" s="5">
        <v>62.327016183944458</v>
      </c>
      <c r="N111" s="5">
        <v>64.354264516851757</v>
      </c>
      <c r="O111" s="5">
        <v>66.165517934294513</v>
      </c>
      <c r="P111" s="5">
        <v>67.786072700449424</v>
      </c>
      <c r="Q111" s="5">
        <v>69.23881618247691</v>
      </c>
      <c r="R111" s="5">
        <v>70.544089542357455</v>
      </c>
      <c r="S111" s="5">
        <v>71.719766954959582</v>
      </c>
      <c r="T111" s="5">
        <v>72.781445063712653</v>
      </c>
      <c r="U111" s="5">
        <v>73.742678329168342</v>
      </c>
      <c r="V111" s="5">
        <v>74.615223306422635</v>
      </c>
      <c r="W111" s="5">
        <v>75.40927201341681</v>
      </c>
      <c r="X111" s="5">
        <v>76.13366487589677</v>
      </c>
    </row>
    <row r="112" spans="1:24" x14ac:dyDescent="0.3">
      <c r="A112" s="6" t="s">
        <v>6</v>
      </c>
      <c r="B112" s="6" t="s">
        <v>202</v>
      </c>
      <c r="C112" s="6" t="s">
        <v>119</v>
      </c>
      <c r="D112" s="6" t="s">
        <v>8</v>
      </c>
      <c r="E112" s="6" t="s">
        <v>9</v>
      </c>
      <c r="F112" s="5">
        <v>77.828000000000003</v>
      </c>
      <c r="G112" s="5">
        <v>79.596825304787771</v>
      </c>
      <c r="H112" s="5">
        <v>81.213768553011619</v>
      </c>
      <c r="I112" s="5">
        <v>82.691995388477338</v>
      </c>
      <c r="J112" s="5">
        <v>84.043837116185784</v>
      </c>
      <c r="K112" s="5">
        <v>85.280709296207803</v>
      </c>
      <c r="L112" s="5">
        <v>86.413090935194319</v>
      </c>
      <c r="M112" s="5">
        <v>87.45054310390347</v>
      </c>
      <c r="N112" s="5">
        <v>88.401751827310605</v>
      </c>
      <c r="O112" s="5">
        <v>89.2745846750786</v>
      </c>
      <c r="P112" s="5">
        <v>90.076153863943958</v>
      </c>
      <c r="Q112" s="5">
        <v>90.812881124323425</v>
      </c>
      <c r="R112" s="5">
        <v>91.490561308919141</v>
      </c>
      <c r="S112" s="5">
        <v>92.114422918449193</v>
      </c>
      <c r="T112" s="5">
        <v>92.689184534939557</v>
      </c>
      <c r="U112" s="5">
        <v>93.219106696515681</v>
      </c>
      <c r="V112" s="5">
        <v>93.708039100527628</v>
      </c>
      <c r="W112" s="5">
        <v>94.159463242891533</v>
      </c>
      <c r="X112" s="5">
        <v>94.576530732654845</v>
      </c>
    </row>
    <row r="113" spans="1:24" x14ac:dyDescent="0.3">
      <c r="A113" s="6" t="s">
        <v>6</v>
      </c>
      <c r="B113" s="6" t="s">
        <v>202</v>
      </c>
      <c r="C113" s="6" t="s">
        <v>120</v>
      </c>
      <c r="D113" s="6" t="s">
        <v>8</v>
      </c>
      <c r="E113" s="6" t="s">
        <v>9</v>
      </c>
      <c r="F113" s="5">
        <v>59.313000000000002</v>
      </c>
      <c r="G113" s="5">
        <v>62.690525700697982</v>
      </c>
      <c r="H113" s="5">
        <v>65.574572598369116</v>
      </c>
      <c r="I113" s="5">
        <v>68.04054655006702</v>
      </c>
      <c r="J113" s="5">
        <v>70.156244195324774</v>
      </c>
      <c r="K113" s="5">
        <v>71.979716810876283</v>
      </c>
      <c r="L113" s="5">
        <v>73.559405449437804</v>
      </c>
      <c r="M113" s="5">
        <v>74.935206433152587</v>
      </c>
      <c r="N113" s="5">
        <v>76.13979420336895</v>
      </c>
      <c r="O113" s="5">
        <v>77.19989891838064</v>
      </c>
      <c r="P113" s="5">
        <v>78.137424276214944</v>
      </c>
      <c r="Q113" s="5">
        <v>78.97037942981774</v>
      </c>
      <c r="R113" s="5">
        <v>79.713636429401831</v>
      </c>
      <c r="S113" s="5">
        <v>80.379537731193992</v>
      </c>
      <c r="T113" s="5">
        <v>80.978380394636375</v>
      </c>
      <c r="U113" s="5">
        <v>81.518801212425345</v>
      </c>
      <c r="V113" s="5">
        <v>82.008083237418603</v>
      </c>
      <c r="W113" s="5">
        <v>82.452400320327442</v>
      </c>
      <c r="X113" s="5">
        <v>82.857012863910143</v>
      </c>
    </row>
    <row r="114" spans="1:24" x14ac:dyDescent="0.3">
      <c r="A114" s="6" t="s">
        <v>6</v>
      </c>
      <c r="B114" s="6" t="s">
        <v>202</v>
      </c>
      <c r="C114" s="6" t="s">
        <v>121</v>
      </c>
      <c r="D114" s="6" t="s">
        <v>8</v>
      </c>
      <c r="E114" s="6" t="s">
        <v>9</v>
      </c>
      <c r="F114" s="5">
        <v>35.856999999999999</v>
      </c>
      <c r="G114" s="5">
        <v>39.330263643931488</v>
      </c>
      <c r="H114" s="5">
        <v>42.70009477508205</v>
      </c>
      <c r="I114" s="5">
        <v>45.92763377659427</v>
      </c>
      <c r="J114" s="5">
        <v>48.985972049166278</v>
      </c>
      <c r="K114" s="5">
        <v>51.859101148653373</v>
      </c>
      <c r="L114" s="5">
        <v>54.54012444367681</v>
      </c>
      <c r="M114" s="5">
        <v>57.029215447986402</v>
      </c>
      <c r="N114" s="5">
        <v>59.331658135145659</v>
      </c>
      <c r="O114" s="5">
        <v>61.456154388158581</v>
      </c>
      <c r="P114" s="5">
        <v>63.413467995347496</v>
      </c>
      <c r="Q114" s="5">
        <v>65.215401169607475</v>
      </c>
      <c r="R114" s="5">
        <v>66.874061636835691</v>
      </c>
      <c r="S114" s="5">
        <v>68.401364672478053</v>
      </c>
      <c r="T114" s="5">
        <v>69.808714849697921</v>
      </c>
      <c r="U114" s="5">
        <v>71.106819357567772</v>
      </c>
      <c r="V114" s="5">
        <v>72.305594038347394</v>
      </c>
      <c r="W114" s="5">
        <v>73.414132375750199</v>
      </c>
      <c r="X114" s="5">
        <v>74.440715485073184</v>
      </c>
    </row>
    <row r="115" spans="1:24" x14ac:dyDescent="0.3">
      <c r="A115" s="6" t="s">
        <v>6</v>
      </c>
      <c r="B115" s="6" t="s">
        <v>202</v>
      </c>
      <c r="C115" s="6" t="s">
        <v>122</v>
      </c>
      <c r="D115" s="6" t="s">
        <v>8</v>
      </c>
      <c r="E115" s="6" t="s">
        <v>9</v>
      </c>
      <c r="F115" s="5">
        <v>94.668000000000006</v>
      </c>
      <c r="G115" s="5">
        <v>96.109828325514115</v>
      </c>
      <c r="H115" s="5">
        <v>97.030510176927933</v>
      </c>
      <c r="I115" s="5">
        <v>97.665610774220895</v>
      </c>
      <c r="J115" s="5">
        <v>98.126759515782581</v>
      </c>
      <c r="K115" s="5">
        <v>98.473990598845617</v>
      </c>
      <c r="L115" s="5">
        <v>98.742575253410038</v>
      </c>
      <c r="M115" s="5">
        <v>98.954642863553659</v>
      </c>
      <c r="N115" s="5">
        <v>99.12480217821367</v>
      </c>
      <c r="O115" s="5">
        <v>99.263096932107757</v>
      </c>
      <c r="P115" s="5">
        <v>99.37666518555767</v>
      </c>
      <c r="Q115" s="5">
        <v>99.470721643015807</v>
      </c>
      <c r="R115" s="5">
        <v>99.549165273428102</v>
      </c>
      <c r="S115" s="5">
        <v>99.614969330144433</v>
      </c>
      <c r="T115" s="5">
        <v>99.670439759601578</v>
      </c>
      <c r="U115" s="5">
        <v>99.717391185082107</v>
      </c>
      <c r="V115" s="5">
        <v>99.757269685001944</v>
      </c>
      <c r="W115" s="5">
        <v>99.791240303701812</v>
      </c>
      <c r="X115" s="5">
        <v>99.820250629159275</v>
      </c>
    </row>
    <row r="116" spans="1:24" x14ac:dyDescent="0.3">
      <c r="A116" s="6" t="s">
        <v>6</v>
      </c>
      <c r="B116" s="6" t="s">
        <v>202</v>
      </c>
      <c r="C116" s="6" t="s">
        <v>123</v>
      </c>
      <c r="D116" s="6" t="s">
        <v>8</v>
      </c>
      <c r="E116" s="6" t="s">
        <v>9</v>
      </c>
      <c r="F116" s="5">
        <v>33.646999999999998</v>
      </c>
      <c r="G116" s="5">
        <v>36.812219365214538</v>
      </c>
      <c r="H116" s="5">
        <v>39.934261050949054</v>
      </c>
      <c r="I116" s="5">
        <v>42.978087744666105</v>
      </c>
      <c r="J116" s="5">
        <v>45.915719287102377</v>
      </c>
      <c r="K116" s="5">
        <v>48.72646454127419</v>
      </c>
      <c r="L116" s="5">
        <v>51.396500115620633</v>
      </c>
      <c r="M116" s="5">
        <v>53.918027603480702</v>
      </c>
      <c r="N116" s="5">
        <v>56.28822564746028</v>
      </c>
      <c r="O116" s="5">
        <v>58.508165252168368</v>
      </c>
      <c r="P116" s="5">
        <v>60.581799862267737</v>
      </c>
      <c r="Q116" s="5">
        <v>62.515090846465881</v>
      </c>
      <c r="R116" s="5">
        <v>64.315290780621055</v>
      </c>
      <c r="S116" s="5">
        <v>65.990382037145849</v>
      </c>
      <c r="T116" s="5">
        <v>67.548654397822531</v>
      </c>
      <c r="U116" s="5">
        <v>68.998399538566289</v>
      </c>
      <c r="V116" s="5">
        <v>70.347699353212036</v>
      </c>
      <c r="W116" s="5">
        <v>71.60428693982152</v>
      </c>
      <c r="X116" s="5">
        <v>72.775462146283047</v>
      </c>
    </row>
    <row r="117" spans="1:24" x14ac:dyDescent="0.3">
      <c r="A117" s="6" t="s">
        <v>6</v>
      </c>
      <c r="B117" s="6" t="s">
        <v>202</v>
      </c>
      <c r="C117" s="6" t="s">
        <v>124</v>
      </c>
      <c r="D117" s="6" t="s">
        <v>8</v>
      </c>
      <c r="E117" s="6" t="s">
        <v>9</v>
      </c>
      <c r="F117" s="5">
        <v>61.457999999999998</v>
      </c>
      <c r="G117" s="5">
        <v>64.069828700373122</v>
      </c>
      <c r="H117" s="5">
        <v>66.471648362784791</v>
      </c>
      <c r="I117" s="5">
        <v>68.676443196543445</v>
      </c>
      <c r="J117" s="5">
        <v>70.698570160322973</v>
      </c>
      <c r="K117" s="5">
        <v>72.552783887217217</v>
      </c>
      <c r="L117" s="5">
        <v>74.25358356732265</v>
      </c>
      <c r="M117" s="5">
        <v>75.814803474203231</v>
      </c>
      <c r="N117" s="5">
        <v>77.24937939212036</v>
      </c>
      <c r="O117" s="5">
        <v>78.569236940422357</v>
      </c>
      <c r="P117" s="5">
        <v>79.785261029276114</v>
      </c>
      <c r="Q117" s="5">
        <v>80.907316887332286</v>
      </c>
      <c r="R117" s="5">
        <v>81.944301914277233</v>
      </c>
      <c r="S117" s="5">
        <v>82.90421421511914</v>
      </c>
      <c r="T117" s="5">
        <v>83.794228454230648</v>
      </c>
      <c r="U117" s="5">
        <v>84.62077303734587</v>
      </c>
      <c r="V117" s="5">
        <v>85.389604952184783</v>
      </c>
      <c r="W117" s="5">
        <v>86.105880165437071</v>
      </c>
      <c r="X117" s="5">
        <v>86.77421850820997</v>
      </c>
    </row>
    <row r="118" spans="1:24" x14ac:dyDescent="0.3">
      <c r="A118" s="6" t="s">
        <v>6</v>
      </c>
      <c r="B118" s="6" t="s">
        <v>202</v>
      </c>
      <c r="C118" s="6" t="s">
        <v>125</v>
      </c>
      <c r="D118" s="6" t="s">
        <v>8</v>
      </c>
      <c r="E118" s="6" t="s">
        <v>9</v>
      </c>
      <c r="F118" s="5">
        <v>62.026000000000003</v>
      </c>
      <c r="G118" s="5">
        <v>64.870283549417962</v>
      </c>
      <c r="H118" s="5">
        <v>67.43342811110125</v>
      </c>
      <c r="I118" s="5">
        <v>69.741049322221073</v>
      </c>
      <c r="J118" s="5">
        <v>71.819071498494907</v>
      </c>
      <c r="K118" s="5">
        <v>73.692312811773562</v>
      </c>
      <c r="L118" s="5">
        <v>75.38373165946706</v>
      </c>
      <c r="M118" s="5">
        <v>76.914102854287663</v>
      </c>
      <c r="N118" s="5">
        <v>78.301956650183328</v>
      </c>
      <c r="O118" s="5">
        <v>79.563667612591743</v>
      </c>
      <c r="P118" s="5">
        <v>80.713620559096725</v>
      </c>
      <c r="Q118" s="5">
        <v>81.764408726703806</v>
      </c>
      <c r="R118" s="5">
        <v>82.727037816473086</v>
      </c>
      <c r="S118" s="5">
        <v>83.611121372165783</v>
      </c>
      <c r="T118" s="5">
        <v>84.425060245009632</v>
      </c>
      <c r="U118" s="5">
        <v>85.176203254558104</v>
      </c>
      <c r="V118" s="5">
        <v>85.870988651493846</v>
      </c>
      <c r="W118" s="5">
        <v>86.515067331947193</v>
      </c>
      <c r="X118" s="5">
        <v>87.113409401186445</v>
      </c>
    </row>
    <row r="119" spans="1:24" x14ac:dyDescent="0.3">
      <c r="A119" s="6" t="s">
        <v>6</v>
      </c>
      <c r="B119" s="6" t="s">
        <v>202</v>
      </c>
      <c r="C119" s="6" t="s">
        <v>126</v>
      </c>
      <c r="D119" s="6" t="s">
        <v>8</v>
      </c>
      <c r="E119" s="6" t="s">
        <v>9</v>
      </c>
      <c r="F119" s="5">
        <v>38.433999999999997</v>
      </c>
      <c r="G119" s="5">
        <v>41.913739802180672</v>
      </c>
      <c r="H119" s="5">
        <v>45.237288038855326</v>
      </c>
      <c r="I119" s="5">
        <v>48.374263774332434</v>
      </c>
      <c r="J119" s="5">
        <v>51.307373942055577</v>
      </c>
      <c r="K119" s="5">
        <v>54.030083708701994</v>
      </c>
      <c r="L119" s="5">
        <v>56.544003934361243</v>
      </c>
      <c r="M119" s="5">
        <v>58.856441209219902</v>
      </c>
      <c r="N119" s="5">
        <v>60.978338390769927</v>
      </c>
      <c r="O119" s="5">
        <v>62.92267415035402</v>
      </c>
      <c r="P119" s="5">
        <v>64.703295668469991</v>
      </c>
      <c r="Q119" s="5">
        <v>66.33411516400038</v>
      </c>
      <c r="R119" s="5">
        <v>67.828589813799468</v>
      </c>
      <c r="S119" s="5">
        <v>69.199410516232092</v>
      </c>
      <c r="T119" s="5">
        <v>70.458337760186211</v>
      </c>
      <c r="U119" s="5">
        <v>71.616136897699135</v>
      </c>
      <c r="V119" s="5">
        <v>72.682577705850633</v>
      </c>
      <c r="W119" s="5">
        <v>73.666473333424619</v>
      </c>
      <c r="X119" s="5">
        <v>74.575741517704316</v>
      </c>
    </row>
    <row r="120" spans="1:24" x14ac:dyDescent="0.3">
      <c r="A120" s="6" t="s">
        <v>6</v>
      </c>
      <c r="B120" s="6" t="s">
        <v>202</v>
      </c>
      <c r="C120" s="6" t="s">
        <v>127</v>
      </c>
      <c r="D120" s="6" t="s">
        <v>8</v>
      </c>
      <c r="E120" s="6" t="s">
        <v>9</v>
      </c>
      <c r="F120" s="5">
        <v>41.433999999999997</v>
      </c>
      <c r="G120" s="5">
        <v>44.603685125261507</v>
      </c>
      <c r="H120" s="5">
        <v>47.607742413066049</v>
      </c>
      <c r="I120" s="5">
        <v>50.429667144413372</v>
      </c>
      <c r="J120" s="5">
        <v>53.062137394411522</v>
      </c>
      <c r="K120" s="5">
        <v>55.504983484480682</v>
      </c>
      <c r="L120" s="5">
        <v>57.763221858356196</v>
      </c>
      <c r="M120" s="5">
        <v>59.845348480616408</v>
      </c>
      <c r="N120" s="5">
        <v>61.761967466982981</v>
      </c>
      <c r="O120" s="5">
        <v>63.524754115811731</v>
      </c>
      <c r="P120" s="5">
        <v>65.14571150851738</v>
      </c>
      <c r="Q120" s="5">
        <v>66.636665044357798</v>
      </c>
      <c r="R120" s="5">
        <v>68.008939169034491</v>
      </c>
      <c r="S120" s="5">
        <v>69.273167531262175</v>
      </c>
      <c r="T120" s="5">
        <v>70.439197148567757</v>
      </c>
      <c r="U120" s="5">
        <v>71.51605636510493</v>
      </c>
      <c r="V120" s="5">
        <v>72.511964326441841</v>
      </c>
      <c r="W120" s="5">
        <v>73.434366059060267</v>
      </c>
      <c r="X120" s="5">
        <v>74.289982098364206</v>
      </c>
    </row>
    <row r="121" spans="1:24" x14ac:dyDescent="0.3">
      <c r="A121" s="6" t="s">
        <v>6</v>
      </c>
      <c r="B121" s="6" t="s">
        <v>202</v>
      </c>
      <c r="C121" s="6" t="s">
        <v>128</v>
      </c>
      <c r="D121" s="6" t="s">
        <v>8</v>
      </c>
      <c r="E121" s="6" t="s">
        <v>9</v>
      </c>
      <c r="F121" s="5">
        <v>89.046000000000006</v>
      </c>
      <c r="G121" s="5">
        <v>91.059823294419601</v>
      </c>
      <c r="H121" s="5">
        <v>92.46913011274151</v>
      </c>
      <c r="I121" s="5">
        <v>93.509645135769375</v>
      </c>
      <c r="J121" s="5">
        <v>94.308949388997434</v>
      </c>
      <c r="K121" s="5">
        <v>94.941977842034873</v>
      </c>
      <c r="L121" s="5">
        <v>95.455588664982244</v>
      </c>
      <c r="M121" s="5">
        <v>95.880568595832187</v>
      </c>
      <c r="N121" s="5">
        <v>96.237971096867511</v>
      </c>
      <c r="O121" s="5">
        <v>96.542677333924004</v>
      </c>
      <c r="P121" s="5">
        <v>96.80550173751071</v>
      </c>
      <c r="Q121" s="5">
        <v>97.034491334321402</v>
      </c>
      <c r="R121" s="5">
        <v>97.235757160483459</v>
      </c>
      <c r="S121" s="5">
        <v>97.414023100716847</v>
      </c>
      <c r="T121" s="5">
        <v>97.572998133181756</v>
      </c>
      <c r="U121" s="5">
        <v>97.715634865697695</v>
      </c>
      <c r="V121" s="5">
        <v>97.844312906165541</v>
      </c>
      <c r="W121" s="5">
        <v>97.960971374584958</v>
      </c>
      <c r="X121" s="5">
        <v>98.067206280396519</v>
      </c>
    </row>
    <row r="122" spans="1:24" x14ac:dyDescent="0.3">
      <c r="A122" s="6" t="s">
        <v>6</v>
      </c>
      <c r="B122" s="6" t="s">
        <v>202</v>
      </c>
      <c r="C122" s="6" t="s">
        <v>129</v>
      </c>
      <c r="D122" s="6" t="s">
        <v>8</v>
      </c>
      <c r="E122" s="6" t="s">
        <v>9</v>
      </c>
      <c r="F122" s="5">
        <v>41.837000000000003</v>
      </c>
      <c r="G122" s="5">
        <v>45.079028957639785</v>
      </c>
      <c r="H122" s="5">
        <v>48.136751314538664</v>
      </c>
      <c r="I122" s="5">
        <v>50.99458401140059</v>
      </c>
      <c r="J122" s="5">
        <v>53.647030497655159</v>
      </c>
      <c r="K122" s="5">
        <v>56.096194913472466</v>
      </c>
      <c r="L122" s="5">
        <v>58.349475703812239</v>
      </c>
      <c r="M122" s="5">
        <v>60.417637451794448</v>
      </c>
      <c r="N122" s="5">
        <v>62.313316512374627</v>
      </c>
      <c r="O122" s="5">
        <v>64.049932248152857</v>
      </c>
      <c r="P122" s="5">
        <v>65.640937682638395</v>
      </c>
      <c r="Q122" s="5">
        <v>67.099334238497065</v>
      </c>
      <c r="R122" s="5">
        <v>68.437381178646845</v>
      </c>
      <c r="S122" s="5">
        <v>69.666442385917875</v>
      </c>
      <c r="T122" s="5">
        <v>70.79692614135989</v>
      </c>
      <c r="U122" s="5">
        <v>71.838285210309451</v>
      </c>
      <c r="V122" s="5">
        <v>72.799053996811409</v>
      </c>
      <c r="W122" s="5">
        <v>73.686906750377204</v>
      </c>
      <c r="X122" s="5">
        <v>74.508726108120229</v>
      </c>
    </row>
    <row r="123" spans="1:24" x14ac:dyDescent="0.3">
      <c r="A123" s="6" t="s">
        <v>6</v>
      </c>
      <c r="B123" s="6" t="s">
        <v>202</v>
      </c>
      <c r="C123" s="6" t="s">
        <v>130</v>
      </c>
      <c r="D123" s="6" t="s">
        <v>8</v>
      </c>
      <c r="E123" s="6" t="s">
        <v>9</v>
      </c>
      <c r="F123" s="5">
        <v>19.768999999999998</v>
      </c>
      <c r="G123" s="5">
        <v>21.792993898657365</v>
      </c>
      <c r="H123" s="5">
        <v>23.941502493956605</v>
      </c>
      <c r="I123" s="5">
        <v>26.207315765206889</v>
      </c>
      <c r="J123" s="5">
        <v>28.580790196314094</v>
      </c>
      <c r="K123" s="5">
        <v>31.049990119008982</v>
      </c>
      <c r="L123" s="5">
        <v>33.600944673736166</v>
      </c>
      <c r="M123" s="5">
        <v>36.218009173198155</v>
      </c>
      <c r="N123" s="5">
        <v>38.884309724515028</v>
      </c>
      <c r="O123" s="5">
        <v>41.582242198695255</v>
      </c>
      <c r="P123" s="5">
        <v>44.293992198629667</v>
      </c>
      <c r="Q123" s="5">
        <v>47.002042145788806</v>
      </c>
      <c r="R123" s="5">
        <v>49.689634858445324</v>
      </c>
      <c r="S123" s="5">
        <v>52.34116927587781</v>
      </c>
      <c r="T123" s="5">
        <v>54.942512119211919</v>
      </c>
      <c r="U123" s="5">
        <v>57.481217959287321</v>
      </c>
      <c r="V123" s="5">
        <v>59.946658206540619</v>
      </c>
      <c r="W123" s="5">
        <v>62.330066090009637</v>
      </c>
      <c r="X123" s="5">
        <v>64.624509296104392</v>
      </c>
    </row>
    <row r="124" spans="1:24" x14ac:dyDescent="0.3">
      <c r="A124" s="6" t="s">
        <v>6</v>
      </c>
      <c r="B124" s="6" t="s">
        <v>202</v>
      </c>
      <c r="C124" s="6" t="s">
        <v>131</v>
      </c>
      <c r="D124" s="6" t="s">
        <v>8</v>
      </c>
      <c r="E124" s="6" t="s">
        <v>9</v>
      </c>
      <c r="F124" s="5">
        <v>72.171000000000006</v>
      </c>
      <c r="G124" s="5">
        <v>74.021545554214001</v>
      </c>
      <c r="H124" s="5">
        <v>75.79375537599195</v>
      </c>
      <c r="I124" s="5">
        <v>77.484979685955992</v>
      </c>
      <c r="J124" s="5">
        <v>79.09347452029121</v>
      </c>
      <c r="K124" s="5">
        <v>80.618351553651038</v>
      </c>
      <c r="L124" s="5">
        <v>82.059513732195214</v>
      </c>
      <c r="M124" s="5">
        <v>83.417580414089585</v>
      </c>
      <c r="N124" s="5">
        <v>84.693805631363844</v>
      </c>
      <c r="O124" s="5">
        <v>85.889992831018532</v>
      </c>
      <c r="P124" s="5">
        <v>87.008409071341035</v>
      </c>
      <c r="Q124" s="5">
        <v>88.051701188476201</v>
      </c>
      <c r="R124" s="5">
        <v>89.022815951443363</v>
      </c>
      <c r="S124" s="5">
        <v>89.924925727306501</v>
      </c>
      <c r="T124" s="5">
        <v>90.761360710223954</v>
      </c>
      <c r="U124" s="5">
        <v>91.535548348298747</v>
      </c>
      <c r="V124" s="5">
        <v>92.250960242300422</v>
      </c>
      <c r="W124" s="5">
        <v>92.911066495486637</v>
      </c>
      <c r="X124" s="5">
        <v>93.519297263644205</v>
      </c>
    </row>
    <row r="125" spans="1:24" x14ac:dyDescent="0.3">
      <c r="A125" s="6" t="s">
        <v>6</v>
      </c>
      <c r="B125" s="6" t="s">
        <v>202</v>
      </c>
      <c r="C125" s="6" t="s">
        <v>132</v>
      </c>
      <c r="D125" s="6" t="s">
        <v>8</v>
      </c>
      <c r="E125" s="6" t="s">
        <v>9</v>
      </c>
      <c r="F125" s="5">
        <v>50.075000000000003</v>
      </c>
      <c r="G125" s="5">
        <v>53.491386378326844</v>
      </c>
      <c r="H125" s="5">
        <v>56.555842783196027</v>
      </c>
      <c r="I125" s="5">
        <v>59.289537620852137</v>
      </c>
      <c r="J125" s="5">
        <v>61.721166933991903</v>
      </c>
      <c r="K125" s="5">
        <v>63.882066253163195</v>
      </c>
      <c r="L125" s="5">
        <v>65.80321168505246</v>
      </c>
      <c r="M125" s="5">
        <v>67.513576681375227</v>
      </c>
      <c r="N125" s="5">
        <v>69.0393735951086</v>
      </c>
      <c r="O125" s="5">
        <v>70.40382997262779</v>
      </c>
      <c r="P125" s="5">
        <v>71.627263641443236</v>
      </c>
      <c r="Q125" s="5">
        <v>72.727307944463831</v>
      </c>
      <c r="R125" s="5">
        <v>73.719198530105501</v>
      </c>
      <c r="S125" s="5">
        <v>74.616071803500475</v>
      </c>
      <c r="T125" s="5">
        <v>75.429248922798408</v>
      </c>
      <c r="U125" s="5">
        <v>76.168493258921927</v>
      </c>
      <c r="V125" s="5">
        <v>76.842237181013061</v>
      </c>
      <c r="W125" s="5">
        <v>77.457778291987651</v>
      </c>
      <c r="X125" s="5">
        <v>78.021447340216085</v>
      </c>
    </row>
    <row r="126" spans="1:24" x14ac:dyDescent="0.3">
      <c r="A126" s="6" t="s">
        <v>6</v>
      </c>
      <c r="B126" s="6" t="s">
        <v>202</v>
      </c>
      <c r="C126" s="6" t="s">
        <v>133</v>
      </c>
      <c r="D126" s="6" t="s">
        <v>8</v>
      </c>
      <c r="E126" s="6" t="s">
        <v>9</v>
      </c>
      <c r="F126" s="5">
        <v>37.976999999999997</v>
      </c>
      <c r="G126" s="5">
        <v>41.109115733639243</v>
      </c>
      <c r="H126" s="5">
        <v>44.161334175768154</v>
      </c>
      <c r="I126" s="5">
        <v>47.107052871708703</v>
      </c>
      <c r="J126" s="5">
        <v>49.92661016509161</v>
      </c>
      <c r="K126" s="5">
        <v>52.606858377160293</v>
      </c>
      <c r="L126" s="5">
        <v>55.140360884454424</v>
      </c>
      <c r="M126" s="5">
        <v>57.52440734216605</v>
      </c>
      <c r="N126" s="5">
        <v>59.759997893230967</v>
      </c>
      <c r="O126" s="5">
        <v>61.850896537642861</v>
      </c>
      <c r="P126" s="5">
        <v>63.8028086372207</v>
      </c>
      <c r="Q126" s="5">
        <v>65.62270339322842</v>
      </c>
      <c r="R126" s="5">
        <v>67.318279701870225</v>
      </c>
      <c r="S126" s="5">
        <v>68.897561149662081</v>
      </c>
      <c r="T126" s="5">
        <v>70.368600334241265</v>
      </c>
      <c r="U126" s="5">
        <v>71.739271637434371</v>
      </c>
      <c r="V126" s="5">
        <v>73.017133055372724</v>
      </c>
      <c r="W126" s="5">
        <v>74.209340343948227</v>
      </c>
      <c r="X126" s="5">
        <v>75.322599724157527</v>
      </c>
    </row>
    <row r="127" spans="1:24" x14ac:dyDescent="0.3">
      <c r="A127" s="6" t="s">
        <v>6</v>
      </c>
      <c r="B127" s="6" t="s">
        <v>202</v>
      </c>
      <c r="C127" s="6" t="s">
        <v>134</v>
      </c>
      <c r="D127" s="6" t="s">
        <v>8</v>
      </c>
      <c r="E127" s="6" t="s">
        <v>9</v>
      </c>
      <c r="F127" s="5">
        <v>57.357999999999997</v>
      </c>
      <c r="G127" s="5">
        <v>60.275315569238167</v>
      </c>
      <c r="H127" s="5">
        <v>62.844055370733052</v>
      </c>
      <c r="I127" s="5">
        <v>65.10463899284477</v>
      </c>
      <c r="J127" s="5">
        <v>67.096091132263922</v>
      </c>
      <c r="K127" s="5">
        <v>68.854099554783872</v>
      </c>
      <c r="L127" s="5">
        <v>70.410277322703209</v>
      </c>
      <c r="M127" s="5">
        <v>71.7920978339653</v>
      </c>
      <c r="N127" s="5">
        <v>73.023168578574683</v>
      </c>
      <c r="O127" s="5">
        <v>74.12364807045077</v>
      </c>
      <c r="P127" s="5">
        <v>75.110698738850473</v>
      </c>
      <c r="Q127" s="5">
        <v>75.998921433010452</v>
      </c>
      <c r="R127" s="5">
        <v>76.800747308394634</v>
      </c>
      <c r="S127" s="5">
        <v>77.526779198550244</v>
      </c>
      <c r="T127" s="5">
        <v>78.186082907320497</v>
      </c>
      <c r="U127" s="5">
        <v>78.786432699106825</v>
      </c>
      <c r="V127" s="5">
        <v>79.334516685386959</v>
      </c>
      <c r="W127" s="5">
        <v>79.836107982742902</v>
      </c>
      <c r="X127" s="5">
        <v>80.296207106571487</v>
      </c>
    </row>
    <row r="128" spans="1:24" x14ac:dyDescent="0.3">
      <c r="A128" s="6" t="s">
        <v>6</v>
      </c>
      <c r="B128" s="6" t="s">
        <v>202</v>
      </c>
      <c r="C128" s="6" t="s">
        <v>135</v>
      </c>
      <c r="D128" s="6" t="s">
        <v>8</v>
      </c>
      <c r="E128" s="6" t="s">
        <v>9</v>
      </c>
      <c r="F128" s="5">
        <v>17.109000000000002</v>
      </c>
      <c r="G128" s="5">
        <v>19.044983598021393</v>
      </c>
      <c r="H128" s="5">
        <v>21.112544866852428</v>
      </c>
      <c r="I128" s="5">
        <v>23.303625751593348</v>
      </c>
      <c r="J128" s="5">
        <v>25.607250992845763</v>
      </c>
      <c r="K128" s="5">
        <v>28.009762149134616</v>
      </c>
      <c r="L128" s="5">
        <v>30.495213796138444</v>
      </c>
      <c r="M128" s="5">
        <v>33.045906390199669</v>
      </c>
      <c r="N128" s="5">
        <v>35.643014766480796</v>
      </c>
      <c r="O128" s="5">
        <v>38.267261292725848</v>
      </c>
      <c r="P128" s="5">
        <v>40.899579995089923</v>
      </c>
      <c r="Q128" s="5">
        <v>43.521722618695897</v>
      </c>
      <c r="R128" s="5">
        <v>46.116768180370627</v>
      </c>
      <c r="S128" s="5">
        <v>48.669511693238682</v>
      </c>
      <c r="T128" s="5">
        <v>51.166722659166233</v>
      </c>
      <c r="U128" s="5">
        <v>53.597277258451768</v>
      </c>
      <c r="V128" s="5">
        <v>55.9521783322134</v>
      </c>
      <c r="W128" s="5">
        <v>58.224483593250177</v>
      </c>
      <c r="X128" s="5">
        <v>60.409165160727554</v>
      </c>
    </row>
    <row r="129" spans="1:24" x14ac:dyDescent="0.3">
      <c r="A129" s="6" t="s">
        <v>6</v>
      </c>
      <c r="B129" s="6" t="s">
        <v>202</v>
      </c>
      <c r="C129" s="6" t="s">
        <v>136</v>
      </c>
      <c r="D129" s="6" t="s">
        <v>8</v>
      </c>
      <c r="E129" s="6" t="s">
        <v>9</v>
      </c>
      <c r="F129" s="5">
        <v>49.802999999999997</v>
      </c>
      <c r="G129" s="5">
        <v>53.146476761022278</v>
      </c>
      <c r="H129" s="5">
        <v>56.219869030846368</v>
      </c>
      <c r="I129" s="5">
        <v>59.027650712353484</v>
      </c>
      <c r="J129" s="5">
        <v>61.582451774625902</v>
      </c>
      <c r="K129" s="5">
        <v>63.901624985765316</v>
      </c>
      <c r="L129" s="5">
        <v>66.00473143067498</v>
      </c>
      <c r="M129" s="5">
        <v>67.911833443707792</v>
      </c>
      <c r="N129" s="5">
        <v>69.64241883730034</v>
      </c>
      <c r="O129" s="5">
        <v>71.214781719856603</v>
      </c>
      <c r="P129" s="5">
        <v>72.645714398532405</v>
      </c>
      <c r="Q129" s="5">
        <v>73.950400315440618</v>
      </c>
      <c r="R129" s="5">
        <v>75.142429871268845</v>
      </c>
      <c r="S129" s="5">
        <v>76.233886183837214</v>
      </c>
      <c r="T129" s="5">
        <v>77.235466286471976</v>
      </c>
      <c r="U129" s="5">
        <v>78.156616141183136</v>
      </c>
      <c r="V129" s="5">
        <v>79.005666495791388</v>
      </c>
      <c r="W129" s="5">
        <v>79.789962262500921</v>
      </c>
      <c r="X129" s="5">
        <v>80.515981680724963</v>
      </c>
    </row>
    <row r="130" spans="1:24" x14ac:dyDescent="0.3">
      <c r="A130" s="6" t="s">
        <v>6</v>
      </c>
      <c r="B130" s="6" t="s">
        <v>202</v>
      </c>
      <c r="C130" s="6" t="s">
        <v>137</v>
      </c>
      <c r="D130" s="6" t="s">
        <v>8</v>
      </c>
      <c r="E130" s="6" t="s">
        <v>9</v>
      </c>
      <c r="F130" s="5">
        <v>57.319000000000003</v>
      </c>
      <c r="G130" s="5">
        <v>60.480990706904024</v>
      </c>
      <c r="H130" s="5">
        <v>63.171421417349471</v>
      </c>
      <c r="I130" s="5">
        <v>65.462942538247958</v>
      </c>
      <c r="J130" s="5">
        <v>67.420520310076</v>
      </c>
      <c r="K130" s="5">
        <v>69.099634740998042</v>
      </c>
      <c r="L130" s="5">
        <v>70.546525781638579</v>
      </c>
      <c r="M130" s="5">
        <v>71.799263304492328</v>
      </c>
      <c r="N130" s="5">
        <v>72.889030780656597</v>
      </c>
      <c r="O130" s="5">
        <v>73.841350909153334</v>
      </c>
      <c r="P130" s="5">
        <v>74.677152409940788</v>
      </c>
      <c r="Q130" s="5">
        <v>75.413657073568501</v>
      </c>
      <c r="R130" s="5">
        <v>76.065099781369156</v>
      </c>
      <c r="S130" s="5">
        <v>76.643305646003299</v>
      </c>
      <c r="T130" s="5">
        <v>77.15814991827142</v>
      </c>
      <c r="U130" s="5">
        <v>77.617923825107923</v>
      </c>
      <c r="V130" s="5">
        <v>78.029625815025227</v>
      </c>
      <c r="W130" s="5">
        <v>78.399193990727369</v>
      </c>
      <c r="X130" s="5">
        <v>78.7316922581348</v>
      </c>
    </row>
    <row r="131" spans="1:24" x14ac:dyDescent="0.3">
      <c r="A131" s="6" t="s">
        <v>6</v>
      </c>
      <c r="B131" s="6" t="s">
        <v>202</v>
      </c>
      <c r="C131" s="6" t="s">
        <v>138</v>
      </c>
      <c r="D131" s="6" t="s">
        <v>8</v>
      </c>
      <c r="E131" s="6" t="s">
        <v>9</v>
      </c>
      <c r="F131" s="5">
        <v>82.861000000000004</v>
      </c>
      <c r="G131" s="5">
        <v>84.222674159463338</v>
      </c>
      <c r="H131" s="5">
        <v>85.520798551603988</v>
      </c>
      <c r="I131" s="5">
        <v>86.751682463964059</v>
      </c>
      <c r="J131" s="5">
        <v>87.912674688727549</v>
      </c>
      <c r="K131" s="5">
        <v>89.002161785939109</v>
      </c>
      <c r="L131" s="5">
        <v>90.019529522900058</v>
      </c>
      <c r="M131" s="5">
        <v>90.965092835326772</v>
      </c>
      <c r="N131" s="5">
        <v>91.840001170200864</v>
      </c>
      <c r="O131" s="5">
        <v>92.646126795178134</v>
      </c>
      <c r="P131" s="5">
        <v>93.385943641818159</v>
      </c>
      <c r="Q131" s="5">
        <v>94.062403622187659</v>
      </c>
      <c r="R131" s="5">
        <v>94.678816301428455</v>
      </c>
      <c r="S131" s="5">
        <v>95.238736514961005</v>
      </c>
      <c r="T131" s="5">
        <v>95.745863162270354</v>
      </c>
      <c r="U131" s="5">
        <v>96.203951127000991</v>
      </c>
      <c r="V131" s="5">
        <v>96.61673715821496</v>
      </c>
      <c r="W131" s="5">
        <v>96.987879649849802</v>
      </c>
      <c r="X131" s="5">
        <v>97.320911588323952</v>
      </c>
    </row>
    <row r="132" spans="1:24" x14ac:dyDescent="0.3">
      <c r="A132" s="6" t="s">
        <v>6</v>
      </c>
      <c r="B132" s="6" t="s">
        <v>202</v>
      </c>
      <c r="C132" s="6" t="s">
        <v>139</v>
      </c>
      <c r="D132" s="6" t="s">
        <v>8</v>
      </c>
      <c r="E132" s="6" t="s">
        <v>9</v>
      </c>
      <c r="F132" s="5">
        <v>79.411000000000001</v>
      </c>
      <c r="G132" s="5">
        <v>81.455756540802412</v>
      </c>
      <c r="H132" s="5">
        <v>83.165177041492669</v>
      </c>
      <c r="I132" s="5">
        <v>84.610495598212466</v>
      </c>
      <c r="J132" s="5">
        <v>85.845307400151555</v>
      </c>
      <c r="K132" s="5">
        <v>86.910344730427241</v>
      </c>
      <c r="L132" s="5">
        <v>87.836914128513882</v>
      </c>
      <c r="M132" s="5">
        <v>88.649355895963069</v>
      </c>
      <c r="N132" s="5">
        <v>89.3668087855403</v>
      </c>
      <c r="O132" s="5">
        <v>90.004485068650681</v>
      </c>
      <c r="P132" s="5">
        <v>90.574600323619819</v>
      </c>
      <c r="Q132" s="5">
        <v>91.087058375750274</v>
      </c>
      <c r="R132" s="5">
        <v>91.549961194437103</v>
      </c>
      <c r="S132" s="5">
        <v>91.969992471207647</v>
      </c>
      <c r="T132" s="5">
        <v>92.352709129264582</v>
      </c>
      <c r="U132" s="5">
        <v>92.702765048952585</v>
      </c>
      <c r="V132" s="5">
        <v>93.024084389001644</v>
      </c>
      <c r="W132" s="5">
        <v>93.319997062325484</v>
      </c>
      <c r="X132" s="5">
        <v>93.593345529313027</v>
      </c>
    </row>
    <row r="133" spans="1:24" x14ac:dyDescent="0.3">
      <c r="A133" s="6" t="s">
        <v>6</v>
      </c>
      <c r="B133" s="6" t="s">
        <v>202</v>
      </c>
      <c r="C133" s="6" t="s">
        <v>140</v>
      </c>
      <c r="D133" s="6" t="s">
        <v>8</v>
      </c>
      <c r="E133" s="6" t="s">
        <v>9</v>
      </c>
      <c r="F133" s="5">
        <v>18.620999999999999</v>
      </c>
      <c r="G133" s="5">
        <v>20.758945650880605</v>
      </c>
      <c r="H133" s="5">
        <v>23.032270594902432</v>
      </c>
      <c r="I133" s="5">
        <v>25.428461213196108</v>
      </c>
      <c r="J133" s="5">
        <v>27.93177738594278</v>
      </c>
      <c r="K133" s="5">
        <v>30.523761903886289</v>
      </c>
      <c r="L133" s="5">
        <v>33.183928665198884</v>
      </c>
      <c r="M133" s="5">
        <v>35.890570622230179</v>
      </c>
      <c r="N133" s="5">
        <v>38.621614992097825</v>
      </c>
      <c r="O133" s="5">
        <v>41.355451143672731</v>
      </c>
      <c r="P133" s="5">
        <v>44.071665559338655</v>
      </c>
      <c r="Q133" s="5">
        <v>46.751635631159978</v>
      </c>
      <c r="R133" s="5">
        <v>49.37895561565572</v>
      </c>
      <c r="S133" s="5">
        <v>51.939689490188037</v>
      </c>
      <c r="T133" s="5">
        <v>54.422463290585476</v>
      </c>
      <c r="U133" s="5">
        <v>56.818421824679021</v>
      </c>
      <c r="V133" s="5">
        <v>59.121081038211763</v>
      </c>
      <c r="W133" s="5">
        <v>61.326108507857413</v>
      </c>
      <c r="X133" s="5">
        <v>63.431061935252146</v>
      </c>
    </row>
    <row r="134" spans="1:24" x14ac:dyDescent="0.3">
      <c r="A134" s="6" t="s">
        <v>6</v>
      </c>
      <c r="B134" s="6" t="s">
        <v>202</v>
      </c>
      <c r="C134" s="6" t="s">
        <v>141</v>
      </c>
      <c r="D134" s="6" t="s">
        <v>8</v>
      </c>
      <c r="E134" s="6" t="s">
        <v>9</v>
      </c>
      <c r="F134" s="5">
        <v>86.200000000000017</v>
      </c>
      <c r="G134" s="5">
        <v>87.364646948480924</v>
      </c>
      <c r="H134" s="5">
        <v>88.355645676596566</v>
      </c>
      <c r="I134" s="5">
        <v>89.207934009793433</v>
      </c>
      <c r="J134" s="5">
        <v>89.947914335034071</v>
      </c>
      <c r="K134" s="5">
        <v>90.595846027974304</v>
      </c>
      <c r="L134" s="5">
        <v>91.167495459579314</v>
      </c>
      <c r="M134" s="5">
        <v>91.675292339150005</v>
      </c>
      <c r="N134" s="5">
        <v>92.129152892389115</v>
      </c>
      <c r="O134" s="5">
        <v>92.537074716269572</v>
      </c>
      <c r="P134" s="5">
        <v>92.905572770350389</v>
      </c>
      <c r="Q134" s="5">
        <v>93.240003204248751</v>
      </c>
      <c r="R134" s="5">
        <v>93.544806881585728</v>
      </c>
      <c r="S134" s="5">
        <v>93.823694648130839</v>
      </c>
      <c r="T134" s="5">
        <v>94.079789811040527</v>
      </c>
      <c r="U134" s="5">
        <v>94.315738821303853</v>
      </c>
      <c r="V134" s="5">
        <v>94.533798067998845</v>
      </c>
      <c r="W134" s="5">
        <v>94.735902540915987</v>
      </c>
      <c r="X134" s="5">
        <v>94.923720597819838</v>
      </c>
    </row>
    <row r="135" spans="1:24" x14ac:dyDescent="0.3">
      <c r="A135" s="6" t="s">
        <v>6</v>
      </c>
      <c r="B135" s="6" t="s">
        <v>202</v>
      </c>
      <c r="C135" s="6" t="s">
        <v>142</v>
      </c>
      <c r="D135" s="6" t="s">
        <v>8</v>
      </c>
      <c r="E135" s="6" t="s">
        <v>9</v>
      </c>
      <c r="F135" s="5">
        <v>73.034999999999997</v>
      </c>
      <c r="G135" s="5">
        <v>74.925683648078319</v>
      </c>
      <c r="H135" s="5">
        <v>76.716504905557969</v>
      </c>
      <c r="I135" s="5">
        <v>78.407704679979304</v>
      </c>
      <c r="J135" s="5">
        <v>80.000431957138801</v>
      </c>
      <c r="K135" s="5">
        <v>81.49660439860746</v>
      </c>
      <c r="L135" s="5">
        <v>82.898774184555492</v>
      </c>
      <c r="M135" s="5">
        <v>84.210002269274156</v>
      </c>
      <c r="N135" s="5">
        <v>85.433743165351004</v>
      </c>
      <c r="O135" s="5">
        <v>86.573741480977986</v>
      </c>
      <c r="P135" s="5">
        <v>87.63394071303621</v>
      </c>
      <c r="Q135" s="5">
        <v>88.618404240637574</v>
      </c>
      <c r="R135" s="5">
        <v>89.531248054213165</v>
      </c>
      <c r="S135" s="5">
        <v>90.376584473380461</v>
      </c>
      <c r="T135" s="5">
        <v>91.158475930310161</v>
      </c>
      <c r="U135" s="5">
        <v>91.880897802316852</v>
      </c>
      <c r="V135" s="5">
        <v>92.547709248038885</v>
      </c>
      <c r="W135" s="5">
        <v>93.162631018646564</v>
      </c>
      <c r="X135" s="5">
        <v>93.729229264730023</v>
      </c>
    </row>
    <row r="136" spans="1:24" x14ac:dyDescent="0.3">
      <c r="A136" s="6" t="s">
        <v>6</v>
      </c>
      <c r="B136" s="6" t="s">
        <v>202</v>
      </c>
      <c r="C136" s="6" t="s">
        <v>143</v>
      </c>
      <c r="D136" s="6" t="s">
        <v>8</v>
      </c>
      <c r="E136" s="6" t="s">
        <v>9</v>
      </c>
      <c r="F136" s="5">
        <v>35.895000000000003</v>
      </c>
      <c r="G136" s="5">
        <v>38.955428518015367</v>
      </c>
      <c r="H136" s="5">
        <v>41.96524633653793</v>
      </c>
      <c r="I136" s="5">
        <v>44.896052779699829</v>
      </c>
      <c r="J136" s="5">
        <v>47.725286887913782</v>
      </c>
      <c r="K136" s="5">
        <v>50.436263253920863</v>
      </c>
      <c r="L136" s="5">
        <v>53.017773867247683</v>
      </c>
      <c r="M136" s="5">
        <v>55.463414214716586</v>
      </c>
      <c r="N136" s="5">
        <v>57.770776943970702</v>
      </c>
      <c r="O136" s="5">
        <v>59.940624217898488</v>
      </c>
      <c r="P136" s="5">
        <v>61.976113408295895</v>
      </c>
      <c r="Q136" s="5">
        <v>63.882118215298767</v>
      </c>
      <c r="R136" s="5">
        <v>65.664662346512287</v>
      </c>
      <c r="S136" s="5">
        <v>67.330466061175827</v>
      </c>
      <c r="T136" s="5">
        <v>68.886595991955872</v>
      </c>
      <c r="U136" s="5">
        <v>70.3402039159309</v>
      </c>
      <c r="V136" s="5">
        <v>71.698338824706738</v>
      </c>
      <c r="W136" s="5">
        <v>72.96781734585069</v>
      </c>
      <c r="X136" s="5">
        <v>74.155139296709166</v>
      </c>
    </row>
    <row r="137" spans="1:24" x14ac:dyDescent="0.3">
      <c r="A137" s="6" t="s">
        <v>6</v>
      </c>
      <c r="B137" s="6" t="s">
        <v>202</v>
      </c>
      <c r="C137" s="6" t="s">
        <v>144</v>
      </c>
      <c r="D137" s="6" t="s">
        <v>8</v>
      </c>
      <c r="E137" s="6" t="s">
        <v>9</v>
      </c>
      <c r="F137" s="5">
        <v>74.799000000000007</v>
      </c>
      <c r="G137" s="5">
        <v>76.993519410071087</v>
      </c>
      <c r="H137" s="5">
        <v>78.937697118335649</v>
      </c>
      <c r="I137" s="5">
        <v>80.664912984975885</v>
      </c>
      <c r="J137" s="5">
        <v>82.204169683126253</v>
      </c>
      <c r="K137" s="5">
        <v>83.580420992735426</v>
      </c>
      <c r="L137" s="5">
        <v>84.8150215680798</v>
      </c>
      <c r="M137" s="5">
        <v>85.926201253898085</v>
      </c>
      <c r="N137" s="5">
        <v>86.929515105918284</v>
      </c>
      <c r="O137" s="5">
        <v>87.838247672998435</v>
      </c>
      <c r="P137" s="5">
        <v>88.663764987345971</v>
      </c>
      <c r="Q137" s="5">
        <v>89.41581531013793</v>
      </c>
      <c r="R137" s="5">
        <v>90.10278317605642</v>
      </c>
      <c r="S137" s="5">
        <v>90.731902548857263</v>
      </c>
      <c r="T137" s="5">
        <v>91.309435018912282</v>
      </c>
      <c r="U137" s="5">
        <v>91.840818546071731</v>
      </c>
      <c r="V137" s="5">
        <v>92.330791605067674</v>
      </c>
      <c r="W137" s="5">
        <v>92.783496896976601</v>
      </c>
      <c r="X137" s="5">
        <v>93.202568132275829</v>
      </c>
    </row>
    <row r="138" spans="1:24" x14ac:dyDescent="0.3">
      <c r="A138" s="6" t="s">
        <v>6</v>
      </c>
      <c r="B138" s="6" t="s">
        <v>202</v>
      </c>
      <c r="C138" s="6" t="s">
        <v>145</v>
      </c>
      <c r="D138" s="6" t="s">
        <v>8</v>
      </c>
      <c r="E138" s="6" t="s">
        <v>9</v>
      </c>
      <c r="F138" s="5">
        <v>76.92</v>
      </c>
      <c r="G138" s="5">
        <v>78.640227338277313</v>
      </c>
      <c r="H138" s="5">
        <v>80.229545171001675</v>
      </c>
      <c r="I138" s="5">
        <v>81.697084527025197</v>
      </c>
      <c r="J138" s="5">
        <v>83.051720297365975</v>
      </c>
      <c r="K138" s="5">
        <v>84.301948003988798</v>
      </c>
      <c r="L138" s="5">
        <v>85.455807834065538</v>
      </c>
      <c r="M138" s="5">
        <v>86.520843690930633</v>
      </c>
      <c r="N138" s="5">
        <v>87.504087535809262</v>
      </c>
      <c r="O138" s="5">
        <v>88.412061484944999</v>
      </c>
      <c r="P138" s="5">
        <v>89.250791943638518</v>
      </c>
      <c r="Q138" s="5">
        <v>90.025831517551325</v>
      </c>
      <c r="R138" s="5">
        <v>90.742285584746767</v>
      </c>
      <c r="S138" s="5">
        <v>91.404841290529674</v>
      </c>
      <c r="T138" s="5">
        <v>92.017797391649708</v>
      </c>
      <c r="U138" s="5">
        <v>92.585093871958819</v>
      </c>
      <c r="V138" s="5">
        <v>93.110340616272296</v>
      </c>
      <c r="W138" s="5">
        <v>93.596844694003863</v>
      </c>
      <c r="X138" s="5">
        <v>94.047635993741423</v>
      </c>
    </row>
    <row r="139" spans="1:24" x14ac:dyDescent="0.3">
      <c r="A139" s="6" t="s">
        <v>6</v>
      </c>
      <c r="B139" s="6" t="s">
        <v>202</v>
      </c>
      <c r="C139" s="6" t="s">
        <v>146</v>
      </c>
      <c r="D139" s="6" t="s">
        <v>8</v>
      </c>
      <c r="E139" s="6" t="s">
        <v>9</v>
      </c>
      <c r="F139" s="5">
        <v>48.902999999999999</v>
      </c>
      <c r="G139" s="5">
        <v>52.059271857238244</v>
      </c>
      <c r="H139" s="5">
        <v>54.99251613565297</v>
      </c>
      <c r="I139" s="5">
        <v>57.702090120959312</v>
      </c>
      <c r="J139" s="5">
        <v>60.194399318916091</v>
      </c>
      <c r="K139" s="5">
        <v>62.480442482197695</v>
      </c>
      <c r="L139" s="5">
        <v>64.573874369342008</v>
      </c>
      <c r="M139" s="5">
        <v>66.489578635834064</v>
      </c>
      <c r="N139" s="5">
        <v>68.242678323215074</v>
      </c>
      <c r="O139" s="5">
        <v>69.847890903970239</v>
      </c>
      <c r="P139" s="5">
        <v>71.319138601741756</v>
      </c>
      <c r="Q139" s="5">
        <v>72.669338913285941</v>
      </c>
      <c r="R139" s="5">
        <v>73.910316952126152</v>
      </c>
      <c r="S139" s="5">
        <v>75.052796562842815</v>
      </c>
      <c r="T139" s="5">
        <v>76.10643970171337</v>
      </c>
      <c r="U139" s="5">
        <v>77.079913175950026</v>
      </c>
      <c r="V139" s="5">
        <v>77.980968849055941</v>
      </c>
      <c r="W139" s="5">
        <v>78.816528381185421</v>
      </c>
      <c r="X139" s="5">
        <v>79.592766990735626</v>
      </c>
    </row>
    <row r="140" spans="1:24" x14ac:dyDescent="0.3">
      <c r="A140" s="6" t="s">
        <v>6</v>
      </c>
      <c r="B140" s="6" t="s">
        <v>202</v>
      </c>
      <c r="C140" s="6" t="s">
        <v>147</v>
      </c>
      <c r="D140" s="6" t="s">
        <v>8</v>
      </c>
      <c r="E140" s="6" t="s">
        <v>9</v>
      </c>
      <c r="F140" s="5">
        <v>12.526</v>
      </c>
      <c r="G140" s="5">
        <v>14.405218221258083</v>
      </c>
      <c r="H140" s="5">
        <v>16.457760728002345</v>
      </c>
      <c r="I140" s="5">
        <v>18.671922328377157</v>
      </c>
      <c r="J140" s="5">
        <v>21.029879328609336</v>
      </c>
      <c r="K140" s="5">
        <v>23.508316591493436</v>
      </c>
      <c r="L140" s="5">
        <v>26.07959552369233</v>
      </c>
      <c r="M140" s="5">
        <v>28.713332245523421</v>
      </c>
      <c r="N140" s="5">
        <v>31.378181187690124</v>
      </c>
      <c r="O140" s="5">
        <v>34.043591535650506</v>
      </c>
      <c r="P140" s="5">
        <v>36.681327942573176</v>
      </c>
      <c r="Q140" s="5">
        <v>39.266611183899549</v>
      </c>
      <c r="R140" s="5">
        <v>41.778816499750491</v>
      </c>
      <c r="S140" s="5">
        <v>44.201743959694596</v>
      </c>
      <c r="T140" s="5">
        <v>46.523530246875325</v>
      </c>
      <c r="U140" s="5">
        <v>48.736299124101343</v>
      </c>
      <c r="V140" s="5">
        <v>50.835651541415174</v>
      </c>
      <c r="W140" s="5">
        <v>52.820083556520544</v>
      </c>
      <c r="X140" s="5">
        <v>54.690399379120393</v>
      </c>
    </row>
    <row r="141" spans="1:24" x14ac:dyDescent="0.3">
      <c r="A141" s="6" t="s">
        <v>6</v>
      </c>
      <c r="B141" s="6" t="s">
        <v>202</v>
      </c>
      <c r="C141" s="6" t="s">
        <v>148</v>
      </c>
      <c r="D141" s="6" t="s">
        <v>8</v>
      </c>
      <c r="E141" s="6" t="s">
        <v>9</v>
      </c>
      <c r="F141" s="5">
        <v>60.957999999999998</v>
      </c>
      <c r="G141" s="5">
        <v>63.797514574850112</v>
      </c>
      <c r="H141" s="5">
        <v>66.356698658373276</v>
      </c>
      <c r="I141" s="5">
        <v>68.660801085401857</v>
      </c>
      <c r="J141" s="5">
        <v>70.73554795132867</v>
      </c>
      <c r="K141" s="5">
        <v>72.605663289775933</v>
      </c>
      <c r="L141" s="5">
        <v>74.294071695673352</v>
      </c>
      <c r="M141" s="5">
        <v>75.821546489658843</v>
      </c>
      <c r="N141" s="5">
        <v>77.206631661638951</v>
      </c>
      <c r="O141" s="5">
        <v>78.465720851728747</v>
      </c>
      <c r="P141" s="5">
        <v>79.613217925684623</v>
      </c>
      <c r="Q141" s="5">
        <v>80.661732513030245</v>
      </c>
      <c r="R141" s="5">
        <v>81.622283010622041</v>
      </c>
      <c r="S141" s="5">
        <v>82.504491795652854</v>
      </c>
      <c r="T141" s="5">
        <v>83.316764971144934</v>
      </c>
      <c r="U141" s="5">
        <v>84.066453503897748</v>
      </c>
      <c r="V141" s="5">
        <v>84.759995220899469</v>
      </c>
      <c r="W141" s="5">
        <v>85.403038540110714</v>
      </c>
      <c r="X141" s="5">
        <v>86.000549498547201</v>
      </c>
    </row>
    <row r="142" spans="1:24" x14ac:dyDescent="0.3">
      <c r="A142" s="6" t="s">
        <v>6</v>
      </c>
      <c r="B142" s="6" t="s">
        <v>202</v>
      </c>
      <c r="C142" s="6" t="s">
        <v>149</v>
      </c>
      <c r="D142" s="6" t="s">
        <v>8</v>
      </c>
      <c r="E142" s="6" t="s">
        <v>9</v>
      </c>
      <c r="F142" s="5">
        <v>98.784999999999997</v>
      </c>
      <c r="G142" s="5">
        <v>99.715063289080845</v>
      </c>
      <c r="H142" s="5">
        <v>99.800588661497557</v>
      </c>
      <c r="I142" s="5">
        <v>99.845624442270193</v>
      </c>
      <c r="J142" s="5">
        <v>99.873960728103057</v>
      </c>
      <c r="K142" s="5">
        <v>99.893591909170439</v>
      </c>
      <c r="L142" s="5">
        <v>99.908056426794516</v>
      </c>
      <c r="M142" s="5">
        <v>99.919184301676353</v>
      </c>
      <c r="N142" s="5">
        <v>99.928024359970351</v>
      </c>
      <c r="O142" s="5">
        <v>99.935223645292425</v>
      </c>
      <c r="P142" s="5">
        <v>99.941204203434793</v>
      </c>
      <c r="Q142" s="5">
        <v>99.946253639427695</v>
      </c>
      <c r="R142" s="5">
        <v>99.950575001564275</v>
      </c>
      <c r="S142" s="5">
        <v>99.954315894302894</v>
      </c>
      <c r="T142" s="5">
        <v>99.957586289031056</v>
      </c>
      <c r="U142" s="5">
        <v>99.960469856885197</v>
      </c>
      <c r="V142" s="5">
        <v>99.963031423710362</v>
      </c>
      <c r="W142" s="5">
        <v>99.96532201627187</v>
      </c>
      <c r="X142" s="5">
        <v>99.967382363889485</v>
      </c>
    </row>
    <row r="143" spans="1:24" x14ac:dyDescent="0.3">
      <c r="A143" s="6" t="s">
        <v>6</v>
      </c>
      <c r="B143" s="6" t="s">
        <v>202</v>
      </c>
      <c r="C143" s="6" t="s">
        <v>150</v>
      </c>
      <c r="D143" s="6" t="s">
        <v>8</v>
      </c>
      <c r="E143" s="6" t="s">
        <v>9</v>
      </c>
      <c r="F143" s="5">
        <v>60.215000000000003</v>
      </c>
      <c r="G143" s="5">
        <v>63.36166083759268</v>
      </c>
      <c r="H143" s="5">
        <v>66.077430747646602</v>
      </c>
      <c r="I143" s="5">
        <v>68.424410476800503</v>
      </c>
      <c r="J143" s="5">
        <v>70.458780546764302</v>
      </c>
      <c r="K143" s="5">
        <v>72.229219644452073</v>
      </c>
      <c r="L143" s="5">
        <v>73.776914907891694</v>
      </c>
      <c r="M143" s="5">
        <v>75.136273773784978</v>
      </c>
      <c r="N143" s="5">
        <v>76.335866200736461</v>
      </c>
      <c r="O143" s="5">
        <v>77.399369942230649</v>
      </c>
      <c r="P143" s="5">
        <v>78.346422610883792</v>
      </c>
      <c r="Q143" s="5">
        <v>79.193350198390519</v>
      </c>
      <c r="R143" s="5">
        <v>79.953772412516727</v>
      </c>
      <c r="S143" s="5">
        <v>80.639097781744113</v>
      </c>
      <c r="T143" s="5">
        <v>81.258925228610607</v>
      </c>
      <c r="U143" s="5">
        <v>81.821368546770486</v>
      </c>
      <c r="V143" s="5">
        <v>82.333318351786474</v>
      </c>
      <c r="W143" s="5">
        <v>82.800653769446797</v>
      </c>
      <c r="X143" s="5">
        <v>83.228413893985049</v>
      </c>
    </row>
    <row r="144" spans="1:24" x14ac:dyDescent="0.3">
      <c r="A144" s="6" t="s">
        <v>6</v>
      </c>
      <c r="B144" s="6" t="s">
        <v>202</v>
      </c>
      <c r="C144" s="6" t="s">
        <v>151</v>
      </c>
      <c r="D144" s="6" t="s">
        <v>8</v>
      </c>
      <c r="E144" s="6" t="s">
        <v>9</v>
      </c>
      <c r="F144" s="5">
        <v>60.703000000000003</v>
      </c>
      <c r="G144" s="5">
        <v>63.572171615360119</v>
      </c>
      <c r="H144" s="5">
        <v>66.159576166260493</v>
      </c>
      <c r="I144" s="5">
        <v>68.490043584653222</v>
      </c>
      <c r="J144" s="5">
        <v>70.58911609670254</v>
      </c>
      <c r="K144" s="5">
        <v>72.481488438137617</v>
      </c>
      <c r="L144" s="5">
        <v>74.19015101040533</v>
      </c>
      <c r="M144" s="5">
        <v>75.735996645414914</v>
      </c>
      <c r="N144" s="5">
        <v>77.137715061231191</v>
      </c>
      <c r="O144" s="5">
        <v>78.411854372303281</v>
      </c>
      <c r="P144" s="5">
        <v>79.572971083500306</v>
      </c>
      <c r="Q144" s="5">
        <v>80.63381962127994</v>
      </c>
      <c r="R144" s="5">
        <v>81.605552275916025</v>
      </c>
      <c r="S144" s="5">
        <v>82.49791319167997</v>
      </c>
      <c r="T144" s="5">
        <v>83.319417994940281</v>
      </c>
      <c r="U144" s="5">
        <v>84.077515445336843</v>
      </c>
      <c r="V144" s="5">
        <v>84.778730275033567</v>
      </c>
      <c r="W144" s="5">
        <v>85.428787905665416</v>
      </c>
      <c r="X144" s="5">
        <v>86.03272249411728</v>
      </c>
    </row>
    <row r="145" spans="1:24" x14ac:dyDescent="0.3">
      <c r="A145" s="6" t="s">
        <v>6</v>
      </c>
      <c r="B145" s="6" t="s">
        <v>202</v>
      </c>
      <c r="C145" s="6" t="s">
        <v>152</v>
      </c>
      <c r="D145" s="6" t="s">
        <v>8</v>
      </c>
      <c r="E145" s="6" t="s">
        <v>9</v>
      </c>
      <c r="F145" s="5">
        <v>61.494999999999997</v>
      </c>
      <c r="G145" s="5">
        <v>64.335137991463881</v>
      </c>
      <c r="H145" s="5">
        <v>66.894665392305512</v>
      </c>
      <c r="I145" s="5">
        <v>69.199035757533068</v>
      </c>
      <c r="J145" s="5">
        <v>71.274082121731979</v>
      </c>
      <c r="K145" s="5">
        <v>73.144574578541238</v>
      </c>
      <c r="L145" s="5">
        <v>74.833448234388541</v>
      </c>
      <c r="M145" s="5">
        <v>76.361467799850203</v>
      </c>
      <c r="N145" s="5">
        <v>77.747159678747053</v>
      </c>
      <c r="O145" s="5">
        <v>79.006896911778526</v>
      </c>
      <c r="P145" s="5">
        <v>80.155063047880759</v>
      </c>
      <c r="Q145" s="5">
        <v>81.20424934083303</v>
      </c>
      <c r="R145" s="5">
        <v>82.16545844353503</v>
      </c>
      <c r="S145" s="5">
        <v>83.048299765569013</v>
      </c>
      <c r="T145" s="5">
        <v>83.861169074993882</v>
      </c>
      <c r="U145" s="5">
        <v>84.611409357507569</v>
      </c>
      <c r="V145" s="5">
        <v>85.305452486802125</v>
      </c>
      <c r="W145" s="5">
        <v>85.948942629943275</v>
      </c>
      <c r="X145" s="5">
        <v>86.546842974825736</v>
      </c>
    </row>
    <row r="146" spans="1:24" x14ac:dyDescent="0.3">
      <c r="A146" s="6" t="s">
        <v>6</v>
      </c>
      <c r="B146" s="6" t="s">
        <v>202</v>
      </c>
      <c r="C146" s="6" t="s">
        <v>153</v>
      </c>
      <c r="D146" s="6" t="s">
        <v>8</v>
      </c>
      <c r="E146" s="6" t="s">
        <v>9</v>
      </c>
      <c r="F146" s="5">
        <v>74.144000000000005</v>
      </c>
      <c r="G146" s="5">
        <v>76.080357740143683</v>
      </c>
      <c r="H146" s="5">
        <v>77.871211246256024</v>
      </c>
      <c r="I146" s="5">
        <v>79.525823307560898</v>
      </c>
      <c r="J146" s="5">
        <v>81.053497428669147</v>
      </c>
      <c r="K146" s="5">
        <v>82.463353719469922</v>
      </c>
      <c r="L146" s="5">
        <v>83.764176417419662</v>
      </c>
      <c r="M146" s="5">
        <v>84.964316409244105</v>
      </c>
      <c r="N146" s="5">
        <v>86.071634908360892</v>
      </c>
      <c r="O146" s="5">
        <v>87.093477163290046</v>
      </c>
      <c r="P146" s="5">
        <v>88.036667497271466</v>
      </c>
      <c r="Q146" s="5">
        <v>88.907519026069394</v>
      </c>
      <c r="R146" s="5">
        <v>89.711853064465757</v>
      </c>
      <c r="S146" s="5">
        <v>90.455024547075652</v>
      </c>
      <c r="T146" s="5">
        <v>91.141950806788856</v>
      </c>
      <c r="U146" s="5">
        <v>91.777141828032853</v>
      </c>
      <c r="V146" s="5">
        <v>92.36473067182645</v>
      </c>
      <c r="W146" s="5">
        <v>92.908503198067251</v>
      </c>
      <c r="X146" s="5">
        <v>93.411926522988466</v>
      </c>
    </row>
    <row r="147" spans="1:24" x14ac:dyDescent="0.3">
      <c r="A147" s="6" t="s">
        <v>6</v>
      </c>
      <c r="B147" s="6" t="s">
        <v>202</v>
      </c>
      <c r="C147" s="6" t="s">
        <v>154</v>
      </c>
      <c r="D147" s="6" t="s">
        <v>8</v>
      </c>
      <c r="E147" s="6" t="s">
        <v>9</v>
      </c>
      <c r="F147" s="5">
        <v>51.442999999999998</v>
      </c>
      <c r="G147" s="5">
        <v>54.858167478937148</v>
      </c>
      <c r="H147" s="5">
        <v>57.905814516584933</v>
      </c>
      <c r="I147" s="5">
        <v>60.612679838517515</v>
      </c>
      <c r="J147" s="5">
        <v>63.011699123057099</v>
      </c>
      <c r="K147" s="5">
        <v>65.137241656793435</v>
      </c>
      <c r="L147" s="5">
        <v>67.022347654708724</v>
      </c>
      <c r="M147" s="5">
        <v>68.697328844394107</v>
      </c>
      <c r="N147" s="5">
        <v>70.189217924365948</v>
      </c>
      <c r="O147" s="5">
        <v>71.521706041926308</v>
      </c>
      <c r="P147" s="5">
        <v>72.715336037468177</v>
      </c>
      <c r="Q147" s="5">
        <v>73.787811206918221</v>
      </c>
      <c r="R147" s="5">
        <v>74.754339655605591</v>
      </c>
      <c r="S147" s="5">
        <v>75.627971646677778</v>
      </c>
      <c r="T147" s="5">
        <v>76.419909431094382</v>
      </c>
      <c r="U147" s="5">
        <v>77.139781564874653</v>
      </c>
      <c r="V147" s="5">
        <v>77.795880466794415</v>
      </c>
      <c r="W147" s="5">
        <v>78.395365345916645</v>
      </c>
      <c r="X147" s="5">
        <v>78.944434097419474</v>
      </c>
    </row>
    <row r="148" spans="1:24" x14ac:dyDescent="0.3">
      <c r="A148" s="6" t="s">
        <v>6</v>
      </c>
      <c r="B148" s="6" t="s">
        <v>202</v>
      </c>
      <c r="C148" s="6" t="s">
        <v>155</v>
      </c>
      <c r="D148" s="6" t="s">
        <v>8</v>
      </c>
      <c r="E148" s="6" t="s">
        <v>9</v>
      </c>
      <c r="F148" s="5">
        <v>95.831000000000003</v>
      </c>
      <c r="G148" s="5">
        <v>96.20491307018878</v>
      </c>
      <c r="H148" s="5">
        <v>96.546498829725209</v>
      </c>
      <c r="I148" s="5">
        <v>96.858343369274209</v>
      </c>
      <c r="J148" s="5">
        <v>97.142862263410748</v>
      </c>
      <c r="K148" s="5">
        <v>97.402305236471094</v>
      </c>
      <c r="L148" s="5">
        <v>97.638762077378288</v>
      </c>
      <c r="M148" s="5">
        <v>97.854169460341595</v>
      </c>
      <c r="N148" s="5">
        <v>98.050318384191655</v>
      </c>
      <c r="O148" s="5">
        <v>98.228861993076563</v>
      </c>
      <c r="P148" s="5">
        <v>98.391323585260395</v>
      </c>
      <c r="Q148" s="5">
        <v>98.53910465503057</v>
      </c>
      <c r="R148" s="5">
        <v>98.673492845582686</v>
      </c>
      <c r="S148" s="5">
        <v>98.795669718659497</v>
      </c>
      <c r="T148" s="5">
        <v>98.90671827016557</v>
      </c>
      <c r="U148" s="5">
        <v>99.007630140466176</v>
      </c>
      <c r="V148" s="5">
        <v>99.099312484102811</v>
      </c>
      <c r="W148" s="5">
        <v>99.182594476685352</v>
      </c>
      <c r="X148" s="5">
        <v>99.25823344718269</v>
      </c>
    </row>
    <row r="149" spans="1:24" x14ac:dyDescent="0.3">
      <c r="A149" s="6" t="s">
        <v>6</v>
      </c>
      <c r="B149" s="6" t="s">
        <v>202</v>
      </c>
      <c r="C149" s="6" t="s">
        <v>156</v>
      </c>
      <c r="D149" s="6" t="s">
        <v>8</v>
      </c>
      <c r="E149" s="6" t="s">
        <v>9</v>
      </c>
      <c r="F149" s="5">
        <v>94.013999999999996</v>
      </c>
      <c r="G149" s="5">
        <v>96.682505774272215</v>
      </c>
      <c r="H149" s="5">
        <v>97.561895974020828</v>
      </c>
      <c r="I149" s="5">
        <v>98.029661572418476</v>
      </c>
      <c r="J149" s="5">
        <v>98.324353628724666</v>
      </c>
      <c r="K149" s="5">
        <v>98.528150830881259</v>
      </c>
      <c r="L149" s="5">
        <v>98.677812890584008</v>
      </c>
      <c r="M149" s="5">
        <v>98.792455876183084</v>
      </c>
      <c r="N149" s="5">
        <v>98.883069899505401</v>
      </c>
      <c r="O149" s="5">
        <v>98.956447632485705</v>
      </c>
      <c r="P149" s="5">
        <v>99.017024738904254</v>
      </c>
      <c r="Q149" s="5">
        <v>99.067826008683383</v>
      </c>
      <c r="R149" s="5">
        <v>99.110987817579115</v>
      </c>
      <c r="S149" s="5">
        <v>99.148063559191201</v>
      </c>
      <c r="T149" s="5">
        <v>99.180210725771303</v>
      </c>
      <c r="U149" s="5">
        <v>99.208310045451057</v>
      </c>
      <c r="V149" s="5">
        <v>99.233043898475216</v>
      </c>
      <c r="W149" s="5">
        <v>99.254949417280898</v>
      </c>
      <c r="X149" s="5">
        <v>99.274455342488523</v>
      </c>
    </row>
    <row r="150" spans="1:24" x14ac:dyDescent="0.3">
      <c r="A150" s="6" t="s">
        <v>6</v>
      </c>
      <c r="B150" s="6" t="s">
        <v>202</v>
      </c>
      <c r="C150" s="6" t="s">
        <v>157</v>
      </c>
      <c r="D150" s="6" t="s">
        <v>8</v>
      </c>
      <c r="E150" s="6" t="s">
        <v>9</v>
      </c>
      <c r="F150" s="5">
        <v>57.466999999999999</v>
      </c>
      <c r="G150" s="5">
        <v>60.630156568589157</v>
      </c>
      <c r="H150" s="5">
        <v>63.320811140803059</v>
      </c>
      <c r="I150" s="5">
        <v>65.612077449507922</v>
      </c>
      <c r="J150" s="5">
        <v>67.569208408452113</v>
      </c>
      <c r="K150" s="5">
        <v>69.247852191161741</v>
      </c>
      <c r="L150" s="5">
        <v>70.694341467729643</v>
      </c>
      <c r="M150" s="5">
        <v>71.94679245867836</v>
      </c>
      <c r="N150" s="5">
        <v>73.036407294285965</v>
      </c>
      <c r="O150" s="5">
        <v>73.988711306081072</v>
      </c>
      <c r="P150" s="5">
        <v>74.824626962819281</v>
      </c>
      <c r="Q150" s="5">
        <v>75.561365229553829</v>
      </c>
      <c r="R150" s="5">
        <v>76.213148147182324</v>
      </c>
      <c r="S150" s="5">
        <v>76.791787461642471</v>
      </c>
      <c r="T150" s="5">
        <v>77.307145369076352</v>
      </c>
      <c r="U150" s="5">
        <v>77.767500800245585</v>
      </c>
      <c r="V150" s="5">
        <v>78.179840878650396</v>
      </c>
      <c r="W150" s="5">
        <v>78.550093428652062</v>
      </c>
      <c r="X150" s="5">
        <v>78.883313121620091</v>
      </c>
    </row>
    <row r="151" spans="1:24" x14ac:dyDescent="0.3">
      <c r="A151" s="6" t="s">
        <v>6</v>
      </c>
      <c r="B151" s="6" t="s">
        <v>202</v>
      </c>
      <c r="C151" s="6" t="s">
        <v>158</v>
      </c>
      <c r="D151" s="6" t="s">
        <v>8</v>
      </c>
      <c r="E151" s="6" t="s">
        <v>9</v>
      </c>
      <c r="F151" s="5">
        <v>73.167000000000002</v>
      </c>
      <c r="G151" s="5">
        <v>75.234925900739185</v>
      </c>
      <c r="H151" s="5">
        <v>77.128462102510198</v>
      </c>
      <c r="I151" s="5">
        <v>78.861804120463759</v>
      </c>
      <c r="J151" s="5">
        <v>80.448643722938627</v>
      </c>
      <c r="K151" s="5">
        <v>81.901913900790376</v>
      </c>
      <c r="L151" s="5">
        <v>83.233651717437311</v>
      </c>
      <c r="M151" s="5">
        <v>84.454942430771879</v>
      </c>
      <c r="N151" s="5">
        <v>85.575917526205757</v>
      </c>
      <c r="O151" s="5">
        <v>86.605786857816369</v>
      </c>
      <c r="P151" s="5">
        <v>87.552890953855936</v>
      </c>
      <c r="Q151" s="5">
        <v>88.424763921401421</v>
      </c>
      <c r="R151" s="5">
        <v>89.228200567523146</v>
      </c>
      <c r="S151" s="5">
        <v>89.969323616335402</v>
      </c>
      <c r="T151" s="5">
        <v>90.65364847752663</v>
      </c>
      <c r="U151" s="5">
        <v>91.286144099581108</v>
      </c>
      <c r="V151" s="5">
        <v>91.871289162747175</v>
      </c>
      <c r="W151" s="5">
        <v>92.413123338777154</v>
      </c>
      <c r="X151" s="5">
        <v>92.915293643440805</v>
      </c>
    </row>
    <row r="152" spans="1:24" x14ac:dyDescent="0.3">
      <c r="A152" s="6" t="s">
        <v>6</v>
      </c>
      <c r="B152" s="6" t="s">
        <v>202</v>
      </c>
      <c r="C152" s="6" t="s">
        <v>159</v>
      </c>
      <c r="D152" s="6" t="s">
        <v>8</v>
      </c>
      <c r="E152" s="6" t="s">
        <v>9</v>
      </c>
      <c r="F152" s="5">
        <v>18.853999999999999</v>
      </c>
      <c r="G152" s="5">
        <v>20.974625277398154</v>
      </c>
      <c r="H152" s="5">
        <v>23.232890835656594</v>
      </c>
      <c r="I152" s="5">
        <v>25.618392322697471</v>
      </c>
      <c r="J152" s="5">
        <v>28.117565351908532</v>
      </c>
      <c r="K152" s="5">
        <v>30.714032079291322</v>
      </c>
      <c r="L152" s="5">
        <v>33.389122872507542</v>
      </c>
      <c r="M152" s="5">
        <v>36.12253522920841</v>
      </c>
      <c r="N152" s="5">
        <v>38.893076474777992</v>
      </c>
      <c r="O152" s="5">
        <v>41.679428790880436</v>
      </c>
      <c r="P152" s="5">
        <v>44.460875993488493</v>
      </c>
      <c r="Q152" s="5">
        <v>47.217940458338973</v>
      </c>
      <c r="R152" s="5">
        <v>49.932893350245507</v>
      </c>
      <c r="S152" s="5">
        <v>52.590118675203982</v>
      </c>
      <c r="T152" s="5">
        <v>55.1763284985851</v>
      </c>
      <c r="U152" s="5">
        <v>57.680640548001307</v>
      </c>
      <c r="V152" s="5">
        <v>60.094539015971918</v>
      </c>
      <c r="W152" s="5">
        <v>62.411744438173123</v>
      </c>
      <c r="X152" s="5">
        <v>64.628019604066992</v>
      </c>
    </row>
    <row r="153" spans="1:24" x14ac:dyDescent="0.3">
      <c r="A153" s="6" t="s">
        <v>6</v>
      </c>
      <c r="B153" s="6" t="s">
        <v>202</v>
      </c>
      <c r="C153" s="6" t="s">
        <v>160</v>
      </c>
      <c r="D153" s="6" t="s">
        <v>8</v>
      </c>
      <c r="E153" s="6" t="s">
        <v>9</v>
      </c>
      <c r="F153" s="5">
        <v>82.073999999999984</v>
      </c>
      <c r="G153" s="5">
        <v>83.509585124610268</v>
      </c>
      <c r="H153" s="5">
        <v>84.851073632494149</v>
      </c>
      <c r="I153" s="5">
        <v>86.101291246644251</v>
      </c>
      <c r="J153" s="5">
        <v>87.263554632301521</v>
      </c>
      <c r="K153" s="5">
        <v>88.341558702308603</v>
      </c>
      <c r="L153" s="5">
        <v>89.339273536050214</v>
      </c>
      <c r="M153" s="5">
        <v>90.260852128013454</v>
      </c>
      <c r="N153" s="5">
        <v>91.110549531099693</v>
      </c>
      <c r="O153" s="5">
        <v>91.892653432535496</v>
      </c>
      <c r="P153" s="5">
        <v>92.611425794595775</v>
      </c>
      <c r="Q153" s="5">
        <v>93.271054898918138</v>
      </c>
      <c r="R153" s="5">
        <v>93.87561693798726</v>
      </c>
      <c r="S153" s="5">
        <v>94.42904618433019</v>
      </c>
      <c r="T153" s="5">
        <v>94.935112720714983</v>
      </c>
      <c r="U153" s="5">
        <v>95.397406717741745</v>
      </c>
      <c r="V153" s="5">
        <v>95.81932828489596</v>
      </c>
      <c r="W153" s="5">
        <v>96.204081985685804</v>
      </c>
      <c r="X153" s="5">
        <v>96.554675187341317</v>
      </c>
    </row>
    <row r="154" spans="1:24" x14ac:dyDescent="0.3">
      <c r="A154" s="6" t="s">
        <v>6</v>
      </c>
      <c r="B154" s="6" t="s">
        <v>202</v>
      </c>
      <c r="C154" s="6" t="s">
        <v>161</v>
      </c>
      <c r="D154" s="6" t="s">
        <v>8</v>
      </c>
      <c r="E154" s="6" t="s">
        <v>9</v>
      </c>
      <c r="F154" s="5">
        <v>40.103999999999999</v>
      </c>
      <c r="G154" s="5">
        <v>43.285274141273419</v>
      </c>
      <c r="H154" s="5">
        <v>46.321342914397242</v>
      </c>
      <c r="I154" s="5">
        <v>49.191632705746493</v>
      </c>
      <c r="J154" s="5">
        <v>51.884763985243822</v>
      </c>
      <c r="K154" s="5">
        <v>54.39686449310134</v>
      </c>
      <c r="L154" s="5">
        <v>56.729784609588016</v>
      </c>
      <c r="M154" s="5">
        <v>58.889448730205132</v>
      </c>
      <c r="N154" s="5">
        <v>60.884461764121291</v>
      </c>
      <c r="O154" s="5">
        <v>62.725006576980732</v>
      </c>
      <c r="P154" s="5">
        <v>64.422017701251207</v>
      </c>
      <c r="Q154" s="5">
        <v>65.986591959194257</v>
      </c>
      <c r="R154" s="5">
        <v>67.429588988131798</v>
      </c>
      <c r="S154" s="5">
        <v>68.761376588305438</v>
      </c>
      <c r="T154" s="5">
        <v>69.991682154549935</v>
      </c>
      <c r="U154" s="5">
        <v>71.129519077639401</v>
      </c>
      <c r="V154" s="5">
        <v>72.18316426818177</v>
      </c>
      <c r="W154" s="5">
        <v>73.16016916050414</v>
      </c>
      <c r="X154" s="5">
        <v>74.067391516679677</v>
      </c>
    </row>
    <row r="155" spans="1:24" x14ac:dyDescent="0.3">
      <c r="A155" s="6" t="s">
        <v>6</v>
      </c>
      <c r="B155" s="6" t="s">
        <v>202</v>
      </c>
      <c r="C155" s="6" t="s">
        <v>162</v>
      </c>
      <c r="D155" s="6" t="s">
        <v>8</v>
      </c>
      <c r="E155" s="6" t="s">
        <v>9</v>
      </c>
      <c r="F155" s="5">
        <v>42.378999999999998</v>
      </c>
      <c r="G155" s="5">
        <v>45.686350961693599</v>
      </c>
      <c r="H155" s="5">
        <v>48.822146617512161</v>
      </c>
      <c r="I155" s="5">
        <v>51.768292315966136</v>
      </c>
      <c r="J155" s="5">
        <v>54.516608502548458</v>
      </c>
      <c r="K155" s="5">
        <v>57.066645023945206</v>
      </c>
      <c r="L155" s="5">
        <v>59.423553599240279</v>
      </c>
      <c r="M155" s="5">
        <v>61.596238599217187</v>
      </c>
      <c r="N155" s="5">
        <v>63.595872211383494</v>
      </c>
      <c r="O155" s="5">
        <v>65.434774076254982</v>
      </c>
      <c r="P155" s="5">
        <v>67.125610659843289</v>
      </c>
      <c r="Q155" s="5">
        <v>68.680853157237735</v>
      </c>
      <c r="R155" s="5">
        <v>70.112432702193473</v>
      </c>
      <c r="S155" s="5">
        <v>71.431539489742292</v>
      </c>
      <c r="T155" s="5">
        <v>72.648522822449337</v>
      </c>
      <c r="U155" s="5">
        <v>73.772859269532191</v>
      </c>
      <c r="V155" s="5">
        <v>74.813164864924104</v>
      </c>
      <c r="W155" s="5">
        <v>75.777234232676989</v>
      </c>
      <c r="X155" s="5">
        <v>76.672094814084772</v>
      </c>
    </row>
    <row r="156" spans="1:24" x14ac:dyDescent="0.3">
      <c r="A156" s="6" t="s">
        <v>6</v>
      </c>
      <c r="B156" s="6" t="s">
        <v>202</v>
      </c>
      <c r="C156" s="6" t="s">
        <v>163</v>
      </c>
      <c r="D156" s="6" t="s">
        <v>8</v>
      </c>
      <c r="E156" s="6" t="s">
        <v>9</v>
      </c>
      <c r="F156" s="5">
        <v>100</v>
      </c>
      <c r="G156" s="5">
        <v>100</v>
      </c>
      <c r="H156" s="5">
        <v>100</v>
      </c>
      <c r="I156" s="5">
        <v>100</v>
      </c>
      <c r="J156" s="5">
        <v>100</v>
      </c>
      <c r="K156" s="5">
        <v>100</v>
      </c>
      <c r="L156" s="5">
        <v>100</v>
      </c>
      <c r="M156" s="5">
        <v>100</v>
      </c>
      <c r="N156" s="5">
        <v>100</v>
      </c>
      <c r="O156" s="5">
        <v>100</v>
      </c>
      <c r="P156" s="5">
        <v>100</v>
      </c>
      <c r="Q156" s="5">
        <v>100</v>
      </c>
      <c r="R156" s="5">
        <v>100</v>
      </c>
      <c r="S156" s="5">
        <v>100</v>
      </c>
      <c r="T156" s="5">
        <v>100</v>
      </c>
      <c r="U156" s="5">
        <v>100</v>
      </c>
      <c r="V156" s="5">
        <v>100</v>
      </c>
      <c r="W156" s="5">
        <v>100</v>
      </c>
      <c r="X156" s="5">
        <v>100</v>
      </c>
    </row>
    <row r="157" spans="1:24" x14ac:dyDescent="0.3">
      <c r="A157" s="6" t="s">
        <v>6</v>
      </c>
      <c r="B157" s="6" t="s">
        <v>202</v>
      </c>
      <c r="C157" s="6" t="s">
        <v>164</v>
      </c>
      <c r="D157" s="6" t="s">
        <v>8</v>
      </c>
      <c r="E157" s="6" t="s">
        <v>9</v>
      </c>
      <c r="F157" s="5">
        <v>18.550999999999998</v>
      </c>
      <c r="G157" s="5">
        <v>20.5570361249816</v>
      </c>
      <c r="H157" s="5">
        <v>22.692970992284774</v>
      </c>
      <c r="I157" s="5">
        <v>24.950912696185654</v>
      </c>
      <c r="J157" s="5">
        <v>27.320243045995074</v>
      </c>
      <c r="K157" s="5">
        <v>29.78781461293234</v>
      </c>
      <c r="L157" s="5">
        <v>32.338289111588594</v>
      </c>
      <c r="M157" s="5">
        <v>34.954598176643422</v>
      </c>
      <c r="N157" s="5">
        <v>37.618494717115453</v>
      </c>
      <c r="O157" s="5">
        <v>40.311154026755119</v>
      </c>
      <c r="P157" s="5">
        <v>43.013780150310673</v>
      </c>
      <c r="Q157" s="5">
        <v>45.708175036254175</v>
      </c>
      <c r="R157" s="5">
        <v>48.37723502450401</v>
      </c>
      <c r="S157" s="5">
        <v>51.005349648256356</v>
      </c>
      <c r="T157" s="5">
        <v>53.578689593487702</v>
      </c>
      <c r="U157" s="5">
        <v>56.0853820557791</v>
      </c>
      <c r="V157" s="5">
        <v>58.515581207573454</v>
      </c>
      <c r="W157" s="5">
        <v>60.861448217794347</v>
      </c>
      <c r="X157" s="5">
        <v>63.117059055993472</v>
      </c>
    </row>
    <row r="158" spans="1:24" x14ac:dyDescent="0.3">
      <c r="A158" s="6" t="s">
        <v>6</v>
      </c>
      <c r="B158" s="6" t="s">
        <v>202</v>
      </c>
      <c r="C158" s="6" t="s">
        <v>165</v>
      </c>
      <c r="D158" s="6" t="s">
        <v>8</v>
      </c>
      <c r="E158" s="6" t="s">
        <v>9</v>
      </c>
      <c r="F158" s="5">
        <v>38.395000000000003</v>
      </c>
      <c r="G158" s="5">
        <v>41.42821243095527</v>
      </c>
      <c r="H158" s="5">
        <v>44.392228861543636</v>
      </c>
      <c r="I158" s="5">
        <v>47.262913953092308</v>
      </c>
      <c r="J158" s="5">
        <v>50.021863959749993</v>
      </c>
      <c r="K158" s="5">
        <v>52.656158743875494</v>
      </c>
      <c r="L158" s="5">
        <v>55.157798108469848</v>
      </c>
      <c r="M158" s="5">
        <v>57.522964449862521</v>
      </c>
      <c r="N158" s="5">
        <v>59.75122833546169</v>
      </c>
      <c r="O158" s="5">
        <v>61.844780222580418</v>
      </c>
      <c r="P158" s="5">
        <v>63.807739325525894</v>
      </c>
      <c r="Q158" s="5">
        <v>65.645564463541149</v>
      </c>
      <c r="R158" s="5">
        <v>67.364573050231797</v>
      </c>
      <c r="S158" s="5">
        <v>68.971562639730593</v>
      </c>
      <c r="T158" s="5">
        <v>70.473523147905652</v>
      </c>
      <c r="U158" s="5">
        <v>71.877425381589418</v>
      </c>
      <c r="V158" s="5">
        <v>73.190071417991376</v>
      </c>
      <c r="W158" s="5">
        <v>74.417993611747264</v>
      </c>
      <c r="X158" s="5">
        <v>75.567390840925171</v>
      </c>
    </row>
    <row r="159" spans="1:24" x14ac:dyDescent="0.3">
      <c r="A159" s="6" t="s">
        <v>6</v>
      </c>
      <c r="B159" s="6" t="s">
        <v>202</v>
      </c>
      <c r="C159" s="6" t="s">
        <v>166</v>
      </c>
      <c r="D159" s="6" t="s">
        <v>8</v>
      </c>
      <c r="E159" s="6" t="s">
        <v>9</v>
      </c>
      <c r="F159" s="5">
        <v>64.305000000000007</v>
      </c>
      <c r="G159" s="5">
        <v>66.749692361026959</v>
      </c>
      <c r="H159" s="5">
        <v>69.010136900716688</v>
      </c>
      <c r="I159" s="5">
        <v>71.09685170100984</v>
      </c>
      <c r="J159" s="5">
        <v>73.021367462159432</v>
      </c>
      <c r="K159" s="5">
        <v>74.795561718084087</v>
      </c>
      <c r="L159" s="5">
        <v>76.431195031619694</v>
      </c>
      <c r="M159" s="5">
        <v>77.939604626460095</v>
      </c>
      <c r="N159" s="5">
        <v>79.331515879827876</v>
      </c>
      <c r="O159" s="5">
        <v>80.61693903154989</v>
      </c>
      <c r="P159" s="5">
        <v>81.805125499646152</v>
      </c>
      <c r="Q159" s="5">
        <v>82.904564439942718</v>
      </c>
      <c r="R159" s="5">
        <v>83.923005334582882</v>
      </c>
      <c r="S159" s="5">
        <v>84.867496434259166</v>
      </c>
      <c r="T159" s="5">
        <v>85.74443194273482</v>
      </c>
      <c r="U159" s="5">
        <v>86.55960309596847</v>
      </c>
      <c r="V159" s="5">
        <v>87.318249925889432</v>
      </c>
      <c r="W159" s="5">
        <v>88.025111662108301</v>
      </c>
      <c r="X159" s="5">
        <v>88.684474536765876</v>
      </c>
    </row>
    <row r="160" spans="1:24" x14ac:dyDescent="0.3">
      <c r="A160" s="6" t="s">
        <v>6</v>
      </c>
      <c r="B160" s="6" t="s">
        <v>202</v>
      </c>
      <c r="C160" s="6" t="s">
        <v>167</v>
      </c>
      <c r="D160" s="6" t="s">
        <v>8</v>
      </c>
      <c r="E160" s="6" t="s">
        <v>9</v>
      </c>
      <c r="F160" s="5">
        <v>37.448</v>
      </c>
      <c r="G160" s="5">
        <v>40.422881056519763</v>
      </c>
      <c r="H160" s="5">
        <v>43.341469592177525</v>
      </c>
      <c r="I160" s="5">
        <v>46.179532232441836</v>
      </c>
      <c r="J160" s="5">
        <v>48.917977477006325</v>
      </c>
      <c r="K160" s="5">
        <v>51.542781761006964</v>
      </c>
      <c r="L160" s="5">
        <v>54.044594801638858</v>
      </c>
      <c r="M160" s="5">
        <v>56.418146683466908</v>
      </c>
      <c r="N160" s="5">
        <v>58.661564332675518</v>
      </c>
      <c r="O160" s="5">
        <v>60.775679750639668</v>
      </c>
      <c r="P160" s="5">
        <v>62.763385131712177</v>
      </c>
      <c r="Q160" s="5">
        <v>64.629066038695655</v>
      </c>
      <c r="R160" s="5">
        <v>66.378125452625724</v>
      </c>
      <c r="S160" s="5">
        <v>68.016599005573894</v>
      </c>
      <c r="T160" s="5">
        <v>69.550854200251095</v>
      </c>
      <c r="U160" s="5">
        <v>70.987362679031193</v>
      </c>
      <c r="V160" s="5">
        <v>72.332533415163425</v>
      </c>
      <c r="W160" s="5">
        <v>73.592595066753219</v>
      </c>
      <c r="X160" s="5">
        <v>74.773516932796497</v>
      </c>
    </row>
    <row r="161" spans="1:24" x14ac:dyDescent="0.3">
      <c r="A161" s="6" t="s">
        <v>6</v>
      </c>
      <c r="B161" s="6" t="s">
        <v>202</v>
      </c>
      <c r="C161" s="6" t="s">
        <v>168</v>
      </c>
      <c r="D161" s="6" t="s">
        <v>8</v>
      </c>
      <c r="E161" s="6" t="s">
        <v>9</v>
      </c>
      <c r="F161" s="5">
        <v>56.061</v>
      </c>
      <c r="G161" s="5">
        <v>59.255202609150835</v>
      </c>
      <c r="H161" s="5">
        <v>62.03776626285061</v>
      </c>
      <c r="I161" s="5">
        <v>64.459270494106804</v>
      </c>
      <c r="J161" s="5">
        <v>66.568780753475224</v>
      </c>
      <c r="K161" s="5">
        <v>68.410866002952019</v>
      </c>
      <c r="L161" s="5">
        <v>70.024545937012533</v>
      </c>
      <c r="M161" s="5">
        <v>71.443265606841834</v>
      </c>
      <c r="N161" s="5">
        <v>72.695352420475317</v>
      </c>
      <c r="O161" s="5">
        <v>73.804652682826671</v>
      </c>
      <c r="P161" s="5">
        <v>74.791192094410775</v>
      </c>
      <c r="Q161" s="5">
        <v>75.671788057563077</v>
      </c>
      <c r="R161" s="5">
        <v>76.460586271853529</v>
      </c>
      <c r="S161" s="5">
        <v>77.169516555976529</v>
      </c>
      <c r="T161" s="5">
        <v>77.808673175267955</v>
      </c>
      <c r="U161" s="5">
        <v>78.386628953984001</v>
      </c>
      <c r="V161" s="5">
        <v>78.910693297829667</v>
      </c>
      <c r="W161" s="5">
        <v>79.387123651102215</v>
      </c>
      <c r="X161" s="5">
        <v>79.821298746779263</v>
      </c>
    </row>
    <row r="162" spans="1:24" x14ac:dyDescent="0.3">
      <c r="A162" s="6" t="s">
        <v>6</v>
      </c>
      <c r="B162" s="6" t="s">
        <v>202</v>
      </c>
      <c r="C162" s="6" t="s">
        <v>169</v>
      </c>
      <c r="D162" s="6" t="s">
        <v>8</v>
      </c>
      <c r="E162" s="6" t="s">
        <v>9</v>
      </c>
      <c r="F162" s="5">
        <v>62.225000000000001</v>
      </c>
      <c r="G162" s="5">
        <v>64.807610385839965</v>
      </c>
      <c r="H162" s="5">
        <v>67.17048066652977</v>
      </c>
      <c r="I162" s="5">
        <v>69.329563682029999</v>
      </c>
      <c r="J162" s="5">
        <v>71.30164172162543</v>
      </c>
      <c r="K162" s="5">
        <v>73.103386332980207</v>
      </c>
      <c r="L162" s="5">
        <v>74.750769438633895</v>
      </c>
      <c r="M162" s="5">
        <v>76.258727234086081</v>
      </c>
      <c r="N162" s="5">
        <v>77.640997714545435</v>
      </c>
      <c r="O162" s="5">
        <v>78.910072288714531</v>
      </c>
      <c r="P162" s="5">
        <v>80.077218738339468</v>
      </c>
      <c r="Q162" s="5">
        <v>81.152545953285653</v>
      </c>
      <c r="R162" s="5">
        <v>82.14509063794398</v>
      </c>
      <c r="S162" s="5">
        <v>83.062913149734072</v>
      </c>
      <c r="T162" s="5">
        <v>83.913194452373929</v>
      </c>
      <c r="U162" s="5">
        <v>84.702329422610077</v>
      </c>
      <c r="V162" s="5">
        <v>85.436013896990318</v>
      </c>
      <c r="W162" s="5">
        <v>86.119324227535031</v>
      </c>
      <c r="X162" s="5">
        <v>86.756788978721303</v>
      </c>
    </row>
    <row r="163" spans="1:24" x14ac:dyDescent="0.3">
      <c r="A163" s="6" t="s">
        <v>6</v>
      </c>
      <c r="B163" s="6" t="s">
        <v>202</v>
      </c>
      <c r="C163" s="6" t="s">
        <v>170</v>
      </c>
      <c r="D163" s="6" t="s">
        <v>8</v>
      </c>
      <c r="E163" s="6" t="s">
        <v>9</v>
      </c>
      <c r="F163" s="5">
        <v>69.382000000000005</v>
      </c>
      <c r="G163" s="5">
        <v>71.426287618013774</v>
      </c>
      <c r="H163" s="5">
        <v>73.301554241724006</v>
      </c>
      <c r="I163" s="5">
        <v>75.022099417260108</v>
      </c>
      <c r="J163" s="5">
        <v>76.601627793876773</v>
      </c>
      <c r="K163" s="5">
        <v>78.053002256102161</v>
      </c>
      <c r="L163" s="5">
        <v>79.388119858557474</v>
      </c>
      <c r="M163" s="5">
        <v>80.617870500229444</v>
      </c>
      <c r="N163" s="5">
        <v>81.752148985757842</v>
      </c>
      <c r="O163" s="5">
        <v>82.79989966105471</v>
      </c>
      <c r="P163" s="5">
        <v>83.769179284400337</v>
      </c>
      <c r="Q163" s="5">
        <v>84.667228529806422</v>
      </c>
      <c r="R163" s="5">
        <v>85.500545890250436</v>
      </c>
      <c r="S163" s="5">
        <v>86.27496009389688</v>
      </c>
      <c r="T163" s="5">
        <v>86.995698745084354</v>
      </c>
      <c r="U163" s="5">
        <v>87.667451968892578</v>
      </c>
      <c r="V163" s="5">
        <v>88.294430533625828</v>
      </c>
      <c r="W163" s="5">
        <v>88.880418365567365</v>
      </c>
      <c r="X163" s="5">
        <v>89.428819637303789</v>
      </c>
    </row>
    <row r="164" spans="1:24" x14ac:dyDescent="0.3">
      <c r="A164" s="6" t="s">
        <v>6</v>
      </c>
      <c r="B164" s="6" t="s">
        <v>202</v>
      </c>
      <c r="C164" s="6" t="s">
        <v>171</v>
      </c>
      <c r="D164" s="6" t="s">
        <v>8</v>
      </c>
      <c r="E164" s="6" t="s">
        <v>9</v>
      </c>
      <c r="F164" s="5">
        <v>54.966999999999999</v>
      </c>
      <c r="G164" s="5">
        <v>58.161668445215163</v>
      </c>
      <c r="H164" s="5">
        <v>60.933858062513913</v>
      </c>
      <c r="I164" s="5">
        <v>63.336339592817161</v>
      </c>
      <c r="J164" s="5">
        <v>65.420293265609061</v>
      </c>
      <c r="K164" s="5">
        <v>67.232093493963774</v>
      </c>
      <c r="L164" s="5">
        <v>68.812203827248027</v>
      </c>
      <c r="M164" s="5">
        <v>70.195180394712892</v>
      </c>
      <c r="N164" s="5">
        <v>71.410185335887789</v>
      </c>
      <c r="O164" s="5">
        <v>72.481682326405263</v>
      </c>
      <c r="P164" s="5">
        <v>73.430148742998767</v>
      </c>
      <c r="Q164" s="5">
        <v>74.272729708260215</v>
      </c>
      <c r="R164" s="5">
        <v>75.02380696725254</v>
      </c>
      <c r="S164" s="5">
        <v>75.695479054747992</v>
      </c>
      <c r="T164" s="5">
        <v>76.297959709451433</v>
      </c>
      <c r="U164" s="5">
        <v>76.839905303172699</v>
      </c>
      <c r="V164" s="5">
        <v>77.328682616679416</v>
      </c>
      <c r="W164" s="5">
        <v>77.770587418751347</v>
      </c>
      <c r="X164" s="5">
        <v>78.171022908143328</v>
      </c>
    </row>
    <row r="165" spans="1:24" x14ac:dyDescent="0.3">
      <c r="A165" s="6" t="s">
        <v>6</v>
      </c>
      <c r="B165" s="6" t="s">
        <v>202</v>
      </c>
      <c r="C165" s="6" t="s">
        <v>172</v>
      </c>
      <c r="D165" s="6" t="s">
        <v>8</v>
      </c>
      <c r="E165" s="6" t="s">
        <v>9</v>
      </c>
      <c r="F165" s="5">
        <v>49.505000000000003</v>
      </c>
      <c r="G165" s="5">
        <v>52.763870823160666</v>
      </c>
      <c r="H165" s="5">
        <v>55.748542405723242</v>
      </c>
      <c r="I165" s="5">
        <v>58.466199434712408</v>
      </c>
      <c r="J165" s="5">
        <v>60.931553149035445</v>
      </c>
      <c r="K165" s="5">
        <v>63.163440662667234</v>
      </c>
      <c r="L165" s="5">
        <v>65.182402136453078</v>
      </c>
      <c r="M165" s="5">
        <v>67.009082374179769</v>
      </c>
      <c r="N165" s="5">
        <v>68.663257484732142</v>
      </c>
      <c r="O165" s="5">
        <v>70.163301878773439</v>
      </c>
      <c r="P165" s="5">
        <v>71.525947800119255</v>
      </c>
      <c r="Q165" s="5">
        <v>72.7662288442326</v>
      </c>
      <c r="R165" s="5">
        <v>73.897532254582714</v>
      </c>
      <c r="S165" s="5">
        <v>74.931710176761285</v>
      </c>
      <c r="T165" s="5">
        <v>75.879218156149491</v>
      </c>
      <c r="U165" s="5">
        <v>76.749261509625185</v>
      </c>
      <c r="V165" s="5">
        <v>77.54993833465619</v>
      </c>
      <c r="W165" s="5">
        <v>78.288373120928483</v>
      </c>
      <c r="X165" s="5">
        <v>78.970838160248093</v>
      </c>
    </row>
    <row r="166" spans="1:24" x14ac:dyDescent="0.3">
      <c r="A166" s="6" t="s">
        <v>6</v>
      </c>
      <c r="B166" s="6" t="s">
        <v>202</v>
      </c>
      <c r="C166" s="6" t="s">
        <v>173</v>
      </c>
      <c r="D166" s="6" t="s">
        <v>8</v>
      </c>
      <c r="E166" s="6" t="s">
        <v>9</v>
      </c>
      <c r="F166" s="5">
        <v>84.682000000000002</v>
      </c>
      <c r="G166" s="5">
        <v>85.92591595485618</v>
      </c>
      <c r="H166" s="5">
        <v>87.041974040436344</v>
      </c>
      <c r="I166" s="5">
        <v>88.046428551072452</v>
      </c>
      <c r="J166" s="5">
        <v>88.953146585978956</v>
      </c>
      <c r="K166" s="5">
        <v>89.77398069211111</v>
      </c>
      <c r="L166" s="5">
        <v>90.519086814000133</v>
      </c>
      <c r="M166" s="5">
        <v>91.197192475740479</v>
      </c>
      <c r="N166" s="5">
        <v>91.815821464575023</v>
      </c>
      <c r="O166" s="5">
        <v>92.381481391989823</v>
      </c>
      <c r="P166" s="5">
        <v>92.899820031658749</v>
      </c>
      <c r="Q166" s="5">
        <v>93.375755627702645</v>
      </c>
      <c r="R166" s="5">
        <v>93.813585614665826</v>
      </c>
      <c r="S166" s="5">
        <v>94.21707748071222</v>
      </c>
      <c r="T166" s="5">
        <v>94.589544874818174</v>
      </c>
      <c r="U166" s="5">
        <v>94.933911517395046</v>
      </c>
      <c r="V166" s="5">
        <v>95.252765018819602</v>
      </c>
      <c r="W166" s="5">
        <v>95.548402333010614</v>
      </c>
      <c r="X166" s="5">
        <v>95.822868262798323</v>
      </c>
    </row>
    <row r="167" spans="1:24" x14ac:dyDescent="0.3">
      <c r="A167" s="6" t="s">
        <v>6</v>
      </c>
      <c r="B167" s="6" t="s">
        <v>202</v>
      </c>
      <c r="C167" s="6" t="s">
        <v>174</v>
      </c>
      <c r="D167" s="6" t="s">
        <v>8</v>
      </c>
      <c r="E167" s="6" t="s">
        <v>9</v>
      </c>
      <c r="F167" s="5">
        <v>21.373000000000001</v>
      </c>
      <c r="G167" s="5">
        <v>23.812892243672945</v>
      </c>
      <c r="H167" s="5">
        <v>26.355160242722508</v>
      </c>
      <c r="I167" s="5">
        <v>28.974158271734439</v>
      </c>
      <c r="J167" s="5">
        <v>31.642566902655489</v>
      </c>
      <c r="K167" s="5">
        <v>34.332791366910001</v>
      </c>
      <c r="L167" s="5">
        <v>37.01828124415794</v>
      </c>
      <c r="M167" s="5">
        <v>39.674641014517107</v>
      </c>
      <c r="N167" s="5">
        <v>42.280447623312597</v>
      </c>
      <c r="O167" s="5">
        <v>44.817744398532675</v>
      </c>
      <c r="P167" s="5">
        <v>47.272227869686816</v>
      </c>
      <c r="Q167" s="5">
        <v>49.633177257980243</v>
      </c>
      <c r="R167" s="5">
        <v>51.893193198973783</v>
      </c>
      <c r="S167" s="5">
        <v>54.047814626890968</v>
      </c>
      <c r="T167" s="5">
        <v>56.095075070029054</v>
      </c>
      <c r="U167" s="5">
        <v>58.035046661066993</v>
      </c>
      <c r="V167" s="5">
        <v>59.869405879801043</v>
      </c>
      <c r="W167" s="5">
        <v>61.601041997276887</v>
      </c>
      <c r="X167" s="5">
        <v>63.233718672011229</v>
      </c>
    </row>
    <row r="168" spans="1:24" x14ac:dyDescent="0.3">
      <c r="A168" s="6" t="s">
        <v>6</v>
      </c>
      <c r="B168" s="6" t="s">
        <v>202</v>
      </c>
      <c r="C168" s="6" t="s">
        <v>175</v>
      </c>
      <c r="D168" s="6" t="s">
        <v>8</v>
      </c>
      <c r="E168" s="6" t="s">
        <v>9</v>
      </c>
      <c r="F168" s="5">
        <v>55.741</v>
      </c>
      <c r="G168" s="5">
        <v>58.895445497731522</v>
      </c>
      <c r="H168" s="5">
        <v>61.650110644732059</v>
      </c>
      <c r="I168" s="5">
        <v>64.052779214355908</v>
      </c>
      <c r="J168" s="5">
        <v>66.150174825138393</v>
      </c>
      <c r="K168" s="5">
        <v>67.985022813473378</v>
      </c>
      <c r="L168" s="5">
        <v>69.594943925232627</v>
      </c>
      <c r="M168" s="5">
        <v>71.012345472282675</v>
      </c>
      <c r="N168" s="5">
        <v>72.264796039071115</v>
      </c>
      <c r="O168" s="5">
        <v>73.375592308749987</v>
      </c>
      <c r="P168" s="5">
        <v>74.364364627885863</v>
      </c>
      <c r="Q168" s="5">
        <v>75.247647689271929</v>
      </c>
      <c r="R168" s="5">
        <v>76.039386282514741</v>
      </c>
      <c r="S168" s="5">
        <v>76.75136854369714</v>
      </c>
      <c r="T168" s="5">
        <v>77.393589875140052</v>
      </c>
      <c r="U168" s="5">
        <v>77.974555167694433</v>
      </c>
      <c r="V168" s="5">
        <v>78.501528214294865</v>
      </c>
      <c r="W168" s="5">
        <v>78.980736930442845</v>
      </c>
      <c r="X168" s="5">
        <v>79.417542080418855</v>
      </c>
    </row>
    <row r="169" spans="1:24" x14ac:dyDescent="0.3">
      <c r="A169" s="6" t="s">
        <v>6</v>
      </c>
      <c r="B169" s="6" t="s">
        <v>202</v>
      </c>
      <c r="C169" s="6" t="s">
        <v>176</v>
      </c>
      <c r="D169" s="6" t="s">
        <v>8</v>
      </c>
      <c r="E169" s="6" t="s">
        <v>9</v>
      </c>
      <c r="F169" s="5">
        <v>27.625</v>
      </c>
      <c r="G169" s="5">
        <v>30.721179735878472</v>
      </c>
      <c r="H169" s="5">
        <v>33.85879825171083</v>
      </c>
      <c r="I169" s="5">
        <v>36.994725759856237</v>
      </c>
      <c r="J169" s="5">
        <v>40.089586386160363</v>
      </c>
      <c r="K169" s="5">
        <v>43.109607724199769</v>
      </c>
      <c r="L169" s="5">
        <v>46.027640852950761</v>
      </c>
      <c r="M169" s="5">
        <v>48.823408637085357</v>
      </c>
      <c r="N169" s="5">
        <v>51.483147787687692</v>
      </c>
      <c r="O169" s="5">
        <v>53.998851821391611</v>
      </c>
      <c r="P169" s="5">
        <v>56.36731129714979</v>
      </c>
      <c r="Q169" s="5">
        <v>58.589106982155634</v>
      </c>
      <c r="R169" s="5">
        <v>60.667661463480883</v>
      </c>
      <c r="S169" s="5">
        <v>62.608408802674433</v>
      </c>
      <c r="T169" s="5">
        <v>64.418106492165251</v>
      </c>
      <c r="U169" s="5">
        <v>66.10429034500892</v>
      </c>
      <c r="V169" s="5">
        <v>67.6748593431019</v>
      </c>
      <c r="W169" s="5">
        <v>69.137771214507808</v>
      </c>
      <c r="X169" s="5">
        <v>70.500828025639933</v>
      </c>
    </row>
    <row r="170" spans="1:24" x14ac:dyDescent="0.3">
      <c r="A170" s="6" t="s">
        <v>6</v>
      </c>
      <c r="B170" s="6" t="s">
        <v>202</v>
      </c>
      <c r="C170" s="6" t="s">
        <v>177</v>
      </c>
      <c r="D170" s="6" t="s">
        <v>8</v>
      </c>
      <c r="E170" s="6" t="s">
        <v>9</v>
      </c>
      <c r="F170" s="5">
        <v>43.441000000000003</v>
      </c>
      <c r="G170" s="5">
        <v>46.969936952038644</v>
      </c>
      <c r="H170" s="5">
        <v>50.262759141727095</v>
      </c>
      <c r="I170" s="5">
        <v>53.305625378489331</v>
      </c>
      <c r="J170" s="5">
        <v>56.097684995434903</v>
      </c>
      <c r="K170" s="5">
        <v>58.647125119436524</v>
      </c>
      <c r="L170" s="5">
        <v>60.967800827562016</v>
      </c>
      <c r="M170" s="5">
        <v>63.076638803990491</v>
      </c>
      <c r="N170" s="5">
        <v>64.991787567521541</v>
      </c>
      <c r="O170" s="5">
        <v>66.731388680812941</v>
      </c>
      <c r="P170" s="5">
        <v>68.312819330683666</v>
      </c>
      <c r="Q170" s="5">
        <v>69.752270059377494</v>
      </c>
      <c r="R170" s="5">
        <v>71.064548433429366</v>
      </c>
      <c r="S170" s="5">
        <v>72.263027567699922</v>
      </c>
      <c r="T170" s="5">
        <v>73.359682432054072</v>
      </c>
      <c r="U170" s="5">
        <v>74.365175400840556</v>
      </c>
      <c r="V170" s="5">
        <v>75.28896595557822</v>
      </c>
      <c r="W170" s="5">
        <v>76.139428806972887</v>
      </c>
      <c r="X170" s="5">
        <v>76.923971002654355</v>
      </c>
    </row>
    <row r="171" spans="1:24" x14ac:dyDescent="0.3">
      <c r="A171" s="6" t="s">
        <v>6</v>
      </c>
      <c r="B171" s="6" t="s">
        <v>202</v>
      </c>
      <c r="C171" s="6" t="s">
        <v>178</v>
      </c>
      <c r="D171" s="6" t="s">
        <v>8</v>
      </c>
      <c r="E171" s="6" t="s">
        <v>9</v>
      </c>
      <c r="F171" s="5">
        <v>33.963000000000001</v>
      </c>
      <c r="G171" s="5">
        <v>36.923231172807867</v>
      </c>
      <c r="H171" s="5">
        <v>39.864822799267706</v>
      </c>
      <c r="I171" s="5">
        <v>42.759285009668595</v>
      </c>
      <c r="J171" s="5">
        <v>45.582377126251963</v>
      </c>
      <c r="K171" s="5">
        <v>48.314563480471207</v>
      </c>
      <c r="L171" s="5">
        <v>50.941056257911733</v>
      </c>
      <c r="M171" s="5">
        <v>53.451539838129094</v>
      </c>
      <c r="N171" s="5">
        <v>55.8396837639186</v>
      </c>
      <c r="O171" s="5">
        <v>58.102543760547263</v>
      </c>
      <c r="P171" s="5">
        <v>60.23993087598847</v>
      </c>
      <c r="Q171" s="5">
        <v>62.253805570688456</v>
      </c>
      <c r="R171" s="5">
        <v>64.147731745503279</v>
      </c>
      <c r="S171" s="5">
        <v>65.926408003540061</v>
      </c>
      <c r="T171" s="5">
        <v>67.595280687963182</v>
      </c>
      <c r="U171" s="5">
        <v>69.160235034723797</v>
      </c>
      <c r="V171" s="5">
        <v>70.627356204177289</v>
      </c>
      <c r="W171" s="5">
        <v>72.002749979686413</v>
      </c>
      <c r="X171" s="5">
        <v>73.292412635116122</v>
      </c>
    </row>
    <row r="172" spans="1:24" x14ac:dyDescent="0.3">
      <c r="A172" s="6" t="s">
        <v>6</v>
      </c>
      <c r="B172" s="6" t="s">
        <v>202</v>
      </c>
      <c r="C172" s="6" t="s">
        <v>179</v>
      </c>
      <c r="D172" s="6" t="s">
        <v>8</v>
      </c>
      <c r="E172" s="6" t="s">
        <v>9</v>
      </c>
      <c r="F172" s="5">
        <v>26.318999999999999</v>
      </c>
      <c r="G172" s="5">
        <v>29.153374131176623</v>
      </c>
      <c r="H172" s="5">
        <v>32.046693409651155</v>
      </c>
      <c r="I172" s="5">
        <v>34.964453574984788</v>
      </c>
      <c r="J172" s="5">
        <v>37.873588686951088</v>
      </c>
      <c r="K172" s="5">
        <v>40.744048441025363</v>
      </c>
      <c r="L172" s="5">
        <v>43.549915948126731</v>
      </c>
      <c r="M172" s="5">
        <v>46.270025575819936</v>
      </c>
      <c r="N172" s="5">
        <v>48.888120908871272</v>
      </c>
      <c r="O172" s="5">
        <v>51.392645240845191</v>
      </c>
      <c r="P172" s="5">
        <v>53.776278529560393</v>
      </c>
      <c r="Q172" s="5">
        <v>56.03533133022902</v>
      </c>
      <c r="R172" s="5">
        <v>58.169087434371647</v>
      </c>
      <c r="S172" s="5">
        <v>60.17916197618716</v>
      </c>
      <c r="T172" s="5">
        <v>62.0689172685735</v>
      </c>
      <c r="U172" s="5">
        <v>63.842958276409313</v>
      </c>
      <c r="V172" s="5">
        <v>65.506714700613458</v>
      </c>
      <c r="W172" s="5">
        <v>67.06610689061074</v>
      </c>
      <c r="X172" s="5">
        <v>68.527287254439145</v>
      </c>
    </row>
    <row r="173" spans="1:24" x14ac:dyDescent="0.3">
      <c r="A173" s="6" t="s">
        <v>6</v>
      </c>
      <c r="B173" s="6" t="s">
        <v>202</v>
      </c>
      <c r="C173" s="6" t="s">
        <v>180</v>
      </c>
      <c r="D173" s="6" t="s">
        <v>8</v>
      </c>
      <c r="E173" s="6" t="s">
        <v>9</v>
      </c>
      <c r="F173" s="5">
        <v>49.502000000000002</v>
      </c>
      <c r="G173" s="5">
        <v>52.733248955571241</v>
      </c>
      <c r="H173" s="5">
        <v>55.702139761312196</v>
      </c>
      <c r="I173" s="5">
        <v>58.414137252555207</v>
      </c>
      <c r="J173" s="5">
        <v>60.882074735707761</v>
      </c>
      <c r="K173" s="5">
        <v>63.122997541429392</v>
      </c>
      <c r="L173" s="5">
        <v>65.15586532572884</v>
      </c>
      <c r="M173" s="5">
        <v>66.999998609351124</v>
      </c>
      <c r="N173" s="5">
        <v>68.674103342898889</v>
      </c>
      <c r="O173" s="5">
        <v>70.195712208523972</v>
      </c>
      <c r="P173" s="5">
        <v>71.580909485637946</v>
      </c>
      <c r="Q173" s="5">
        <v>72.844239102446281</v>
      </c>
      <c r="R173" s="5">
        <v>73.998724657784379</v>
      </c>
      <c r="S173" s="5">
        <v>75.055953129810149</v>
      </c>
      <c r="T173" s="5">
        <v>76.026190774258836</v>
      </c>
      <c r="U173" s="5">
        <v>76.918511429662232</v>
      </c>
      <c r="V173" s="5">
        <v>77.740925338520739</v>
      </c>
      <c r="W173" s="5">
        <v>78.500501756578004</v>
      </c>
      <c r="X173" s="5">
        <v>79.203481909035219</v>
      </c>
    </row>
    <row r="174" spans="1:24" x14ac:dyDescent="0.3">
      <c r="A174" s="6" t="s">
        <v>6</v>
      </c>
      <c r="B174" s="6" t="s">
        <v>202</v>
      </c>
      <c r="C174" s="6" t="s">
        <v>181</v>
      </c>
      <c r="D174" s="6" t="s">
        <v>8</v>
      </c>
      <c r="E174" s="6" t="s">
        <v>9</v>
      </c>
      <c r="F174" s="5">
        <v>28.122</v>
      </c>
      <c r="G174" s="5">
        <v>31.278429818068577</v>
      </c>
      <c r="H174" s="5">
        <v>34.475113200053961</v>
      </c>
      <c r="I174" s="5">
        <v>37.667797454235668</v>
      </c>
      <c r="J174" s="5">
        <v>40.816235098330431</v>
      </c>
      <c r="K174" s="5">
        <v>43.886060074219934</v>
      </c>
      <c r="L174" s="5">
        <v>46.849796372436252</v>
      </c>
      <c r="M174" s="5">
        <v>49.687068590086227</v>
      </c>
      <c r="N174" s="5">
        <v>52.384193140784973</v>
      </c>
      <c r="O174" s="5">
        <v>54.933368402964703</v>
      </c>
      <c r="P174" s="5">
        <v>57.331667595774405</v>
      </c>
      <c r="Q174" s="5">
        <v>59.579993706812807</v>
      </c>
      <c r="R174" s="5">
        <v>61.682102817471076</v>
      </c>
      <c r="S174" s="5">
        <v>63.643754521964993</v>
      </c>
      <c r="T174" s="5">
        <v>65.472012006812506</v>
      </c>
      <c r="U174" s="5">
        <v>67.174690570989114</v>
      </c>
      <c r="V174" s="5">
        <v>68.759939946381493</v>
      </c>
      <c r="W174" s="5">
        <v>70.235939848611196</v>
      </c>
      <c r="X174" s="5">
        <v>71.610687044964635</v>
      </c>
    </row>
    <row r="175" spans="1:24" x14ac:dyDescent="0.3">
      <c r="A175" s="6" t="s">
        <v>6</v>
      </c>
      <c r="B175" s="6" t="s">
        <v>202</v>
      </c>
      <c r="C175" s="6" t="s">
        <v>182</v>
      </c>
      <c r="D175" s="6" t="s">
        <v>8</v>
      </c>
      <c r="E175" s="6" t="s">
        <v>9</v>
      </c>
      <c r="F175" s="5">
        <v>23.428000000000001</v>
      </c>
      <c r="G175" s="5">
        <v>26.126066429175516</v>
      </c>
      <c r="H175" s="5">
        <v>28.900454047335376</v>
      </c>
      <c r="I175" s="5">
        <v>31.71606081272051</v>
      </c>
      <c r="J175" s="5">
        <v>34.538300651017082</v>
      </c>
      <c r="K175" s="5">
        <v>37.33498488169311</v>
      </c>
      <c r="L175" s="5">
        <v>40.077761149916483</v>
      </c>
      <c r="M175" s="5">
        <v>42.743014207944228</v>
      </c>
      <c r="N175" s="5">
        <v>45.312235248443059</v>
      </c>
      <c r="O175" s="5">
        <v>47.771942099514639</v>
      </c>
      <c r="P175" s="5">
        <v>50.113271921405826</v>
      </c>
      <c r="Q175" s="5">
        <v>52.331374393073659</v>
      </c>
      <c r="R175" s="5">
        <v>54.424717122230824</v>
      </c>
      <c r="S175" s="5">
        <v>56.394387798290147</v>
      </c>
      <c r="T175" s="5">
        <v>58.243448666293396</v>
      </c>
      <c r="U175" s="5">
        <v>59.976373810915128</v>
      </c>
      <c r="V175" s="5">
        <v>61.598580822233174</v>
      </c>
      <c r="W175" s="5">
        <v>63.11605578844889</v>
      </c>
      <c r="X175" s="5">
        <v>64.535063206243166</v>
      </c>
    </row>
    <row r="176" spans="1:24" x14ac:dyDescent="0.3">
      <c r="A176" s="6" t="s">
        <v>6</v>
      </c>
      <c r="B176" s="6" t="s">
        <v>202</v>
      </c>
      <c r="C176" s="6" t="s">
        <v>183</v>
      </c>
      <c r="D176" s="6" t="s">
        <v>8</v>
      </c>
      <c r="E176" s="6" t="s">
        <v>9</v>
      </c>
      <c r="F176" s="5">
        <v>13.877000000000001</v>
      </c>
      <c r="G176" s="5">
        <v>15.817577140955585</v>
      </c>
      <c r="H176" s="5">
        <v>17.925851809624376</v>
      </c>
      <c r="I176" s="5">
        <v>20.191565228731452</v>
      </c>
      <c r="J176" s="5">
        <v>22.599268639082176</v>
      </c>
      <c r="K176" s="5">
        <v>25.128771506233143</v>
      </c>
      <c r="L176" s="5">
        <v>27.755998306033007</v>
      </c>
      <c r="M176" s="5">
        <v>30.454173365861465</v>
      </c>
      <c r="N176" s="5">
        <v>33.19520056854978</v>
      </c>
      <c r="O176" s="5">
        <v>35.951078210574188</v>
      </c>
      <c r="P176" s="5">
        <v>38.695194693178401</v>
      </c>
      <c r="Q176" s="5">
        <v>41.403384175754034</v>
      </c>
      <c r="R176" s="5">
        <v>44.054671597871085</v>
      </c>
      <c r="S176" s="5">
        <v>46.63168970700238</v>
      </c>
      <c r="T176" s="5">
        <v>49.12079524426283</v>
      </c>
      <c r="U176" s="5">
        <v>51.511940672986952</v>
      </c>
      <c r="V176" s="5">
        <v>53.798370675716257</v>
      </c>
      <c r="W176" s="5">
        <v>55.976211949402476</v>
      </c>
      <c r="X176" s="5">
        <v>58.044015271857305</v>
      </c>
    </row>
    <row r="177" spans="1:24" x14ac:dyDescent="0.3">
      <c r="A177" s="6" t="s">
        <v>6</v>
      </c>
      <c r="B177" s="6" t="s">
        <v>202</v>
      </c>
      <c r="C177" s="6" t="s">
        <v>184</v>
      </c>
      <c r="D177" s="6" t="s">
        <v>8</v>
      </c>
      <c r="E177" s="6" t="s">
        <v>9</v>
      </c>
      <c r="F177" s="5">
        <v>67.284000000000006</v>
      </c>
      <c r="G177" s="5">
        <v>69.062324670914521</v>
      </c>
      <c r="H177" s="5">
        <v>70.76129244128154</v>
      </c>
      <c r="I177" s="5">
        <v>72.381473722507621</v>
      </c>
      <c r="J177" s="5">
        <v>73.923999007728227</v>
      </c>
      <c r="K177" s="5">
        <v>75.390457044959277</v>
      </c>
      <c r="L177" s="5">
        <v>76.78280252249354</v>
      </c>
      <c r="M177" s="5">
        <v>78.103273919354649</v>
      </c>
      <c r="N177" s="5">
        <v>79.354321599106953</v>
      </c>
      <c r="O177" s="5">
        <v>80.538545812438201</v>
      </c>
      <c r="P177" s="5">
        <v>81.658643996861471</v>
      </c>
      <c r="Q177" s="5">
        <v>82.71736659373714</v>
      </c>
      <c r="R177" s="5">
        <v>83.717480518355501</v>
      </c>
      <c r="S177" s="5">
        <v>84.661739395896348</v>
      </c>
      <c r="T177" s="5">
        <v>85.552859696237675</v>
      </c>
      <c r="U177" s="5">
        <v>86.39350194907351</v>
      </c>
      <c r="V177" s="5">
        <v>87.18625628627386</v>
      </c>
      <c r="W177" s="5">
        <v>87.933631632464881</v>
      </c>
      <c r="X177" s="5">
        <v>88.638047941421149</v>
      </c>
    </row>
    <row r="178" spans="1:24" x14ac:dyDescent="0.3">
      <c r="A178" s="6" t="s">
        <v>6</v>
      </c>
      <c r="B178" s="6" t="s">
        <v>202</v>
      </c>
      <c r="C178" s="6" t="s">
        <v>185</v>
      </c>
      <c r="D178" s="6" t="s">
        <v>8</v>
      </c>
      <c r="E178" s="6" t="s">
        <v>9</v>
      </c>
      <c r="F178" s="5">
        <v>69.649000000000001</v>
      </c>
      <c r="G178" s="5">
        <v>71.110934396890642</v>
      </c>
      <c r="H178" s="5">
        <v>72.536653734249285</v>
      </c>
      <c r="I178" s="5">
        <v>73.923886567425129</v>
      </c>
      <c r="J178" s="5">
        <v>75.270642876115062</v>
      </c>
      <c r="K178" s="5">
        <v>76.575222338874454</v>
      </c>
      <c r="L178" s="5">
        <v>77.836218044241448</v>
      </c>
      <c r="M178" s="5">
        <v>79.052515802259805</v>
      </c>
      <c r="N178" s="5">
        <v>80.223289330682206</v>
      </c>
      <c r="O178" s="5">
        <v>81.347991683009838</v>
      </c>
      <c r="P178" s="5">
        <v>82.426343358147079</v>
      </c>
      <c r="Q178" s="5">
        <v>83.458317582538683</v>
      </c>
      <c r="R178" s="5">
        <v>84.444123285188979</v>
      </c>
      <c r="S178" s="5">
        <v>85.384186295047144</v>
      </c>
      <c r="T178" s="5">
        <v>86.279129280893002</v>
      </c>
      <c r="U178" s="5">
        <v>87.129750928755143</v>
      </c>
      <c r="V178" s="5">
        <v>87.93700481412246</v>
      </c>
      <c r="W178" s="5">
        <v>88.70197837901874</v>
      </c>
      <c r="X178" s="5">
        <v>89.425872370594902</v>
      </c>
    </row>
    <row r="179" spans="1:24" x14ac:dyDescent="0.3">
      <c r="A179" s="6" t="s">
        <v>6</v>
      </c>
      <c r="B179" s="6" t="s">
        <v>202</v>
      </c>
      <c r="C179" s="6" t="s">
        <v>186</v>
      </c>
      <c r="D179" s="6" t="s">
        <v>8</v>
      </c>
      <c r="E179" s="6" t="s">
        <v>9</v>
      </c>
      <c r="F179" s="5">
        <v>26.382999999999999</v>
      </c>
      <c r="G179" s="5">
        <v>29.218166656853395</v>
      </c>
      <c r="H179" s="5">
        <v>32.111852527893539</v>
      </c>
      <c r="I179" s="5">
        <v>35.02964372457545</v>
      </c>
      <c r="J179" s="5">
        <v>37.938575250363336</v>
      </c>
      <c r="K179" s="5">
        <v>40.808697082489061</v>
      </c>
      <c r="L179" s="5">
        <v>43.614182857066346</v>
      </c>
      <c r="M179" s="5">
        <v>46.333941720995384</v>
      </c>
      <c r="N179" s="5">
        <v>48.951773531094517</v>
      </c>
      <c r="O179" s="5">
        <v>51.456159310196256</v>
      </c>
      <c r="P179" s="5">
        <v>53.839800078658442</v>
      </c>
      <c r="Q179" s="5">
        <v>56.099013725057347</v>
      </c>
      <c r="R179" s="5">
        <v>58.233080935399386</v>
      </c>
      <c r="S179" s="5">
        <v>60.243606447560182</v>
      </c>
      <c r="T179" s="5">
        <v>62.133937608541466</v>
      </c>
      <c r="U179" s="5">
        <v>63.908662024705386</v>
      </c>
      <c r="V179" s="5">
        <v>65.573191273865902</v>
      </c>
      <c r="W179" s="5">
        <v>67.133427956371776</v>
      </c>
      <c r="X179" s="5">
        <v>68.59550784182062</v>
      </c>
    </row>
    <row r="180" spans="1:24" x14ac:dyDescent="0.3">
      <c r="A180" s="6" t="s">
        <v>6</v>
      </c>
      <c r="B180" s="6" t="s">
        <v>202</v>
      </c>
      <c r="C180" s="6" t="s">
        <v>187</v>
      </c>
      <c r="D180" s="6" t="s">
        <v>8</v>
      </c>
      <c r="E180" s="6" t="s">
        <v>9</v>
      </c>
      <c r="F180" s="5">
        <v>13.295</v>
      </c>
      <c r="G180" s="5">
        <v>15.211093805240958</v>
      </c>
      <c r="H180" s="5">
        <v>17.287660441031989</v>
      </c>
      <c r="I180" s="5">
        <v>19.510321375461317</v>
      </c>
      <c r="J180" s="5">
        <v>21.859207832845843</v>
      </c>
      <c r="K180" s="5">
        <v>24.309825105340686</v>
      </c>
      <c r="L180" s="5">
        <v>26.834360375539717</v>
      </c>
      <c r="M180" s="5">
        <v>29.403275153848305</v>
      </c>
      <c r="N180" s="5">
        <v>31.986976929087696</v>
      </c>
      <c r="O180" s="5">
        <v>34.55736391536788</v>
      </c>
      <c r="P180" s="5">
        <v>37.089078718178641</v>
      </c>
      <c r="Q180" s="5">
        <v>39.560375291280614</v>
      </c>
      <c r="R180" s="5">
        <v>41.953577438312443</v>
      </c>
      <c r="S180" s="5">
        <v>44.255168201201393</v>
      </c>
      <c r="T180" s="5">
        <v>46.455587884329859</v>
      </c>
      <c r="U180" s="5">
        <v>48.548833092200113</v>
      </c>
      <c r="V180" s="5">
        <v>50.531945008769206</v>
      </c>
      <c r="W180" s="5">
        <v>52.404459644028947</v>
      </c>
      <c r="X180" s="5">
        <v>54.167872860739728</v>
      </c>
    </row>
    <row r="181" spans="1:24" x14ac:dyDescent="0.3">
      <c r="A181" s="6" t="s">
        <v>6</v>
      </c>
      <c r="B181" s="6" t="s">
        <v>202</v>
      </c>
      <c r="C181" s="6" t="s">
        <v>188</v>
      </c>
      <c r="D181" s="6" t="s">
        <v>8</v>
      </c>
      <c r="E181" s="6" t="s">
        <v>9</v>
      </c>
      <c r="F181" s="5">
        <v>68.787000000000006</v>
      </c>
      <c r="G181" s="5">
        <v>70.60935773814613</v>
      </c>
      <c r="H181" s="5">
        <v>72.328672963962703</v>
      </c>
      <c r="I181" s="5">
        <v>73.948701514168661</v>
      </c>
      <c r="J181" s="5">
        <v>75.473621798041421</v>
      </c>
      <c r="K181" s="5">
        <v>76.907874934374931</v>
      </c>
      <c r="L181" s="5">
        <v>78.256036455923436</v>
      </c>
      <c r="M181" s="5">
        <v>79.522715614231728</v>
      </c>
      <c r="N181" s="5">
        <v>80.712478191035103</v>
      </c>
      <c r="O181" s="5">
        <v>81.829788898898741</v>
      </c>
      <c r="P181" s="5">
        <v>82.878969803044825</v>
      </c>
      <c r="Q181" s="5">
        <v>83.864171626643696</v>
      </c>
      <c r="R181" s="5">
        <v>84.78935525251876</v>
      </c>
      <c r="S181" s="5">
        <v>85.6582811678647</v>
      </c>
      <c r="T181" s="5">
        <v>86.474504994438149</v>
      </c>
      <c r="U181" s="5">
        <v>87.241377595211688</v>
      </c>
      <c r="V181" s="5">
        <v>87.96204854733277</v>
      </c>
      <c r="W181" s="5">
        <v>88.639472022336889</v>
      </c>
      <c r="X181" s="5">
        <v>89.276414322182447</v>
      </c>
    </row>
    <row r="182" spans="1:24" x14ac:dyDescent="0.3">
      <c r="A182" s="6" t="s">
        <v>6</v>
      </c>
      <c r="B182" s="6" t="s">
        <v>202</v>
      </c>
      <c r="C182" s="6" t="s">
        <v>189</v>
      </c>
      <c r="D182" s="6" t="s">
        <v>8</v>
      </c>
      <c r="E182" s="6" t="s">
        <v>9</v>
      </c>
      <c r="F182" s="5">
        <v>92.478999999999999</v>
      </c>
      <c r="G182" s="5">
        <v>92.997009630270327</v>
      </c>
      <c r="H182" s="5">
        <v>93.481855964693736</v>
      </c>
      <c r="I182" s="5">
        <v>93.935323446776621</v>
      </c>
      <c r="J182" s="5">
        <v>94.359146826464098</v>
      </c>
      <c r="K182" s="5">
        <v>94.755005548443918</v>
      </c>
      <c r="L182" s="5">
        <v>95.124519440158025</v>
      </c>
      <c r="M182" s="5">
        <v>95.469245551943771</v>
      </c>
      <c r="N182" s="5">
        <v>95.790676008313795</v>
      </c>
      <c r="O182" s="5">
        <v>96.090236737666174</v>
      </c>
      <c r="P182" s="5">
        <v>96.369286957113871</v>
      </c>
      <c r="Q182" s="5">
        <v>96.629119299157196</v>
      </c>
      <c r="R182" s="5">
        <v>96.870960477209053</v>
      </c>
      <c r="S182" s="5">
        <v>97.095972397220024</v>
      </c>
      <c r="T182" s="5">
        <v>97.305253632606821</v>
      </c>
      <c r="U182" s="5">
        <v>97.499841189199515</v>
      </c>
      <c r="V182" s="5">
        <v>97.680712495870935</v>
      </c>
      <c r="W182" s="5">
        <v>97.848787564824235</v>
      </c>
      <c r="X182" s="5">
        <v>98.004931273151612</v>
      </c>
    </row>
    <row r="183" spans="1:24" x14ac:dyDescent="0.3">
      <c r="A183" s="6" t="s">
        <v>6</v>
      </c>
      <c r="B183" s="6" t="s">
        <v>202</v>
      </c>
      <c r="C183" s="6" t="s">
        <v>190</v>
      </c>
      <c r="D183" s="6" t="s">
        <v>8</v>
      </c>
      <c r="E183" s="6" t="s">
        <v>9</v>
      </c>
      <c r="F183" s="5">
        <v>82.286000000000016</v>
      </c>
      <c r="G183" s="5">
        <v>83.719299930207214</v>
      </c>
      <c r="H183" s="5">
        <v>85.060502351377139</v>
      </c>
      <c r="I183" s="5">
        <v>86.311734855725291</v>
      </c>
      <c r="J183" s="5">
        <v>87.475724496969946</v>
      </c>
      <c r="K183" s="5">
        <v>88.555683684128496</v>
      </c>
      <c r="L183" s="5">
        <v>89.555201512962682</v>
      </c>
      <c r="M183" s="5">
        <v>90.478142981447547</v>
      </c>
      <c r="N183" s="5">
        <v>91.328557756886781</v>
      </c>
      <c r="O183" s="5">
        <v>92.110599464588859</v>
      </c>
      <c r="P183" s="5">
        <v>92.828455875182939</v>
      </c>
      <c r="Q183" s="5">
        <v>93.486289889694746</v>
      </c>
      <c r="R183" s="5">
        <v>94.088190857631886</v>
      </c>
      <c r="S183" s="5">
        <v>94.638135505121411</v>
      </c>
      <c r="T183" s="5">
        <v>95.139957584457079</v>
      </c>
      <c r="U183" s="5">
        <v>95.597325267818761</v>
      </c>
      <c r="V183" s="5">
        <v>96.013725280555846</v>
      </c>
      <c r="W183" s="5">
        <v>96.392452788274468</v>
      </c>
      <c r="X183" s="5">
        <v>96.736606103674035</v>
      </c>
    </row>
    <row r="184" spans="1:24" x14ac:dyDescent="0.3">
      <c r="A184" s="6" t="s">
        <v>6</v>
      </c>
      <c r="B184" s="6" t="s">
        <v>202</v>
      </c>
      <c r="C184" s="6" t="s">
        <v>191</v>
      </c>
      <c r="D184" s="6" t="s">
        <v>8</v>
      </c>
      <c r="E184" s="6" t="s">
        <v>9</v>
      </c>
      <c r="F184" s="5">
        <v>36.247</v>
      </c>
      <c r="G184" s="5">
        <v>39.262529592756032</v>
      </c>
      <c r="H184" s="5">
        <v>42.233311211622329</v>
      </c>
      <c r="I184" s="5">
        <v>45.132472143402211</v>
      </c>
      <c r="J184" s="5">
        <v>47.93829957107058</v>
      </c>
      <c r="K184" s="5">
        <v>50.634345432865189</v>
      </c>
      <c r="L184" s="5">
        <v>53.209146050329757</v>
      </c>
      <c r="M184" s="5">
        <v>55.655684094670413</v>
      </c>
      <c r="N184" s="5">
        <v>57.970713011906895</v>
      </c>
      <c r="O184" s="5">
        <v>60.154041024974923</v>
      </c>
      <c r="P184" s="5">
        <v>62.20784342233565</v>
      </c>
      <c r="Q184" s="5">
        <v>64.136045016304919</v>
      </c>
      <c r="R184" s="5">
        <v>65.943793017672562</v>
      </c>
      <c r="S184" s="5">
        <v>67.637025143967364</v>
      </c>
      <c r="T184" s="5">
        <v>69.222128027152252</v>
      </c>
      <c r="U184" s="5">
        <v>70.705675704702543</v>
      </c>
      <c r="V184" s="5">
        <v>72.09423584383363</v>
      </c>
      <c r="W184" s="5">
        <v>73.39423121471863</v>
      </c>
      <c r="X184" s="5">
        <v>74.611844922649141</v>
      </c>
    </row>
    <row r="185" spans="1:24" x14ac:dyDescent="0.3">
      <c r="A185" s="6" t="s">
        <v>6</v>
      </c>
      <c r="B185" s="6" t="s">
        <v>202</v>
      </c>
      <c r="C185" s="6" t="s">
        <v>192</v>
      </c>
      <c r="D185" s="6" t="s">
        <v>8</v>
      </c>
      <c r="E185" s="6" t="s">
        <v>9</v>
      </c>
      <c r="F185" s="5">
        <v>49.329000000000001</v>
      </c>
      <c r="G185" s="5">
        <v>52.625944719662741</v>
      </c>
      <c r="H185" s="5">
        <v>55.640725852986819</v>
      </c>
      <c r="I185" s="5">
        <v>58.381049684323905</v>
      </c>
      <c r="J185" s="5">
        <v>60.862506810099106</v>
      </c>
      <c r="K185" s="5">
        <v>63.104940436236525</v>
      </c>
      <c r="L185" s="5">
        <v>65.129881034002494</v>
      </c>
      <c r="M185" s="5">
        <v>66.95887239695999</v>
      </c>
      <c r="N185" s="5">
        <v>68.612467073034551</v>
      </c>
      <c r="O185" s="5">
        <v>70.109688372435002</v>
      </c>
      <c r="P185" s="5">
        <v>71.46779868883165</v>
      </c>
      <c r="Q185" s="5">
        <v>72.702257807460015</v>
      </c>
      <c r="R185" s="5">
        <v>73.826791540453542</v>
      </c>
      <c r="S185" s="5">
        <v>74.853518561466473</v>
      </c>
      <c r="T185" s="5">
        <v>75.793102697761611</v>
      </c>
      <c r="U185" s="5">
        <v>76.654910996159458</v>
      </c>
      <c r="V185" s="5">
        <v>77.447166378208522</v>
      </c>
      <c r="W185" s="5">
        <v>78.177089066647312</v>
      </c>
      <c r="X185" s="5">
        <v>78.851024250685526</v>
      </c>
    </row>
    <row r="186" spans="1:24" x14ac:dyDescent="0.3">
      <c r="A186" s="6" t="s">
        <v>6</v>
      </c>
      <c r="B186" s="6" t="s">
        <v>202</v>
      </c>
      <c r="C186" s="6" t="s">
        <v>193</v>
      </c>
      <c r="D186" s="6" t="s">
        <v>8</v>
      </c>
      <c r="E186" s="6" t="s">
        <v>9</v>
      </c>
      <c r="F186" s="5">
        <v>93.352999999999994</v>
      </c>
      <c r="G186" s="5">
        <v>94.547626307427208</v>
      </c>
      <c r="H186" s="5">
        <v>95.53781205362688</v>
      </c>
      <c r="I186" s="5">
        <v>96.355106143515627</v>
      </c>
      <c r="J186" s="5">
        <v>97.02736243755939</v>
      </c>
      <c r="K186" s="5">
        <v>97.578744907575839</v>
      </c>
      <c r="L186" s="5">
        <v>98.029930274992907</v>
      </c>
      <c r="M186" s="5">
        <v>98.398420089478762</v>
      </c>
      <c r="N186" s="5">
        <v>98.698900867030773</v>
      </c>
      <c r="O186" s="5">
        <v>98.943612104936093</v>
      </c>
      <c r="P186" s="5">
        <v>99.142697734923516</v>
      </c>
      <c r="Q186" s="5">
        <v>99.304527642713069</v>
      </c>
      <c r="R186" s="5">
        <v>99.435983278833064</v>
      </c>
      <c r="S186" s="5">
        <v>99.54270607317639</v>
      </c>
      <c r="T186" s="5">
        <v>99.62931014717185</v>
      </c>
      <c r="U186" s="5">
        <v>99.699562312578323</v>
      </c>
      <c r="V186" s="5">
        <v>99.756533008287107</v>
      </c>
      <c r="W186" s="5">
        <v>99.802721974419526</v>
      </c>
      <c r="X186" s="5">
        <v>99.840162312063413</v>
      </c>
    </row>
    <row r="187" spans="1:24" x14ac:dyDescent="0.3">
      <c r="A187" s="6" t="s">
        <v>6</v>
      </c>
      <c r="B187" s="6" t="s">
        <v>202</v>
      </c>
      <c r="C187" s="6" t="s">
        <v>194</v>
      </c>
      <c r="D187" s="6" t="s">
        <v>8</v>
      </c>
      <c r="E187" s="6" t="s">
        <v>9</v>
      </c>
      <c r="F187" s="5">
        <v>95.27</v>
      </c>
      <c r="G187" s="5">
        <v>96.513093372926903</v>
      </c>
      <c r="H187" s="5">
        <v>97.484053428003065</v>
      </c>
      <c r="I187" s="5">
        <v>98.215222394420593</v>
      </c>
      <c r="J187" s="5">
        <v>98.750160326908826</v>
      </c>
      <c r="K187" s="5">
        <v>99.133061341013814</v>
      </c>
      <c r="L187" s="5">
        <v>99.402763155716428</v>
      </c>
      <c r="M187" s="5">
        <v>99.59054969794289</v>
      </c>
      <c r="N187" s="5">
        <v>99.720238817191159</v>
      </c>
      <c r="O187" s="5">
        <v>99.809296830803433</v>
      </c>
      <c r="P187" s="5">
        <v>99.870213359722726</v>
      </c>
      <c r="Q187" s="5">
        <v>99.911768433035803</v>
      </c>
      <c r="R187" s="5">
        <v>99.940063457199201</v>
      </c>
      <c r="S187" s="5">
        <v>99.959305368502839</v>
      </c>
      <c r="T187" s="5">
        <v>99.972379511017778</v>
      </c>
      <c r="U187" s="5">
        <v>99.98125770103745</v>
      </c>
      <c r="V187" s="5">
        <v>99.987284173866257</v>
      </c>
      <c r="W187" s="5">
        <v>99.991373811738555</v>
      </c>
      <c r="X187" s="5">
        <v>99.994148581824675</v>
      </c>
    </row>
    <row r="188" spans="1:24" x14ac:dyDescent="0.3">
      <c r="A188" s="6" t="s">
        <v>6</v>
      </c>
      <c r="B188" s="6" t="s">
        <v>202</v>
      </c>
      <c r="C188" s="6" t="s">
        <v>195</v>
      </c>
      <c r="D188" s="6" t="s">
        <v>8</v>
      </c>
      <c r="E188" s="6" t="s">
        <v>9</v>
      </c>
      <c r="F188" s="5">
        <v>30.379000000000001</v>
      </c>
      <c r="G188" s="5">
        <v>33.436014575616348</v>
      </c>
      <c r="H188" s="5">
        <v>36.52719097893597</v>
      </c>
      <c r="I188" s="5">
        <v>39.617169679683535</v>
      </c>
      <c r="J188" s="5">
        <v>42.67335577271453</v>
      </c>
      <c r="K188" s="5">
        <v>45.6672135499022</v>
      </c>
      <c r="L188" s="5">
        <v>48.575047721693075</v>
      </c>
      <c r="M188" s="5">
        <v>51.37829248409831</v>
      </c>
      <c r="N188" s="5">
        <v>54.063391440611063</v>
      </c>
      <c r="O188" s="5">
        <v>56.62138172542506</v>
      </c>
      <c r="P188" s="5">
        <v>59.047298538591811</v>
      </c>
      <c r="Q188" s="5">
        <v>61.33950074576164</v>
      </c>
      <c r="R188" s="5">
        <v>63.498993860425124</v>
      </c>
      <c r="S188" s="5">
        <v>65.528801154102737</v>
      </c>
      <c r="T188" s="5">
        <v>67.433411397081798</v>
      </c>
      <c r="U188" s="5">
        <v>69.218314758556502</v>
      </c>
      <c r="V188" s="5">
        <v>70.889626837999032</v>
      </c>
      <c r="W188" s="5">
        <v>72.453793852856137</v>
      </c>
      <c r="X188" s="5">
        <v>73.917368530012581</v>
      </c>
    </row>
    <row r="189" spans="1:24" x14ac:dyDescent="0.3">
      <c r="A189" s="6" t="s">
        <v>6</v>
      </c>
      <c r="B189" s="6" t="s">
        <v>202</v>
      </c>
      <c r="C189" s="6" t="s">
        <v>196</v>
      </c>
      <c r="D189" s="6" t="s">
        <v>8</v>
      </c>
      <c r="E189" s="6" t="s">
        <v>9</v>
      </c>
      <c r="F189" s="5">
        <v>25.562999999999999</v>
      </c>
      <c r="G189" s="5">
        <v>28.590451850109698</v>
      </c>
      <c r="H189" s="5">
        <v>31.669465563917914</v>
      </c>
      <c r="I189" s="5">
        <v>34.754163705260147</v>
      </c>
      <c r="J189" s="5">
        <v>37.802268642011825</v>
      </c>
      <c r="K189" s="5">
        <v>40.777340481646171</v>
      </c>
      <c r="L189" s="5">
        <v>43.65005897718661</v>
      </c>
      <c r="M189" s="5">
        <v>46.398591984127144</v>
      </c>
      <c r="N189" s="5">
        <v>49.008237469929853</v>
      </c>
      <c r="O189" s="5">
        <v>51.470585923077763</v>
      </c>
      <c r="P189" s="5">
        <v>53.782440604877898</v>
      </c>
      <c r="Q189" s="5">
        <v>55.944683613377777</v>
      </c>
      <c r="R189" s="5">
        <v>57.961213596565187</v>
      </c>
      <c r="S189" s="5">
        <v>59.838024282602575</v>
      </c>
      <c r="T189" s="5">
        <v>61.582450039174155</v>
      </c>
      <c r="U189" s="5">
        <v>63.202576657049129</v>
      </c>
      <c r="V189" s="5">
        <v>64.706800045706885</v>
      </c>
      <c r="W189" s="5">
        <v>66.103508954844003</v>
      </c>
      <c r="X189" s="5">
        <v>67.400866859726406</v>
      </c>
    </row>
    <row r="190" spans="1:24" x14ac:dyDescent="0.3">
      <c r="A190" s="6" t="s">
        <v>6</v>
      </c>
      <c r="B190" s="6" t="s">
        <v>202</v>
      </c>
      <c r="C190" s="6" t="s">
        <v>197</v>
      </c>
      <c r="D190" s="6" t="s">
        <v>8</v>
      </c>
      <c r="E190" s="6" t="s">
        <v>9</v>
      </c>
      <c r="F190" s="5">
        <v>20.231000000000002</v>
      </c>
      <c r="G190" s="5">
        <v>22.250941585013472</v>
      </c>
      <c r="H190" s="5">
        <v>24.390089756235657</v>
      </c>
      <c r="I190" s="5">
        <v>26.64106784753459</v>
      </c>
      <c r="J190" s="5">
        <v>28.994235682667902</v>
      </c>
      <c r="K190" s="5">
        <v>31.437841957189523</v>
      </c>
      <c r="L190" s="5">
        <v>33.958280451538755</v>
      </c>
      <c r="M190" s="5">
        <v>36.54043829295275</v>
      </c>
      <c r="N190" s="5">
        <v>39.168115987540908</v>
      </c>
      <c r="O190" s="5">
        <v>41.824492525197535</v>
      </c>
      <c r="P190" s="5">
        <v>44.492605445848241</v>
      </c>
      <c r="Q190" s="5">
        <v>47.15581575135068</v>
      </c>
      <c r="R190" s="5">
        <v>49.798230769416378</v>
      </c>
      <c r="S190" s="5">
        <v>52.40506382573745</v>
      </c>
      <c r="T190" s="5">
        <v>54.962916831515031</v>
      </c>
      <c r="U190" s="5">
        <v>57.459979527703211</v>
      </c>
      <c r="V190" s="5">
        <v>59.886146153653755</v>
      </c>
      <c r="W190" s="5">
        <v>62.233056013116929</v>
      </c>
      <c r="X190" s="5">
        <v>64.494068419729601</v>
      </c>
    </row>
    <row r="191" spans="1:24" x14ac:dyDescent="0.3">
      <c r="A191" s="6" t="s">
        <v>6</v>
      </c>
      <c r="B191" s="6" t="s">
        <v>202</v>
      </c>
      <c r="C191" s="6" t="s">
        <v>198</v>
      </c>
      <c r="D191" s="6" t="s">
        <v>8</v>
      </c>
      <c r="E191" s="6" t="s">
        <v>9</v>
      </c>
      <c r="F191" s="5">
        <v>31.803000000000001</v>
      </c>
      <c r="G191" s="5">
        <v>35.212046605776806</v>
      </c>
      <c r="H191" s="5">
        <v>38.57147503254005</v>
      </c>
      <c r="I191" s="5">
        <v>41.833737883146476</v>
      </c>
      <c r="J191" s="5">
        <v>44.962014856642796</v>
      </c>
      <c r="K191" s="5">
        <v>47.930496216648102</v>
      </c>
      <c r="L191" s="5">
        <v>50.723487807708423</v>
      </c>
      <c r="M191" s="5">
        <v>53.333828203513519</v>
      </c>
      <c r="N191" s="5">
        <v>55.761049356102546</v>
      </c>
      <c r="O191" s="5">
        <v>58.009586466290088</v>
      </c>
      <c r="P191" s="5">
        <v>60.087211955662369</v>
      </c>
      <c r="Q191" s="5">
        <v>62.003764815844356</v>
      </c>
      <c r="R191" s="5">
        <v>63.770178852305563</v>
      </c>
      <c r="S191" s="5">
        <v>65.397776775347978</v>
      </c>
      <c r="T191" s="5">
        <v>66.897782536952249</v>
      </c>
      <c r="U191" s="5">
        <v>68.281002972383646</v>
      </c>
      <c r="V191" s="5">
        <v>69.557635121301345</v>
      </c>
      <c r="W191" s="5">
        <v>70.737163398497515</v>
      </c>
      <c r="X191" s="5">
        <v>71.828318741936087</v>
      </c>
    </row>
    <row r="192" spans="1:24" x14ac:dyDescent="0.3">
      <c r="A192" s="6" t="s">
        <v>6</v>
      </c>
      <c r="B192" s="6" t="s">
        <v>202</v>
      </c>
      <c r="C192" s="6" t="s">
        <v>199</v>
      </c>
      <c r="D192" s="6" t="s">
        <v>8</v>
      </c>
      <c r="E192" s="6" t="s">
        <v>9</v>
      </c>
      <c r="F192" s="5">
        <v>61.701999999999998</v>
      </c>
      <c r="G192" s="5">
        <v>64.576779005191625</v>
      </c>
      <c r="H192" s="5">
        <v>67.15182772410266</v>
      </c>
      <c r="I192" s="5">
        <v>69.457051256284458</v>
      </c>
      <c r="J192" s="5">
        <v>71.52205232077425</v>
      </c>
      <c r="K192" s="5">
        <v>73.374653769415247</v>
      </c>
      <c r="L192" s="5">
        <v>75.040187690834728</v>
      </c>
      <c r="M192" s="5">
        <v>76.541258754085945</v>
      </c>
      <c r="N192" s="5">
        <v>77.897780890366846</v>
      </c>
      <c r="O192" s="5">
        <v>79.127157695104799</v>
      </c>
      <c r="P192" s="5">
        <v>80.244527107545053</v>
      </c>
      <c r="Q192" s="5">
        <v>81.263024075647877</v>
      </c>
      <c r="R192" s="5">
        <v>82.194035848833366</v>
      </c>
      <c r="S192" s="5">
        <v>83.047437275765262</v>
      </c>
      <c r="T192" s="5">
        <v>83.831800950025098</v>
      </c>
      <c r="U192" s="5">
        <v>84.554581234223107</v>
      </c>
      <c r="V192" s="5">
        <v>85.222273396702391</v>
      </c>
      <c r="W192" s="5">
        <v>85.840550130218546</v>
      </c>
      <c r="X192" s="5">
        <v>86.414378091264467</v>
      </c>
    </row>
    <row r="193" spans="1:24" x14ac:dyDescent="0.3">
      <c r="A193" s="6" t="s">
        <v>6</v>
      </c>
      <c r="B193" s="6" t="s">
        <v>202</v>
      </c>
      <c r="C193" s="6" t="s">
        <v>200</v>
      </c>
      <c r="D193" s="6" t="s">
        <v>8</v>
      </c>
      <c r="E193" s="6" t="s">
        <v>9</v>
      </c>
      <c r="F193" s="5">
        <v>35.701999999999998</v>
      </c>
      <c r="G193" s="5">
        <v>38.784109804383576</v>
      </c>
      <c r="H193" s="5">
        <v>41.824895213924101</v>
      </c>
      <c r="I193" s="5">
        <v>44.795002277377208</v>
      </c>
      <c r="J193" s="5">
        <v>47.670597779659559</v>
      </c>
      <c r="K193" s="5">
        <v>50.433556841740078</v>
      </c>
      <c r="L193" s="5">
        <v>53.071198851303528</v>
      </c>
      <c r="M193" s="5">
        <v>55.575717032807106</v>
      </c>
      <c r="N193" s="5">
        <v>57.943441320367214</v>
      </c>
      <c r="O193" s="5">
        <v>60.17404856185874</v>
      </c>
      <c r="P193" s="5">
        <v>62.269801047195351</v>
      </c>
      <c r="Q193" s="5">
        <v>64.23486274458287</v>
      </c>
      <c r="R193" s="5">
        <v>66.074717061323213</v>
      </c>
      <c r="S193" s="5">
        <v>67.795691767290293</v>
      </c>
      <c r="T193" s="5">
        <v>69.404585318581468</v>
      </c>
      <c r="U193" s="5">
        <v>70.908382731709025</v>
      </c>
      <c r="V193" s="5">
        <v>72.314046781016074</v>
      </c>
      <c r="W193" s="5">
        <v>73.628370240963747</v>
      </c>
      <c r="X193" s="5">
        <v>74.857876130114846</v>
      </c>
    </row>
    <row r="194" spans="1:24" x14ac:dyDescent="0.3">
      <c r="A194" s="6" t="s">
        <v>6</v>
      </c>
      <c r="B194" s="6" t="s">
        <v>202</v>
      </c>
      <c r="C194" s="6" t="s">
        <v>201</v>
      </c>
      <c r="D194" s="6" t="s">
        <v>8</v>
      </c>
      <c r="E194" s="6" t="s">
        <v>9</v>
      </c>
      <c r="F194" s="5">
        <v>38.253999999999998</v>
      </c>
      <c r="G194" s="5">
        <v>41.286060384516873</v>
      </c>
      <c r="H194" s="5">
        <v>44.249477791528456</v>
      </c>
      <c r="I194" s="5">
        <v>47.11996704116892</v>
      </c>
      <c r="J194" s="5">
        <v>49.878990460468145</v>
      </c>
      <c r="K194" s="5">
        <v>52.513516395436163</v>
      </c>
      <c r="L194" s="5">
        <v>55.015457697009552</v>
      </c>
      <c r="M194" s="5">
        <v>57.380933370126243</v>
      </c>
      <c r="N194" s="5">
        <v>59.609471239691899</v>
      </c>
      <c r="O194" s="5">
        <v>61.70323589805421</v>
      </c>
      <c r="P194" s="5">
        <v>63.666333687838119</v>
      </c>
      <c r="Q194" s="5">
        <v>65.504220004964424</v>
      </c>
      <c r="R194" s="5">
        <v>67.223215301151711</v>
      </c>
      <c r="S194" s="5">
        <v>68.830124260205395</v>
      </c>
      <c r="T194" s="5">
        <v>70.331946230966551</v>
      </c>
      <c r="U194" s="5">
        <v>71.735662468278221</v>
      </c>
      <c r="V194" s="5">
        <v>73.048085627795956</v>
      </c>
      <c r="W194" s="5">
        <v>74.275758199082048</v>
      </c>
      <c r="X194" s="5">
        <v>75.424888407329107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94"/>
  <sheetViews>
    <sheetView workbookViewId="0">
      <selection activeCell="C12" sqref="C12"/>
    </sheetView>
  </sheetViews>
  <sheetFormatPr defaultRowHeight="14.4" x14ac:dyDescent="0.3"/>
  <cols>
    <col min="1" max="5" width="18.6640625" customWidth="1"/>
    <col min="25" max="25" width="18.6640625" customWidth="1"/>
  </cols>
  <sheetData>
    <row r="1" spans="1:25" x14ac:dyDescent="0.3">
      <c r="A1" s="1" t="s">
        <v>0</v>
      </c>
      <c r="B1" s="1" t="s">
        <v>1</v>
      </c>
      <c r="C1" s="1" t="s">
        <v>2</v>
      </c>
      <c r="D1" s="1" t="s">
        <v>3</v>
      </c>
      <c r="E1" s="1" t="s">
        <v>4</v>
      </c>
      <c r="F1" s="1">
        <v>2010</v>
      </c>
      <c r="G1" s="1">
        <v>2015</v>
      </c>
      <c r="H1" s="1">
        <v>2020</v>
      </c>
      <c r="I1" s="1">
        <v>2025</v>
      </c>
      <c r="J1" s="1">
        <v>2030</v>
      </c>
      <c r="K1" s="1">
        <v>2035</v>
      </c>
      <c r="L1" s="1">
        <v>2040</v>
      </c>
      <c r="M1" s="1">
        <v>2045</v>
      </c>
      <c r="N1" s="1">
        <v>2050</v>
      </c>
      <c r="O1" s="1">
        <v>2055</v>
      </c>
      <c r="P1" s="1">
        <v>2060</v>
      </c>
      <c r="Q1" s="1">
        <v>2065</v>
      </c>
      <c r="R1" s="1">
        <v>2070</v>
      </c>
      <c r="S1" s="1">
        <v>2075</v>
      </c>
      <c r="T1" s="1">
        <v>2080</v>
      </c>
      <c r="U1" s="1">
        <v>2085</v>
      </c>
      <c r="V1" s="1">
        <v>2090</v>
      </c>
      <c r="W1" s="1">
        <v>2095</v>
      </c>
      <c r="X1" s="1">
        <v>2100</v>
      </c>
      <c r="Y1" s="1" t="s">
        <v>5</v>
      </c>
    </row>
    <row r="2" spans="1:25" x14ac:dyDescent="0.3">
      <c r="A2" s="2" t="s">
        <v>6</v>
      </c>
      <c r="B2" s="2" t="s">
        <v>206</v>
      </c>
      <c r="C2" s="2" t="s">
        <v>7</v>
      </c>
      <c r="D2" s="2" t="s">
        <v>8</v>
      </c>
      <c r="E2" s="2" t="s">
        <v>9</v>
      </c>
      <c r="F2" s="3">
        <v>46.872</v>
      </c>
      <c r="G2" s="3">
        <v>48.483310707822355</v>
      </c>
      <c r="H2" s="3">
        <v>49.858407750636751</v>
      </c>
      <c r="I2" s="3">
        <v>51.029541928008527</v>
      </c>
      <c r="J2" s="3">
        <v>52.025876216346411</v>
      </c>
      <c r="K2" s="3">
        <v>52.873102185140873</v>
      </c>
      <c r="L2" s="3">
        <v>53.593486699987736</v>
      </c>
      <c r="M2" s="3">
        <v>54.206132261274519</v>
      </c>
      <c r="N2" s="3">
        <v>54.727324131028553</v>
      </c>
      <c r="O2" s="3">
        <v>55.170894563053473</v>
      </c>
      <c r="P2" s="3">
        <v>55.548568793872164</v>
      </c>
      <c r="Q2" s="3">
        <v>55.870277133541336</v>
      </c>
      <c r="R2" s="3">
        <v>56.144428248471336</v>
      </c>
      <c r="S2" s="3">
        <v>56.378144253743422</v>
      </c>
      <c r="T2" s="3">
        <v>56.577460800813796</v>
      </c>
      <c r="U2" s="3">
        <v>56.747496303445899</v>
      </c>
      <c r="V2" s="3">
        <v>56.892594565714973</v>
      </c>
      <c r="W2" s="3">
        <v>57.016444796345588</v>
      </c>
      <c r="X2" s="3">
        <v>57.122182550642322</v>
      </c>
    </row>
    <row r="3" spans="1:25" x14ac:dyDescent="0.3">
      <c r="A3" s="2" t="s">
        <v>6</v>
      </c>
      <c r="B3" s="2" t="s">
        <v>206</v>
      </c>
      <c r="C3" s="2" t="s">
        <v>10</v>
      </c>
      <c r="D3" s="2" t="s">
        <v>8</v>
      </c>
      <c r="E3" s="2" t="s">
        <v>9</v>
      </c>
      <c r="F3" s="3">
        <v>22.6</v>
      </c>
      <c r="G3" s="3">
        <v>23.666870130157932</v>
      </c>
      <c r="H3" s="3">
        <v>24.736238958187055</v>
      </c>
      <c r="I3" s="3">
        <v>25.804845698842481</v>
      </c>
      <c r="J3" s="3">
        <v>26.869552682673685</v>
      </c>
      <c r="K3" s="3">
        <v>27.927380905368516</v>
      </c>
      <c r="L3" s="3">
        <v>28.975539600064714</v>
      </c>
      <c r="M3" s="3">
        <v>30.011449508337229</v>
      </c>
      <c r="N3" s="3">
        <v>31.032759814396822</v>
      </c>
      <c r="O3" s="3">
        <v>32.03735895931559</v>
      </c>
      <c r="P3" s="3">
        <v>33.023379757383275</v>
      </c>
      <c r="Q3" s="3">
        <v>33.989199389965499</v>
      </c>
      <c r="R3" s="3">
        <v>34.933434953273697</v>
      </c>
      <c r="S3" s="3">
        <v>35.854935288904322</v>
      </c>
      <c r="T3" s="3">
        <v>36.752769836202233</v>
      </c>
      <c r="U3" s="3">
        <v>37.626215221345518</v>
      </c>
      <c r="V3" s="3">
        <v>38.474740247980066</v>
      </c>
      <c r="W3" s="3">
        <v>39.297989886439993</v>
      </c>
      <c r="X3" s="3">
        <v>40.09576878044642</v>
      </c>
    </row>
    <row r="4" spans="1:25" x14ac:dyDescent="0.3">
      <c r="A4" s="2" t="s">
        <v>6</v>
      </c>
      <c r="B4" s="2" t="s">
        <v>206</v>
      </c>
      <c r="C4" s="2" t="s">
        <v>11</v>
      </c>
      <c r="D4" s="2" t="s">
        <v>8</v>
      </c>
      <c r="E4" s="2" t="s">
        <v>9</v>
      </c>
      <c r="F4" s="3">
        <v>58.503999999999998</v>
      </c>
      <c r="G4" s="3">
        <v>60.01492590511095</v>
      </c>
      <c r="H4" s="3">
        <v>61.365354885883605</v>
      </c>
      <c r="I4" s="3">
        <v>62.573436808798533</v>
      </c>
      <c r="J4" s="3">
        <v>63.65550124041922</v>
      </c>
      <c r="K4" s="3">
        <v>64.626074762405381</v>
      </c>
      <c r="L4" s="3">
        <v>65.497985993441333</v>
      </c>
      <c r="M4" s="3">
        <v>66.282513047877686</v>
      </c>
      <c r="N4" s="3">
        <v>66.989545856772864</v>
      </c>
      <c r="O4" s="3">
        <v>67.627747393651958</v>
      </c>
      <c r="P4" s="3">
        <v>68.204705220797408</v>
      </c>
      <c r="Q4" s="3">
        <v>68.727069305414716</v>
      </c>
      <c r="R4" s="3">
        <v>69.200674745144909</v>
      </c>
      <c r="S4" s="3">
        <v>69.630649565683399</v>
      </c>
      <c r="T4" s="3">
        <v>70.021508555169746</v>
      </c>
      <c r="U4" s="3">
        <v>70.377234467215814</v>
      </c>
      <c r="V4" s="3">
        <v>70.701348038015254</v>
      </c>
      <c r="W4" s="3">
        <v>70.996968235285152</v>
      </c>
      <c r="X4" s="3">
        <v>71.266864056258697</v>
      </c>
    </row>
    <row r="5" spans="1:25" x14ac:dyDescent="0.3">
      <c r="A5" s="2" t="s">
        <v>6</v>
      </c>
      <c r="B5" s="2" t="s">
        <v>206</v>
      </c>
      <c r="C5" s="2" t="s">
        <v>12</v>
      </c>
      <c r="D5" s="2" t="s">
        <v>8</v>
      </c>
      <c r="E5" s="2" t="s">
        <v>9</v>
      </c>
      <c r="F5" s="3">
        <v>51.911000000000001</v>
      </c>
      <c r="G5" s="3">
        <v>53.335808031942868</v>
      </c>
      <c r="H5" s="3">
        <v>54.703948870927313</v>
      </c>
      <c r="I5" s="3">
        <v>56.016092077463753</v>
      </c>
      <c r="J5" s="3">
        <v>57.273274809646082</v>
      </c>
      <c r="K5" s="3">
        <v>58.476824940678007</v>
      </c>
      <c r="L5" s="3">
        <v>59.628293308497447</v>
      </c>
      <c r="M5" s="3">
        <v>60.729395058772674</v>
      </c>
      <c r="N5" s="3">
        <v>61.781959675356113</v>
      </c>
      <c r="O5" s="3">
        <v>62.787889057296518</v>
      </c>
      <c r="P5" s="3">
        <v>63.749122869820951</v>
      </c>
      <c r="Q5" s="3">
        <v>64.66761034199763</v>
      </c>
      <c r="R5" s="3">
        <v>65.545287683677444</v>
      </c>
      <c r="S5" s="3">
        <v>66.384060330666216</v>
      </c>
      <c r="T5" s="3">
        <v>67.185789285869532</v>
      </c>
      <c r="U5" s="3">
        <v>67.952280894945332</v>
      </c>
      <c r="V5" s="3">
        <v>68.685279470354402</v>
      </c>
      <c r="W5" s="3">
        <v>69.386462252550402</v>
      </c>
      <c r="X5" s="3">
        <v>70.057436268152216</v>
      </c>
    </row>
    <row r="6" spans="1:25" x14ac:dyDescent="0.3">
      <c r="A6" s="2" t="s">
        <v>6</v>
      </c>
      <c r="B6" s="2" t="s">
        <v>206</v>
      </c>
      <c r="C6" s="2" t="s">
        <v>13</v>
      </c>
      <c r="D6" s="2" t="s">
        <v>8</v>
      </c>
      <c r="E6" s="2" t="s">
        <v>9</v>
      </c>
      <c r="F6" s="3">
        <v>84.049999999999983</v>
      </c>
      <c r="G6" s="3">
        <v>85.351966179884485</v>
      </c>
      <c r="H6" s="3">
        <v>86.561416672857717</v>
      </c>
      <c r="I6" s="3">
        <v>87.68263062179112</v>
      </c>
      <c r="J6" s="3">
        <v>88.720095493117242</v>
      </c>
      <c r="K6" s="3">
        <v>89.678415079293032</v>
      </c>
      <c r="L6" s="3">
        <v>90.5622315981866</v>
      </c>
      <c r="M6" s="3">
        <v>91.376161036756855</v>
      </c>
      <c r="N6" s="3">
        <v>92.12474063679494</v>
      </c>
      <c r="O6" s="3">
        <v>92.812387282888125</v>
      </c>
      <c r="P6" s="3">
        <v>93.443365501713444</v>
      </c>
      <c r="Q6" s="3">
        <v>94.021763794661524</v>
      </c>
      <c r="R6" s="3">
        <v>94.551478083468126</v>
      </c>
      <c r="S6" s="3">
        <v>95.036201135386719</v>
      </c>
      <c r="T6" s="3">
        <v>95.479416938219302</v>
      </c>
      <c r="U6" s="3">
        <v>95.884399106959407</v>
      </c>
      <c r="V6" s="3">
        <v>96.254212516145159</v>
      </c>
      <c r="W6" s="3">
        <v>96.591717460584874</v>
      </c>
      <c r="X6" s="3">
        <v>96.899575748851078</v>
      </c>
    </row>
    <row r="7" spans="1:25" x14ac:dyDescent="0.3">
      <c r="A7" s="2" t="s">
        <v>6</v>
      </c>
      <c r="B7" s="2" t="s">
        <v>206</v>
      </c>
      <c r="C7" s="2" t="s">
        <v>14</v>
      </c>
      <c r="D7" s="2" t="s">
        <v>8</v>
      </c>
      <c r="E7" s="2" t="s">
        <v>9</v>
      </c>
      <c r="F7" s="3">
        <v>92.392999999999986</v>
      </c>
      <c r="G7" s="3">
        <v>93.287739683089299</v>
      </c>
      <c r="H7" s="3">
        <v>94.083978189371848</v>
      </c>
      <c r="I7" s="3">
        <v>94.791037352960515</v>
      </c>
      <c r="J7" s="3">
        <v>95.417707394476253</v>
      </c>
      <c r="K7" s="3">
        <v>95.972188727573865</v>
      </c>
      <c r="L7" s="3">
        <v>96.462062705256258</v>
      </c>
      <c r="M7" s="3">
        <v>96.894284841663875</v>
      </c>
      <c r="N7" s="3">
        <v>97.275194902867412</v>
      </c>
      <c r="O7" s="3">
        <v>97.610539155380621</v>
      </c>
      <c r="P7" s="3">
        <v>97.905500921313632</v>
      </c>
      <c r="Q7" s="3">
        <v>98.16473637171147</v>
      </c>
      <c r="R7" s="3">
        <v>98.392413173740906</v>
      </c>
      <c r="S7" s="3">
        <v>98.592250186924318</v>
      </c>
      <c r="T7" s="3">
        <v>98.767556881925842</v>
      </c>
      <c r="U7" s="3">
        <v>98.921271541269064</v>
      </c>
      <c r="V7" s="3">
        <v>99.055997606219989</v>
      </c>
      <c r="W7" s="3">
        <v>99.17403777008316</v>
      </c>
      <c r="X7" s="3">
        <v>99.277425597112028</v>
      </c>
    </row>
    <row r="8" spans="1:25" x14ac:dyDescent="0.3">
      <c r="A8" s="2" t="s">
        <v>6</v>
      </c>
      <c r="B8" s="2" t="s">
        <v>206</v>
      </c>
      <c r="C8" s="2" t="s">
        <v>15</v>
      </c>
      <c r="D8" s="2" t="s">
        <v>8</v>
      </c>
      <c r="E8" s="2" t="s">
        <v>9</v>
      </c>
      <c r="F8" s="3">
        <v>64.191000000000003</v>
      </c>
      <c r="G8" s="3">
        <v>65.915335664988149</v>
      </c>
      <c r="H8" s="3">
        <v>67.229369705232017</v>
      </c>
      <c r="I8" s="3">
        <v>68.240026355245305</v>
      </c>
      <c r="J8" s="3">
        <v>69.023566992719452</v>
      </c>
      <c r="K8" s="3">
        <v>69.635102153666594</v>
      </c>
      <c r="L8" s="3">
        <v>70.115030531050905</v>
      </c>
      <c r="M8" s="3">
        <v>70.493376968027206</v>
      </c>
      <c r="N8" s="3">
        <v>70.792737580545207</v>
      </c>
      <c r="O8" s="3">
        <v>71.030306072333687</v>
      </c>
      <c r="P8" s="3">
        <v>71.219289879978092</v>
      </c>
      <c r="Q8" s="3">
        <v>71.36991608088897</v>
      </c>
      <c r="R8" s="3">
        <v>71.490157313916541</v>
      </c>
      <c r="S8" s="3">
        <v>71.586263506507848</v>
      </c>
      <c r="T8" s="3">
        <v>71.663156704774522</v>
      </c>
      <c r="U8" s="3">
        <v>71.724727856981474</v>
      </c>
      <c r="V8" s="3">
        <v>71.774062312873056</v>
      </c>
      <c r="W8" s="3">
        <v>71.81361276918129</v>
      </c>
      <c r="X8" s="3">
        <v>71.845332975790527</v>
      </c>
    </row>
    <row r="9" spans="1:25" x14ac:dyDescent="0.3">
      <c r="A9" s="2" t="s">
        <v>6</v>
      </c>
      <c r="B9" s="2" t="s">
        <v>206</v>
      </c>
      <c r="C9" s="2" t="s">
        <v>16</v>
      </c>
      <c r="D9" s="2" t="s">
        <v>8</v>
      </c>
      <c r="E9" s="2" t="s">
        <v>9</v>
      </c>
      <c r="F9" s="3">
        <v>89.108000000000004</v>
      </c>
      <c r="G9" s="3">
        <v>89.960163054096725</v>
      </c>
      <c r="H9" s="3">
        <v>90.752573963126864</v>
      </c>
      <c r="I9" s="3">
        <v>91.488360003000651</v>
      </c>
      <c r="J9" s="3">
        <v>92.170652734002886</v>
      </c>
      <c r="K9" s="3">
        <v>92.802555602780799</v>
      </c>
      <c r="L9" s="3">
        <v>93.387116985145042</v>
      </c>
      <c r="M9" s="3">
        <v>93.927308242448589</v>
      </c>
      <c r="N9" s="3">
        <v>94.426006319915686</v>
      </c>
      <c r="O9" s="3">
        <v>94.885980396114661</v>
      </c>
      <c r="P9" s="3">
        <v>95.309882093367108</v>
      </c>
      <c r="Q9" s="3">
        <v>95.700238774349003</v>
      </c>
      <c r="R9" s="3">
        <v>96.059449476203767</v>
      </c>
      <c r="S9" s="3">
        <v>96.389783066569549</v>
      </c>
      <c r="T9" s="3">
        <v>96.69337824310908</v>
      </c>
      <c r="U9" s="3">
        <v>96.972245037128729</v>
      </c>
      <c r="V9" s="3">
        <v>97.228267520936669</v>
      </c>
      <c r="W9" s="3">
        <v>97.463207456448714</v>
      </c>
      <c r="X9" s="3">
        <v>97.678708658321497</v>
      </c>
    </row>
    <row r="10" spans="1:25" x14ac:dyDescent="0.3">
      <c r="A10" s="2" t="s">
        <v>6</v>
      </c>
      <c r="B10" s="2" t="s">
        <v>206</v>
      </c>
      <c r="C10" s="2" t="s">
        <v>17</v>
      </c>
      <c r="D10" s="2" t="s">
        <v>8</v>
      </c>
      <c r="E10" s="2" t="s">
        <v>9</v>
      </c>
      <c r="F10" s="3">
        <v>67.552999999999997</v>
      </c>
      <c r="G10" s="3">
        <v>68.286955876429857</v>
      </c>
      <c r="H10" s="3">
        <v>68.828709388276309</v>
      </c>
      <c r="I10" s="3">
        <v>69.23103476827923</v>
      </c>
      <c r="J10" s="3">
        <v>69.531219108688376</v>
      </c>
      <c r="K10" s="3">
        <v>69.755998239568243</v>
      </c>
      <c r="L10" s="3">
        <v>69.924774630113333</v>
      </c>
      <c r="M10" s="3">
        <v>70.051765144571263</v>
      </c>
      <c r="N10" s="3">
        <v>70.147466422232341</v>
      </c>
      <c r="O10" s="3">
        <v>70.219674475863258</v>
      </c>
      <c r="P10" s="3">
        <v>70.274206189897754</v>
      </c>
      <c r="Q10" s="3">
        <v>70.315417142421396</v>
      </c>
      <c r="R10" s="3">
        <v>70.346577581649356</v>
      </c>
      <c r="S10" s="3">
        <v>70.370147975594577</v>
      </c>
      <c r="T10" s="3">
        <v>70.387982466268923</v>
      </c>
      <c r="U10" s="3">
        <v>70.401479972275538</v>
      </c>
      <c r="V10" s="3">
        <v>70.411696923233976</v>
      </c>
      <c r="W10" s="3">
        <v>70.419431665960673</v>
      </c>
      <c r="X10" s="3">
        <v>70.42528783292174</v>
      </c>
    </row>
    <row r="11" spans="1:25" x14ac:dyDescent="0.3">
      <c r="A11" s="2" t="s">
        <v>6</v>
      </c>
      <c r="B11" s="2" t="s">
        <v>206</v>
      </c>
      <c r="C11" s="2" t="s">
        <v>18</v>
      </c>
      <c r="D11" s="2" t="s">
        <v>8</v>
      </c>
      <c r="E11" s="2" t="s">
        <v>9</v>
      </c>
      <c r="F11" s="3">
        <v>51.930999999999997</v>
      </c>
      <c r="G11" s="3">
        <v>52.772937816586072</v>
      </c>
      <c r="H11" s="3">
        <v>53.618825836835484</v>
      </c>
      <c r="I11" s="3">
        <v>54.468171774341322</v>
      </c>
      <c r="J11" s="3">
        <v>55.320465400699625</v>
      </c>
      <c r="K11" s="3">
        <v>56.175179487631844</v>
      </c>
      <c r="L11" s="3">
        <v>57.031770873519207</v>
      </c>
      <c r="M11" s="3">
        <v>57.889681653180588</v>
      </c>
      <c r="N11" s="3">
        <v>58.748340488438991</v>
      </c>
      <c r="O11" s="3">
        <v>59.607164035679347</v>
      </c>
      <c r="P11" s="3">
        <v>60.465558485222957</v>
      </c>
      <c r="Q11" s="3">
        <v>61.322921205948774</v>
      </c>
      <c r="R11" s="3">
        <v>62.178642487204705</v>
      </c>
      <c r="S11" s="3">
        <v>63.032107368694248</v>
      </c>
      <c r="T11" s="3">
        <v>63.882697547721371</v>
      </c>
      <c r="U11" s="3">
        <v>64.729793351954683</v>
      </c>
      <c r="V11" s="3">
        <v>65.572775764755505</v>
      </c>
      <c r="W11" s="3">
        <v>66.411028489127929</v>
      </c>
      <c r="X11" s="3">
        <v>67.243940035515351</v>
      </c>
    </row>
    <row r="12" spans="1:25" x14ac:dyDescent="0.3">
      <c r="A12" s="2" t="s">
        <v>6</v>
      </c>
      <c r="B12" s="2" t="s">
        <v>206</v>
      </c>
      <c r="C12" s="2" t="s">
        <v>19</v>
      </c>
      <c r="D12" s="2" t="s">
        <v>8</v>
      </c>
      <c r="E12" s="2" t="s">
        <v>9</v>
      </c>
      <c r="F12" s="3">
        <v>10.999000000000001</v>
      </c>
      <c r="G12" s="3">
        <v>12.476234586624187</v>
      </c>
      <c r="H12" s="3">
        <v>13.943777595047798</v>
      </c>
      <c r="I12" s="3">
        <v>15.363184254087624</v>
      </c>
      <c r="J12" s="3">
        <v>16.702067079405033</v>
      </c>
      <c r="K12" s="3">
        <v>17.936477503820058</v>
      </c>
      <c r="L12" s="3">
        <v>19.051651039150251</v>
      </c>
      <c r="M12" s="3">
        <v>20.041371510773935</v>
      </c>
      <c r="N12" s="3">
        <v>20.906458176034562</v>
      </c>
      <c r="O12" s="3">
        <v>21.652898587178331</v>
      </c>
      <c r="P12" s="3">
        <v>22.290025796686141</v>
      </c>
      <c r="Q12" s="3">
        <v>22.828971638765193</v>
      </c>
      <c r="R12" s="3">
        <v>23.281484700623892</v>
      </c>
      <c r="S12" s="3">
        <v>23.659107010303103</v>
      </c>
      <c r="T12" s="3">
        <v>23.972654933086961</v>
      </c>
      <c r="U12" s="3">
        <v>24.231933911010564</v>
      </c>
      <c r="V12" s="3">
        <v>24.445619558199979</v>
      </c>
      <c r="W12" s="3">
        <v>24.621248880054043</v>
      </c>
      <c r="X12" s="3">
        <v>24.765278727272374</v>
      </c>
    </row>
    <row r="13" spans="1:25" x14ac:dyDescent="0.3">
      <c r="A13" s="2" t="s">
        <v>6</v>
      </c>
      <c r="B13" s="2" t="s">
        <v>206</v>
      </c>
      <c r="C13" s="2" t="s">
        <v>20</v>
      </c>
      <c r="D13" s="2" t="s">
        <v>8</v>
      </c>
      <c r="E13" s="2" t="s">
        <v>9</v>
      </c>
      <c r="F13" s="3">
        <v>97.411000000000001</v>
      </c>
      <c r="G13" s="3">
        <v>97.547604031258132</v>
      </c>
      <c r="H13" s="3">
        <v>97.677172262622818</v>
      </c>
      <c r="I13" s="3">
        <v>97.800049357790471</v>
      </c>
      <c r="J13" s="3">
        <v>97.916564928067757</v>
      </c>
      <c r="K13" s="3">
        <v>98.027033996509203</v>
      </c>
      <c r="L13" s="3">
        <v>98.131757469720526</v>
      </c>
      <c r="M13" s="3">
        <v>98.231022614049706</v>
      </c>
      <c r="N13" s="3">
        <v>98.325103533284008</v>
      </c>
      <c r="O13" s="3">
        <v>98.414261645334122</v>
      </c>
      <c r="P13" s="3">
        <v>98.498746155717967</v>
      </c>
      <c r="Q13" s="3">
        <v>98.578794525958131</v>
      </c>
      <c r="R13" s="3">
        <v>98.65463293528029</v>
      </c>
      <c r="S13" s="3">
        <v>98.726476734246233</v>
      </c>
      <c r="T13" s="3">
        <v>98.794530889177992</v>
      </c>
      <c r="U13" s="3">
        <v>98.858990416428</v>
      </c>
      <c r="V13" s="3">
        <v>98.920040805729315</v>
      </c>
      <c r="W13" s="3">
        <v>98.977858432017484</v>
      </c>
      <c r="X13" s="3">
        <v>99.032610955257724</v>
      </c>
    </row>
    <row r="14" spans="1:25" x14ac:dyDescent="0.3">
      <c r="A14" s="2" t="s">
        <v>6</v>
      </c>
      <c r="B14" s="2" t="s">
        <v>206</v>
      </c>
      <c r="C14" s="2" t="s">
        <v>21</v>
      </c>
      <c r="D14" s="2" t="s">
        <v>8</v>
      </c>
      <c r="E14" s="2" t="s">
        <v>9</v>
      </c>
      <c r="F14" s="3">
        <v>42.043999999999997</v>
      </c>
      <c r="G14" s="3">
        <v>42.326937272955035</v>
      </c>
      <c r="H14" s="3">
        <v>42.628321078609012</v>
      </c>
      <c r="I14" s="3">
        <v>42.949401780988602</v>
      </c>
      <c r="J14" s="3">
        <v>43.291515810975525</v>
      </c>
      <c r="K14" s="3">
        <v>43.656090748146404</v>
      </c>
      <c r="L14" s="3">
        <v>44.044650362753082</v>
      </c>
      <c r="M14" s="3">
        <v>44.458819495024706</v>
      </c>
      <c r="N14" s="3">
        <v>44.900328609334331</v>
      </c>
      <c r="O14" s="3">
        <v>45.371017811341623</v>
      </c>
      <c r="P14" s="3">
        <v>45.872840055067535</v>
      </c>
      <c r="Q14" s="3">
        <v>46.407863191848179</v>
      </c>
      <c r="R14" s="3">
        <v>46.978270422012542</v>
      </c>
      <c r="S14" s="3">
        <v>47.586358600728687</v>
      </c>
      <c r="T14" s="3">
        <v>48.234533719868125</v>
      </c>
      <c r="U14" s="3">
        <v>48.925302736765644</v>
      </c>
      <c r="V14" s="3">
        <v>49.661260748576396</v>
      </c>
      <c r="W14" s="3">
        <v>50.44507231999966</v>
      </c>
      <c r="X14" s="3">
        <v>51.27944556846159</v>
      </c>
    </row>
    <row r="15" spans="1:25" x14ac:dyDescent="0.3">
      <c r="A15" s="2" t="s">
        <v>6</v>
      </c>
      <c r="B15" s="2" t="s">
        <v>206</v>
      </c>
      <c r="C15" s="2" t="s">
        <v>22</v>
      </c>
      <c r="D15" s="2" t="s">
        <v>8</v>
      </c>
      <c r="E15" s="2" t="s">
        <v>9</v>
      </c>
      <c r="F15" s="3">
        <v>25.689</v>
      </c>
      <c r="G15" s="3">
        <v>28.040892017315088</v>
      </c>
      <c r="H15" s="3">
        <v>30.283097631119698</v>
      </c>
      <c r="I15" s="3">
        <v>32.389446575870565</v>
      </c>
      <c r="J15" s="3">
        <v>34.343509899632188</v>
      </c>
      <c r="K15" s="3">
        <v>36.137413732851719</v>
      </c>
      <c r="L15" s="3">
        <v>37.770171760408111</v>
      </c>
      <c r="M15" s="3">
        <v>39.245921825846686</v>
      </c>
      <c r="N15" s="3">
        <v>40.572313761338926</v>
      </c>
      <c r="O15" s="3">
        <v>41.759169425705252</v>
      </c>
      <c r="P15" s="3">
        <v>42.817445793852656</v>
      </c>
      <c r="Q15" s="3">
        <v>43.758479241879655</v>
      </c>
      <c r="R15" s="3">
        <v>44.593465247696081</v>
      </c>
      <c r="S15" s="3">
        <v>45.33312205219503</v>
      </c>
      <c r="T15" s="3">
        <v>45.987490832488575</v>
      </c>
      <c r="U15" s="3">
        <v>46.565832923622722</v>
      </c>
      <c r="V15" s="3">
        <v>47.076593334440517</v>
      </c>
      <c r="W15" s="3">
        <v>47.527407665539997</v>
      </c>
      <c r="X15" s="3">
        <v>47.925135982056716</v>
      </c>
    </row>
    <row r="16" spans="1:25" x14ac:dyDescent="0.3">
      <c r="A16" s="2" t="s">
        <v>6</v>
      </c>
      <c r="B16" s="2" t="s">
        <v>206</v>
      </c>
      <c r="C16" s="2" t="s">
        <v>23</v>
      </c>
      <c r="D16" s="2" t="s">
        <v>8</v>
      </c>
      <c r="E16" s="2" t="s">
        <v>9</v>
      </c>
      <c r="F16" s="3">
        <v>28.067</v>
      </c>
      <c r="G16" s="3">
        <v>29.349494426634415</v>
      </c>
      <c r="H16" s="3">
        <v>30.63532681963579</v>
      </c>
      <c r="I16" s="3">
        <v>31.920967949561664</v>
      </c>
      <c r="J16" s="3">
        <v>33.203030357987252</v>
      </c>
      <c r="K16" s="3">
        <v>34.478303087486047</v>
      </c>
      <c r="L16" s="3">
        <v>35.743780226663695</v>
      </c>
      <c r="M16" s="3">
        <v>36.996683059044777</v>
      </c>
      <c r="N16" s="3">
        <v>38.23447587077117</v>
      </c>
      <c r="O16" s="3">
        <v>39.454875699698214</v>
      </c>
      <c r="P16" s="3">
        <v>40.655856489854727</v>
      </c>
      <c r="Q16" s="3">
        <v>41.835648247350306</v>
      </c>
      <c r="R16" s="3">
        <v>42.992731877695519</v>
      </c>
      <c r="S16" s="3">
        <v>44.12583042430294</v>
      </c>
      <c r="T16" s="3">
        <v>45.233897429923061</v>
      </c>
      <c r="U16" s="3">
        <v>46.316103114344763</v>
      </c>
      <c r="V16" s="3">
        <v>47.371819010560301</v>
      </c>
      <c r="W16" s="3">
        <v>48.400601635117368</v>
      </c>
      <c r="X16" s="3">
        <v>49.402175693115026</v>
      </c>
    </row>
    <row r="17" spans="1:24" x14ac:dyDescent="0.3">
      <c r="A17" s="2" t="s">
        <v>6</v>
      </c>
      <c r="B17" s="2" t="s">
        <v>206</v>
      </c>
      <c r="C17" s="2" t="s">
        <v>24</v>
      </c>
      <c r="D17" s="2" t="s">
        <v>8</v>
      </c>
      <c r="E17" s="2" t="s">
        <v>9</v>
      </c>
      <c r="F17" s="3">
        <v>71.457999999999998</v>
      </c>
      <c r="G17" s="3">
        <v>72.332698399455452</v>
      </c>
      <c r="H17" s="3">
        <v>73.075943622722235</v>
      </c>
      <c r="I17" s="3">
        <v>73.710441025303766</v>
      </c>
      <c r="J17" s="3">
        <v>74.254364755795038</v>
      </c>
      <c r="K17" s="3">
        <v>74.722377938561735</v>
      </c>
      <c r="L17" s="3">
        <v>75.126403616685252</v>
      </c>
      <c r="M17" s="3">
        <v>75.476209705693208</v>
      </c>
      <c r="N17" s="3">
        <v>75.779855448184094</v>
      </c>
      <c r="O17" s="3">
        <v>76.044034531482538</v>
      </c>
      <c r="P17" s="3">
        <v>76.274340767122752</v>
      </c>
      <c r="Q17" s="3">
        <v>76.475475404007369</v>
      </c>
      <c r="R17" s="3">
        <v>76.651410158671339</v>
      </c>
      <c r="S17" s="3">
        <v>76.805516410042259</v>
      </c>
      <c r="T17" s="3">
        <v>76.940668352701138</v>
      </c>
      <c r="U17" s="3">
        <v>77.059325959797974</v>
      </c>
      <c r="V17" s="3">
        <v>77.163602177445796</v>
      </c>
      <c r="W17" s="3">
        <v>77.255317715022372</v>
      </c>
      <c r="X17" s="3">
        <v>77.336046008839446</v>
      </c>
    </row>
    <row r="18" spans="1:24" x14ac:dyDescent="0.3">
      <c r="A18" s="2" t="s">
        <v>6</v>
      </c>
      <c r="B18" s="2" t="s">
        <v>206</v>
      </c>
      <c r="C18" s="2" t="s">
        <v>25</v>
      </c>
      <c r="D18" s="2" t="s">
        <v>8</v>
      </c>
      <c r="E18" s="2" t="s">
        <v>9</v>
      </c>
      <c r="F18" s="3">
        <v>88.614000000000019</v>
      </c>
      <c r="G18" s="3">
        <v>90.377795383565058</v>
      </c>
      <c r="H18" s="3">
        <v>91.709073889028275</v>
      </c>
      <c r="I18" s="3">
        <v>92.74735511405747</v>
      </c>
      <c r="J18" s="3">
        <v>93.578522257057401</v>
      </c>
      <c r="K18" s="3">
        <v>94.258139079290999</v>
      </c>
      <c r="L18" s="3">
        <v>94.823658512683792</v>
      </c>
      <c r="M18" s="3">
        <v>95.301204840360086</v>
      </c>
      <c r="N18" s="3">
        <v>95.709535087948595</v>
      </c>
      <c r="O18" s="3">
        <v>96.062453777289804</v>
      </c>
      <c r="P18" s="3">
        <v>96.370339874538359</v>
      </c>
      <c r="Q18" s="3">
        <v>96.641143503488664</v>
      </c>
      <c r="R18" s="3">
        <v>96.881054849860291</v>
      </c>
      <c r="S18" s="3">
        <v>97.094964165036529</v>
      </c>
      <c r="T18" s="3">
        <v>97.286785030347247</v>
      </c>
      <c r="U18" s="3">
        <v>97.459685957374091</v>
      </c>
      <c r="V18" s="3">
        <v>97.616259216166512</v>
      </c>
      <c r="W18" s="3">
        <v>97.758645843688797</v>
      </c>
      <c r="X18" s="3">
        <v>97.888629527034496</v>
      </c>
    </row>
    <row r="19" spans="1:24" x14ac:dyDescent="0.3">
      <c r="A19" s="2" t="s">
        <v>6</v>
      </c>
      <c r="B19" s="2" t="s">
        <v>206</v>
      </c>
      <c r="C19" s="2" t="s">
        <v>26</v>
      </c>
      <c r="D19" s="2" t="s">
        <v>8</v>
      </c>
      <c r="E19" s="2" t="s">
        <v>9</v>
      </c>
      <c r="F19" s="3">
        <v>84.099000000000018</v>
      </c>
      <c r="G19" s="3">
        <v>86.540223821949439</v>
      </c>
      <c r="H19" s="3">
        <v>88.311086323858461</v>
      </c>
      <c r="I19" s="3">
        <v>89.649792720906333</v>
      </c>
      <c r="J19" s="3">
        <v>90.69504523846696</v>
      </c>
      <c r="K19" s="3">
        <v>91.532527242148703</v>
      </c>
      <c r="L19" s="3">
        <v>92.217808719993243</v>
      </c>
      <c r="M19" s="3">
        <v>92.788411983549352</v>
      </c>
      <c r="N19" s="3">
        <v>93.27054299533863</v>
      </c>
      <c r="O19" s="3">
        <v>93.683035275651591</v>
      </c>
      <c r="P19" s="3">
        <v>94.039759608760249</v>
      </c>
      <c r="Q19" s="3">
        <v>94.351150530981243</v>
      </c>
      <c r="R19" s="3">
        <v>94.625204141403927</v>
      </c>
      <c r="S19" s="3">
        <v>94.868148488864634</v>
      </c>
      <c r="T19" s="3">
        <v>95.084905008646089</v>
      </c>
      <c r="U19" s="3">
        <v>95.279413030155055</v>
      </c>
      <c r="V19" s="3">
        <v>95.454862407104415</v>
      </c>
      <c r="W19" s="3">
        <v>95.613863180323094</v>
      </c>
      <c r="X19" s="3">
        <v>95.758571255860062</v>
      </c>
    </row>
    <row r="20" spans="1:24" x14ac:dyDescent="0.3">
      <c r="A20" s="2" t="s">
        <v>6</v>
      </c>
      <c r="B20" s="2" t="s">
        <v>206</v>
      </c>
      <c r="C20" s="2" t="s">
        <v>27</v>
      </c>
      <c r="D20" s="2" t="s">
        <v>8</v>
      </c>
      <c r="E20" s="2" t="s">
        <v>9</v>
      </c>
      <c r="F20" s="3">
        <v>48.621000000000002</v>
      </c>
      <c r="G20" s="3">
        <v>49.74413810688106</v>
      </c>
      <c r="H20" s="3">
        <v>50.822326662842912</v>
      </c>
      <c r="I20" s="3">
        <v>51.856401106445759</v>
      </c>
      <c r="J20" s="3">
        <v>52.847389966022675</v>
      </c>
      <c r="K20" s="3">
        <v>53.796471989402939</v>
      </c>
      <c r="L20" s="3">
        <v>54.704938690581898</v>
      </c>
      <c r="M20" s="3">
        <v>55.574162083117095</v>
      </c>
      <c r="N20" s="3">
        <v>56.405567248520995</v>
      </c>
      <c r="O20" s="3">
        <v>57.20060931649077</v>
      </c>
      <c r="P20" s="3">
        <v>57.9607544006155</v>
      </c>
      <c r="Q20" s="3">
        <v>58.687464027966229</v>
      </c>
      <c r="R20" s="3">
        <v>59.38218261521272</v>
      </c>
      <c r="S20" s="3">
        <v>60.046327570863255</v>
      </c>
      <c r="T20" s="3">
        <v>60.681281637696351</v>
      </c>
      <c r="U20" s="3">
        <v>61.288387127596813</v>
      </c>
      <c r="V20" s="3">
        <v>61.868941740069403</v>
      </c>
      <c r="W20" s="3">
        <v>62.424195693807192</v>
      </c>
      <c r="X20" s="3">
        <v>62.955349936629709</v>
      </c>
    </row>
    <row r="21" spans="1:24" x14ac:dyDescent="0.3">
      <c r="A21" s="2" t="s">
        <v>6</v>
      </c>
      <c r="B21" s="2" t="s">
        <v>206</v>
      </c>
      <c r="C21" s="2" t="s">
        <v>28</v>
      </c>
      <c r="D21" s="2" t="s">
        <v>8</v>
      </c>
      <c r="E21" s="2" t="s">
        <v>9</v>
      </c>
      <c r="F21" s="3">
        <v>74.694999999999993</v>
      </c>
      <c r="G21" s="3">
        <v>75.331333192499542</v>
      </c>
      <c r="H21" s="3">
        <v>75.924018447697321</v>
      </c>
      <c r="I21" s="3">
        <v>76.476840843194211</v>
      </c>
      <c r="J21" s="3">
        <v>76.993199289687439</v>
      </c>
      <c r="K21" s="3">
        <v>77.476149229657594</v>
      </c>
      <c r="L21" s="3">
        <v>77.928440750713222</v>
      </c>
      <c r="M21" s="3">
        <v>78.352552462617481</v>
      </c>
      <c r="N21" s="3">
        <v>78.750721521321097</v>
      </c>
      <c r="O21" s="3">
        <v>79.12497018719688</v>
      </c>
      <c r="P21" s="3">
        <v>79.477129290332897</v>
      </c>
      <c r="Q21" s="3">
        <v>79.808858951258017</v>
      </c>
      <c r="R21" s="3">
        <v>80.121666876069952</v>
      </c>
      <c r="S21" s="3">
        <v>80.416924513916541</v>
      </c>
      <c r="T21" s="3">
        <v>80.69588133417551</v>
      </c>
      <c r="U21" s="3">
        <v>80.95967745165602</v>
      </c>
      <c r="V21" s="3">
        <v>81.209354801334499</v>
      </c>
      <c r="W21" s="3">
        <v>81.445867039800149</v>
      </c>
      <c r="X21" s="3">
        <v>81.670088328772707</v>
      </c>
    </row>
    <row r="22" spans="1:24" x14ac:dyDescent="0.3">
      <c r="A22" s="2" t="s">
        <v>6</v>
      </c>
      <c r="B22" s="2" t="s">
        <v>206</v>
      </c>
      <c r="C22" s="2" t="s">
        <v>29</v>
      </c>
      <c r="D22" s="2" t="s">
        <v>8</v>
      </c>
      <c r="E22" s="2" t="s">
        <v>9</v>
      </c>
      <c r="F22" s="3">
        <v>52.249000000000002</v>
      </c>
      <c r="G22" s="3">
        <v>52.700838365765733</v>
      </c>
      <c r="H22" s="3">
        <v>53.201130257534224</v>
      </c>
      <c r="I22" s="3">
        <v>53.754835505292483</v>
      </c>
      <c r="J22" s="3">
        <v>54.367325203364913</v>
      </c>
      <c r="K22" s="3">
        <v>55.044377371337696</v>
      </c>
      <c r="L22" s="3">
        <v>55.792154778285706</v>
      </c>
      <c r="M22" s="3">
        <v>56.617157537886811</v>
      </c>
      <c r="N22" s="3">
        <v>57.526140988597497</v>
      </c>
      <c r="O22" s="3">
        <v>58.525987039481031</v>
      </c>
      <c r="P22" s="3">
        <v>59.623514814247528</v>
      </c>
      <c r="Q22" s="3">
        <v>60.825214514793927</v>
      </c>
      <c r="R22" s="3">
        <v>62.136887737981908</v>
      </c>
      <c r="S22" s="3">
        <v>63.563179253124822</v>
      </c>
      <c r="T22" s="3">
        <v>65.10699123849129</v>
      </c>
      <c r="U22" s="3">
        <v>66.76878337286233</v>
      </c>
      <c r="V22" s="3">
        <v>68.545783199819638</v>
      </c>
      <c r="W22" s="3">
        <v>70.431162130016418</v>
      </c>
      <c r="X22" s="3">
        <v>72.413272083880443</v>
      </c>
    </row>
    <row r="23" spans="1:24" x14ac:dyDescent="0.3">
      <c r="A23" s="2" t="s">
        <v>6</v>
      </c>
      <c r="B23" s="2" t="s">
        <v>206</v>
      </c>
      <c r="C23" s="2" t="s">
        <v>30</v>
      </c>
      <c r="D23" s="2" t="s">
        <v>8</v>
      </c>
      <c r="E23" s="2" t="s">
        <v>9</v>
      </c>
      <c r="F23" s="3">
        <v>66.545000000000002</v>
      </c>
      <c r="G23" s="3">
        <v>67.406444834443505</v>
      </c>
      <c r="H23" s="3">
        <v>68.07365939131445</v>
      </c>
      <c r="I23" s="3">
        <v>68.593295245067978</v>
      </c>
      <c r="J23" s="3">
        <v>68.999826363576489</v>
      </c>
      <c r="K23" s="3">
        <v>69.319039064455168</v>
      </c>
      <c r="L23" s="3">
        <v>69.570430971360423</v>
      </c>
      <c r="M23" s="3">
        <v>69.768883058821217</v>
      </c>
      <c r="N23" s="3">
        <v>69.925843050620614</v>
      </c>
      <c r="O23" s="3">
        <v>70.050175963173899</v>
      </c>
      <c r="P23" s="3">
        <v>70.148784437416211</v>
      </c>
      <c r="Q23" s="3">
        <v>70.227067303903283</v>
      </c>
      <c r="R23" s="3">
        <v>70.289262680658624</v>
      </c>
      <c r="S23" s="3">
        <v>70.338707411278449</v>
      </c>
      <c r="T23" s="3">
        <v>70.378035043338301</v>
      </c>
      <c r="U23" s="3">
        <v>70.409328085724425</v>
      </c>
      <c r="V23" s="3">
        <v>70.434235871669785</v>
      </c>
      <c r="W23" s="3">
        <v>70.454066294983889</v>
      </c>
      <c r="X23" s="3">
        <v>70.469857532709852</v>
      </c>
    </row>
    <row r="24" spans="1:24" x14ac:dyDescent="0.3">
      <c r="A24" s="2" t="s">
        <v>6</v>
      </c>
      <c r="B24" s="2" t="s">
        <v>206</v>
      </c>
      <c r="C24" s="2" t="s">
        <v>31</v>
      </c>
      <c r="D24" s="2" t="s">
        <v>8</v>
      </c>
      <c r="E24" s="2" t="s">
        <v>9</v>
      </c>
      <c r="F24" s="3">
        <v>86.528999999999996</v>
      </c>
      <c r="G24" s="3">
        <v>87.726710153405534</v>
      </c>
      <c r="H24" s="3">
        <v>88.708723001988488</v>
      </c>
      <c r="I24" s="3">
        <v>89.527018051394393</v>
      </c>
      <c r="J24" s="3">
        <v>90.218386417772251</v>
      </c>
      <c r="K24" s="3">
        <v>90.809522075849387</v>
      </c>
      <c r="L24" s="3">
        <v>91.320220578862859</v>
      </c>
      <c r="M24" s="3">
        <v>91.765447868236748</v>
      </c>
      <c r="N24" s="3">
        <v>92.156714021154897</v>
      </c>
      <c r="O24" s="3">
        <v>92.503007442831347</v>
      </c>
      <c r="P24" s="3">
        <v>92.811443958305176</v>
      </c>
      <c r="Q24" s="3">
        <v>93.087726667885633</v>
      </c>
      <c r="R24" s="3">
        <v>93.336477528475058</v>
      </c>
      <c r="S24" s="3">
        <v>93.561480302130363</v>
      </c>
      <c r="T24" s="3">
        <v>93.765861181621517</v>
      </c>
      <c r="U24" s="3">
        <v>93.952224885425977</v>
      </c>
      <c r="V24" s="3">
        <v>94.122758463966477</v>
      </c>
      <c r="W24" s="3">
        <v>94.2793113747462</v>
      </c>
      <c r="X24" s="3">
        <v>94.423457896981361</v>
      </c>
    </row>
    <row r="25" spans="1:24" x14ac:dyDescent="0.3">
      <c r="A25" s="2" t="s">
        <v>6</v>
      </c>
      <c r="B25" s="2" t="s">
        <v>206</v>
      </c>
      <c r="C25" s="2" t="s">
        <v>32</v>
      </c>
      <c r="D25" s="2" t="s">
        <v>8</v>
      </c>
      <c r="E25" s="2" t="s">
        <v>9</v>
      </c>
      <c r="F25" s="3">
        <v>44.469000000000001</v>
      </c>
      <c r="G25" s="3">
        <v>45.727244541003387</v>
      </c>
      <c r="H25" s="3">
        <v>46.877807692826003</v>
      </c>
      <c r="I25" s="3">
        <v>47.928006465507302</v>
      </c>
      <c r="J25" s="3">
        <v>48.885280015421529</v>
      </c>
      <c r="K25" s="3">
        <v>49.756958782159359</v>
      </c>
      <c r="L25" s="3">
        <v>50.550108541789797</v>
      </c>
      <c r="M25" s="3">
        <v>51.271431669142984</v>
      </c>
      <c r="N25" s="3">
        <v>51.927210755068408</v>
      </c>
      <c r="O25" s="3">
        <v>52.523282673288293</v>
      </c>
      <c r="P25" s="3">
        <v>53.06503387380026</v>
      </c>
      <c r="Q25" s="3">
        <v>53.557409948992017</v>
      </c>
      <c r="R25" s="3">
        <v>54.004934349588574</v>
      </c>
      <c r="S25" s="3">
        <v>54.411732556102507</v>
      </c>
      <c r="T25" s="3">
        <v>54.781559098090426</v>
      </c>
      <c r="U25" s="3">
        <v>55.117825623415861</v>
      </c>
      <c r="V25" s="3">
        <v>55.423628812985406</v>
      </c>
      <c r="W25" s="3">
        <v>55.701777364191365</v>
      </c>
      <c r="X25" s="3">
        <v>55.95481756997215</v>
      </c>
    </row>
    <row r="26" spans="1:24" x14ac:dyDescent="0.3">
      <c r="A26" s="2" t="s">
        <v>6</v>
      </c>
      <c r="B26" s="2" t="s">
        <v>206</v>
      </c>
      <c r="C26" s="2" t="s">
        <v>33</v>
      </c>
      <c r="D26" s="2" t="s">
        <v>8</v>
      </c>
      <c r="E26" s="2" t="s">
        <v>9</v>
      </c>
      <c r="F26" s="3">
        <v>75.653999999999996</v>
      </c>
      <c r="G26" s="3">
        <v>76.266285634295656</v>
      </c>
      <c r="H26" s="3">
        <v>76.903356825717282</v>
      </c>
      <c r="I26" s="3">
        <v>77.56453088858666</v>
      </c>
      <c r="J26" s="3">
        <v>78.248850827224686</v>
      </c>
      <c r="K26" s="3">
        <v>78.955066363104592</v>
      </c>
      <c r="L26" s="3">
        <v>79.681619401730714</v>
      </c>
      <c r="M26" s="3">
        <v>80.426635319817848</v>
      </c>
      <c r="N26" s="3">
        <v>81.187921452424831</v>
      </c>
      <c r="O26" s="3">
        <v>81.962974061722093</v>
      </c>
      <c r="P26" s="3">
        <v>82.748994856072684</v>
      </c>
      <c r="Q26" s="3">
        <v>83.542917789877265</v>
      </c>
      <c r="R26" s="3">
        <v>84.341446412710326</v>
      </c>
      <c r="S26" s="3">
        <v>85.141101467275647</v>
      </c>
      <c r="T26" s="3">
        <v>85.938277793106749</v>
      </c>
      <c r="U26" s="3">
        <v>86.729308926430789</v>
      </c>
      <c r="V26" s="3">
        <v>87.510537158435653</v>
      </c>
      <c r="W26" s="3">
        <v>88.27838629232771</v>
      </c>
      <c r="X26" s="3">
        <v>89.029433988617143</v>
      </c>
    </row>
    <row r="27" spans="1:24" x14ac:dyDescent="0.3">
      <c r="A27" s="2" t="s">
        <v>6</v>
      </c>
      <c r="B27" s="2" t="s">
        <v>206</v>
      </c>
      <c r="C27" s="2" t="s">
        <v>34</v>
      </c>
      <c r="D27" s="2" t="s">
        <v>8</v>
      </c>
      <c r="E27" s="2" t="s">
        <v>9</v>
      </c>
      <c r="F27" s="3">
        <v>34.707000000000001</v>
      </c>
      <c r="G27" s="3">
        <v>36.58380490105457</v>
      </c>
      <c r="H27" s="3">
        <v>38.14715671221137</v>
      </c>
      <c r="I27" s="3">
        <v>39.436179237009775</v>
      </c>
      <c r="J27" s="3">
        <v>40.491204619097346</v>
      </c>
      <c r="K27" s="3">
        <v>41.350132828799708</v>
      </c>
      <c r="L27" s="3">
        <v>42.04673008731308</v>
      </c>
      <c r="M27" s="3">
        <v>42.610099339159092</v>
      </c>
      <c r="N27" s="3">
        <v>43.064789542225064</v>
      </c>
      <c r="O27" s="3">
        <v>43.431211326433946</v>
      </c>
      <c r="P27" s="3">
        <v>43.726167375128057</v>
      </c>
      <c r="Q27" s="3">
        <v>43.963394816845287</v>
      </c>
      <c r="R27" s="3">
        <v>44.154069466297834</v>
      </c>
      <c r="S27" s="3">
        <v>44.307251237192496</v>
      </c>
      <c r="T27" s="3">
        <v>44.430265755020322</v>
      </c>
      <c r="U27" s="3">
        <v>44.529025005736692</v>
      </c>
      <c r="V27" s="3">
        <v>44.608293291220363</v>
      </c>
      <c r="W27" s="3">
        <v>44.671905864998081</v>
      </c>
      <c r="X27" s="3">
        <v>44.722947543221444</v>
      </c>
    </row>
    <row r="28" spans="1:24" x14ac:dyDescent="0.3">
      <c r="A28" s="2" t="s">
        <v>6</v>
      </c>
      <c r="B28" s="2" t="s">
        <v>206</v>
      </c>
      <c r="C28" s="2" t="s">
        <v>35</v>
      </c>
      <c r="D28" s="2" t="s">
        <v>8</v>
      </c>
      <c r="E28" s="2" t="s">
        <v>9</v>
      </c>
      <c r="F28" s="3">
        <v>61.134</v>
      </c>
      <c r="G28" s="3">
        <v>62.751009611676203</v>
      </c>
      <c r="H28" s="3">
        <v>64.03752509141853</v>
      </c>
      <c r="I28" s="3">
        <v>65.06659673160911</v>
      </c>
      <c r="J28" s="3">
        <v>65.89387646455009</v>
      </c>
      <c r="K28" s="3">
        <v>66.561924872356741</v>
      </c>
      <c r="L28" s="3">
        <v>67.103508002141254</v>
      </c>
      <c r="M28" s="3">
        <v>67.544047456831265</v>
      </c>
      <c r="N28" s="3">
        <v>67.903422896032978</v>
      </c>
      <c r="O28" s="3">
        <v>68.197297778068815</v>
      </c>
      <c r="P28" s="3">
        <v>68.438099334948845</v>
      </c>
      <c r="Q28" s="3">
        <v>68.635748623596982</v>
      </c>
      <c r="R28" s="3">
        <v>68.798209391839876</v>
      </c>
      <c r="S28" s="3">
        <v>68.931904728180655</v>
      </c>
      <c r="T28" s="3">
        <v>69.042036399233737</v>
      </c>
      <c r="U28" s="3">
        <v>69.132831871693057</v>
      </c>
      <c r="V28" s="3">
        <v>69.207737051384285</v>
      </c>
      <c r="W28" s="3">
        <v>69.269567862990044</v>
      </c>
      <c r="X28" s="3">
        <v>69.320630314439157</v>
      </c>
    </row>
    <row r="29" spans="1:24" x14ac:dyDescent="0.3">
      <c r="A29" s="2" t="s">
        <v>6</v>
      </c>
      <c r="B29" s="2" t="s">
        <v>206</v>
      </c>
      <c r="C29" s="2" t="s">
        <v>36</v>
      </c>
      <c r="D29" s="2" t="s">
        <v>8</v>
      </c>
      <c r="E29" s="2" t="s">
        <v>9</v>
      </c>
      <c r="F29" s="3">
        <v>38.942999999999998</v>
      </c>
      <c r="G29" s="3">
        <v>39.637659401747186</v>
      </c>
      <c r="H29" s="3">
        <v>40.333043124339149</v>
      </c>
      <c r="I29" s="3">
        <v>41.028830314599716</v>
      </c>
      <c r="J29" s="3">
        <v>41.724703575348379</v>
      </c>
      <c r="K29" s="3">
        <v>42.420349556752079</v>
      </c>
      <c r="L29" s="3">
        <v>43.115459519686119</v>
      </c>
      <c r="M29" s="3">
        <v>43.809729869338149</v>
      </c>
      <c r="N29" s="3">
        <v>44.502862657545151</v>
      </c>
      <c r="O29" s="3">
        <v>45.194566052610384</v>
      </c>
      <c r="P29" s="3">
        <v>45.884554775603199</v>
      </c>
      <c r="Q29" s="3">
        <v>46.572550502396041</v>
      </c>
      <c r="R29" s="3">
        <v>47.258282230938619</v>
      </c>
      <c r="S29" s="3">
        <v>47.941486613505873</v>
      </c>
      <c r="T29" s="3">
        <v>48.621908253882737</v>
      </c>
      <c r="U29" s="3">
        <v>49.299299969663082</v>
      </c>
      <c r="V29" s="3">
        <v>49.973423020040947</v>
      </c>
      <c r="W29" s="3">
        <v>50.644047299658524</v>
      </c>
      <c r="X29" s="3">
        <v>51.310951499245661</v>
      </c>
    </row>
    <row r="30" spans="1:24" x14ac:dyDescent="0.3">
      <c r="A30" s="2" t="s">
        <v>6</v>
      </c>
      <c r="B30" s="2" t="s">
        <v>206</v>
      </c>
      <c r="C30" s="2" t="s">
        <v>37</v>
      </c>
      <c r="D30" s="2" t="s">
        <v>8</v>
      </c>
      <c r="E30" s="2" t="s">
        <v>9</v>
      </c>
      <c r="F30" s="3">
        <v>80.581999999999994</v>
      </c>
      <c r="G30" s="3">
        <v>82.289868361849571</v>
      </c>
      <c r="H30" s="3">
        <v>83.853014377953755</v>
      </c>
      <c r="I30" s="3">
        <v>85.28199138527745</v>
      </c>
      <c r="J30" s="3">
        <v>86.587078170926688</v>
      </c>
      <c r="K30" s="3">
        <v>87.778129524646346</v>
      </c>
      <c r="L30" s="3">
        <v>88.864481858576823</v>
      </c>
      <c r="M30" s="3">
        <v>89.854900073042003</v>
      </c>
      <c r="N30" s="3">
        <v>90.757554570027906</v>
      </c>
      <c r="O30" s="3">
        <v>91.580019727430624</v>
      </c>
      <c r="P30" s="3">
        <v>92.329287176825886</v>
      </c>
      <c r="Q30" s="3">
        <v>93.01178887659681</v>
      </c>
      <c r="R30" s="3">
        <v>93.633426277583624</v>
      </c>
      <c r="S30" s="3">
        <v>94.199602890880413</v>
      </c>
      <c r="T30" s="3">
        <v>94.715258339809864</v>
      </c>
      <c r="U30" s="3">
        <v>95.184902559063673</v>
      </c>
      <c r="V30" s="3">
        <v>95.612649235367002</v>
      </c>
      <c r="W30" s="3">
        <v>96.002247900364509</v>
      </c>
      <c r="X30" s="3">
        <v>96.357114315449962</v>
      </c>
    </row>
    <row r="31" spans="1:24" x14ac:dyDescent="0.3">
      <c r="A31" s="2" t="s">
        <v>6</v>
      </c>
      <c r="B31" s="2" t="s">
        <v>206</v>
      </c>
      <c r="C31" s="2" t="s">
        <v>38</v>
      </c>
      <c r="D31" s="2" t="s">
        <v>8</v>
      </c>
      <c r="E31" s="2" t="s">
        <v>9</v>
      </c>
      <c r="F31" s="3">
        <v>73.623000000000005</v>
      </c>
      <c r="G31" s="3">
        <v>74.338530828242639</v>
      </c>
      <c r="H31" s="3">
        <v>74.990808148626471</v>
      </c>
      <c r="I31" s="3">
        <v>75.586711064030666</v>
      </c>
      <c r="J31" s="3">
        <v>76.132236367166243</v>
      </c>
      <c r="K31" s="3">
        <v>76.632623765289893</v>
      </c>
      <c r="L31" s="3">
        <v>77.092462868313461</v>
      </c>
      <c r="M31" s="3">
        <v>77.51578432276682</v>
      </c>
      <c r="N31" s="3">
        <v>77.906137329063313</v>
      </c>
      <c r="O31" s="3">
        <v>78.266655555072376</v>
      </c>
      <c r="P31" s="3">
        <v>78.600113210139426</v>
      </c>
      <c r="Q31" s="3">
        <v>78.908972799796288</v>
      </c>
      <c r="R31" s="3">
        <v>79.195425856890978</v>
      </c>
      <c r="S31" s="3">
        <v>79.461427745593596</v>
      </c>
      <c r="T31" s="3">
        <v>79.708727461861656</v>
      </c>
      <c r="U31" s="3">
        <v>79.938893206191281</v>
      </c>
      <c r="V31" s="3">
        <v>80.153334379431229</v>
      </c>
      <c r="W31" s="3">
        <v>80.353320547289655</v>
      </c>
      <c r="X31" s="3">
        <v>80.53999783112468</v>
      </c>
    </row>
    <row r="32" spans="1:24" x14ac:dyDescent="0.3">
      <c r="A32" s="2" t="s">
        <v>6</v>
      </c>
      <c r="B32" s="2" t="s">
        <v>206</v>
      </c>
      <c r="C32" s="2" t="s">
        <v>39</v>
      </c>
      <c r="D32" s="2" t="s">
        <v>8</v>
      </c>
      <c r="E32" s="2" t="s">
        <v>9</v>
      </c>
      <c r="F32" s="3">
        <v>89.004000000000005</v>
      </c>
      <c r="G32" s="3">
        <v>90.239126425415009</v>
      </c>
      <c r="H32" s="3">
        <v>91.349002002080283</v>
      </c>
      <c r="I32" s="3">
        <v>92.34338525844062</v>
      </c>
      <c r="J32" s="3">
        <v>93.231938198082915</v>
      </c>
      <c r="K32" s="3">
        <v>94.024047398668671</v>
      </c>
      <c r="L32" s="3">
        <v>94.728692581747211</v>
      </c>
      <c r="M32" s="3">
        <v>95.354355882370683</v>
      </c>
      <c r="N32" s="3">
        <v>95.908964918601228</v>
      </c>
      <c r="O32" s="3">
        <v>96.399863097225477</v>
      </c>
      <c r="P32" s="3">
        <v>96.833801210513101</v>
      </c>
      <c r="Q32" s="3">
        <v>97.216945139566533</v>
      </c>
      <c r="R32" s="3">
        <v>97.554895282432597</v>
      </c>
      <c r="S32" s="3">
        <v>97.852714103098734</v>
      </c>
      <c r="T32" s="3">
        <v>98.114958910679178</v>
      </c>
      <c r="U32" s="3">
        <v>98.345717605957176</v>
      </c>
      <c r="V32" s="3">
        <v>98.548645668005946</v>
      </c>
      <c r="W32" s="3">
        <v>98.727003098677542</v>
      </c>
      <c r="X32" s="3">
        <v>98.883690404339234</v>
      </c>
    </row>
    <row r="33" spans="1:24" x14ac:dyDescent="0.3">
      <c r="A33" s="2" t="s">
        <v>6</v>
      </c>
      <c r="B33" s="2" t="s">
        <v>206</v>
      </c>
      <c r="C33" s="2" t="s">
        <v>40</v>
      </c>
      <c r="D33" s="2" t="s">
        <v>8</v>
      </c>
      <c r="E33" s="2" t="s">
        <v>9</v>
      </c>
      <c r="F33" s="3">
        <v>46.954999999999998</v>
      </c>
      <c r="G33" s="3">
        <v>49.156000074463591</v>
      </c>
      <c r="H33" s="3">
        <v>51.074006755878202</v>
      </c>
      <c r="I33" s="3">
        <v>52.740064567384557</v>
      </c>
      <c r="J33" s="3">
        <v>54.184817402049113</v>
      </c>
      <c r="K33" s="3">
        <v>55.436845193093319</v>
      </c>
      <c r="L33" s="3">
        <v>56.521911680504701</v>
      </c>
      <c r="M33" s="3">
        <v>57.462757210145099</v>
      </c>
      <c r="N33" s="3">
        <v>58.279191367161879</v>
      </c>
      <c r="O33" s="3">
        <v>58.988332649807518</v>
      </c>
      <c r="P33" s="3">
        <v>59.604905459056177</v>
      </c>
      <c r="Q33" s="3">
        <v>60.141544833711023</v>
      </c>
      <c r="R33" s="3">
        <v>60.609083674920271</v>
      </c>
      <c r="S33" s="3">
        <v>61.016811304712789</v>
      </c>
      <c r="T33" s="3">
        <v>61.372700014750833</v>
      </c>
      <c r="U33" s="3">
        <v>61.683600334531363</v>
      </c>
      <c r="V33" s="3">
        <v>61.955407668884845</v>
      </c>
      <c r="W33" s="3">
        <v>62.193203679004796</v>
      </c>
      <c r="X33" s="3">
        <v>62.401375871468602</v>
      </c>
    </row>
    <row r="34" spans="1:24" x14ac:dyDescent="0.3">
      <c r="A34" s="2" t="s">
        <v>6</v>
      </c>
      <c r="B34" s="2" t="s">
        <v>206</v>
      </c>
      <c r="C34" s="2" t="s">
        <v>41</v>
      </c>
      <c r="D34" s="2" t="s">
        <v>8</v>
      </c>
      <c r="E34" s="2" t="s">
        <v>9</v>
      </c>
      <c r="F34" s="3">
        <v>50.561</v>
      </c>
      <c r="G34" s="3">
        <v>51.684285158108359</v>
      </c>
      <c r="H34" s="3">
        <v>52.780788467389485</v>
      </c>
      <c r="I34" s="3">
        <v>53.850200890642185</v>
      </c>
      <c r="J34" s="3">
        <v>54.892357690440008</v>
      </c>
      <c r="K34" s="3">
        <v>55.907223616599779</v>
      </c>
      <c r="L34" s="3">
        <v>56.894878522145788</v>
      </c>
      <c r="M34" s="3">
        <v>57.855503591560975</v>
      </c>
      <c r="N34" s="3">
        <v>58.789368316439315</v>
      </c>
      <c r="O34" s="3">
        <v>59.696818311156939</v>
      </c>
      <c r="P34" s="3">
        <v>60.578264024995299</v>
      </c>
      <c r="Q34" s="3">
        <v>61.43417037709267</v>
      </c>
      <c r="R34" s="3">
        <v>62.26504731627157</v>
      </c>
      <c r="S34" s="3">
        <v>63.071441288651556</v>
      </c>
      <c r="T34" s="3">
        <v>63.853927581401173</v>
      </c>
      <c r="U34" s="3">
        <v>64.613103500378017</v>
      </c>
      <c r="V34" s="3">
        <v>65.349582332133295</v>
      </c>
      <c r="W34" s="3">
        <v>66.06398803623911</v>
      </c>
      <c r="X34" s="3">
        <v>66.756950611600757</v>
      </c>
    </row>
    <row r="35" spans="1:24" x14ac:dyDescent="0.3">
      <c r="A35" s="2" t="s">
        <v>6</v>
      </c>
      <c r="B35" s="2" t="s">
        <v>206</v>
      </c>
      <c r="C35" s="2" t="s">
        <v>42</v>
      </c>
      <c r="D35" s="2" t="s">
        <v>8</v>
      </c>
      <c r="E35" s="2" t="s">
        <v>9</v>
      </c>
      <c r="F35" s="3">
        <v>58.396999999999998</v>
      </c>
      <c r="G35" s="3">
        <v>59.868383367490829</v>
      </c>
      <c r="H35" s="3">
        <v>61.204757993219935</v>
      </c>
      <c r="I35" s="3">
        <v>62.419115690667617</v>
      </c>
      <c r="J35" s="3">
        <v>63.523474876358343</v>
      </c>
      <c r="K35" s="3">
        <v>64.528810149711632</v>
      </c>
      <c r="L35" s="3">
        <v>65.445052964965427</v>
      </c>
      <c r="M35" s="3">
        <v>66.281135197308856</v>
      </c>
      <c r="N35" s="3">
        <v>67.045056439397626</v>
      </c>
      <c r="O35" s="3">
        <v>67.743962415770696</v>
      </c>
      <c r="P35" s="3">
        <v>68.384226499729067</v>
      </c>
      <c r="Q35" s="3">
        <v>68.971529458313626</v>
      </c>
      <c r="R35" s="3">
        <v>69.510934646786922</v>
      </c>
      <c r="S35" s="3">
        <v>70.006957239276005</v>
      </c>
      <c r="T35" s="3">
        <v>70.463626947676417</v>
      </c>
      <c r="U35" s="3">
        <v>70.884544210584139</v>
      </c>
      <c r="V35" s="3">
        <v>71.272930142006985</v>
      </c>
      <c r="W35" s="3">
        <v>71.631670693925713</v>
      </c>
      <c r="X35" s="3">
        <v>71.963355560019153</v>
      </c>
    </row>
    <row r="36" spans="1:24" x14ac:dyDescent="0.3">
      <c r="A36" s="2" t="s">
        <v>6</v>
      </c>
      <c r="B36" s="2" t="s">
        <v>206</v>
      </c>
      <c r="C36" s="2" t="s">
        <v>43</v>
      </c>
      <c r="D36" s="2" t="s">
        <v>8</v>
      </c>
      <c r="E36" s="2" t="s">
        <v>9</v>
      </c>
      <c r="F36" s="3">
        <v>35.218000000000004</v>
      </c>
      <c r="G36" s="3">
        <v>35.691407767398076</v>
      </c>
      <c r="H36" s="3">
        <v>36.186022467536638</v>
      </c>
      <c r="I36" s="3">
        <v>36.702918415024769</v>
      </c>
      <c r="J36" s="3">
        <v>37.243221384584999</v>
      </c>
      <c r="K36" s="3">
        <v>37.808109029661644</v>
      </c>
      <c r="L36" s="3">
        <v>38.398810740199686</v>
      </c>
      <c r="M36" s="3">
        <v>39.016606793006879</v>
      </c>
      <c r="N36" s="3">
        <v>39.662826621097999</v>
      </c>
      <c r="O36" s="3">
        <v>40.338845997937845</v>
      </c>
      <c r="P36" s="3">
        <v>41.04608289858254</v>
      </c>
      <c r="Q36" s="3">
        <v>41.785991762641132</v>
      </c>
      <c r="R36" s="3">
        <v>42.560055844354544</v>
      </c>
      <c r="S36" s="3">
        <v>43.369777294010838</v>
      </c>
      <c r="T36" s="3">
        <v>44.216664574121403</v>
      </c>
      <c r="U36" s="3">
        <v>45.102216775866545</v>
      </c>
      <c r="V36" s="3">
        <v>46.027904369955969</v>
      </c>
      <c r="W36" s="3">
        <v>46.995145906263573</v>
      </c>
      <c r="X36" s="3">
        <v>48.005280175006902</v>
      </c>
    </row>
    <row r="37" spans="1:24" x14ac:dyDescent="0.3">
      <c r="A37" s="2" t="s">
        <v>6</v>
      </c>
      <c r="B37" s="2" t="s">
        <v>206</v>
      </c>
      <c r="C37" s="2" t="s">
        <v>44</v>
      </c>
      <c r="D37" s="2" t="s">
        <v>8</v>
      </c>
      <c r="E37" s="2" t="s">
        <v>9</v>
      </c>
      <c r="F37" s="3">
        <v>62.119</v>
      </c>
      <c r="G37" s="3">
        <v>63.364312095041967</v>
      </c>
      <c r="H37" s="3">
        <v>64.410143562569374</v>
      </c>
      <c r="I37" s="3">
        <v>65.291384253377643</v>
      </c>
      <c r="J37" s="3">
        <v>66.036312078243142</v>
      </c>
      <c r="K37" s="3">
        <v>66.667884578180406</v>
      </c>
      <c r="L37" s="3">
        <v>67.204803504656681</v>
      </c>
      <c r="M37" s="3">
        <v>67.662369850481355</v>
      </c>
      <c r="N37" s="3">
        <v>68.053161853171289</v>
      </c>
      <c r="O37" s="3">
        <v>68.387569777668276</v>
      </c>
      <c r="P37" s="3">
        <v>68.674217391109821</v>
      </c>
      <c r="Q37" s="3">
        <v>68.920294793470234</v>
      </c>
      <c r="R37" s="3">
        <v>69.131822224665299</v>
      </c>
      <c r="S37" s="3">
        <v>69.313860163476861</v>
      </c>
      <c r="T37" s="3">
        <v>69.470677557895172</v>
      </c>
      <c r="U37" s="3">
        <v>69.605887301710879</v>
      </c>
      <c r="V37" s="3">
        <v>69.722555969946825</v>
      </c>
      <c r="W37" s="3">
        <v>69.823293217165201</v>
      </c>
      <c r="X37" s="3">
        <v>69.910325016314118</v>
      </c>
    </row>
    <row r="38" spans="1:24" x14ac:dyDescent="0.3">
      <c r="A38" s="2" t="s">
        <v>6</v>
      </c>
      <c r="B38" s="2" t="s">
        <v>206</v>
      </c>
      <c r="C38" s="2" t="s">
        <v>45</v>
      </c>
      <c r="D38" s="2" t="s">
        <v>8</v>
      </c>
      <c r="E38" s="2" t="s">
        <v>9</v>
      </c>
      <c r="F38" s="3">
        <v>75.070999999999998</v>
      </c>
      <c r="G38" s="3">
        <v>75.393282090167375</v>
      </c>
      <c r="H38" s="3">
        <v>75.751214735046219</v>
      </c>
      <c r="I38" s="3">
        <v>76.147839559181719</v>
      </c>
      <c r="J38" s="3">
        <v>76.586209475699576</v>
      </c>
      <c r="K38" s="3">
        <v>77.069308421449819</v>
      </c>
      <c r="L38" s="3">
        <v>77.599948436581982</v>
      </c>
      <c r="M38" s="3">
        <v>78.180641822355028</v>
      </c>
      <c r="N38" s="3">
        <v>78.813447315779001</v>
      </c>
      <c r="O38" s="3">
        <v>79.49979122013886</v>
      </c>
      <c r="P38" s="3">
        <v>80.240267398122015</v>
      </c>
      <c r="Q38" s="3">
        <v>81.034424053691652</v>
      </c>
      <c r="R38" s="3">
        <v>81.880550203191362</v>
      </c>
      <c r="S38" s="3">
        <v>82.77548027137172</v>
      </c>
      <c r="T38" s="3">
        <v>83.714440543730007</v>
      </c>
      <c r="U38" s="3">
        <v>84.69096500895553</v>
      </c>
      <c r="V38" s="3">
        <v>85.696908820016176</v>
      </c>
      <c r="W38" s="3">
        <v>86.722583523971338</v>
      </c>
      <c r="X38" s="3">
        <v>87.757028191627413</v>
      </c>
    </row>
    <row r="39" spans="1:24" x14ac:dyDescent="0.3">
      <c r="A39" s="2" t="s">
        <v>6</v>
      </c>
      <c r="B39" s="2" t="s">
        <v>206</v>
      </c>
      <c r="C39" s="2" t="s">
        <v>46</v>
      </c>
      <c r="D39" s="2" t="s">
        <v>8</v>
      </c>
      <c r="E39" s="2" t="s">
        <v>9</v>
      </c>
      <c r="F39" s="3">
        <v>28.19</v>
      </c>
      <c r="G39" s="3">
        <v>29.751815116141888</v>
      </c>
      <c r="H39" s="3">
        <v>31.204645648358753</v>
      </c>
      <c r="I39" s="3">
        <v>32.545390368947167</v>
      </c>
      <c r="J39" s="3">
        <v>33.774318750837224</v>
      </c>
      <c r="K39" s="3">
        <v>34.894285794575687</v>
      </c>
      <c r="L39" s="3">
        <v>35.910007998774056</v>
      </c>
      <c r="M39" s="3">
        <v>36.827441331644792</v>
      </c>
      <c r="N39" s="3">
        <v>37.653275461313378</v>
      </c>
      <c r="O39" s="3">
        <v>38.394541247255262</v>
      </c>
      <c r="P39" s="3">
        <v>39.058319008054212</v>
      </c>
      <c r="Q39" s="3">
        <v>39.651531139367826</v>
      </c>
      <c r="R39" s="3">
        <v>40.18080219997443</v>
      </c>
      <c r="S39" s="3">
        <v>40.652371031205</v>
      </c>
      <c r="T39" s="3">
        <v>41.072041756076224</v>
      </c>
      <c r="U39" s="3">
        <v>41.44516297051711</v>
      </c>
      <c r="V39" s="3">
        <v>41.776626742379683</v>
      </c>
      <c r="W39" s="3">
        <v>42.070881020054507</v>
      </c>
      <c r="X39" s="3">
        <v>42.331950680369111</v>
      </c>
    </row>
    <row r="40" spans="1:24" x14ac:dyDescent="0.3">
      <c r="A40" s="2" t="s">
        <v>6</v>
      </c>
      <c r="B40" s="2" t="s">
        <v>206</v>
      </c>
      <c r="C40" s="2" t="s">
        <v>47</v>
      </c>
      <c r="D40" s="2" t="s">
        <v>8</v>
      </c>
      <c r="E40" s="2" t="s">
        <v>9</v>
      </c>
      <c r="F40" s="3">
        <v>61.088999999999999</v>
      </c>
      <c r="G40" s="3">
        <v>62.641237626789625</v>
      </c>
      <c r="H40" s="3">
        <v>63.940503811660399</v>
      </c>
      <c r="I40" s="3">
        <v>65.031941954953496</v>
      </c>
      <c r="J40" s="3">
        <v>65.952109660046673</v>
      </c>
      <c r="K40" s="3">
        <v>66.7305677704353</v>
      </c>
      <c r="L40" s="3">
        <v>67.3912608813269</v>
      </c>
      <c r="M40" s="3">
        <v>67.953653776209336</v>
      </c>
      <c r="N40" s="3">
        <v>68.433641956534714</v>
      </c>
      <c r="O40" s="3">
        <v>68.84427152888837</v>
      </c>
      <c r="P40" s="3">
        <v>69.196305228053845</v>
      </c>
      <c r="Q40" s="3">
        <v>69.498667071364395</v>
      </c>
      <c r="R40" s="3">
        <v>69.758792364232463</v>
      </c>
      <c r="S40" s="3">
        <v>69.982904246042054</v>
      </c>
      <c r="T40" s="3">
        <v>70.176233262353861</v>
      </c>
      <c r="U40" s="3">
        <v>70.343192666774328</v>
      </c>
      <c r="V40" s="3">
        <v>70.487519201304906</v>
      </c>
      <c r="W40" s="3">
        <v>70.612386832257982</v>
      </c>
      <c r="X40" s="3">
        <v>70.720499186152892</v>
      </c>
    </row>
    <row r="41" spans="1:24" x14ac:dyDescent="0.3">
      <c r="A41" s="2" t="s">
        <v>6</v>
      </c>
      <c r="B41" s="2" t="s">
        <v>206</v>
      </c>
      <c r="C41" s="2" t="s">
        <v>48</v>
      </c>
      <c r="D41" s="2" t="s">
        <v>8</v>
      </c>
      <c r="E41" s="2" t="s">
        <v>9</v>
      </c>
      <c r="F41" s="3">
        <v>64.417000000000002</v>
      </c>
      <c r="G41" s="3">
        <v>66.012390038658012</v>
      </c>
      <c r="H41" s="3">
        <v>67.211187549799547</v>
      </c>
      <c r="I41" s="3">
        <v>68.120431717745291</v>
      </c>
      <c r="J41" s="3">
        <v>68.8154849254867</v>
      </c>
      <c r="K41" s="3">
        <v>69.35022436941864</v>
      </c>
      <c r="L41" s="3">
        <v>69.763764309111465</v>
      </c>
      <c r="M41" s="3">
        <v>70.084905821668386</v>
      </c>
      <c r="N41" s="3">
        <v>70.335120925436954</v>
      </c>
      <c r="O41" s="3">
        <v>70.530587936542204</v>
      </c>
      <c r="P41" s="3">
        <v>70.683604969781626</v>
      </c>
      <c r="Q41" s="3">
        <v>70.803589108850744</v>
      </c>
      <c r="R41" s="3">
        <v>70.897794497618392</v>
      </c>
      <c r="S41" s="3">
        <v>70.971836232137491</v>
      </c>
      <c r="T41" s="3">
        <v>71.030077680381083</v>
      </c>
      <c r="U41" s="3">
        <v>71.075920145445266</v>
      </c>
      <c r="V41" s="3">
        <v>71.112021628671926</v>
      </c>
      <c r="W41" s="3">
        <v>71.14046341317642</v>
      </c>
      <c r="X41" s="3">
        <v>71.162877784413254</v>
      </c>
    </row>
    <row r="42" spans="1:24" x14ac:dyDescent="0.3">
      <c r="A42" s="2" t="s">
        <v>6</v>
      </c>
      <c r="B42" s="2" t="s">
        <v>206</v>
      </c>
      <c r="C42" s="2" t="s">
        <v>49</v>
      </c>
      <c r="D42" s="2" t="s">
        <v>8</v>
      </c>
      <c r="E42" s="2" t="s">
        <v>9</v>
      </c>
      <c r="F42" s="3">
        <v>75.224999999999994</v>
      </c>
      <c r="G42" s="3">
        <v>75.512143503692357</v>
      </c>
      <c r="H42" s="3">
        <v>75.813983863530268</v>
      </c>
      <c r="I42" s="3">
        <v>76.130942726980251</v>
      </c>
      <c r="J42" s="3">
        <v>76.463406978732962</v>
      </c>
      <c r="K42" s="3">
        <v>76.811720907007569</v>
      </c>
      <c r="L42" s="3">
        <v>77.176177722195973</v>
      </c>
      <c r="M42" s="3">
        <v>77.557010475697624</v>
      </c>
      <c r="N42" s="3">
        <v>77.954382454661854</v>
      </c>
      <c r="O42" s="3">
        <v>78.368377160683892</v>
      </c>
      <c r="P42" s="3">
        <v>78.798988017017834</v>
      </c>
      <c r="Q42" s="3">
        <v>79.246107988949149</v>
      </c>
      <c r="R42" s="3">
        <v>79.70951934453862</v>
      </c>
      <c r="S42" s="3">
        <v>80.188883826417722</v>
      </c>
      <c r="T42" s="3">
        <v>80.683733547523389</v>
      </c>
      <c r="U42" s="3">
        <v>81.193462961847089</v>
      </c>
      <c r="V42" s="3">
        <v>81.717322292136402</v>
      </c>
      <c r="W42" s="3">
        <v>82.254412816265244</v>
      </c>
      <c r="X42" s="3">
        <v>82.803684418683403</v>
      </c>
    </row>
    <row r="43" spans="1:24" x14ac:dyDescent="0.3">
      <c r="A43" s="2" t="s">
        <v>6</v>
      </c>
      <c r="B43" s="2" t="s">
        <v>206</v>
      </c>
      <c r="C43" s="2" t="s">
        <v>50</v>
      </c>
      <c r="D43" s="2" t="s">
        <v>8</v>
      </c>
      <c r="E43" s="2" t="s">
        <v>9</v>
      </c>
      <c r="F43" s="3">
        <v>70.319999999999993</v>
      </c>
      <c r="G43" s="3">
        <v>70.866385976597783</v>
      </c>
      <c r="H43" s="3">
        <v>71.360298323257155</v>
      </c>
      <c r="I43" s="3">
        <v>71.807520198102836</v>
      </c>
      <c r="J43" s="3">
        <v>72.213098756871901</v>
      </c>
      <c r="K43" s="3">
        <v>72.581450240011748</v>
      </c>
      <c r="L43" s="3">
        <v>72.916449120022108</v>
      </c>
      <c r="M43" s="3">
        <v>73.221503670036441</v>
      </c>
      <c r="N43" s="3">
        <v>73.499620037932218</v>
      </c>
      <c r="O43" s="3">
        <v>73.753456627495723</v>
      </c>
      <c r="P43" s="3">
        <v>73.985370322686606</v>
      </c>
      <c r="Q43" s="3">
        <v>74.197455853132666</v>
      </c>
      <c r="R43" s="3">
        <v>74.391579391707012</v>
      </c>
      <c r="S43" s="3">
        <v>74.569407297673933</v>
      </c>
      <c r="T43" s="3">
        <v>74.732430768900514</v>
      </c>
      <c r="U43" s="3">
        <v>74.881987040771918</v>
      </c>
      <c r="V43" s="3">
        <v>75.019277664366228</v>
      </c>
      <c r="W43" s="3">
        <v>75.145384308981562</v>
      </c>
      <c r="X43" s="3">
        <v>75.26128246143314</v>
      </c>
    </row>
    <row r="44" spans="1:24" x14ac:dyDescent="0.3">
      <c r="A44" s="2" t="s">
        <v>6</v>
      </c>
      <c r="B44" s="2" t="s">
        <v>206</v>
      </c>
      <c r="C44" s="2" t="s">
        <v>51</v>
      </c>
      <c r="D44" s="2" t="s">
        <v>8</v>
      </c>
      <c r="E44" s="2" t="s">
        <v>9</v>
      </c>
      <c r="F44" s="3">
        <v>73.540999999999997</v>
      </c>
      <c r="G44" s="3">
        <v>74.256426601731647</v>
      </c>
      <c r="H44" s="3">
        <v>74.908636130831084</v>
      </c>
      <c r="I44" s="3">
        <v>75.504495178630563</v>
      </c>
      <c r="J44" s="3">
        <v>76.049991149572335</v>
      </c>
      <c r="K44" s="3">
        <v>76.550356759385508</v>
      </c>
      <c r="L44" s="3">
        <v>77.010176464996306</v>
      </c>
      <c r="M44" s="3">
        <v>77.433477169588926</v>
      </c>
      <c r="N44" s="3">
        <v>77.823805410078677</v>
      </c>
      <c r="O44" s="3">
        <v>78.184293016821385</v>
      </c>
      <c r="P44" s="3">
        <v>78.517712991964601</v>
      </c>
      <c r="Q44" s="3">
        <v>78.826527113142816</v>
      </c>
      <c r="R44" s="3">
        <v>79.112926547910405</v>
      </c>
      <c r="S44" s="3">
        <v>79.378866567475754</v>
      </c>
      <c r="T44" s="3">
        <v>79.626096277284944</v>
      </c>
      <c r="U44" s="3">
        <v>79.856184135659106</v>
      </c>
      <c r="V44" s="3">
        <v>80.070539907712799</v>
      </c>
      <c r="W44" s="3">
        <v>80.270433597454627</v>
      </c>
      <c r="X44" s="3">
        <v>80.457011813554374</v>
      </c>
    </row>
    <row r="45" spans="1:24" x14ac:dyDescent="0.3">
      <c r="A45" s="2" t="s">
        <v>6</v>
      </c>
      <c r="B45" s="2" t="s">
        <v>206</v>
      </c>
      <c r="C45" s="2" t="s">
        <v>52</v>
      </c>
      <c r="D45" s="2" t="s">
        <v>8</v>
      </c>
      <c r="E45" s="2" t="s">
        <v>9</v>
      </c>
      <c r="F45" s="3">
        <v>73.849000000000004</v>
      </c>
      <c r="G45" s="3">
        <v>74.561537791605772</v>
      </c>
      <c r="H45" s="3">
        <v>75.212303629131924</v>
      </c>
      <c r="I45" s="3">
        <v>75.807913604674098</v>
      </c>
      <c r="J45" s="3">
        <v>76.354147498125911</v>
      </c>
      <c r="K45" s="3">
        <v>76.856065642090471</v>
      </c>
      <c r="L45" s="3">
        <v>77.318109071896799</v>
      </c>
      <c r="M45" s="3">
        <v>77.744185087685509</v>
      </c>
      <c r="N45" s="3">
        <v>78.137740240385256</v>
      </c>
      <c r="O45" s="3">
        <v>78.501822562437951</v>
      </c>
      <c r="P45" s="3">
        <v>78.839134647400826</v>
      </c>
      <c r="Q45" s="3">
        <v>79.152078967316811</v>
      </c>
      <c r="R45" s="3">
        <v>79.44279661674075</v>
      </c>
      <c r="S45" s="3">
        <v>79.713200493479732</v>
      </c>
      <c r="T45" s="3">
        <v>79.965003770003378</v>
      </c>
      <c r="U45" s="3">
        <v>80.199744375342249</v>
      </c>
      <c r="V45" s="3">
        <v>80.418806093223367</v>
      </c>
      <c r="W45" s="3">
        <v>80.623436785865721</v>
      </c>
      <c r="X45" s="3">
        <v>80.814764171884107</v>
      </c>
    </row>
    <row r="46" spans="1:24" x14ac:dyDescent="0.3">
      <c r="A46" s="2" t="s">
        <v>6</v>
      </c>
      <c r="B46" s="2" t="s">
        <v>206</v>
      </c>
      <c r="C46" s="2" t="s">
        <v>53</v>
      </c>
      <c r="D46" s="2" t="s">
        <v>8</v>
      </c>
      <c r="E46" s="2" t="s">
        <v>9</v>
      </c>
      <c r="F46" s="3">
        <v>76.233999999999995</v>
      </c>
      <c r="G46" s="3">
        <v>76.727335944563208</v>
      </c>
      <c r="H46" s="3">
        <v>77.26760865485231</v>
      </c>
      <c r="I46" s="3">
        <v>77.857142630198155</v>
      </c>
      <c r="J46" s="3">
        <v>78.497810865389482</v>
      </c>
      <c r="K46" s="3">
        <v>79.190867612393035</v>
      </c>
      <c r="L46" s="3">
        <v>79.936762841500212</v>
      </c>
      <c r="M46" s="3">
        <v>80.734945873298756</v>
      </c>
      <c r="N46" s="3">
        <v>81.58367004043528</v>
      </c>
      <c r="O46" s="3">
        <v>82.479815059737319</v>
      </c>
      <c r="P46" s="3">
        <v>83.418748351863371</v>
      </c>
      <c r="Q46" s="3">
        <v>84.394249765148956</v>
      </c>
      <c r="R46" s="3">
        <v>85.398524680517554</v>
      </c>
      <c r="S46" s="3">
        <v>86.422326900332536</v>
      </c>
      <c r="T46" s="3">
        <v>87.455204076522946</v>
      </c>
      <c r="U46" s="3">
        <v>88.485864711225318</v>
      </c>
      <c r="V46" s="3">
        <v>89.502648423034799</v>
      </c>
      <c r="W46" s="3">
        <v>90.494063238745198</v>
      </c>
      <c r="X46" s="3">
        <v>91.449339238102795</v>
      </c>
    </row>
    <row r="47" spans="1:24" x14ac:dyDescent="0.3">
      <c r="A47" s="2" t="s">
        <v>6</v>
      </c>
      <c r="B47" s="2" t="s">
        <v>206</v>
      </c>
      <c r="C47" s="2" t="s">
        <v>54</v>
      </c>
      <c r="D47" s="2" t="s">
        <v>8</v>
      </c>
      <c r="E47" s="2" t="s">
        <v>9</v>
      </c>
      <c r="F47" s="3">
        <v>86.866</v>
      </c>
      <c r="G47" s="3">
        <v>88.000275063159336</v>
      </c>
      <c r="H47" s="3">
        <v>88.900496941665963</v>
      </c>
      <c r="I47" s="3">
        <v>89.629957731038374</v>
      </c>
      <c r="J47" s="3">
        <v>90.231253814835071</v>
      </c>
      <c r="K47" s="3">
        <v>90.734038431213975</v>
      </c>
      <c r="L47" s="3">
        <v>91.159557090604565</v>
      </c>
      <c r="M47" s="3">
        <v>91.523412498752947</v>
      </c>
      <c r="N47" s="3">
        <v>91.837311576973363</v>
      </c>
      <c r="O47" s="3">
        <v>92.110204371027237</v>
      </c>
      <c r="P47" s="3">
        <v>92.349047190898176</v>
      </c>
      <c r="Q47" s="3">
        <v>92.559326521438265</v>
      </c>
      <c r="R47" s="3">
        <v>92.745426541437169</v>
      </c>
      <c r="S47" s="3">
        <v>92.91089195728793</v>
      </c>
      <c r="T47" s="3">
        <v>93.058619258789648</v>
      </c>
      <c r="U47" s="3">
        <v>93.190998088112735</v>
      </c>
      <c r="V47" s="3">
        <v>93.310017231366274</v>
      </c>
      <c r="W47" s="3">
        <v>93.417345123137082</v>
      </c>
      <c r="X47" s="3">
        <v>93.51439172275245</v>
      </c>
    </row>
    <row r="48" spans="1:24" x14ac:dyDescent="0.3">
      <c r="A48" s="2" t="s">
        <v>6</v>
      </c>
      <c r="B48" s="2" t="s">
        <v>206</v>
      </c>
      <c r="C48" s="2" t="s">
        <v>55</v>
      </c>
      <c r="D48" s="2" t="s">
        <v>8</v>
      </c>
      <c r="E48" s="2" t="s">
        <v>9</v>
      </c>
      <c r="F48" s="3">
        <v>69.180999999999997</v>
      </c>
      <c r="G48" s="3">
        <v>69.728684542169773</v>
      </c>
      <c r="H48" s="3">
        <v>70.194716671365015</v>
      </c>
      <c r="I48" s="3">
        <v>70.592332860881427</v>
      </c>
      <c r="J48" s="3">
        <v>70.932378635060047</v>
      </c>
      <c r="K48" s="3">
        <v>71.22379327182658</v>
      </c>
      <c r="L48" s="3">
        <v>71.473985992982364</v>
      </c>
      <c r="M48" s="3">
        <v>71.68912961080521</v>
      </c>
      <c r="N48" s="3">
        <v>71.87439122672518</v>
      </c>
      <c r="O48" s="3">
        <v>72.034114717253999</v>
      </c>
      <c r="P48" s="3">
        <v>72.171966090104377</v>
      </c>
      <c r="Q48" s="3">
        <v>72.291050068149943</v>
      </c>
      <c r="R48" s="3">
        <v>72.394004229755339</v>
      </c>
      <c r="S48" s="3">
        <v>72.483075522078067</v>
      </c>
      <c r="T48" s="3">
        <v>72.560182834397963</v>
      </c>
      <c r="U48" s="3">
        <v>72.626968471370205</v>
      </c>
      <c r="V48" s="3">
        <v>72.684840727724747</v>
      </c>
      <c r="W48" s="3">
        <v>72.73500928234975</v>
      </c>
      <c r="X48" s="3">
        <v>72.778514761289031</v>
      </c>
    </row>
    <row r="49" spans="1:24" x14ac:dyDescent="0.3">
      <c r="A49" s="2" t="s">
        <v>6</v>
      </c>
      <c r="B49" s="2" t="s">
        <v>206</v>
      </c>
      <c r="C49" s="2" t="s">
        <v>56</v>
      </c>
      <c r="D49" s="2" t="s">
        <v>8</v>
      </c>
      <c r="E49" s="2" t="s">
        <v>9</v>
      </c>
      <c r="F49" s="3">
        <v>66.497</v>
      </c>
      <c r="G49" s="3">
        <v>67.924770682777918</v>
      </c>
      <c r="H49" s="3">
        <v>68.989467836907068</v>
      </c>
      <c r="I49" s="3">
        <v>69.791528054631755</v>
      </c>
      <c r="J49" s="3">
        <v>70.400749496818264</v>
      </c>
      <c r="K49" s="3">
        <v>70.866566277008772</v>
      </c>
      <c r="L49" s="3">
        <v>71.224608821414122</v>
      </c>
      <c r="M49" s="3">
        <v>71.500955871655094</v>
      </c>
      <c r="N49" s="3">
        <v>71.714945802063184</v>
      </c>
      <c r="O49" s="3">
        <v>71.881075388694029</v>
      </c>
      <c r="P49" s="3">
        <v>72.010309285528535</v>
      </c>
      <c r="Q49" s="3">
        <v>72.111000886997886</v>
      </c>
      <c r="R49" s="3">
        <v>72.189551441517295</v>
      </c>
      <c r="S49" s="3">
        <v>72.25088922948315</v>
      </c>
      <c r="T49" s="3">
        <v>72.298822658519512</v>
      </c>
      <c r="U49" s="3">
        <v>72.336303453043172</v>
      </c>
      <c r="V49" s="3">
        <v>72.365624724880405</v>
      </c>
      <c r="W49" s="3">
        <v>72.388571227393925</v>
      </c>
      <c r="X49" s="3">
        <v>72.406534081662315</v>
      </c>
    </row>
    <row r="50" spans="1:24" x14ac:dyDescent="0.3">
      <c r="A50" s="2" t="s">
        <v>6</v>
      </c>
      <c r="B50" s="2" t="s">
        <v>206</v>
      </c>
      <c r="C50" s="2" t="s">
        <v>57</v>
      </c>
      <c r="D50" s="2" t="s">
        <v>8</v>
      </c>
      <c r="E50" s="2" t="s">
        <v>9</v>
      </c>
      <c r="F50" s="3">
        <v>66.947000000000003</v>
      </c>
      <c r="G50" s="3">
        <v>68.032267146678066</v>
      </c>
      <c r="H50" s="3">
        <v>68.838903471285633</v>
      </c>
      <c r="I50" s="3">
        <v>69.443413627339908</v>
      </c>
      <c r="J50" s="3">
        <v>69.899418949138152</v>
      </c>
      <c r="K50" s="3">
        <v>70.245170707081286</v>
      </c>
      <c r="L50" s="3">
        <v>70.508377159221268</v>
      </c>
      <c r="M50" s="3">
        <v>70.709369256844852</v>
      </c>
      <c r="N50" s="3">
        <v>70.863223130889224</v>
      </c>
      <c r="O50" s="3">
        <v>70.981214041080847</v>
      </c>
      <c r="P50" s="3">
        <v>71.07183230636025</v>
      </c>
      <c r="Q50" s="3">
        <v>71.141505817248841</v>
      </c>
      <c r="R50" s="3">
        <v>71.195121793756471</v>
      </c>
      <c r="S50" s="3">
        <v>71.236408485804816</v>
      </c>
      <c r="T50" s="3">
        <v>71.268217441516711</v>
      </c>
      <c r="U50" s="3">
        <v>71.292734100079414</v>
      </c>
      <c r="V50" s="3">
        <v>71.311636039274546</v>
      </c>
      <c r="W50" s="3">
        <v>71.326212573852658</v>
      </c>
      <c r="X50" s="3">
        <v>71.337455558086248</v>
      </c>
    </row>
    <row r="51" spans="1:24" x14ac:dyDescent="0.3">
      <c r="A51" s="2" t="s">
        <v>6</v>
      </c>
      <c r="B51" s="2" t="s">
        <v>206</v>
      </c>
      <c r="C51" s="2" t="s">
        <v>58</v>
      </c>
      <c r="D51" s="2" t="s">
        <v>8</v>
      </c>
      <c r="E51" s="2" t="s">
        <v>9</v>
      </c>
      <c r="F51" s="3">
        <v>43.402000000000001</v>
      </c>
      <c r="G51" s="3">
        <v>43.7404421436921</v>
      </c>
      <c r="H51" s="3">
        <v>44.095410942858713</v>
      </c>
      <c r="I51" s="3">
        <v>44.467734723317399</v>
      </c>
      <c r="J51" s="3">
        <v>44.858279639588815</v>
      </c>
      <c r="K51" s="3">
        <v>45.267950138367247</v>
      </c>
      <c r="L51" s="3">
        <v>45.697689110287875</v>
      </c>
      <c r="M51" s="3">
        <v>46.148477650938617</v>
      </c>
      <c r="N51" s="3">
        <v>46.621334338069424</v>
      </c>
      <c r="O51" s="3">
        <v>47.117313916158878</v>
      </c>
      <c r="P51" s="3">
        <v>47.637505261868</v>
      </c>
      <c r="Q51" s="3">
        <v>48.183028484489704</v>
      </c>
      <c r="R51" s="3">
        <v>48.755030994453023</v>
      </c>
      <c r="S51" s="3">
        <v>49.354682350599397</v>
      </c>
      <c r="T51" s="3">
        <v>49.983167673878953</v>
      </c>
      <c r="U51" s="3">
        <v>50.641679392189602</v>
      </c>
      <c r="V51" s="3">
        <v>51.33140705957053</v>
      </c>
      <c r="W51" s="3">
        <v>52.053524974632104</v>
      </c>
      <c r="X51" s="3">
        <v>52.809177310337155</v>
      </c>
    </row>
    <row r="52" spans="1:24" x14ac:dyDescent="0.3">
      <c r="A52" s="2" t="s">
        <v>6</v>
      </c>
      <c r="B52" s="2" t="s">
        <v>206</v>
      </c>
      <c r="C52" s="2" t="s">
        <v>59</v>
      </c>
      <c r="D52" s="2" t="s">
        <v>8</v>
      </c>
      <c r="E52" s="2" t="s">
        <v>9</v>
      </c>
      <c r="F52" s="3">
        <v>21.577000000000002</v>
      </c>
      <c r="G52" s="3">
        <v>22.5344900526697</v>
      </c>
      <c r="H52" s="3">
        <v>23.53616190126429</v>
      </c>
      <c r="I52" s="3">
        <v>24.583796446290659</v>
      </c>
      <c r="J52" s="3">
        <v>25.679163576025964</v>
      </c>
      <c r="K52" s="3">
        <v>26.824002090589456</v>
      </c>
      <c r="L52" s="3">
        <v>28.019995681205401</v>
      </c>
      <c r="M52" s="3">
        <v>29.268744522874631</v>
      </c>
      <c r="N52" s="3">
        <v>30.571732060970184</v>
      </c>
      <c r="O52" s="3">
        <v>31.93028662436166</v>
      </c>
      <c r="P52" s="3">
        <v>33.345537588746978</v>
      </c>
      <c r="Q52" s="3">
        <v>34.818365954171426</v>
      </c>
      <c r="R52" s="3">
        <v>36.349349400978518</v>
      </c>
      <c r="S52" s="3">
        <v>37.938702158951841</v>
      </c>
      <c r="T52" s="3">
        <v>39.586210373562466</v>
      </c>
      <c r="U52" s="3">
        <v>41.291164085512214</v>
      </c>
      <c r="V52" s="3">
        <v>43.052287453115682</v>
      </c>
      <c r="W52" s="3">
        <v>44.867669429825348</v>
      </c>
      <c r="X52" s="3">
        <v>46.734697736757973</v>
      </c>
    </row>
    <row r="53" spans="1:24" x14ac:dyDescent="0.3">
      <c r="A53" s="2" t="s">
        <v>6</v>
      </c>
      <c r="B53" s="2" t="s">
        <v>206</v>
      </c>
      <c r="C53" s="2" t="s">
        <v>60</v>
      </c>
      <c r="D53" s="2" t="s">
        <v>8</v>
      </c>
      <c r="E53" s="2" t="s">
        <v>9</v>
      </c>
      <c r="F53" s="3">
        <v>77.396000000000001</v>
      </c>
      <c r="G53" s="3">
        <v>77.707409270636958</v>
      </c>
      <c r="H53" s="3">
        <v>78.02846300134108</v>
      </c>
      <c r="I53" s="3">
        <v>78.359148807568928</v>
      </c>
      <c r="J53" s="3">
        <v>78.699420697381427</v>
      </c>
      <c r="K53" s="3">
        <v>79.049196502640882</v>
      </c>
      <c r="L53" s="3">
        <v>79.408355379534029</v>
      </c>
      <c r="M53" s="3">
        <v>79.776735421740369</v>
      </c>
      <c r="N53" s="3">
        <v>80.154131433950909</v>
      </c>
      <c r="O53" s="3">
        <v>80.540292917374032</v>
      </c>
      <c r="P53" s="3">
        <v>80.934922322124123</v>
      </c>
      <c r="Q53" s="3">
        <v>81.337673623736336</v>
      </c>
      <c r="R53" s="3">
        <v>81.748151282238339</v>
      </c>
      <c r="S53" s="3">
        <v>82.165909641982822</v>
      </c>
      <c r="T53" s="3">
        <v>82.590452828564452</v>
      </c>
      <c r="U53" s="3">
        <v>83.021235195394823</v>
      </c>
      <c r="V53" s="3">
        <v>83.457662366718651</v>
      </c>
      <c r="W53" s="3">
        <v>83.89909291591573</v>
      </c>
      <c r="X53" s="3">
        <v>84.344840707815976</v>
      </c>
    </row>
    <row r="54" spans="1:24" x14ac:dyDescent="0.3">
      <c r="A54" s="2" t="s">
        <v>6</v>
      </c>
      <c r="B54" s="2" t="s">
        <v>206</v>
      </c>
      <c r="C54" s="2" t="s">
        <v>61</v>
      </c>
      <c r="D54" s="2" t="s">
        <v>8</v>
      </c>
      <c r="E54" s="2" t="s">
        <v>9</v>
      </c>
      <c r="F54" s="3">
        <v>69.486999999999995</v>
      </c>
      <c r="G54" s="3">
        <v>69.921967485473928</v>
      </c>
      <c r="H54" s="3">
        <v>70.294241192598221</v>
      </c>
      <c r="I54" s="3">
        <v>70.613538476710573</v>
      </c>
      <c r="J54" s="3">
        <v>70.887913199841691</v>
      </c>
      <c r="K54" s="3">
        <v>71.124074843652423</v>
      </c>
      <c r="L54" s="3">
        <v>71.327639525368056</v>
      </c>
      <c r="M54" s="3">
        <v>71.503328667601281</v>
      </c>
      <c r="N54" s="3">
        <v>71.655127259236011</v>
      </c>
      <c r="O54" s="3">
        <v>71.786410757786044</v>
      </c>
      <c r="P54" s="3">
        <v>71.900047512384447</v>
      </c>
      <c r="Q54" s="3">
        <v>71.998481956799793</v>
      </c>
      <c r="R54" s="3">
        <v>72.083802597743968</v>
      </c>
      <c r="S54" s="3">
        <v>72.15779790202194</v>
      </c>
      <c r="T54" s="3">
        <v>72.222002489544053</v>
      </c>
      <c r="U54" s="3">
        <v>72.277735510522263</v>
      </c>
      <c r="V54" s="3">
        <v>72.326132681861608</v>
      </c>
      <c r="W54" s="3">
        <v>72.368173148442892</v>
      </c>
      <c r="X54" s="3">
        <v>72.404702096424131</v>
      </c>
    </row>
    <row r="55" spans="1:24" x14ac:dyDescent="0.3">
      <c r="A55" s="2" t="s">
        <v>6</v>
      </c>
      <c r="B55" s="2" t="s">
        <v>206</v>
      </c>
      <c r="C55" s="2" t="s">
        <v>62</v>
      </c>
      <c r="D55" s="2" t="s">
        <v>8</v>
      </c>
      <c r="E55" s="2" t="s">
        <v>9</v>
      </c>
      <c r="F55" s="3">
        <v>16.661000000000001</v>
      </c>
      <c r="G55" s="3">
        <v>17.845364622486738</v>
      </c>
      <c r="H55" s="3">
        <v>19.004744039023393</v>
      </c>
      <c r="I55" s="3">
        <v>20.129013787093776</v>
      </c>
      <c r="J55" s="3">
        <v>21.209686512211444</v>
      </c>
      <c r="K55" s="3">
        <v>22.240040173007515</v>
      </c>
      <c r="L55" s="3">
        <v>23.215125609239248</v>
      </c>
      <c r="M55" s="3">
        <v>24.131676695370896</v>
      </c>
      <c r="N55" s="3">
        <v>24.987950667674244</v>
      </c>
      <c r="O55" s="3">
        <v>25.78352590733197</v>
      </c>
      <c r="P55" s="3">
        <v>26.519080985559739</v>
      </c>
      <c r="Q55" s="3">
        <v>27.196173674757716</v>
      </c>
      <c r="R55" s="3">
        <v>27.817033158693334</v>
      </c>
      <c r="S55" s="3">
        <v>28.384373673021368</v>
      </c>
      <c r="T55" s="3">
        <v>28.901233713469583</v>
      </c>
      <c r="U55" s="3">
        <v>29.370841894705034</v>
      </c>
      <c r="V55" s="3">
        <v>29.796508465050852</v>
      </c>
      <c r="W55" s="3">
        <v>30.181540218543706</v>
      </c>
      <c r="X55" s="3">
        <v>30.529175903200873</v>
      </c>
    </row>
    <row r="56" spans="1:24" x14ac:dyDescent="0.3">
      <c r="A56" s="2" t="s">
        <v>6</v>
      </c>
      <c r="B56" s="2" t="s">
        <v>206</v>
      </c>
      <c r="C56" s="2" t="s">
        <v>63</v>
      </c>
      <c r="D56" s="2" t="s">
        <v>8</v>
      </c>
      <c r="E56" s="2" t="s">
        <v>9</v>
      </c>
      <c r="F56" s="3">
        <v>85.090000000000018</v>
      </c>
      <c r="G56" s="3">
        <v>86.233590020964428</v>
      </c>
      <c r="H56" s="3">
        <v>87.281936875689652</v>
      </c>
      <c r="I56" s="3">
        <v>88.243651186999955</v>
      </c>
      <c r="J56" s="3">
        <v>89.126550193119286</v>
      </c>
      <c r="K56" s="3">
        <v>89.937715176447455</v>
      </c>
      <c r="L56" s="3">
        <v>90.68355177712472</v>
      </c>
      <c r="M56" s="3">
        <v>91.369849981199323</v>
      </c>
      <c r="N56" s="3">
        <v>92.001841789240885</v>
      </c>
      <c r="O56" s="3">
        <v>92.584255409689234</v>
      </c>
      <c r="P56" s="3">
        <v>93.121365388162076</v>
      </c>
      <c r="Q56" s="3">
        <v>93.617038458471299</v>
      </c>
      <c r="R56" s="3">
        <v>94.074775141091962</v>
      </c>
      <c r="S56" s="3">
        <v>94.497747262008744</v>
      </c>
      <c r="T56" s="3">
        <v>94.888831648936076</v>
      </c>
      <c r="U56" s="3">
        <v>95.250640303802697</v>
      </c>
      <c r="V56" s="3">
        <v>95.585547364714358</v>
      </c>
      <c r="W56" s="3">
        <v>95.895713167441116</v>
      </c>
      <c r="X56" s="3">
        <v>96.183105702713377</v>
      </c>
    </row>
    <row r="57" spans="1:24" x14ac:dyDescent="0.3">
      <c r="A57" s="2" t="s">
        <v>6</v>
      </c>
      <c r="B57" s="2" t="s">
        <v>206</v>
      </c>
      <c r="C57" s="2" t="s">
        <v>64</v>
      </c>
      <c r="D57" s="2" t="s">
        <v>8</v>
      </c>
      <c r="E57" s="2" t="s">
        <v>9</v>
      </c>
      <c r="F57" s="3">
        <v>51.860999999999997</v>
      </c>
      <c r="G57" s="3">
        <v>52.79707955268789</v>
      </c>
      <c r="H57" s="3">
        <v>53.728022731311732</v>
      </c>
      <c r="I57" s="3">
        <v>54.653227629294932</v>
      </c>
      <c r="J57" s="3">
        <v>55.572114183483897</v>
      </c>
      <c r="K57" s="3">
        <v>56.484125251901041</v>
      </c>
      <c r="L57" s="3">
        <v>57.388727547230459</v>
      </c>
      <c r="M57" s="3">
        <v>58.285412426847849</v>
      </c>
      <c r="N57" s="3">
        <v>59.173696541399913</v>
      </c>
      <c r="O57" s="3">
        <v>60.053122345029664</v>
      </c>
      <c r="P57" s="3">
        <v>60.923258471327976</v>
      </c>
      <c r="Q57" s="3">
        <v>61.783699979959785</v>
      </c>
      <c r="R57" s="3">
        <v>62.634068479665984</v>
      </c>
      <c r="S57" s="3">
        <v>63.474012133976522</v>
      </c>
      <c r="T57" s="3">
        <v>64.303205556489274</v>
      </c>
      <c r="U57" s="3">
        <v>65.121349602975201</v>
      </c>
      <c r="V57" s="3">
        <v>65.928171067869073</v>
      </c>
      <c r="W57" s="3">
        <v>66.723422292900977</v>
      </c>
      <c r="X57" s="3">
        <v>67.506880695725798</v>
      </c>
    </row>
    <row r="58" spans="1:24" x14ac:dyDescent="0.3">
      <c r="A58" s="2" t="s">
        <v>6</v>
      </c>
      <c r="B58" s="2" t="s">
        <v>206</v>
      </c>
      <c r="C58" s="2" t="s">
        <v>65</v>
      </c>
      <c r="D58" s="2" t="s">
        <v>8</v>
      </c>
      <c r="E58" s="2" t="s">
        <v>9</v>
      </c>
      <c r="F58" s="3">
        <v>85.250999999999991</v>
      </c>
      <c r="G58" s="3">
        <v>86.433404009446406</v>
      </c>
      <c r="H58" s="3">
        <v>87.483137516811141</v>
      </c>
      <c r="I58" s="3">
        <v>88.419529480219126</v>
      </c>
      <c r="J58" s="3">
        <v>89.258555158085287</v>
      </c>
      <c r="K58" s="3">
        <v>90.013484909266779</v>
      </c>
      <c r="L58" s="3">
        <v>90.695400718455119</v>
      </c>
      <c r="M58" s="3">
        <v>91.313606891045879</v>
      </c>
      <c r="N58" s="3">
        <v>91.875956971798345</v>
      </c>
      <c r="O58" s="3">
        <v>92.38911467216289</v>
      </c>
      <c r="P58" s="3">
        <v>92.858762887693132</v>
      </c>
      <c r="Q58" s="3">
        <v>93.289771846227808</v>
      </c>
      <c r="R58" s="3">
        <v>93.68633500344356</v>
      </c>
      <c r="S58" s="3">
        <v>94.052079401248008</v>
      </c>
      <c r="T58" s="3">
        <v>94.39015572662133</v>
      </c>
      <c r="U58" s="3">
        <v>94.703312164555626</v>
      </c>
      <c r="V58" s="3">
        <v>94.993955254393541</v>
      </c>
      <c r="W58" s="3">
        <v>95.264200274774907</v>
      </c>
      <c r="X58" s="3">
        <v>95.515913152182577</v>
      </c>
    </row>
    <row r="59" spans="1:24" x14ac:dyDescent="0.3">
      <c r="A59" s="2" t="s">
        <v>6</v>
      </c>
      <c r="B59" s="2" t="s">
        <v>206</v>
      </c>
      <c r="C59" s="2" t="s">
        <v>66</v>
      </c>
      <c r="D59" s="2" t="s">
        <v>8</v>
      </c>
      <c r="E59" s="2" t="s">
        <v>9</v>
      </c>
      <c r="F59" s="3">
        <v>22.663</v>
      </c>
      <c r="G59" s="3">
        <v>24.032527064623547</v>
      </c>
      <c r="H59" s="3">
        <v>25.340058471712801</v>
      </c>
      <c r="I59" s="3">
        <v>26.578024254200006</v>
      </c>
      <c r="J59" s="3">
        <v>27.741387194307123</v>
      </c>
      <c r="K59" s="3">
        <v>28.827391966926484</v>
      </c>
      <c r="L59" s="3">
        <v>29.835241600715861</v>
      </c>
      <c r="M59" s="3">
        <v>30.765745314360547</v>
      </c>
      <c r="N59" s="3">
        <v>31.620971053814557</v>
      </c>
      <c r="O59" s="3">
        <v>32.403924974304871</v>
      </c>
      <c r="P59" s="3">
        <v>33.118270445068994</v>
      </c>
      <c r="Q59" s="3">
        <v>33.768091682418138</v>
      </c>
      <c r="R59" s="3">
        <v>34.357701923206477</v>
      </c>
      <c r="S59" s="3">
        <v>34.891492835860639</v>
      </c>
      <c r="T59" s="3">
        <v>35.373820178694629</v>
      </c>
      <c r="U59" s="3">
        <v>35.808920099954648</v>
      </c>
      <c r="V59" s="3">
        <v>36.200850544264704</v>
      </c>
      <c r="W59" s="3">
        <v>36.553452691597485</v>
      </c>
      <c r="X59" s="3">
        <v>36.870328001861402</v>
      </c>
    </row>
    <row r="60" spans="1:24" x14ac:dyDescent="0.3">
      <c r="A60" s="2" t="s">
        <v>6</v>
      </c>
      <c r="B60" s="2" t="s">
        <v>206</v>
      </c>
      <c r="C60" s="2" t="s">
        <v>67</v>
      </c>
      <c r="D60" s="2" t="s">
        <v>8</v>
      </c>
      <c r="E60" s="2" t="s">
        <v>9</v>
      </c>
      <c r="F60" s="3">
        <v>86.028000000000006</v>
      </c>
      <c r="G60" s="3">
        <v>87.679003586444296</v>
      </c>
      <c r="H60" s="3">
        <v>88.757318007505731</v>
      </c>
      <c r="I60" s="3">
        <v>89.503672296227506</v>
      </c>
      <c r="J60" s="3">
        <v>90.04117855597606</v>
      </c>
      <c r="K60" s="3">
        <v>90.439412266178934</v>
      </c>
      <c r="L60" s="3">
        <v>90.740689278055697</v>
      </c>
      <c r="M60" s="3">
        <v>90.972231545524266</v>
      </c>
      <c r="N60" s="3">
        <v>91.152339345507528</v>
      </c>
      <c r="O60" s="3">
        <v>91.293755737639714</v>
      </c>
      <c r="P60" s="3">
        <v>91.405610131978946</v>
      </c>
      <c r="Q60" s="3">
        <v>91.494596382409824</v>
      </c>
      <c r="R60" s="3">
        <v>91.565716530333276</v>
      </c>
      <c r="S60" s="3">
        <v>91.622767021152072</v>
      </c>
      <c r="T60" s="3">
        <v>91.668666346585852</v>
      </c>
      <c r="U60" s="3">
        <v>91.705681761036743</v>
      </c>
      <c r="V60" s="3">
        <v>91.735589853924864</v>
      </c>
      <c r="W60" s="3">
        <v>91.759792622728142</v>
      </c>
      <c r="X60" s="3">
        <v>91.779402894076938</v>
      </c>
    </row>
    <row r="61" spans="1:24" x14ac:dyDescent="0.3">
      <c r="A61" s="2" t="s">
        <v>6</v>
      </c>
      <c r="B61" s="2" t="s">
        <v>206</v>
      </c>
      <c r="C61" s="2" t="s">
        <v>68</v>
      </c>
      <c r="D61" s="2" t="s">
        <v>8</v>
      </c>
      <c r="E61" s="2" t="s">
        <v>9</v>
      </c>
      <c r="F61" s="3">
        <v>79.638000000000005</v>
      </c>
      <c r="G61" s="3">
        <v>80.738289594685995</v>
      </c>
      <c r="H61" s="3">
        <v>81.858264837027562</v>
      </c>
      <c r="I61" s="3">
        <v>82.990317151383792</v>
      </c>
      <c r="J61" s="3">
        <v>84.126133204724155</v>
      </c>
      <c r="K61" s="3">
        <v>85.256914370373451</v>
      </c>
      <c r="L61" s="3">
        <v>86.373644486344702</v>
      </c>
      <c r="M61" s="3">
        <v>87.467390706496815</v>
      </c>
      <c r="N61" s="3">
        <v>88.529616851272209</v>
      </c>
      <c r="O61" s="3">
        <v>89.552485465961823</v>
      </c>
      <c r="P61" s="3">
        <v>90.52912461981829</v>
      </c>
      <c r="Q61" s="3">
        <v>91.453838603207174</v>
      </c>
      <c r="R61" s="3">
        <v>92.322247691952299</v>
      </c>
      <c r="S61" s="3">
        <v>93.131350021694189</v>
      </c>
      <c r="T61" s="3">
        <v>93.87950696162865</v>
      </c>
      <c r="U61" s="3">
        <v>94.566360798866867</v>
      </c>
      <c r="V61" s="3">
        <v>95.192698967711976</v>
      </c>
      <c r="W61" s="3">
        <v>95.760281937531971</v>
      </c>
      <c r="X61" s="3">
        <v>96.271652226534798</v>
      </c>
    </row>
    <row r="62" spans="1:24" x14ac:dyDescent="0.3">
      <c r="A62" s="2" t="s">
        <v>6</v>
      </c>
      <c r="B62" s="2" t="s">
        <v>206</v>
      </c>
      <c r="C62" s="2" t="s">
        <v>69</v>
      </c>
      <c r="D62" s="2" t="s">
        <v>8</v>
      </c>
      <c r="E62" s="2" t="s">
        <v>9</v>
      </c>
      <c r="F62" s="3">
        <v>52.747</v>
      </c>
      <c r="G62" s="3">
        <v>53.684149899423318</v>
      </c>
      <c r="H62" s="3">
        <v>54.580857120108803</v>
      </c>
      <c r="I62" s="3">
        <v>55.438514397226356</v>
      </c>
      <c r="J62" s="3">
        <v>56.258562953329104</v>
      </c>
      <c r="K62" s="3">
        <v>57.042470072807404</v>
      </c>
      <c r="L62" s="3">
        <v>57.791710590241927</v>
      </c>
      <c r="M62" s="3">
        <v>58.507751825245293</v>
      </c>
      <c r="N62" s="3">
        <v>59.192041513993821</v>
      </c>
      <c r="O62" s="3">
        <v>59.845998317057258</v>
      </c>
      <c r="P62" s="3">
        <v>60.471004519312054</v>
      </c>
      <c r="Q62" s="3">
        <v>61.068400576981972</v>
      </c>
      <c r="R62" s="3">
        <v>61.639481206575134</v>
      </c>
      <c r="S62" s="3">
        <v>62.185492748917738</v>
      </c>
      <c r="T62" s="3">
        <v>62.707631577509289</v>
      </c>
      <c r="U62" s="3">
        <v>63.207043353410327</v>
      </c>
      <c r="V62" s="3">
        <v>63.684822958533374</v>
      </c>
      <c r="W62" s="3">
        <v>64.142014965493672</v>
      </c>
      <c r="X62" s="3">
        <v>64.579614525195083</v>
      </c>
    </row>
    <row r="63" spans="1:24" x14ac:dyDescent="0.3">
      <c r="A63" s="2" t="s">
        <v>6</v>
      </c>
      <c r="B63" s="2" t="s">
        <v>206</v>
      </c>
      <c r="C63" s="2" t="s">
        <v>70</v>
      </c>
      <c r="D63" s="2" t="s">
        <v>8</v>
      </c>
      <c r="E63" s="2" t="s">
        <v>9</v>
      </c>
      <c r="F63" s="3">
        <v>51.470999999999997</v>
      </c>
      <c r="G63" s="3">
        <v>52.732973128772663</v>
      </c>
      <c r="H63" s="3">
        <v>53.902194137948534</v>
      </c>
      <c r="I63" s="3">
        <v>54.984751104688144</v>
      </c>
      <c r="J63" s="3">
        <v>55.986669017446879</v>
      </c>
      <c r="K63" s="3">
        <v>56.91379238161516</v>
      </c>
      <c r="L63" s="3">
        <v>57.771707682698747</v>
      </c>
      <c r="M63" s="3">
        <v>58.565696087066641</v>
      </c>
      <c r="N63" s="3">
        <v>59.300708512492449</v>
      </c>
      <c r="O63" s="3">
        <v>59.98135682605362</v>
      </c>
      <c r="P63" s="3">
        <v>60.611916335520796</v>
      </c>
      <c r="Q63" s="3">
        <v>61.196335907628395</v>
      </c>
      <c r="R63" s="3">
        <v>61.738252983513256</v>
      </c>
      <c r="S63" s="3">
        <v>62.241011495671515</v>
      </c>
      <c r="T63" s="3">
        <v>62.707681254988955</v>
      </c>
      <c r="U63" s="3">
        <v>63.141077803141933</v>
      </c>
      <c r="V63" s="3">
        <v>63.543782043881293</v>
      </c>
      <c r="W63" s="3">
        <v>63.91815920084899</v>
      </c>
      <c r="X63" s="3">
        <v>64.266376819548753</v>
      </c>
    </row>
    <row r="64" spans="1:24" x14ac:dyDescent="0.3">
      <c r="A64" s="2" t="s">
        <v>6</v>
      </c>
      <c r="B64" s="2" t="s">
        <v>206</v>
      </c>
      <c r="C64" s="2" t="s">
        <v>71</v>
      </c>
      <c r="D64" s="2" t="s">
        <v>8</v>
      </c>
      <c r="E64" s="2" t="s">
        <v>9</v>
      </c>
      <c r="F64" s="3">
        <v>35.360999999999997</v>
      </c>
      <c r="G64" s="3">
        <v>36.164071046581633</v>
      </c>
      <c r="H64" s="3">
        <v>36.977871971984811</v>
      </c>
      <c r="I64" s="3">
        <v>37.802132038638213</v>
      </c>
      <c r="J64" s="3">
        <v>38.636555857618148</v>
      </c>
      <c r="K64" s="3">
        <v>39.480823096536803</v>
      </c>
      <c r="L64" s="3">
        <v>40.334588276408603</v>
      </c>
      <c r="M64" s="3">
        <v>41.197480664725376</v>
      </c>
      <c r="N64" s="3">
        <v>42.069104271726935</v>
      </c>
      <c r="O64" s="3">
        <v>42.949037956509336</v>
      </c>
      <c r="P64" s="3">
        <v>43.836835649163319</v>
      </c>
      <c r="Q64" s="3">
        <v>44.732026694576653</v>
      </c>
      <c r="R64" s="3">
        <v>45.634116322863946</v>
      </c>
      <c r="S64" s="3">
        <v>46.542586250605147</v>
      </c>
      <c r="T64" s="3">
        <v>47.456895416181602</v>
      </c>
      <c r="U64" s="3">
        <v>48.376480851498911</v>
      </c>
      <c r="V64" s="3">
        <v>49.300758691285992</v>
      </c>
      <c r="W64" s="3">
        <v>50.229125319967885</v>
      </c>
      <c r="X64" s="3">
        <v>51.16095865483593</v>
      </c>
    </row>
    <row r="65" spans="1:24" x14ac:dyDescent="0.3">
      <c r="A65" s="2" t="s">
        <v>6</v>
      </c>
      <c r="B65" s="2" t="s">
        <v>206</v>
      </c>
      <c r="C65" s="2" t="s">
        <v>72</v>
      </c>
      <c r="D65" s="2" t="s">
        <v>8</v>
      </c>
      <c r="E65" s="2" t="s">
        <v>9</v>
      </c>
      <c r="F65" s="3">
        <v>98.408000000000001</v>
      </c>
      <c r="G65" s="3">
        <v>99.618962341684963</v>
      </c>
      <c r="H65" s="3">
        <v>99.747348311238099</v>
      </c>
      <c r="I65" s="3">
        <v>99.813265404802749</v>
      </c>
      <c r="J65" s="3">
        <v>99.854063101872697</v>
      </c>
      <c r="K65" s="3">
        <v>99.88193579955616</v>
      </c>
      <c r="L65" s="3">
        <v>99.902201245923351</v>
      </c>
      <c r="M65" s="3">
        <v>99.917583829759735</v>
      </c>
      <c r="N65" s="3">
        <v>99.92963466377725</v>
      </c>
      <c r="O65" s="3">
        <v>99.939305985931796</v>
      </c>
      <c r="P65" s="3">
        <v>99.947216582553438</v>
      </c>
      <c r="Q65" s="3">
        <v>99.9537868911506</v>
      </c>
      <c r="R65" s="3">
        <v>99.959313049535908</v>
      </c>
      <c r="S65" s="3">
        <v>99.964009934598053</v>
      </c>
      <c r="T65" s="3">
        <v>99.96803740244755</v>
      </c>
      <c r="U65" s="3">
        <v>99.971516936113048</v>
      </c>
      <c r="V65" s="3">
        <v>99.974542569215373</v>
      </c>
      <c r="W65" s="3">
        <v>99.977188263937521</v>
      </c>
      <c r="X65" s="3">
        <v>99.97951302085562</v>
      </c>
    </row>
    <row r="66" spans="1:24" x14ac:dyDescent="0.3">
      <c r="A66" s="2" t="s">
        <v>6</v>
      </c>
      <c r="B66" s="2" t="s">
        <v>206</v>
      </c>
      <c r="C66" s="2" t="s">
        <v>73</v>
      </c>
      <c r="D66" s="2" t="s">
        <v>8</v>
      </c>
      <c r="E66" s="2" t="s">
        <v>9</v>
      </c>
      <c r="F66" s="3">
        <v>58.149000000000001</v>
      </c>
      <c r="G66" s="3">
        <v>59.706485441002776</v>
      </c>
      <c r="H66" s="3">
        <v>61.098669223693904</v>
      </c>
      <c r="I66" s="3">
        <v>62.344108647525886</v>
      </c>
      <c r="J66" s="3">
        <v>63.459566948934643</v>
      </c>
      <c r="K66" s="3">
        <v>64.459996744870224</v>
      </c>
      <c r="L66" s="3">
        <v>65.35862650540767</v>
      </c>
      <c r="M66" s="3">
        <v>66.167099179404914</v>
      </c>
      <c r="N66" s="3">
        <v>66.895631591114395</v>
      </c>
      <c r="O66" s="3">
        <v>67.553176157752247</v>
      </c>
      <c r="P66" s="3">
        <v>68.147574762387279</v>
      </c>
      <c r="Q66" s="3">
        <v>68.685699757760048</v>
      </c>
      <c r="R66" s="3">
        <v>69.173580161173277</v>
      </c>
      <c r="S66" s="3">
        <v>69.616512873999312</v>
      </c>
      <c r="T66" s="3">
        <v>70.019159716407685</v>
      </c>
      <c r="U66" s="3">
        <v>70.385631529045781</v>
      </c>
      <c r="V66" s="3">
        <v>70.7195607621059</v>
      </c>
      <c r="W66" s="3">
        <v>71.024163975456617</v>
      </c>
      <c r="X66" s="3">
        <v>71.302295589104332</v>
      </c>
    </row>
    <row r="67" spans="1:24" x14ac:dyDescent="0.3">
      <c r="A67" s="2" t="s">
        <v>6</v>
      </c>
      <c r="B67" s="2" t="s">
        <v>206</v>
      </c>
      <c r="C67" s="2" t="s">
        <v>74</v>
      </c>
      <c r="D67" s="2" t="s">
        <v>8</v>
      </c>
      <c r="E67" s="2" t="s">
        <v>9</v>
      </c>
      <c r="F67" s="3">
        <v>30.003</v>
      </c>
      <c r="G67" s="3">
        <v>30.828668691118015</v>
      </c>
      <c r="H67" s="3">
        <v>31.667150531291675</v>
      </c>
      <c r="I67" s="3">
        <v>32.518098386746267</v>
      </c>
      <c r="J67" s="3">
        <v>33.381134869783217</v>
      </c>
      <c r="K67" s="3">
        <v>34.255852474934059</v>
      </c>
      <c r="L67" s="3">
        <v>35.141813854320667</v>
      </c>
      <c r="M67" s="3">
        <v>36.038552236578219</v>
      </c>
      <c r="N67" s="3">
        <v>36.945571992704174</v>
      </c>
      <c r="O67" s="3">
        <v>37.862349351112449</v>
      </c>
      <c r="P67" s="3">
        <v>38.78833326300596</v>
      </c>
      <c r="Q67" s="3">
        <v>39.722946417944087</v>
      </c>
      <c r="R67" s="3">
        <v>40.665586408188204</v>
      </c>
      <c r="S67" s="3">
        <v>41.615627039071768</v>
      </c>
      <c r="T67" s="3">
        <v>42.572419781280296</v>
      </c>
      <c r="U67" s="3">
        <v>43.53529535955591</v>
      </c>
      <c r="V67" s="3">
        <v>44.503565470982444</v>
      </c>
      <c r="W67" s="3">
        <v>45.476524624678575</v>
      </c>
      <c r="X67" s="3">
        <v>46.453452093447225</v>
      </c>
    </row>
    <row r="68" spans="1:24" x14ac:dyDescent="0.3">
      <c r="A68" s="2" t="s">
        <v>6</v>
      </c>
      <c r="B68" s="2" t="s">
        <v>206</v>
      </c>
      <c r="C68" s="2" t="s">
        <v>75</v>
      </c>
      <c r="D68" s="2" t="s">
        <v>8</v>
      </c>
      <c r="E68" s="2" t="s">
        <v>9</v>
      </c>
      <c r="F68" s="3">
        <v>39.701999999999998</v>
      </c>
      <c r="G68" s="3">
        <v>41.205662705985773</v>
      </c>
      <c r="H68" s="3">
        <v>42.525029726428933</v>
      </c>
      <c r="I68" s="3">
        <v>43.677742059938836</v>
      </c>
      <c r="J68" s="3">
        <v>44.681625186025606</v>
      </c>
      <c r="K68" s="3">
        <v>45.553812150583596</v>
      </c>
      <c r="L68" s="3">
        <v>46.31024607806966</v>
      </c>
      <c r="M68" s="3">
        <v>46.965441521399711</v>
      </c>
      <c r="N68" s="3">
        <v>47.532412892728878</v>
      </c>
      <c r="O68" s="3">
        <v>48.02270464612544</v>
      </c>
      <c r="P68" s="3">
        <v>48.446478910868699</v>
      </c>
      <c r="Q68" s="3">
        <v>48.812631725772007</v>
      </c>
      <c r="R68" s="3">
        <v>49.128919806224083</v>
      </c>
      <c r="S68" s="3">
        <v>49.402087021245187</v>
      </c>
      <c r="T68" s="3">
        <v>49.637984482122235</v>
      </c>
      <c r="U68" s="3">
        <v>49.841681140329271</v>
      </c>
      <c r="V68" s="3">
        <v>50.017563637669014</v>
      </c>
      <c r="W68" s="3">
        <v>50.169425247614072</v>
      </c>
      <c r="X68" s="3">
        <v>50.300544364977803</v>
      </c>
    </row>
    <row r="69" spans="1:24" x14ac:dyDescent="0.3">
      <c r="A69" s="2" t="s">
        <v>6</v>
      </c>
      <c r="B69" s="2" t="s">
        <v>206</v>
      </c>
      <c r="C69" s="2" t="s">
        <v>76</v>
      </c>
      <c r="D69" s="2" t="s">
        <v>8</v>
      </c>
      <c r="E69" s="2" t="s">
        <v>9</v>
      </c>
      <c r="F69" s="3">
        <v>61.414000000000001</v>
      </c>
      <c r="G69" s="3">
        <v>62.933623679580627</v>
      </c>
      <c r="H69" s="3">
        <v>64.139705525911495</v>
      </c>
      <c r="I69" s="3">
        <v>65.102039423567874</v>
      </c>
      <c r="J69" s="3">
        <v>65.873646297445347</v>
      </c>
      <c r="K69" s="3">
        <v>66.495007188040688</v>
      </c>
      <c r="L69" s="3">
        <v>66.997253221135139</v>
      </c>
      <c r="M69" s="3">
        <v>67.404516446604461</v>
      </c>
      <c r="N69" s="3">
        <v>67.735651501515633</v>
      </c>
      <c r="O69" s="3">
        <v>68.005499040627029</v>
      </c>
      <c r="P69" s="3">
        <v>68.225818844482234</v>
      </c>
      <c r="Q69" s="3">
        <v>68.405984948189968</v>
      </c>
      <c r="R69" s="3">
        <v>68.553508502265132</v>
      </c>
      <c r="S69" s="3">
        <v>68.674434963040383</v>
      </c>
      <c r="T69" s="3">
        <v>68.773648742417478</v>
      </c>
      <c r="U69" s="3">
        <v>68.855109017669889</v>
      </c>
      <c r="V69" s="3">
        <v>68.922033798442399</v>
      </c>
      <c r="W69" s="3">
        <v>68.97704470339508</v>
      </c>
      <c r="X69" s="3">
        <v>69.022281609754828</v>
      </c>
    </row>
    <row r="70" spans="1:24" x14ac:dyDescent="0.3">
      <c r="A70" s="2" t="s">
        <v>6</v>
      </c>
      <c r="B70" s="2" t="s">
        <v>206</v>
      </c>
      <c r="C70" s="2" t="s">
        <v>77</v>
      </c>
      <c r="D70" s="2" t="s">
        <v>8</v>
      </c>
      <c r="E70" s="2" t="s">
        <v>9</v>
      </c>
      <c r="F70" s="3">
        <v>39.290999999999997</v>
      </c>
      <c r="G70" s="3">
        <v>40.772371226749435</v>
      </c>
      <c r="H70" s="3">
        <v>42.080952952938738</v>
      </c>
      <c r="I70" s="3">
        <v>43.232000824408381</v>
      </c>
      <c r="J70" s="3">
        <v>44.241214573891355</v>
      </c>
      <c r="K70" s="3">
        <v>45.123915093521852</v>
      </c>
      <c r="L70" s="3">
        <v>45.894548990019466</v>
      </c>
      <c r="M70" s="3">
        <v>46.566424594557773</v>
      </c>
      <c r="N70" s="3">
        <v>47.151603301033546</v>
      </c>
      <c r="O70" s="3">
        <v>47.660889986318203</v>
      </c>
      <c r="P70" s="3">
        <v>48.103882978567341</v>
      </c>
      <c r="Q70" s="3">
        <v>48.489056864509635</v>
      </c>
      <c r="R70" s="3">
        <v>48.823860720735965</v>
      </c>
      <c r="S70" s="3">
        <v>49.114820825311384</v>
      </c>
      <c r="T70" s="3">
        <v>49.367641275518139</v>
      </c>
      <c r="U70" s="3">
        <v>49.587298811537671</v>
      </c>
      <c r="V70" s="3">
        <v>49.778129989037815</v>
      </c>
      <c r="W70" s="3">
        <v>49.943909993091353</v>
      </c>
      <c r="X70" s="3">
        <v>50.087923077670503</v>
      </c>
    </row>
    <row r="71" spans="1:24" x14ac:dyDescent="0.3">
      <c r="A71" s="2" t="s">
        <v>6</v>
      </c>
      <c r="B71" s="2" t="s">
        <v>206</v>
      </c>
      <c r="C71" s="2" t="s">
        <v>78</v>
      </c>
      <c r="D71" s="2" t="s">
        <v>8</v>
      </c>
      <c r="E71" s="2" t="s">
        <v>9</v>
      </c>
      <c r="F71" s="3">
        <v>49.457999999999998</v>
      </c>
      <c r="G71" s="3">
        <v>50.624930191114473</v>
      </c>
      <c r="H71" s="3">
        <v>51.737313940883546</v>
      </c>
      <c r="I71" s="3">
        <v>52.796730217212151</v>
      </c>
      <c r="J71" s="3">
        <v>53.804956600625808</v>
      </c>
      <c r="K71" s="3">
        <v>54.763909276344172</v>
      </c>
      <c r="L71" s="3">
        <v>55.675592842138769</v>
      </c>
      <c r="M71" s="3">
        <v>56.542059014240095</v>
      </c>
      <c r="N71" s="3">
        <v>57.365373216621137</v>
      </c>
      <c r="O71" s="3">
        <v>58.14758802356755</v>
      </c>
      <c r="P71" s="3">
        <v>58.890722464470045</v>
      </c>
      <c r="Q71" s="3">
        <v>59.59674627227858</v>
      </c>
      <c r="R71" s="3">
        <v>60.267568247527649</v>
      </c>
      <c r="S71" s="3">
        <v>60.905028007299478</v>
      </c>
      <c r="T71" s="3">
        <v>61.510890485552416</v>
      </c>
      <c r="U71" s="3">
        <v>62.08684264324441</v>
      </c>
      <c r="V71" s="3">
        <v>62.634491930958269</v>
      </c>
      <c r="W71" s="3">
        <v>63.15536612201322</v>
      </c>
      <c r="X71" s="3">
        <v>63.650914199998908</v>
      </c>
    </row>
    <row r="72" spans="1:24" x14ac:dyDescent="0.3">
      <c r="A72" s="2" t="s">
        <v>6</v>
      </c>
      <c r="B72" s="2" t="s">
        <v>206</v>
      </c>
      <c r="C72" s="2" t="s">
        <v>79</v>
      </c>
      <c r="D72" s="2" t="s">
        <v>8</v>
      </c>
      <c r="E72" s="2" t="s">
        <v>9</v>
      </c>
      <c r="F72" s="3">
        <v>76.349999999999994</v>
      </c>
      <c r="G72" s="3">
        <v>76.842688245033102</v>
      </c>
      <c r="H72" s="3">
        <v>77.382462165064965</v>
      </c>
      <c r="I72" s="3">
        <v>77.971659411974272</v>
      </c>
      <c r="J72" s="3">
        <v>78.612159392356801</v>
      </c>
      <c r="K72" s="3">
        <v>79.305213358140875</v>
      </c>
      <c r="L72" s="3">
        <v>80.05125601087731</v>
      </c>
      <c r="M72" s="3">
        <v>80.84970634362702</v>
      </c>
      <c r="N72" s="3">
        <v>81.698769950818289</v>
      </c>
      <c r="O72" s="3">
        <v>82.59525997154789</v>
      </c>
      <c r="P72" s="3">
        <v>83.534458464023771</v>
      </c>
      <c r="Q72" s="3">
        <v>84.510043222514966</v>
      </c>
      <c r="R72" s="3">
        <v>85.514105434962048</v>
      </c>
      <c r="S72" s="3">
        <v>86.537279712531273</v>
      </c>
      <c r="T72" s="3">
        <v>87.568998927663316</v>
      </c>
      <c r="U72" s="3">
        <v>88.597872036319032</v>
      </c>
      <c r="V72" s="3">
        <v>89.612165214765739</v>
      </c>
      <c r="W72" s="3">
        <v>90.600348399912662</v>
      </c>
      <c r="X72" s="3">
        <v>91.551654925937513</v>
      </c>
    </row>
    <row r="73" spans="1:24" x14ac:dyDescent="0.3">
      <c r="A73" s="2" t="s">
        <v>6</v>
      </c>
      <c r="B73" s="2" t="s">
        <v>206</v>
      </c>
      <c r="C73" s="2" t="s">
        <v>80</v>
      </c>
      <c r="D73" s="2" t="s">
        <v>8</v>
      </c>
      <c r="E73" s="2" t="s">
        <v>9</v>
      </c>
      <c r="F73" s="3">
        <v>93.168000000000006</v>
      </c>
      <c r="G73" s="3">
        <v>95.463955812628555</v>
      </c>
      <c r="H73" s="3">
        <v>96.441032654998963</v>
      </c>
      <c r="I73" s="3">
        <v>96.997217849692589</v>
      </c>
      <c r="J73" s="3">
        <v>97.358221265415835</v>
      </c>
      <c r="K73" s="3">
        <v>97.611349356018422</v>
      </c>
      <c r="L73" s="3">
        <v>97.798165865584636</v>
      </c>
      <c r="M73" s="3">
        <v>97.941164184018859</v>
      </c>
      <c r="N73" s="3">
        <v>98.053643554109854</v>
      </c>
      <c r="O73" s="3">
        <v>98.143997683339492</v>
      </c>
      <c r="P73" s="3">
        <v>98.217797936986528</v>
      </c>
      <c r="Q73" s="3">
        <v>98.278893895351246</v>
      </c>
      <c r="R73" s="3">
        <v>98.330034211711904</v>
      </c>
      <c r="S73" s="3">
        <v>98.373235871707905</v>
      </c>
      <c r="T73" s="3">
        <v>98.410013601705884</v>
      </c>
      <c r="U73" s="3">
        <v>98.441527712651293</v>
      </c>
      <c r="V73" s="3">
        <v>98.468682406134889</v>
      </c>
      <c r="W73" s="3">
        <v>98.49219293263053</v>
      </c>
      <c r="X73" s="3">
        <v>98.512632568044395</v>
      </c>
    </row>
    <row r="74" spans="1:24" x14ac:dyDescent="0.3">
      <c r="A74" s="2" t="s">
        <v>6</v>
      </c>
      <c r="B74" s="2" t="s">
        <v>206</v>
      </c>
      <c r="C74" s="2" t="s">
        <v>81</v>
      </c>
      <c r="D74" s="2" t="s">
        <v>8</v>
      </c>
      <c r="E74" s="2" t="s">
        <v>9</v>
      </c>
      <c r="F74" s="3">
        <v>28.603999999999999</v>
      </c>
      <c r="G74" s="3">
        <v>30.157493011213383</v>
      </c>
      <c r="H74" s="3">
        <v>31.633281008598519</v>
      </c>
      <c r="I74" s="3">
        <v>33.026019191322696</v>
      </c>
      <c r="J74" s="3">
        <v>34.332805225132319</v>
      </c>
      <c r="K74" s="3">
        <v>35.552805787010342</v>
      </c>
      <c r="L74" s="3">
        <v>36.686866507548714</v>
      </c>
      <c r="M74" s="3">
        <v>37.73713780441819</v>
      </c>
      <c r="N74" s="3">
        <v>38.706736924012311</v>
      </c>
      <c r="O74" s="3">
        <v>39.599456508681627</v>
      </c>
      <c r="P74" s="3">
        <v>40.419522668653791</v>
      </c>
      <c r="Q74" s="3">
        <v>41.171400706267654</v>
      </c>
      <c r="R74" s="3">
        <v>41.859643852471812</v>
      </c>
      <c r="S74" s="3">
        <v>42.488779087775377</v>
      </c>
      <c r="T74" s="3">
        <v>43.063223834854639</v>
      </c>
      <c r="U74" s="3">
        <v>43.587227631022365</v>
      </c>
      <c r="V74" s="3">
        <v>44.064833527959706</v>
      </c>
      <c r="W74" s="3">
        <v>44.49985473106014</v>
      </c>
      <c r="X74" s="3">
        <v>44.895862762994376</v>
      </c>
    </row>
    <row r="75" spans="1:24" x14ac:dyDescent="0.3">
      <c r="A75" s="2" t="s">
        <v>6</v>
      </c>
      <c r="B75" s="2" t="s">
        <v>206</v>
      </c>
      <c r="C75" s="2" t="s">
        <v>82</v>
      </c>
      <c r="D75" s="2" t="s">
        <v>8</v>
      </c>
      <c r="E75" s="2" t="s">
        <v>9</v>
      </c>
      <c r="F75" s="3">
        <v>100</v>
      </c>
      <c r="G75" s="3">
        <v>100</v>
      </c>
      <c r="H75" s="3">
        <v>100</v>
      </c>
      <c r="I75" s="3">
        <v>100</v>
      </c>
      <c r="J75" s="3">
        <v>100</v>
      </c>
      <c r="K75" s="3">
        <v>100</v>
      </c>
      <c r="L75" s="3">
        <v>100</v>
      </c>
      <c r="M75" s="3">
        <v>100</v>
      </c>
      <c r="N75" s="3">
        <v>100</v>
      </c>
      <c r="O75" s="3">
        <v>100</v>
      </c>
      <c r="P75" s="3">
        <v>100</v>
      </c>
      <c r="Q75" s="3">
        <v>100</v>
      </c>
      <c r="R75" s="3">
        <v>100</v>
      </c>
      <c r="S75" s="3">
        <v>100</v>
      </c>
      <c r="T75" s="3">
        <v>100</v>
      </c>
      <c r="U75" s="3">
        <v>100</v>
      </c>
      <c r="V75" s="3">
        <v>100</v>
      </c>
      <c r="W75" s="3">
        <v>100</v>
      </c>
      <c r="X75" s="3">
        <v>100</v>
      </c>
    </row>
    <row r="76" spans="1:24" x14ac:dyDescent="0.3">
      <c r="A76" s="2" t="s">
        <v>6</v>
      </c>
      <c r="B76" s="2" t="s">
        <v>206</v>
      </c>
      <c r="C76" s="2" t="s">
        <v>83</v>
      </c>
      <c r="D76" s="2" t="s">
        <v>8</v>
      </c>
      <c r="E76" s="2" t="s">
        <v>9</v>
      </c>
      <c r="F76" s="3">
        <v>51.603999999999999</v>
      </c>
      <c r="G76" s="3">
        <v>52.535812713027056</v>
      </c>
      <c r="H76" s="3">
        <v>53.432872345614847</v>
      </c>
      <c r="I76" s="3">
        <v>54.296042419786019</v>
      </c>
      <c r="J76" s="3">
        <v>55.126258835629727</v>
      </c>
      <c r="K76" s="3">
        <v>55.924511021654119</v>
      </c>
      <c r="L76" s="3">
        <v>56.691825630385814</v>
      </c>
      <c r="M76" s="3">
        <v>57.4292525818217</v>
      </c>
      <c r="N76" s="3">
        <v>58.137853241542658</v>
      </c>
      <c r="O76" s="3">
        <v>58.818690515731696</v>
      </c>
      <c r="P76" s="3">
        <v>59.472820648974981</v>
      </c>
      <c r="Q76" s="3">
        <v>60.101286520075384</v>
      </c>
      <c r="R76" s="3">
        <v>60.70511224419166</v>
      </c>
      <c r="S76" s="3">
        <v>61.285298904886723</v>
      </c>
      <c r="T76" s="3">
        <v>61.842821255967351</v>
      </c>
      <c r="U76" s="3">
        <v>62.378625249472108</v>
      </c>
      <c r="V76" s="3">
        <v>62.893626262217737</v>
      </c>
      <c r="W76" s="3">
        <v>63.388707908549449</v>
      </c>
      <c r="X76" s="3">
        <v>63.864721341107945</v>
      </c>
    </row>
    <row r="77" spans="1:24" x14ac:dyDescent="0.3">
      <c r="A77" s="2" t="s">
        <v>6</v>
      </c>
      <c r="B77" s="2" t="s">
        <v>206</v>
      </c>
      <c r="C77" s="2" t="s">
        <v>84</v>
      </c>
      <c r="D77" s="2" t="s">
        <v>8</v>
      </c>
      <c r="E77" s="2" t="s">
        <v>9</v>
      </c>
      <c r="F77" s="3">
        <v>57.738</v>
      </c>
      <c r="G77" s="3">
        <v>58.986101191594521</v>
      </c>
      <c r="H77" s="3">
        <v>60.130021771773414</v>
      </c>
      <c r="I77" s="3">
        <v>61.178806667828425</v>
      </c>
      <c r="J77" s="3">
        <v>62.140885352939016</v>
      </c>
      <c r="K77" s="3">
        <v>63.02403437774764</v>
      </c>
      <c r="L77" s="3">
        <v>63.835375438620147</v>
      </c>
      <c r="M77" s="3">
        <v>64.581396200162644</v>
      </c>
      <c r="N77" s="3">
        <v>65.267984782676805</v>
      </c>
      <c r="O77" s="3">
        <v>65.900471612551527</v>
      </c>
      <c r="P77" s="3">
        <v>66.483674380489006</v>
      </c>
      <c r="Q77" s="3">
        <v>67.021943322705596</v>
      </c>
      <c r="R77" s="3">
        <v>67.519205076037693</v>
      </c>
      <c r="S77" s="3">
        <v>67.979004074227731</v>
      </c>
      <c r="T77" s="3">
        <v>68.404540938545949</v>
      </c>
      <c r="U77" s="3">
        <v>68.798707638113996</v>
      </c>
      <c r="V77" s="3">
        <v>69.164119402901818</v>
      </c>
      <c r="W77" s="3">
        <v>69.503143500818339</v>
      </c>
      <c r="X77" s="3">
        <v>69.817925064883781</v>
      </c>
    </row>
    <row r="78" spans="1:24" x14ac:dyDescent="0.3">
      <c r="A78" s="2" t="s">
        <v>6</v>
      </c>
      <c r="B78" s="2" t="s">
        <v>206</v>
      </c>
      <c r="C78" s="2" t="s">
        <v>85</v>
      </c>
      <c r="D78" s="2" t="s">
        <v>8</v>
      </c>
      <c r="E78" s="2" t="s">
        <v>9</v>
      </c>
      <c r="F78" s="3">
        <v>52.087000000000003</v>
      </c>
      <c r="G78" s="3">
        <v>54.26577965592395</v>
      </c>
      <c r="H78" s="3">
        <v>56.165382334776979</v>
      </c>
      <c r="I78" s="3">
        <v>57.819969938313761</v>
      </c>
      <c r="J78" s="3">
        <v>59.261367952497388</v>
      </c>
      <c r="K78" s="3">
        <v>60.518167915214718</v>
      </c>
      <c r="L78" s="3">
        <v>61.615495707105836</v>
      </c>
      <c r="M78" s="3">
        <v>62.575137797944194</v>
      </c>
      <c r="N78" s="3">
        <v>63.415837116683946</v>
      </c>
      <c r="O78" s="3">
        <v>64.153650351095365</v>
      </c>
      <c r="P78" s="3">
        <v>64.802308499412121</v>
      </c>
      <c r="Q78" s="3">
        <v>65.373552134711232</v>
      </c>
      <c r="R78" s="3">
        <v>65.877429621896312</v>
      </c>
      <c r="S78" s="3">
        <v>66.322555559706913</v>
      </c>
      <c r="T78" s="3">
        <v>66.716331251690761</v>
      </c>
      <c r="U78" s="3">
        <v>67.065131013829856</v>
      </c>
      <c r="V78" s="3">
        <v>67.374458765705796</v>
      </c>
      <c r="W78" s="3">
        <v>67.649079294883123</v>
      </c>
      <c r="X78" s="3">
        <v>67.893128204493138</v>
      </c>
    </row>
    <row r="79" spans="1:24" x14ac:dyDescent="0.3">
      <c r="A79" s="2" t="s">
        <v>6</v>
      </c>
      <c r="B79" s="2" t="s">
        <v>206</v>
      </c>
      <c r="C79" s="2" t="s">
        <v>86</v>
      </c>
      <c r="D79" s="2" t="s">
        <v>8</v>
      </c>
      <c r="E79" s="2" t="s">
        <v>9</v>
      </c>
      <c r="F79" s="3">
        <v>68.094999999999999</v>
      </c>
      <c r="G79" s="3">
        <v>68.841333243654162</v>
      </c>
      <c r="H79" s="3">
        <v>69.41526002797535</v>
      </c>
      <c r="I79" s="3">
        <v>69.859060402196889</v>
      </c>
      <c r="J79" s="3">
        <v>70.203769548610737</v>
      </c>
      <c r="K79" s="3">
        <v>70.472466693844211</v>
      </c>
      <c r="L79" s="3">
        <v>70.682507389272203</v>
      </c>
      <c r="M79" s="3">
        <v>70.84706615882493</v>
      </c>
      <c r="N79" s="3">
        <v>70.976221892446318</v>
      </c>
      <c r="O79" s="3">
        <v>71.077734616537981</v>
      </c>
      <c r="P79" s="3">
        <v>71.157610106085428</v>
      </c>
      <c r="Q79" s="3">
        <v>71.220516008683205</v>
      </c>
      <c r="R79" s="3">
        <v>71.270092259972273</v>
      </c>
      <c r="S79" s="3">
        <v>71.309185055550586</v>
      </c>
      <c r="T79" s="3">
        <v>71.340024755393173</v>
      </c>
      <c r="U79" s="3">
        <v>71.364362148741534</v>
      </c>
      <c r="V79" s="3">
        <v>71.383573457616961</v>
      </c>
      <c r="W79" s="3">
        <v>71.398741652114168</v>
      </c>
      <c r="X79" s="3">
        <v>71.410719675350649</v>
      </c>
    </row>
    <row r="80" spans="1:24" x14ac:dyDescent="0.3">
      <c r="A80" s="2" t="s">
        <v>6</v>
      </c>
      <c r="B80" s="2" t="s">
        <v>206</v>
      </c>
      <c r="C80" s="2" t="s">
        <v>87</v>
      </c>
      <c r="D80" s="2" t="s">
        <v>8</v>
      </c>
      <c r="E80" s="2" t="s">
        <v>9</v>
      </c>
      <c r="F80" s="3">
        <v>44.280999999999999</v>
      </c>
      <c r="G80" s="3">
        <v>44.854715565188648</v>
      </c>
      <c r="H80" s="3">
        <v>45.444796458249911</v>
      </c>
      <c r="I80" s="3">
        <v>46.051612138714674</v>
      </c>
      <c r="J80" s="3">
        <v>46.675520314052619</v>
      </c>
      <c r="K80" s="3">
        <v>47.316863732885622</v>
      </c>
      <c r="L80" s="3">
        <v>47.975966631677053</v>
      </c>
      <c r="M80" s="3">
        <v>48.653130818243085</v>
      </c>
      <c r="N80" s="3">
        <v>49.348631378432522</v>
      </c>
      <c r="O80" s="3">
        <v>50.062711996373146</v>
      </c>
      <c r="P80" s="3">
        <v>50.795579883944967</v>
      </c>
      <c r="Q80" s="3">
        <v>51.547400321774795</v>
      </c>
      <c r="R80" s="3">
        <v>52.318290822206571</v>
      </c>
      <c r="S80" s="3">
        <v>53.108314934525048</v>
      </c>
      <c r="T80" s="3">
        <v>53.917475724304708</v>
      </c>
      <c r="U80" s="3">
        <v>54.745708972182726</v>
      </c>
      <c r="V80" s="3">
        <v>55.592876152614345</v>
      </c>
      <c r="W80" s="3">
        <v>56.458757270173379</v>
      </c>
      <c r="X80" s="3">
        <v>57.343043649517313</v>
      </c>
    </row>
    <row r="81" spans="1:24" x14ac:dyDescent="0.3">
      <c r="A81" s="2" t="s">
        <v>6</v>
      </c>
      <c r="B81" s="2" t="s">
        <v>206</v>
      </c>
      <c r="C81" s="2" t="s">
        <v>88</v>
      </c>
      <c r="D81" s="2" t="s">
        <v>8</v>
      </c>
      <c r="E81" s="2" t="s">
        <v>9</v>
      </c>
      <c r="F81" s="3">
        <v>30.01</v>
      </c>
      <c r="G81" s="3">
        <v>30.835679994326465</v>
      </c>
      <c r="H81" s="3">
        <v>31.674171928451393</v>
      </c>
      <c r="I81" s="3">
        <v>32.52512881183204</v>
      </c>
      <c r="J81" s="3">
        <v>33.388173403694815</v>
      </c>
      <c r="K81" s="3">
        <v>34.262898347925351</v>
      </c>
      <c r="L81" s="3">
        <v>35.148866447091571</v>
      </c>
      <c r="M81" s="3">
        <v>36.045611079968523</v>
      </c>
      <c r="N81" s="3">
        <v>36.95263676594238</v>
      </c>
      <c r="O81" s="3">
        <v>37.869419878588197</v>
      </c>
      <c r="P81" s="3">
        <v>38.795409509551071</v>
      </c>
      <c r="Q81" s="3">
        <v>39.73002848262513</v>
      </c>
      <c r="R81" s="3">
        <v>40.672674516631567</v>
      </c>
      <c r="S81" s="3">
        <v>41.622721534361503</v>
      </c>
      <c r="T81" s="3">
        <v>42.579521113487615</v>
      </c>
      <c r="U81" s="3">
        <v>43.542404073978418</v>
      </c>
      <c r="V81" s="3">
        <v>44.510682195189581</v>
      </c>
      <c r="W81" s="3">
        <v>45.483650054477124</v>
      </c>
      <c r="X81" s="3">
        <v>46.460586977897442</v>
      </c>
    </row>
    <row r="82" spans="1:24" x14ac:dyDescent="0.3">
      <c r="A82" s="2" t="s">
        <v>6</v>
      </c>
      <c r="B82" s="2" t="s">
        <v>206</v>
      </c>
      <c r="C82" s="2" t="s">
        <v>89</v>
      </c>
      <c r="D82" s="2" t="s">
        <v>8</v>
      </c>
      <c r="E82" s="2" t="s">
        <v>9</v>
      </c>
      <c r="F82" s="3">
        <v>61.941000000000003</v>
      </c>
      <c r="G82" s="3">
        <v>63.185817258007368</v>
      </c>
      <c r="H82" s="3">
        <v>64.231487342033688</v>
      </c>
      <c r="I82" s="3">
        <v>65.112749328792674</v>
      </c>
      <c r="J82" s="3">
        <v>65.857787497557197</v>
      </c>
      <c r="K82" s="3">
        <v>66.489502750191974</v>
      </c>
      <c r="L82" s="3">
        <v>67.026563912980663</v>
      </c>
      <c r="M82" s="3">
        <v>67.48425409185856</v>
      </c>
      <c r="N82" s="3">
        <v>67.875143034703072</v>
      </c>
      <c r="O82" s="3">
        <v>68.209618259477921</v>
      </c>
      <c r="P82" s="3">
        <v>68.496304171663525</v>
      </c>
      <c r="Q82" s="3">
        <v>68.742393384558937</v>
      </c>
      <c r="R82" s="3">
        <v>68.953909569394227</v>
      </c>
      <c r="S82" s="3">
        <v>69.135916958800337</v>
      </c>
      <c r="T82" s="3">
        <v>69.292688217577066</v>
      </c>
      <c r="U82" s="3">
        <v>69.427839712989226</v>
      </c>
      <c r="V82" s="3">
        <v>69.544441142712472</v>
      </c>
      <c r="W82" s="3">
        <v>69.645104888469135</v>
      </c>
      <c r="X82" s="3">
        <v>69.732059249220242</v>
      </c>
    </row>
    <row r="83" spans="1:24" x14ac:dyDescent="0.3">
      <c r="A83" s="2" t="s">
        <v>6</v>
      </c>
      <c r="B83" s="2" t="s">
        <v>206</v>
      </c>
      <c r="C83" s="2" t="s">
        <v>90</v>
      </c>
      <c r="D83" s="2" t="s">
        <v>8</v>
      </c>
      <c r="E83" s="2" t="s">
        <v>9</v>
      </c>
      <c r="F83" s="3">
        <v>70.753</v>
      </c>
      <c r="G83" s="3">
        <v>71.33833464254684</v>
      </c>
      <c r="H83" s="3">
        <v>71.868880675858932</v>
      </c>
      <c r="I83" s="3">
        <v>72.350603793301488</v>
      </c>
      <c r="J83" s="3">
        <v>72.788715768701067</v>
      </c>
      <c r="K83" s="3">
        <v>73.187780898484064</v>
      </c>
      <c r="L83" s="3">
        <v>73.551806667031997</v>
      </c>
      <c r="M83" s="3">
        <v>73.884320855860992</v>
      </c>
      <c r="N83" s="3">
        <v>74.188437099503219</v>
      </c>
      <c r="O83" s="3">
        <v>74.466910645762354</v>
      </c>
      <c r="P83" s="3">
        <v>74.722185836068661</v>
      </c>
      <c r="Q83" s="3">
        <v>74.956436598158021</v>
      </c>
      <c r="R83" s="3">
        <v>75.171601044544119</v>
      </c>
      <c r="S83" s="3">
        <v>75.369411097648168</v>
      </c>
      <c r="T83" s="3">
        <v>75.551417914847846</v>
      </c>
      <c r="U83" s="3">
        <v>75.719013761764245</v>
      </c>
      <c r="V83" s="3">
        <v>75.873450877057635</v>
      </c>
      <c r="W83" s="3">
        <v>76.015857784063186</v>
      </c>
      <c r="X83" s="3">
        <v>76.147253431180118</v>
      </c>
    </row>
    <row r="84" spans="1:24" x14ac:dyDescent="0.3">
      <c r="A84" s="2" t="s">
        <v>6</v>
      </c>
      <c r="B84" s="2" t="s">
        <v>206</v>
      </c>
      <c r="C84" s="2" t="s">
        <v>91</v>
      </c>
      <c r="D84" s="2" t="s">
        <v>8</v>
      </c>
      <c r="E84" s="2" t="s">
        <v>9</v>
      </c>
      <c r="F84" s="3">
        <v>66.173000000000002</v>
      </c>
      <c r="G84" s="3">
        <v>67.278731337196049</v>
      </c>
      <c r="H84" s="3">
        <v>68.163511845864321</v>
      </c>
      <c r="I84" s="3">
        <v>68.875594115806578</v>
      </c>
      <c r="J84" s="3">
        <v>69.451554127913056</v>
      </c>
      <c r="K84" s="3">
        <v>69.919400393000615</v>
      </c>
      <c r="L84" s="3">
        <v>70.300797812283548</v>
      </c>
      <c r="M84" s="3">
        <v>70.612663712728789</v>
      </c>
      <c r="N84" s="3">
        <v>70.868322502573875</v>
      </c>
      <c r="O84" s="3">
        <v>71.07834968081778</v>
      </c>
      <c r="P84" s="3">
        <v>71.251195822010374</v>
      </c>
      <c r="Q84" s="3">
        <v>71.393653282687026</v>
      </c>
      <c r="R84" s="3">
        <v>71.511209270926059</v>
      </c>
      <c r="S84" s="3">
        <v>71.608315866366041</v>
      </c>
      <c r="T84" s="3">
        <v>71.688598633369267</v>
      </c>
      <c r="U84" s="3">
        <v>71.755019303523397</v>
      </c>
      <c r="V84" s="3">
        <v>71.810003717873855</v>
      </c>
      <c r="W84" s="3">
        <v>71.855543212727142</v>
      </c>
      <c r="X84" s="3">
        <v>71.893275502402659</v>
      </c>
    </row>
    <row r="85" spans="1:24" x14ac:dyDescent="0.3">
      <c r="A85" s="2" t="s">
        <v>6</v>
      </c>
      <c r="B85" s="2" t="s">
        <v>206</v>
      </c>
      <c r="C85" s="2" t="s">
        <v>92</v>
      </c>
      <c r="D85" s="2" t="s">
        <v>8</v>
      </c>
      <c r="E85" s="2" t="s">
        <v>9</v>
      </c>
      <c r="F85" s="3">
        <v>93.415999999999997</v>
      </c>
      <c r="G85" s="3">
        <v>95.869090026853826</v>
      </c>
      <c r="H85" s="3">
        <v>96.784265617464143</v>
      </c>
      <c r="I85" s="3">
        <v>97.282146927663035</v>
      </c>
      <c r="J85" s="3">
        <v>97.596711762386292</v>
      </c>
      <c r="K85" s="3">
        <v>97.812884946183004</v>
      </c>
      <c r="L85" s="3">
        <v>97.969719939810162</v>
      </c>
      <c r="M85" s="3">
        <v>98.087888892041548</v>
      </c>
      <c r="N85" s="3">
        <v>98.179427252183046</v>
      </c>
      <c r="O85" s="3">
        <v>98.251845413469397</v>
      </c>
      <c r="P85" s="3">
        <v>98.310085280481005</v>
      </c>
      <c r="Q85" s="3">
        <v>98.357538000655438</v>
      </c>
      <c r="R85" s="3">
        <v>98.396611159665028</v>
      </c>
      <c r="S85" s="3">
        <v>98.429062847665065</v>
      </c>
      <c r="T85" s="3">
        <v>98.456207555915327</v>
      </c>
      <c r="U85" s="3">
        <v>98.479048000050255</v>
      </c>
      <c r="V85" s="3">
        <v>98.498362300293167</v>
      </c>
      <c r="W85" s="3">
        <v>98.514763275789221</v>
      </c>
      <c r="X85" s="3">
        <v>98.528739773187496</v>
      </c>
    </row>
    <row r="86" spans="1:24" x14ac:dyDescent="0.3">
      <c r="A86" s="2" t="s">
        <v>6</v>
      </c>
      <c r="B86" s="2" t="s">
        <v>206</v>
      </c>
      <c r="C86" s="2" t="s">
        <v>93</v>
      </c>
      <c r="D86" s="2" t="s">
        <v>8</v>
      </c>
      <c r="E86" s="2" t="s">
        <v>9</v>
      </c>
      <c r="F86" s="3">
        <v>91.852999999999994</v>
      </c>
      <c r="G86" s="3">
        <v>92.020790560722617</v>
      </c>
      <c r="H86" s="3">
        <v>92.18541941266885</v>
      </c>
      <c r="I86" s="3">
        <v>92.346934093937392</v>
      </c>
      <c r="J86" s="3">
        <v>92.505381926573179</v>
      </c>
      <c r="K86" s="3">
        <v>92.660809994104525</v>
      </c>
      <c r="L86" s="3">
        <v>92.813265120241269</v>
      </c>
      <c r="M86" s="3">
        <v>92.962793848705971</v>
      </c>
      <c r="N86" s="3">
        <v>93.109442424169714</v>
      </c>
      <c r="O86" s="3">
        <v>93.253256774263676</v>
      </c>
      <c r="P86" s="3">
        <v>93.394282492637416</v>
      </c>
      <c r="Q86" s="3">
        <v>93.532564823034733</v>
      </c>
      <c r="R86" s="3">
        <v>93.6681486443577</v>
      </c>
      <c r="S86" s="3">
        <v>93.801078456689552</v>
      </c>
      <c r="T86" s="3">
        <v>93.931398368247272</v>
      </c>
      <c r="U86" s="3">
        <v>94.059152083234295</v>
      </c>
      <c r="V86" s="3">
        <v>94.184382890564734</v>
      </c>
      <c r="W86" s="3">
        <v>94.307133653429901</v>
      </c>
      <c r="X86" s="3">
        <v>94.427446799678648</v>
      </c>
    </row>
    <row r="87" spans="1:24" x14ac:dyDescent="0.3">
      <c r="A87" s="2" t="s">
        <v>6</v>
      </c>
      <c r="B87" s="2" t="s">
        <v>206</v>
      </c>
      <c r="C87" s="2" t="s">
        <v>94</v>
      </c>
      <c r="D87" s="2" t="s">
        <v>8</v>
      </c>
      <c r="E87" s="2" t="s">
        <v>9</v>
      </c>
      <c r="F87" s="3">
        <v>68.36</v>
      </c>
      <c r="G87" s="3">
        <v>69.143676917012613</v>
      </c>
      <c r="H87" s="3">
        <v>69.76431315594472</v>
      </c>
      <c r="I87" s="3">
        <v>70.25839820483877</v>
      </c>
      <c r="J87" s="3">
        <v>70.6534430196958</v>
      </c>
      <c r="K87" s="3">
        <v>70.970431080792565</v>
      </c>
      <c r="L87" s="3">
        <v>71.225534129126061</v>
      </c>
      <c r="M87" s="3">
        <v>71.431329351102406</v>
      </c>
      <c r="N87" s="3">
        <v>71.597675319546212</v>
      </c>
      <c r="O87" s="3">
        <v>71.732351437377901</v>
      </c>
      <c r="P87" s="3">
        <v>71.84153119150379</v>
      </c>
      <c r="Q87" s="3">
        <v>71.930136935089863</v>
      </c>
      <c r="R87" s="3">
        <v>72.002109000644538</v>
      </c>
      <c r="S87" s="3">
        <v>72.060612001752773</v>
      </c>
      <c r="T87" s="3">
        <v>72.108194475151109</v>
      </c>
      <c r="U87" s="3">
        <v>72.146913436202468</v>
      </c>
      <c r="V87" s="3">
        <v>72.17843225402973</v>
      </c>
      <c r="W87" s="3">
        <v>72.204098033063772</v>
      </c>
      <c r="X87" s="3">
        <v>72.22500311130986</v>
      </c>
    </row>
    <row r="88" spans="1:24" x14ac:dyDescent="0.3">
      <c r="A88" s="2" t="s">
        <v>6</v>
      </c>
      <c r="B88" s="2" t="s">
        <v>206</v>
      </c>
      <c r="C88" s="2" t="s">
        <v>95</v>
      </c>
      <c r="D88" s="2" t="s">
        <v>8</v>
      </c>
      <c r="E88" s="2" t="s">
        <v>9</v>
      </c>
      <c r="F88" s="3">
        <v>52.006</v>
      </c>
      <c r="G88" s="3">
        <v>52.958334905431826</v>
      </c>
      <c r="H88" s="3">
        <v>53.882261962867432</v>
      </c>
      <c r="I88" s="3">
        <v>54.778133665350303</v>
      </c>
      <c r="J88" s="3">
        <v>55.646385457862714</v>
      </c>
      <c r="K88" s="3">
        <v>56.487522110778045</v>
      </c>
      <c r="L88" s="3">
        <v>57.302105342780592</v>
      </c>
      <c r="M88" s="3">
        <v>58.090742678011196</v>
      </c>
      <c r="N88" s="3">
        <v>58.854077497717306</v>
      </c>
      <c r="O88" s="3">
        <v>59.59278022893524</v>
      </c>
      <c r="P88" s="3">
        <v>60.307540600636287</v>
      </c>
      <c r="Q88" s="3">
        <v>60.999060890307057</v>
      </c>
      <c r="R88" s="3">
        <v>61.6680500801817</v>
      </c>
      <c r="S88" s="3">
        <v>62.315218841481602</v>
      </c>
      <c r="T88" s="3">
        <v>62.941275266342878</v>
      </c>
      <c r="U88" s="3">
        <v>63.546921270032641</v>
      </c>
      <c r="V88" s="3">
        <v>64.132849590084334</v>
      </c>
      <c r="W88" s="3">
        <v>64.699741313729646</v>
      </c>
      <c r="X88" s="3">
        <v>65.248263870157786</v>
      </c>
    </row>
    <row r="89" spans="1:24" x14ac:dyDescent="0.3">
      <c r="A89" s="2" t="s">
        <v>6</v>
      </c>
      <c r="B89" s="2" t="s">
        <v>206</v>
      </c>
      <c r="C89" s="2" t="s">
        <v>96</v>
      </c>
      <c r="D89" s="2" t="s">
        <v>8</v>
      </c>
      <c r="E89" s="2" t="s">
        <v>9</v>
      </c>
      <c r="F89" s="3">
        <v>78.527000000000001</v>
      </c>
      <c r="G89" s="3">
        <v>79.444525137720007</v>
      </c>
      <c r="H89" s="3">
        <v>80.423185873761938</v>
      </c>
      <c r="I89" s="3">
        <v>81.45882043196346</v>
      </c>
      <c r="J89" s="3">
        <v>82.545160031188416</v>
      </c>
      <c r="K89" s="3">
        <v>83.673723910560142</v>
      </c>
      <c r="L89" s="3">
        <v>84.833858691815493</v>
      </c>
      <c r="M89" s="3">
        <v>86.012957779228145</v>
      </c>
      <c r="N89" s="3">
        <v>87.196879251845559</v>
      </c>
      <c r="O89" s="3">
        <v>88.370553652294575</v>
      </c>
      <c r="P89" s="3">
        <v>89.518739996740877</v>
      </c>
      <c r="Q89" s="3">
        <v>90.62685643972695</v>
      </c>
      <c r="R89" s="3">
        <v>91.681790324817271</v>
      </c>
      <c r="S89" s="3">
        <v>92.672588489463578</v>
      </c>
      <c r="T89" s="3">
        <v>93.590945620406046</v>
      </c>
      <c r="U89" s="3">
        <v>94.431442624478649</v>
      </c>
      <c r="V89" s="3">
        <v>95.191529312158025</v>
      </c>
      <c r="W89" s="3">
        <v>95.871285027836777</v>
      </c>
      <c r="X89" s="3">
        <v>96.473018128678561</v>
      </c>
    </row>
    <row r="90" spans="1:24" x14ac:dyDescent="0.3">
      <c r="A90" s="2" t="s">
        <v>6</v>
      </c>
      <c r="B90" s="2" t="s">
        <v>206</v>
      </c>
      <c r="C90" s="2" t="s">
        <v>97</v>
      </c>
      <c r="D90" s="2" t="s">
        <v>8</v>
      </c>
      <c r="E90" s="2" t="s">
        <v>9</v>
      </c>
      <c r="F90" s="3">
        <v>66.832999999999998</v>
      </c>
      <c r="G90" s="3">
        <v>67.702642147193131</v>
      </c>
      <c r="H90" s="3">
        <v>68.361721483500602</v>
      </c>
      <c r="I90" s="3">
        <v>68.864323679337545</v>
      </c>
      <c r="J90" s="3">
        <v>69.249501226232127</v>
      </c>
      <c r="K90" s="3">
        <v>69.545849338906024</v>
      </c>
      <c r="L90" s="3">
        <v>69.77456090843134</v>
      </c>
      <c r="M90" s="3">
        <v>69.951503154513802</v>
      </c>
      <c r="N90" s="3">
        <v>70.088655941904875</v>
      </c>
      <c r="O90" s="3">
        <v>70.195126075144842</v>
      </c>
      <c r="P90" s="3">
        <v>70.277874501535393</v>
      </c>
      <c r="Q90" s="3">
        <v>70.342245406880792</v>
      </c>
      <c r="R90" s="3">
        <v>70.392356116239284</v>
      </c>
      <c r="S90" s="3">
        <v>70.431387553620553</v>
      </c>
      <c r="T90" s="3">
        <v>70.461802595053669</v>
      </c>
      <c r="U90" s="3">
        <v>70.485511449573679</v>
      </c>
      <c r="V90" s="3">
        <v>70.503997687117717</v>
      </c>
      <c r="W90" s="3">
        <v>70.518414753566091</v>
      </c>
      <c r="X90" s="3">
        <v>70.529660178152199</v>
      </c>
    </row>
    <row r="91" spans="1:24" x14ac:dyDescent="0.3">
      <c r="A91" s="2" t="s">
        <v>6</v>
      </c>
      <c r="B91" s="2" t="s">
        <v>206</v>
      </c>
      <c r="C91" s="2" t="s">
        <v>98</v>
      </c>
      <c r="D91" s="2" t="s">
        <v>8</v>
      </c>
      <c r="E91" s="2" t="s">
        <v>9</v>
      </c>
      <c r="F91" s="3">
        <v>58.506</v>
      </c>
      <c r="G91" s="3">
        <v>60.110302135305325</v>
      </c>
      <c r="H91" s="3">
        <v>61.535713197316554</v>
      </c>
      <c r="I91" s="3">
        <v>62.803497089774929</v>
      </c>
      <c r="J91" s="3">
        <v>63.932665567485422</v>
      </c>
      <c r="K91" s="3">
        <v>64.940009177230536</v>
      </c>
      <c r="L91" s="3">
        <v>65.840242689775792</v>
      </c>
      <c r="M91" s="3">
        <v>66.646202574921631</v>
      </c>
      <c r="N91" s="3">
        <v>67.369059733501842</v>
      </c>
      <c r="O91" s="3">
        <v>68.018527073749482</v>
      </c>
      <c r="P91" s="3">
        <v>68.603051587733333</v>
      </c>
      <c r="Q91" s="3">
        <v>69.129986555527012</v>
      </c>
      <c r="R91" s="3">
        <v>69.605742900172416</v>
      </c>
      <c r="S91" s="3">
        <v>70.035920534753132</v>
      </c>
      <c r="T91" s="3">
        <v>70.425421421242945</v>
      </c>
      <c r="U91" s="3">
        <v>70.778546396150716</v>
      </c>
      <c r="V91" s="3">
        <v>71.0990778526361</v>
      </c>
      <c r="W91" s="3">
        <v>71.390350247680686</v>
      </c>
      <c r="X91" s="3">
        <v>71.655310210788471</v>
      </c>
    </row>
    <row r="92" spans="1:24" x14ac:dyDescent="0.3">
      <c r="A92" s="2" t="s">
        <v>6</v>
      </c>
      <c r="B92" s="2" t="s">
        <v>206</v>
      </c>
      <c r="C92" s="2" t="s">
        <v>99</v>
      </c>
      <c r="D92" s="2" t="s">
        <v>8</v>
      </c>
      <c r="E92" s="2" t="s">
        <v>9</v>
      </c>
      <c r="F92" s="3">
        <v>22.18</v>
      </c>
      <c r="G92" s="3">
        <v>23.293024303806916</v>
      </c>
      <c r="H92" s="3">
        <v>24.414302669816159</v>
      </c>
      <c r="I92" s="3">
        <v>25.540361393437404</v>
      </c>
      <c r="J92" s="3">
        <v>26.667788725136244</v>
      </c>
      <c r="K92" s="3">
        <v>27.793278961810312</v>
      </c>
      <c r="L92" s="3">
        <v>28.913671498818065</v>
      </c>
      <c r="M92" s="3">
        <v>30.025984053187504</v>
      </c>
      <c r="N92" s="3">
        <v>31.127439584848442</v>
      </c>
      <c r="O92" s="3">
        <v>32.215486747081975</v>
      </c>
      <c r="P92" s="3">
        <v>33.28781397151544</v>
      </c>
      <c r="Q92" s="3">
        <v>34.342357523873211</v>
      </c>
      <c r="R92" s="3">
        <v>35.377304046803097</v>
      </c>
      <c r="S92" s="3">
        <v>36.391088233081277</v>
      </c>
      <c r="T92" s="3">
        <v>37.38238634834569</v>
      </c>
      <c r="U92" s="3">
        <v>38.350106352457495</v>
      </c>
      <c r="V92" s="3">
        <v>39.293375359973076</v>
      </c>
      <c r="W92" s="3">
        <v>40.21152514135823</v>
      </c>
      <c r="X92" s="3">
        <v>41.104076305926633</v>
      </c>
    </row>
    <row r="93" spans="1:24" x14ac:dyDescent="0.3">
      <c r="A93" s="2" t="s">
        <v>6</v>
      </c>
      <c r="B93" s="2" t="s">
        <v>206</v>
      </c>
      <c r="C93" s="2" t="s">
        <v>100</v>
      </c>
      <c r="D93" s="2" t="s">
        <v>8</v>
      </c>
      <c r="E93" s="2" t="s">
        <v>9</v>
      </c>
      <c r="F93" s="3">
        <v>34.548999999999999</v>
      </c>
      <c r="G93" s="3">
        <v>35.320101276480962</v>
      </c>
      <c r="H93" s="3">
        <v>36.105948521505901</v>
      </c>
      <c r="I93" s="3">
        <v>36.906534897408619</v>
      </c>
      <c r="J93" s="3">
        <v>37.721825128270034</v>
      </c>
      <c r="K93" s="3">
        <v>38.551753380654901</v>
      </c>
      <c r="L93" s="3">
        <v>39.396221115335308</v>
      </c>
      <c r="M93" s="3">
        <v>40.255094925504459</v>
      </c>
      <c r="N93" s="3">
        <v>41.128204379308116</v>
      </c>
      <c r="O93" s="3">
        <v>42.015339886919932</v>
      </c>
      <c r="P93" s="3">
        <v>42.916250614825962</v>
      </c>
      <c r="Q93" s="3">
        <v>43.830642472414411</v>
      </c>
      <c r="R93" s="3">
        <v>44.758176198337466</v>
      </c>
      <c r="S93" s="3">
        <v>45.698465576356853</v>
      </c>
      <c r="T93" s="3">
        <v>46.651075812434087</v>
      </c>
      <c r="U93" s="3">
        <v>47.615522106598597</v>
      </c>
      <c r="V93" s="3">
        <v>48.591268454537094</v>
      </c>
      <c r="W93" s="3">
        <v>49.577726714802822</v>
      </c>
      <c r="X93" s="3">
        <v>50.574255977950898</v>
      </c>
    </row>
    <row r="94" spans="1:24" x14ac:dyDescent="0.3">
      <c r="A94" s="2" t="s">
        <v>6</v>
      </c>
      <c r="B94" s="2" t="s">
        <v>206</v>
      </c>
      <c r="C94" s="2" t="s">
        <v>101</v>
      </c>
      <c r="D94" s="2" t="s">
        <v>8</v>
      </c>
      <c r="E94" s="2" t="s">
        <v>9</v>
      </c>
      <c r="F94" s="3">
        <v>20.108000000000001</v>
      </c>
      <c r="G94" s="3">
        <v>21.095384358740837</v>
      </c>
      <c r="H94" s="3">
        <v>22.086765725212611</v>
      </c>
      <c r="I94" s="3">
        <v>23.078914935228038</v>
      </c>
      <c r="J94" s="3">
        <v>24.068695983497793</v>
      </c>
      <c r="K94" s="3">
        <v>25.053105550974831</v>
      </c>
      <c r="L94" s="3">
        <v>26.029306966239986</v>
      </c>
      <c r="M94" s="3">
        <v>26.994658027620705</v>
      </c>
      <c r="N94" s="3">
        <v>27.946732428291977</v>
      </c>
      <c r="O94" s="3">
        <v>28.883334816513273</v>
      </c>
      <c r="P94" s="3">
        <v>29.802509771963937</v>
      </c>
      <c r="Q94" s="3">
        <v>30.702545177231944</v>
      </c>
      <c r="R94" s="3">
        <v>31.581970606920905</v>
      </c>
      <c r="S94" s="3">
        <v>32.439551446498072</v>
      </c>
      <c r="T94" s="3">
        <v>33.274279493627162</v>
      </c>
      <c r="U94" s="3">
        <v>34.085360793566821</v>
      </c>
      <c r="V94" s="3">
        <v>34.872201425857448</v>
      </c>
      <c r="W94" s="3">
        <v>35.634391900860827</v>
      </c>
      <c r="X94" s="3">
        <v>36.371690750176583</v>
      </c>
    </row>
    <row r="95" spans="1:24" x14ac:dyDescent="0.3">
      <c r="A95" s="2" t="s">
        <v>6</v>
      </c>
      <c r="B95" s="2" t="s">
        <v>206</v>
      </c>
      <c r="C95" s="2" t="s">
        <v>102</v>
      </c>
      <c r="D95" s="2" t="s">
        <v>8</v>
      </c>
      <c r="E95" s="2" t="s">
        <v>9</v>
      </c>
      <c r="F95" s="3">
        <v>82.957999999999984</v>
      </c>
      <c r="G95" s="3">
        <v>84.319111576545552</v>
      </c>
      <c r="H95" s="3">
        <v>85.617372896330508</v>
      </c>
      <c r="I95" s="3">
        <v>86.848808772265556</v>
      </c>
      <c r="J95" s="3">
        <v>88.010513490349226</v>
      </c>
      <c r="K95" s="3">
        <v>89.100656581690146</v>
      </c>
      <c r="L95" s="3">
        <v>90.118448738671376</v>
      </c>
      <c r="M95" s="3">
        <v>91.06407326203383</v>
      </c>
      <c r="N95" s="3">
        <v>91.938590214368077</v>
      </c>
      <c r="O95" s="3">
        <v>92.743821375419913</v>
      </c>
      <c r="P95" s="3">
        <v>93.482224180382559</v>
      </c>
      <c r="Q95" s="3">
        <v>94.156762211156078</v>
      </c>
      <c r="R95" s="3">
        <v>94.770778700276765</v>
      </c>
      <c r="S95" s="3">
        <v>95.327878113420397</v>
      </c>
      <c r="T95" s="3">
        <v>95.831819397083407</v>
      </c>
      <c r="U95" s="3">
        <v>96.286423070925125</v>
      </c>
      <c r="V95" s="3">
        <v>96.695493116852077</v>
      </c>
      <c r="W95" s="3">
        <v>97.062753627523861</v>
      </c>
      <c r="X95" s="3">
        <v>97.391799442453561</v>
      </c>
    </row>
    <row r="96" spans="1:24" x14ac:dyDescent="0.3">
      <c r="A96" s="2" t="s">
        <v>6</v>
      </c>
      <c r="B96" s="2" t="s">
        <v>206</v>
      </c>
      <c r="C96" s="2" t="s">
        <v>103</v>
      </c>
      <c r="D96" s="2" t="s">
        <v>8</v>
      </c>
      <c r="E96" s="2" t="s">
        <v>9</v>
      </c>
      <c r="F96" s="3">
        <v>98.384</v>
      </c>
      <c r="G96" s="3">
        <v>99.613646353020926</v>
      </c>
      <c r="H96" s="3">
        <v>99.744380341179024</v>
      </c>
      <c r="I96" s="3">
        <v>99.811444831298161</v>
      </c>
      <c r="J96" s="3">
        <v>99.852923118258659</v>
      </c>
      <c r="K96" s="3">
        <v>99.881240723626405</v>
      </c>
      <c r="L96" s="3">
        <v>99.901814255049217</v>
      </c>
      <c r="M96" s="3">
        <v>99.917418121878498</v>
      </c>
      <c r="N96" s="3">
        <v>99.929631670725556</v>
      </c>
      <c r="O96" s="3">
        <v>99.939424366109648</v>
      </c>
      <c r="P96" s="3">
        <v>99.947426139551538</v>
      </c>
      <c r="Q96" s="3">
        <v>99.954064978051107</v>
      </c>
      <c r="R96" s="3">
        <v>99.959642326028671</v>
      </c>
      <c r="S96" s="3">
        <v>99.964376905777499</v>
      </c>
      <c r="T96" s="3">
        <v>99.968431431825493</v>
      </c>
      <c r="U96" s="3">
        <v>99.971929558214896</v>
      </c>
      <c r="V96" s="3">
        <v>99.974966998040088</v>
      </c>
      <c r="W96" s="3">
        <v>99.977619033301565</v>
      </c>
      <c r="X96" s="3">
        <v>99.979945715848842</v>
      </c>
    </row>
    <row r="97" spans="1:24" x14ac:dyDescent="0.3">
      <c r="A97" s="2" t="s">
        <v>6</v>
      </c>
      <c r="B97" s="2" t="s">
        <v>206</v>
      </c>
      <c r="C97" s="2" t="s">
        <v>104</v>
      </c>
      <c r="D97" s="2" t="s">
        <v>8</v>
      </c>
      <c r="E97" s="2" t="s">
        <v>9</v>
      </c>
      <c r="F97" s="3">
        <v>33.183999999999997</v>
      </c>
      <c r="G97" s="3">
        <v>34.127522764285075</v>
      </c>
      <c r="H97" s="3">
        <v>35.062285956416268</v>
      </c>
      <c r="I97" s="3">
        <v>35.987105671123878</v>
      </c>
      <c r="J97" s="3">
        <v>36.900898308567292</v>
      </c>
      <c r="K97" s="3">
        <v>37.802681456186228</v>
      </c>
      <c r="L97" s="3">
        <v>38.69157353020011</v>
      </c>
      <c r="M97" s="3">
        <v>39.566792316064308</v>
      </c>
      <c r="N97" s="3">
        <v>40.427652553865222</v>
      </c>
      <c r="O97" s="3">
        <v>41.273562716227673</v>
      </c>
      <c r="P97" s="3">
        <v>42.104021123586541</v>
      </c>
      <c r="Q97" s="3">
        <v>42.918611535450992</v>
      </c>
      <c r="R97" s="3">
        <v>43.716998347372119</v>
      </c>
      <c r="S97" s="3">
        <v>44.498921512478162</v>
      </c>
      <c r="T97" s="3">
        <v>45.264191294357218</v>
      </c>
      <c r="U97" s="3">
        <v>46.012682945350704</v>
      </c>
      <c r="V97" s="3">
        <v>46.74433139147812</v>
      </c>
      <c r="W97" s="3">
        <v>47.459125992652702</v>
      </c>
      <c r="X97" s="3">
        <v>48.157105434882354</v>
      </c>
    </row>
    <row r="98" spans="1:24" x14ac:dyDescent="0.3">
      <c r="A98" s="2" t="s">
        <v>6</v>
      </c>
      <c r="B98" s="2" t="s">
        <v>206</v>
      </c>
      <c r="C98" s="2" t="s">
        <v>105</v>
      </c>
      <c r="D98" s="2" t="s">
        <v>8</v>
      </c>
      <c r="E98" s="2" t="s">
        <v>9</v>
      </c>
      <c r="F98" s="3">
        <v>87.244000000000014</v>
      </c>
      <c r="G98" s="3">
        <v>88.258819479323634</v>
      </c>
      <c r="H98" s="3">
        <v>89.097595175536568</v>
      </c>
      <c r="I98" s="3">
        <v>89.80120327453136</v>
      </c>
      <c r="J98" s="3">
        <v>90.398951095395248</v>
      </c>
      <c r="K98" s="3">
        <v>90.912350932945046</v>
      </c>
      <c r="L98" s="3">
        <v>91.357523010445377</v>
      </c>
      <c r="M98" s="3">
        <v>91.746769505954447</v>
      </c>
      <c r="N98" s="3">
        <v>92.089632217796861</v>
      </c>
      <c r="O98" s="3">
        <v>92.393619735950807</v>
      </c>
      <c r="P98" s="3">
        <v>92.664717814465277</v>
      </c>
      <c r="Q98" s="3">
        <v>92.907754318363828</v>
      </c>
      <c r="R98" s="3">
        <v>93.126664624413252</v>
      </c>
      <c r="S98" s="3">
        <v>93.32468761246588</v>
      </c>
      <c r="T98" s="3">
        <v>93.504512438917345</v>
      </c>
      <c r="U98" s="3">
        <v>93.668389868166884</v>
      </c>
      <c r="V98" s="3">
        <v>93.818217718682504</v>
      </c>
      <c r="W98" s="3">
        <v>93.955607155722149</v>
      </c>
      <c r="X98" s="3">
        <v>94.081934640635041</v>
      </c>
    </row>
    <row r="99" spans="1:24" x14ac:dyDescent="0.3">
      <c r="A99" s="2" t="s">
        <v>6</v>
      </c>
      <c r="B99" s="2" t="s">
        <v>206</v>
      </c>
      <c r="C99" s="2" t="s">
        <v>106</v>
      </c>
      <c r="D99" s="2" t="s">
        <v>8</v>
      </c>
      <c r="E99" s="2" t="s">
        <v>9</v>
      </c>
      <c r="F99" s="3">
        <v>47.814999999999998</v>
      </c>
      <c r="G99" s="3">
        <v>48.679304555558495</v>
      </c>
      <c r="H99" s="3">
        <v>49.532103679963377</v>
      </c>
      <c r="I99" s="3">
        <v>50.373042511557983</v>
      </c>
      <c r="J99" s="3">
        <v>51.201812734535302</v>
      </c>
      <c r="K99" s="3">
        <v>52.018150588456521</v>
      </c>
      <c r="L99" s="3">
        <v>52.821834753380429</v>
      </c>
      <c r="M99" s="3">
        <v>53.612684144129098</v>
      </c>
      <c r="N99" s="3">
        <v>54.390555644303582</v>
      </c>
      <c r="O99" s="3">
        <v>55.155341807641314</v>
      </c>
      <c r="P99" s="3">
        <v>55.906968551257322</v>
      </c>
      <c r="Q99" s="3">
        <v>56.645392862299559</v>
      </c>
      <c r="R99" s="3">
        <v>57.37060053662919</v>
      </c>
      <c r="S99" s="3">
        <v>58.082603965351694</v>
      </c>
      <c r="T99" s="3">
        <v>58.781439982407925</v>
      </c>
      <c r="U99" s="3">
        <v>59.467167784004928</v>
      </c>
      <c r="V99" s="3">
        <v>60.139866928441911</v>
      </c>
      <c r="W99" s="3">
        <v>60.799635422870892</v>
      </c>
      <c r="X99" s="3">
        <v>61.446587901727867</v>
      </c>
    </row>
    <row r="100" spans="1:24" x14ac:dyDescent="0.3">
      <c r="A100" s="2" t="s">
        <v>6</v>
      </c>
      <c r="B100" s="2" t="s">
        <v>206</v>
      </c>
      <c r="C100" s="2" t="s">
        <v>107</v>
      </c>
      <c r="D100" s="2" t="s">
        <v>8</v>
      </c>
      <c r="E100" s="2" t="s">
        <v>9</v>
      </c>
      <c r="F100" s="3">
        <v>77.888000000000005</v>
      </c>
      <c r="G100" s="3">
        <v>78.832292044670638</v>
      </c>
      <c r="H100" s="3">
        <v>79.842008681079818</v>
      </c>
      <c r="I100" s="3">
        <v>80.913047350188776</v>
      </c>
      <c r="J100" s="3">
        <v>82.039013507392241</v>
      </c>
      <c r="K100" s="3">
        <v>83.211077103289284</v>
      </c>
      <c r="L100" s="3">
        <v>84.417986947983451</v>
      </c>
      <c r="M100" s="3">
        <v>85.646287337902962</v>
      </c>
      <c r="N100" s="3">
        <v>86.880762619495755</v>
      </c>
      <c r="O100" s="3">
        <v>88.105104265146167</v>
      </c>
      <c r="P100" s="3">
        <v>89.302755625980296</v>
      </c>
      <c r="Q100" s="3">
        <v>90.457850420912607</v>
      </c>
      <c r="R100" s="3">
        <v>91.556133475850004</v>
      </c>
      <c r="S100" s="3">
        <v>92.585746175104816</v>
      </c>
      <c r="T100" s="3">
        <v>93.537778682581305</v>
      </c>
      <c r="U100" s="3">
        <v>94.406532069227822</v>
      </c>
      <c r="V100" s="3">
        <v>95.189484692512551</v>
      </c>
      <c r="W100" s="3">
        <v>95.887004447578789</v>
      </c>
      <c r="X100" s="3">
        <v>96.501880540437909</v>
      </c>
    </row>
    <row r="101" spans="1:24" x14ac:dyDescent="0.3">
      <c r="A101" s="2" t="s">
        <v>6</v>
      </c>
      <c r="B101" s="2" t="s">
        <v>206</v>
      </c>
      <c r="C101" s="2" t="s">
        <v>108</v>
      </c>
      <c r="D101" s="2" t="s">
        <v>8</v>
      </c>
      <c r="E101" s="2" t="s">
        <v>9</v>
      </c>
      <c r="F101" s="3">
        <v>27.966000000000001</v>
      </c>
      <c r="G101" s="3">
        <v>29.549138531247927</v>
      </c>
      <c r="H101" s="3">
        <v>31.076248735534701</v>
      </c>
      <c r="I101" s="3">
        <v>32.540086594846763</v>
      </c>
      <c r="J101" s="3">
        <v>33.935430416855361</v>
      </c>
      <c r="K101" s="3">
        <v>35.258906638441637</v>
      </c>
      <c r="L101" s="3">
        <v>36.508764771922806</v>
      </c>
      <c r="M101" s="3">
        <v>37.684629077870838</v>
      </c>
      <c r="N101" s="3">
        <v>38.787248494896929</v>
      </c>
      <c r="O101" s="3">
        <v>39.818260002332103</v>
      </c>
      <c r="P101" s="3">
        <v>40.779974860940612</v>
      </c>
      <c r="Q101" s="3">
        <v>41.675192532415537</v>
      </c>
      <c r="R101" s="3">
        <v>42.507043639821013</v>
      </c>
      <c r="S101" s="3">
        <v>43.278861005466361</v>
      </c>
      <c r="T101" s="3">
        <v>43.994076393741089</v>
      </c>
      <c r="U101" s="3">
        <v>44.656139870124761</v>
      </c>
      <c r="V101" s="3">
        <v>45.268458455834555</v>
      </c>
      <c r="W101" s="3">
        <v>45.83435083851812</v>
      </c>
      <c r="X101" s="3">
        <v>46.357015162394433</v>
      </c>
    </row>
    <row r="102" spans="1:24" x14ac:dyDescent="0.3">
      <c r="A102" s="2" t="s">
        <v>6</v>
      </c>
      <c r="B102" s="2" t="s">
        <v>206</v>
      </c>
      <c r="C102" s="2" t="s">
        <v>109</v>
      </c>
      <c r="D102" s="2" t="s">
        <v>8</v>
      </c>
      <c r="E102" s="2" t="s">
        <v>9</v>
      </c>
      <c r="F102" s="3">
        <v>14.311999999999999</v>
      </c>
      <c r="G102" s="3">
        <v>15.832021578057415</v>
      </c>
      <c r="H102" s="3">
        <v>17.235882926112303</v>
      </c>
      <c r="I102" s="3">
        <v>18.4978537469371</v>
      </c>
      <c r="J102" s="3">
        <v>19.605931040894831</v>
      </c>
      <c r="K102" s="3">
        <v>20.55966168059296</v>
      </c>
      <c r="L102" s="3">
        <v>21.366999551688171</v>
      </c>
      <c r="M102" s="3">
        <v>22.04112869180878</v>
      </c>
      <c r="N102" s="3">
        <v>22.597797673851989</v>
      </c>
      <c r="O102" s="3">
        <v>23.053361861037384</v>
      </c>
      <c r="P102" s="3">
        <v>23.423506635419979</v>
      </c>
      <c r="Q102" s="3">
        <v>23.722521150760116</v>
      </c>
      <c r="R102" s="3">
        <v>23.962968645200664</v>
      </c>
      <c r="S102" s="3">
        <v>24.155616553245618</v>
      </c>
      <c r="T102" s="3">
        <v>24.309521030008497</v>
      </c>
      <c r="U102" s="3">
        <v>24.432191959898372</v>
      </c>
      <c r="V102" s="3">
        <v>24.52979036001328</v>
      </c>
      <c r="W102" s="3">
        <v>24.607329122251283</v>
      </c>
      <c r="X102" s="3">
        <v>24.668861059020152</v>
      </c>
    </row>
    <row r="103" spans="1:24" x14ac:dyDescent="0.3">
      <c r="A103" s="2" t="s">
        <v>6</v>
      </c>
      <c r="B103" s="2" t="s">
        <v>206</v>
      </c>
      <c r="C103" s="2" t="s">
        <v>110</v>
      </c>
      <c r="D103" s="2" t="s">
        <v>8</v>
      </c>
      <c r="E103" s="2" t="s">
        <v>9</v>
      </c>
      <c r="F103" s="3">
        <v>26.884</v>
      </c>
      <c r="G103" s="3">
        <v>28.044374620452562</v>
      </c>
      <c r="H103" s="3">
        <v>29.21996259958819</v>
      </c>
      <c r="I103" s="3">
        <v>30.40860507946195</v>
      </c>
      <c r="J103" s="3">
        <v>31.608102275497842</v>
      </c>
      <c r="K103" s="3">
        <v>32.816233451264935</v>
      </c>
      <c r="L103" s="3">
        <v>34.030776604104418</v>
      </c>
      <c r="M103" s="3">
        <v>35.249527485596325</v>
      </c>
      <c r="N103" s="3">
        <v>36.470317616967677</v>
      </c>
      <c r="O103" s="3">
        <v>37.691031005186801</v>
      </c>
      <c r="P103" s="3">
        <v>38.909619318013505</v>
      </c>
      <c r="Q103" s="3">
        <v>40.124115332892991</v>
      </c>
      <c r="R103" s="3">
        <v>41.332644532553239</v>
      </c>
      <c r="S103" s="3">
        <v>42.533434776964057</v>
      </c>
      <c r="T103" s="3">
        <v>43.724824034756068</v>
      </c>
      <c r="U103" s="3">
        <v>44.905266205524505</v>
      </c>
      <c r="V103" s="3">
        <v>46.073335106373932</v>
      </c>
      <c r="W103" s="3">
        <v>47.227726730797116</v>
      </c>
      <c r="X103" s="3">
        <v>48.367259915173953</v>
      </c>
    </row>
    <row r="104" spans="1:24" x14ac:dyDescent="0.3">
      <c r="A104" s="2" t="s">
        <v>6</v>
      </c>
      <c r="B104" s="2" t="s">
        <v>206</v>
      </c>
      <c r="C104" s="2" t="s">
        <v>111</v>
      </c>
      <c r="D104" s="2" t="s">
        <v>8</v>
      </c>
      <c r="E104" s="2" t="s">
        <v>9</v>
      </c>
      <c r="F104" s="3">
        <v>66.983999999999995</v>
      </c>
      <c r="G104" s="3">
        <v>67.811035603368836</v>
      </c>
      <c r="H104" s="3">
        <v>68.440568469769786</v>
      </c>
      <c r="I104" s="3">
        <v>68.92258656546457</v>
      </c>
      <c r="J104" s="3">
        <v>69.293395868510061</v>
      </c>
      <c r="K104" s="3">
        <v>69.579722002059029</v>
      </c>
      <c r="L104" s="3">
        <v>69.801467697051251</v>
      </c>
      <c r="M104" s="3">
        <v>69.973599771609386</v>
      </c>
      <c r="N104" s="3">
        <v>70.107464179260106</v>
      </c>
      <c r="O104" s="3">
        <v>70.211718613145479</v>
      </c>
      <c r="P104" s="3">
        <v>70.293004562292978</v>
      </c>
      <c r="Q104" s="3">
        <v>70.356438554894311</v>
      </c>
      <c r="R104" s="3">
        <v>70.405975701335493</v>
      </c>
      <c r="S104" s="3">
        <v>70.444681580085344</v>
      </c>
      <c r="T104" s="3">
        <v>70.474937377161623</v>
      </c>
      <c r="U104" s="3">
        <v>70.498595798773891</v>
      </c>
      <c r="V104" s="3">
        <v>70.517100279774098</v>
      </c>
      <c r="W104" s="3">
        <v>70.531576571188566</v>
      </c>
      <c r="X104" s="3">
        <v>70.542903381670229</v>
      </c>
    </row>
    <row r="105" spans="1:24" x14ac:dyDescent="0.3">
      <c r="A105" s="2" t="s">
        <v>6</v>
      </c>
      <c r="B105" s="2" t="s">
        <v>206</v>
      </c>
      <c r="C105" s="2" t="s">
        <v>112</v>
      </c>
      <c r="D105" s="2" t="s">
        <v>8</v>
      </c>
      <c r="E105" s="2" t="s">
        <v>9</v>
      </c>
      <c r="F105" s="3">
        <v>85.186000000000021</v>
      </c>
      <c r="G105" s="3">
        <v>86.67027404045372</v>
      </c>
      <c r="H105" s="3">
        <v>88.037629140630543</v>
      </c>
      <c r="I105" s="3">
        <v>89.291178913204419</v>
      </c>
      <c r="J105" s="3">
        <v>90.435207196445774</v>
      </c>
      <c r="K105" s="3">
        <v>91.474912761403942</v>
      </c>
      <c r="L105" s="3">
        <v>92.416162849462822</v>
      </c>
      <c r="M105" s="3">
        <v>93.265265752242698</v>
      </c>
      <c r="N105" s="3">
        <v>94.028769263845064</v>
      </c>
      <c r="O105" s="3">
        <v>94.71328873105</v>
      </c>
      <c r="P105" s="3">
        <v>95.32536582432752</v>
      </c>
      <c r="Q105" s="3">
        <v>95.871357151400943</v>
      </c>
      <c r="R105" s="3">
        <v>96.357350438568488</v>
      </c>
      <c r="S105" s="3">
        <v>96.789105151280978</v>
      </c>
      <c r="T105" s="3">
        <v>97.172014018058448</v>
      </c>
      <c r="U105" s="3">
        <v>97.511081853113055</v>
      </c>
      <c r="V105" s="3">
        <v>97.810918240496534</v>
      </c>
      <c r="W105" s="3">
        <v>98.075740957988373</v>
      </c>
      <c r="X105" s="3">
        <v>98.309387412197708</v>
      </c>
    </row>
    <row r="106" spans="1:24" x14ac:dyDescent="0.3">
      <c r="A106" s="2" t="s">
        <v>6</v>
      </c>
      <c r="B106" s="2" t="s">
        <v>206</v>
      </c>
      <c r="C106" s="2" t="s">
        <v>113</v>
      </c>
      <c r="D106" s="2" t="s">
        <v>8</v>
      </c>
      <c r="E106" s="2" t="s">
        <v>9</v>
      </c>
      <c r="F106" s="3">
        <v>67.72</v>
      </c>
      <c r="G106" s="3">
        <v>68.449723454651163</v>
      </c>
      <c r="H106" s="3">
        <v>68.987093205426461</v>
      </c>
      <c r="I106" s="3">
        <v>69.385263664728711</v>
      </c>
      <c r="J106" s="3">
        <v>69.681693503483899</v>
      </c>
      <c r="K106" s="3">
        <v>69.903178678874283</v>
      </c>
      <c r="L106" s="3">
        <v>70.069122667886148</v>
      </c>
      <c r="M106" s="3">
        <v>70.193713133782879</v>
      </c>
      <c r="N106" s="3">
        <v>70.287403557805717</v>
      </c>
      <c r="O106" s="3">
        <v>70.357942020482341</v>
      </c>
      <c r="P106" s="3">
        <v>70.411097820252266</v>
      </c>
      <c r="Q106" s="3">
        <v>70.451182029436239</v>
      </c>
      <c r="R106" s="3">
        <v>70.481424785588928</v>
      </c>
      <c r="S106" s="3">
        <v>70.504251312821225</v>
      </c>
      <c r="T106" s="3">
        <v>70.521485355813653</v>
      </c>
      <c r="U106" s="3">
        <v>70.534499988216936</v>
      </c>
      <c r="V106" s="3">
        <v>70.54432991466652</v>
      </c>
      <c r="W106" s="3">
        <v>70.551755390378858</v>
      </c>
      <c r="X106" s="3">
        <v>70.557365099687473</v>
      </c>
    </row>
    <row r="107" spans="1:24" x14ac:dyDescent="0.3">
      <c r="A107" s="2" t="s">
        <v>6</v>
      </c>
      <c r="B107" s="2" t="s">
        <v>206</v>
      </c>
      <c r="C107" s="2" t="s">
        <v>114</v>
      </c>
      <c r="D107" s="2" t="s">
        <v>8</v>
      </c>
      <c r="E107" s="2" t="s">
        <v>9</v>
      </c>
      <c r="F107" s="3">
        <v>100</v>
      </c>
      <c r="G107" s="3">
        <v>100</v>
      </c>
      <c r="H107" s="3">
        <v>100</v>
      </c>
      <c r="I107" s="3">
        <v>100</v>
      </c>
      <c r="J107" s="3">
        <v>100</v>
      </c>
      <c r="K107" s="3">
        <v>100</v>
      </c>
      <c r="L107" s="3">
        <v>100</v>
      </c>
      <c r="M107" s="3">
        <v>100</v>
      </c>
      <c r="N107" s="3">
        <v>100</v>
      </c>
      <c r="O107" s="3">
        <v>100</v>
      </c>
      <c r="P107" s="3">
        <v>100</v>
      </c>
      <c r="Q107" s="3">
        <v>100</v>
      </c>
      <c r="R107" s="3">
        <v>100</v>
      </c>
      <c r="S107" s="3">
        <v>100</v>
      </c>
      <c r="T107" s="3">
        <v>100</v>
      </c>
      <c r="U107" s="3">
        <v>100</v>
      </c>
      <c r="V107" s="3">
        <v>100</v>
      </c>
      <c r="W107" s="3">
        <v>100</v>
      </c>
      <c r="X107" s="3">
        <v>100</v>
      </c>
    </row>
    <row r="108" spans="1:24" x14ac:dyDescent="0.3">
      <c r="A108" s="2" t="s">
        <v>6</v>
      </c>
      <c r="B108" s="2" t="s">
        <v>206</v>
      </c>
      <c r="C108" s="2" t="s">
        <v>115</v>
      </c>
      <c r="D108" s="2" t="s">
        <v>8</v>
      </c>
      <c r="E108" s="2" t="s">
        <v>9</v>
      </c>
      <c r="F108" s="3">
        <v>58.238999999999997</v>
      </c>
      <c r="G108" s="3">
        <v>59.710211195351725</v>
      </c>
      <c r="H108" s="3">
        <v>61.046543645927521</v>
      </c>
      <c r="I108" s="3">
        <v>62.260931815002465</v>
      </c>
      <c r="J108" s="3">
        <v>63.365352510703296</v>
      </c>
      <c r="K108" s="3">
        <v>64.37075087795499</v>
      </c>
      <c r="L108" s="3">
        <v>65.28703814726363</v>
      </c>
      <c r="M108" s="3">
        <v>66.123132884277069</v>
      </c>
      <c r="N108" s="3">
        <v>66.88702648596508</v>
      </c>
      <c r="O108" s="3">
        <v>67.585860215770694</v>
      </c>
      <c r="P108" s="3">
        <v>68.226005675234219</v>
      </c>
      <c r="Q108" s="3">
        <v>68.813143763665067</v>
      </c>
      <c r="R108" s="3">
        <v>69.352339286932903</v>
      </c>
      <c r="S108" s="3">
        <v>69.848109754233477</v>
      </c>
      <c r="T108" s="3">
        <v>70.304487777757842</v>
      </c>
      <c r="U108" s="3">
        <v>70.725077028497566</v>
      </c>
      <c r="V108" s="3">
        <v>71.113102016230656</v>
      </c>
      <c r="W108" s="3">
        <v>71.47145213134965</v>
      </c>
      <c r="X108" s="3">
        <v>71.80272046349944</v>
      </c>
    </row>
    <row r="109" spans="1:24" x14ac:dyDescent="0.3">
      <c r="A109" s="2" t="s">
        <v>6</v>
      </c>
      <c r="B109" s="2" t="s">
        <v>206</v>
      </c>
      <c r="C109" s="2" t="s">
        <v>116</v>
      </c>
      <c r="D109" s="2" t="s">
        <v>8</v>
      </c>
      <c r="E109" s="2" t="s">
        <v>9</v>
      </c>
      <c r="F109" s="3">
        <v>46.95</v>
      </c>
      <c r="G109" s="3">
        <v>48.01831119633777</v>
      </c>
      <c r="H109" s="3">
        <v>49.040451617748587</v>
      </c>
      <c r="I109" s="3">
        <v>50.017466760708885</v>
      </c>
      <c r="J109" s="3">
        <v>50.950584564903934</v>
      </c>
      <c r="K109" s="3">
        <v>51.841170454121702</v>
      </c>
      <c r="L109" s="3">
        <v>52.690688603698796</v>
      </c>
      <c r="M109" s="3">
        <v>53.500669050280493</v>
      </c>
      <c r="N109" s="3">
        <v>54.27268015053648</v>
      </c>
      <c r="O109" s="3">
        <v>55.00830584072375</v>
      </c>
      <c r="P109" s="3">
        <v>55.709127134153377</v>
      </c>
      <c r="Q109" s="3">
        <v>56.37670730665716</v>
      </c>
      <c r="R109" s="3">
        <v>57.012580251454338</v>
      </c>
      <c r="S109" s="3">
        <v>57.618241527008088</v>
      </c>
      <c r="T109" s="3">
        <v>58.195141669081529</v>
      </c>
      <c r="U109" s="3">
        <v>58.744681387372424</v>
      </c>
      <c r="V109" s="3">
        <v>59.268208315196787</v>
      </c>
      <c r="W109" s="3">
        <v>59.767015026027046</v>
      </c>
      <c r="X109" s="3">
        <v>60.242338072299638</v>
      </c>
    </row>
    <row r="110" spans="1:24" x14ac:dyDescent="0.3">
      <c r="A110" s="2" t="s">
        <v>6</v>
      </c>
      <c r="B110" s="2" t="s">
        <v>206</v>
      </c>
      <c r="C110" s="2" t="s">
        <v>117</v>
      </c>
      <c r="D110" s="2" t="s">
        <v>8</v>
      </c>
      <c r="E110" s="2" t="s">
        <v>9</v>
      </c>
      <c r="F110" s="3">
        <v>30.189</v>
      </c>
      <c r="G110" s="3">
        <v>31.095681403682473</v>
      </c>
      <c r="H110" s="3">
        <v>32.01708359955024</v>
      </c>
      <c r="I110" s="3">
        <v>32.952709094807922</v>
      </c>
      <c r="J110" s="3">
        <v>33.902018695916595</v>
      </c>
      <c r="K110" s="3">
        <v>34.864432119839392</v>
      </c>
      <c r="L110" s="3">
        <v>35.839328846186916</v>
      </c>
      <c r="M110" s="3">
        <v>36.826049213567138</v>
      </c>
      <c r="N110" s="3">
        <v>37.823895761131979</v>
      </c>
      <c r="O110" s="3">
        <v>38.832134813874895</v>
      </c>
      <c r="P110" s="3">
        <v>39.849998307703281</v>
      </c>
      <c r="Q110" s="3">
        <v>40.876685847722641</v>
      </c>
      <c r="R110" s="3">
        <v>41.911366990567196</v>
      </c>
      <c r="S110" s="3">
        <v>42.953183739035573</v>
      </c>
      <c r="T110" s="3">
        <v>44.001253234783363</v>
      </c>
      <c r="U110" s="3">
        <v>45.054670632431915</v>
      </c>
      <c r="V110" s="3">
        <v>46.112512136216388</v>
      </c>
      <c r="W110" s="3">
        <v>47.173838178258286</v>
      </c>
      <c r="X110" s="3">
        <v>48.23769671574648</v>
      </c>
    </row>
    <row r="111" spans="1:24" x14ac:dyDescent="0.3">
      <c r="A111" s="2" t="s">
        <v>6</v>
      </c>
      <c r="B111" s="2" t="s">
        <v>206</v>
      </c>
      <c r="C111" s="2" t="s">
        <v>118</v>
      </c>
      <c r="D111" s="2" t="s">
        <v>8</v>
      </c>
      <c r="E111" s="2" t="s">
        <v>9</v>
      </c>
      <c r="F111" s="3">
        <v>40.103999999999999</v>
      </c>
      <c r="G111" s="3">
        <v>42.279248799980607</v>
      </c>
      <c r="H111" s="3">
        <v>44.181237982307088</v>
      </c>
      <c r="I111" s="3">
        <v>45.833271580678506</v>
      </c>
      <c r="J111" s="3">
        <v>47.261570990951917</v>
      </c>
      <c r="K111" s="3">
        <v>48.492572952725929</v>
      </c>
      <c r="L111" s="3">
        <v>49.551358583880074</v>
      </c>
      <c r="M111" s="3">
        <v>50.460857126856482</v>
      </c>
      <c r="N111" s="3">
        <v>51.241540070212025</v>
      </c>
      <c r="O111" s="3">
        <v>51.911403952617988</v>
      </c>
      <c r="P111" s="3">
        <v>52.486109208391554</v>
      </c>
      <c r="Q111" s="3">
        <v>52.979192682799223</v>
      </c>
      <c r="R111" s="3">
        <v>53.40230525479749</v>
      </c>
      <c r="S111" s="3">
        <v>53.765447564087332</v>
      </c>
      <c r="T111" s="3">
        <v>54.077190029576357</v>
      </c>
      <c r="U111" s="3">
        <v>54.344871115436192</v>
      </c>
      <c r="V111" s="3">
        <v>54.574772187638246</v>
      </c>
      <c r="W111" s="3">
        <v>54.772269642803828</v>
      </c>
      <c r="X111" s="3">
        <v>54.941966125068035</v>
      </c>
    </row>
    <row r="112" spans="1:24" x14ac:dyDescent="0.3">
      <c r="A112" s="2" t="s">
        <v>6</v>
      </c>
      <c r="B112" s="2" t="s">
        <v>206</v>
      </c>
      <c r="C112" s="2" t="s">
        <v>119</v>
      </c>
      <c r="D112" s="2" t="s">
        <v>8</v>
      </c>
      <c r="E112" s="2" t="s">
        <v>9</v>
      </c>
      <c r="F112" s="3">
        <v>77.828000000000003</v>
      </c>
      <c r="G112" s="3">
        <v>78.548951829975806</v>
      </c>
      <c r="H112" s="3">
        <v>79.345504645548615</v>
      </c>
      <c r="I112" s="3">
        <v>80.219256590346006</v>
      </c>
      <c r="J112" s="3">
        <v>81.169802375571166</v>
      </c>
      <c r="K112" s="3">
        <v>82.194210651303365</v>
      </c>
      <c r="L112" s="3">
        <v>83.286547953126444</v>
      </c>
      <c r="M112" s="3">
        <v>84.437531274720683</v>
      </c>
      <c r="N112" s="3">
        <v>85.634405944894866</v>
      </c>
      <c r="O112" s="3">
        <v>86.86114323921305</v>
      </c>
      <c r="P112" s="3">
        <v>88.099023931663737</v>
      </c>
      <c r="Q112" s="3">
        <v>89.32761599724904</v>
      </c>
      <c r="R112" s="3">
        <v>90.52607384165573</v>
      </c>
      <c r="S112" s="3">
        <v>91.67460272537042</v>
      </c>
      <c r="T112" s="3">
        <v>92.755873948964307</v>
      </c>
      <c r="U112" s="3">
        <v>93.756169125143899</v>
      </c>
      <c r="V112" s="3">
        <v>94.666083876309074</v>
      </c>
      <c r="W112" s="3">
        <v>95.480717457908654</v>
      </c>
      <c r="X112" s="3">
        <v>96.199382509410611</v>
      </c>
    </row>
    <row r="113" spans="1:24" x14ac:dyDescent="0.3">
      <c r="A113" s="2" t="s">
        <v>6</v>
      </c>
      <c r="B113" s="2" t="s">
        <v>206</v>
      </c>
      <c r="C113" s="2" t="s">
        <v>120</v>
      </c>
      <c r="D113" s="2" t="s">
        <v>8</v>
      </c>
      <c r="E113" s="2" t="s">
        <v>9</v>
      </c>
      <c r="F113" s="3">
        <v>59.313000000000002</v>
      </c>
      <c r="G113" s="3">
        <v>60.7795463513892</v>
      </c>
      <c r="H113" s="3">
        <v>62.100849646625797</v>
      </c>
      <c r="I113" s="3">
        <v>63.292337289846181</v>
      </c>
      <c r="J113" s="3">
        <v>64.368002162373188</v>
      </c>
      <c r="K113" s="3">
        <v>65.340400044588719</v>
      </c>
      <c r="L113" s="3">
        <v>66.220716678976231</v>
      </c>
      <c r="M113" s="3">
        <v>67.018871286026965</v>
      </c>
      <c r="N113" s="3">
        <v>67.743635502901569</v>
      </c>
      <c r="O113" s="3">
        <v>68.402754970348042</v>
      </c>
      <c r="P113" s="3">
        <v>69.003066228588068</v>
      </c>
      <c r="Q113" s="3">
        <v>69.550605062484678</v>
      </c>
      <c r="R113" s="3">
        <v>70.050704599816953</v>
      </c>
      <c r="S113" s="3">
        <v>70.508082765016383</v>
      </c>
      <c r="T113" s="3">
        <v>70.926919432540544</v>
      </c>
      <c r="U113" s="3">
        <v>71.310924015053217</v>
      </c>
      <c r="V113" s="3">
        <v>71.663394396765085</v>
      </c>
      <c r="W113" s="3">
        <v>71.987268168824286</v>
      </c>
      <c r="X113" s="3">
        <v>72.285167096922606</v>
      </c>
    </row>
    <row r="114" spans="1:24" x14ac:dyDescent="0.3">
      <c r="A114" s="2" t="s">
        <v>6</v>
      </c>
      <c r="B114" s="2" t="s">
        <v>206</v>
      </c>
      <c r="C114" s="2" t="s">
        <v>121</v>
      </c>
      <c r="D114" s="2" t="s">
        <v>8</v>
      </c>
      <c r="E114" s="2" t="s">
        <v>9</v>
      </c>
      <c r="F114" s="3">
        <v>35.856999999999999</v>
      </c>
      <c r="G114" s="3">
        <v>36.648041893241903</v>
      </c>
      <c r="H114" s="3">
        <v>37.43917338424442</v>
      </c>
      <c r="I114" s="3">
        <v>38.229841926662537</v>
      </c>
      <c r="J114" s="3">
        <v>39.019507722994888</v>
      </c>
      <c r="K114" s="3">
        <v>39.807645132108398</v>
      </c>
      <c r="L114" s="3">
        <v>40.593743945505487</v>
      </c>
      <c r="M114" s="3">
        <v>41.377310529147785</v>
      </c>
      <c r="N114" s="3">
        <v>42.157868829217584</v>
      </c>
      <c r="O114" s="3">
        <v>42.934961241680206</v>
      </c>
      <c r="P114" s="3">
        <v>43.708149346889691</v>
      </c>
      <c r="Q114" s="3">
        <v>44.477014511741352</v>
      </c>
      <c r="R114" s="3">
        <v>45.241158363008118</v>
      </c>
      <c r="S114" s="3">
        <v>46.000203136494449</v>
      </c>
      <c r="T114" s="3">
        <v>46.75379190749986</v>
      </c>
      <c r="U114" s="3">
        <v>47.501588708800988</v>
      </c>
      <c r="V114" s="3">
        <v>48.243278542940935</v>
      </c>
      <c r="W114" s="3">
        <v>48.978567296059651</v>
      </c>
      <c r="X114" s="3">
        <v>49.707181560817553</v>
      </c>
    </row>
    <row r="115" spans="1:24" x14ac:dyDescent="0.3">
      <c r="A115" s="2" t="s">
        <v>6</v>
      </c>
      <c r="B115" s="2" t="s">
        <v>206</v>
      </c>
      <c r="C115" s="2" t="s">
        <v>122</v>
      </c>
      <c r="D115" s="2" t="s">
        <v>8</v>
      </c>
      <c r="E115" s="2" t="s">
        <v>9</v>
      </c>
      <c r="F115" s="3">
        <v>94.668000000000006</v>
      </c>
      <c r="G115" s="3">
        <v>96.109828325514115</v>
      </c>
      <c r="H115" s="3">
        <v>97.030510176927933</v>
      </c>
      <c r="I115" s="3">
        <v>97.665610774220895</v>
      </c>
      <c r="J115" s="3">
        <v>98.126759515782581</v>
      </c>
      <c r="K115" s="3">
        <v>98.473990598845617</v>
      </c>
      <c r="L115" s="3">
        <v>98.742575253410038</v>
      </c>
      <c r="M115" s="3">
        <v>98.954642863553659</v>
      </c>
      <c r="N115" s="3">
        <v>99.12480217821367</v>
      </c>
      <c r="O115" s="3">
        <v>99.263096932107757</v>
      </c>
      <c r="P115" s="3">
        <v>99.37666518555767</v>
      </c>
      <c r="Q115" s="3">
        <v>99.470721643015807</v>
      </c>
      <c r="R115" s="3">
        <v>99.549165273428102</v>
      </c>
      <c r="S115" s="3">
        <v>99.614969330144433</v>
      </c>
      <c r="T115" s="3">
        <v>99.670439759601578</v>
      </c>
      <c r="U115" s="3">
        <v>99.717391185082107</v>
      </c>
      <c r="V115" s="3">
        <v>99.757269685001944</v>
      </c>
      <c r="W115" s="3">
        <v>99.791240303701812</v>
      </c>
      <c r="X115" s="3">
        <v>99.820250629159275</v>
      </c>
    </row>
    <row r="116" spans="1:24" x14ac:dyDescent="0.3">
      <c r="A116" s="2" t="s">
        <v>6</v>
      </c>
      <c r="B116" s="2" t="s">
        <v>206</v>
      </c>
      <c r="C116" s="2" t="s">
        <v>123</v>
      </c>
      <c r="D116" s="2" t="s">
        <v>8</v>
      </c>
      <c r="E116" s="2" t="s">
        <v>9</v>
      </c>
      <c r="F116" s="3">
        <v>33.646999999999998</v>
      </c>
      <c r="G116" s="3">
        <v>34.471781075063063</v>
      </c>
      <c r="H116" s="3">
        <v>35.303905306796487</v>
      </c>
      <c r="I116" s="3">
        <v>36.142878540730756</v>
      </c>
      <c r="J116" s="3">
        <v>36.988192709385267</v>
      </c>
      <c r="K116" s="3">
        <v>37.839327168751979</v>
      </c>
      <c r="L116" s="3">
        <v>38.695750092037187</v>
      </c>
      <c r="M116" s="3">
        <v>39.556919912255012</v>
      </c>
      <c r="N116" s="3">
        <v>40.422286804879882</v>
      </c>
      <c r="O116" s="3">
        <v>41.291294201473981</v>
      </c>
      <c r="P116" s="3">
        <v>42.163380325012845</v>
      </c>
      <c r="Q116" s="3">
        <v>43.037979737539786</v>
      </c>
      <c r="R116" s="3">
        <v>43.914524890787035</v>
      </c>
      <c r="S116" s="3">
        <v>44.79244767050718</v>
      </c>
      <c r="T116" s="3">
        <v>45.671180925458884</v>
      </c>
      <c r="U116" s="3">
        <v>46.550159972281897</v>
      </c>
      <c r="V116" s="3">
        <v>47.428824067870835</v>
      </c>
      <c r="W116" s="3">
        <v>48.30661784130951</v>
      </c>
      <c r="X116" s="3">
        <v>49.182992677947233</v>
      </c>
    </row>
    <row r="117" spans="1:24" x14ac:dyDescent="0.3">
      <c r="A117" s="2" t="s">
        <v>6</v>
      </c>
      <c r="B117" s="2" t="s">
        <v>206</v>
      </c>
      <c r="C117" s="2" t="s">
        <v>124</v>
      </c>
      <c r="D117" s="2" t="s">
        <v>8</v>
      </c>
      <c r="E117" s="2" t="s">
        <v>9</v>
      </c>
      <c r="F117" s="3">
        <v>61.457999999999998</v>
      </c>
      <c r="G117" s="3">
        <v>62.946696542102863</v>
      </c>
      <c r="H117" s="3">
        <v>64.171503994800247</v>
      </c>
      <c r="I117" s="3">
        <v>65.183408158572234</v>
      </c>
      <c r="J117" s="3">
        <v>66.022779968638645</v>
      </c>
      <c r="K117" s="3">
        <v>66.721629948199293</v>
      </c>
      <c r="L117" s="3">
        <v>67.305442060832121</v>
      </c>
      <c r="M117" s="3">
        <v>67.79461352460207</v>
      </c>
      <c r="N117" s="3">
        <v>68.205567083421954</v>
      </c>
      <c r="O117" s="3">
        <v>68.551605113485309</v>
      </c>
      <c r="P117" s="3">
        <v>68.843565362668187</v>
      </c>
      <c r="Q117" s="3">
        <v>69.090326018178942</v>
      </c>
      <c r="R117" s="3">
        <v>69.299196763046325</v>
      </c>
      <c r="S117" s="3">
        <v>69.47622349415191</v>
      </c>
      <c r="T117" s="3">
        <v>69.626427422727247</v>
      </c>
      <c r="U117" s="3">
        <v>69.753994038853349</v>
      </c>
      <c r="V117" s="3">
        <v>69.862423523103672</v>
      </c>
      <c r="W117" s="3">
        <v>69.954651303710136</v>
      </c>
      <c r="X117" s="3">
        <v>70.033145325180683</v>
      </c>
    </row>
    <row r="118" spans="1:24" x14ac:dyDescent="0.3">
      <c r="A118" s="2" t="s">
        <v>6</v>
      </c>
      <c r="B118" s="2" t="s">
        <v>206</v>
      </c>
      <c r="C118" s="2" t="s">
        <v>125</v>
      </c>
      <c r="D118" s="2" t="s">
        <v>8</v>
      </c>
      <c r="E118" s="2" t="s">
        <v>9</v>
      </c>
      <c r="F118" s="3">
        <v>62.026000000000003</v>
      </c>
      <c r="G118" s="3">
        <v>63.271053127579492</v>
      </c>
      <c r="H118" s="3">
        <v>64.316800129036125</v>
      </c>
      <c r="I118" s="3">
        <v>65.198051944103639</v>
      </c>
      <c r="J118" s="3">
        <v>65.943037487322314</v>
      </c>
      <c r="K118" s="3">
        <v>66.574684664658534</v>
      </c>
      <c r="L118" s="3">
        <v>67.111678001609874</v>
      </c>
      <c r="M118" s="3">
        <v>67.569309133098869</v>
      </c>
      <c r="N118" s="3">
        <v>67.960151854872734</v>
      </c>
      <c r="O118" s="3">
        <v>68.294594994138308</v>
      </c>
      <c r="P118" s="3">
        <v>68.581262651142083</v>
      </c>
      <c r="Q118" s="3">
        <v>68.827346239794082</v>
      </c>
      <c r="R118" s="3">
        <v>69.038867794230796</v>
      </c>
      <c r="S118" s="3">
        <v>69.220889756304786</v>
      </c>
      <c r="T118" s="3">
        <v>69.377683017859454</v>
      </c>
      <c r="U118" s="3">
        <v>69.512862289413334</v>
      </c>
      <c r="V118" s="3">
        <v>69.629495779356787</v>
      </c>
      <c r="W118" s="3">
        <v>69.73019456887269</v>
      </c>
      <c r="X118" s="3">
        <v>69.817185847801454</v>
      </c>
    </row>
    <row r="119" spans="1:24" x14ac:dyDescent="0.3">
      <c r="A119" s="2" t="s">
        <v>6</v>
      </c>
      <c r="B119" s="2" t="s">
        <v>206</v>
      </c>
      <c r="C119" s="2" t="s">
        <v>126</v>
      </c>
      <c r="D119" s="2" t="s">
        <v>8</v>
      </c>
      <c r="E119" s="2" t="s">
        <v>9</v>
      </c>
      <c r="F119" s="3">
        <v>38.433999999999997</v>
      </c>
      <c r="G119" s="3">
        <v>40.147081868253167</v>
      </c>
      <c r="H119" s="3">
        <v>41.734616642497777</v>
      </c>
      <c r="I119" s="3">
        <v>43.199260596132916</v>
      </c>
      <c r="J119" s="3">
        <v>44.545679145135772</v>
      </c>
      <c r="K119" s="3">
        <v>45.779879468962584</v>
      </c>
      <c r="L119" s="3">
        <v>46.908674480446088</v>
      </c>
      <c r="M119" s="3">
        <v>47.939270864516523</v>
      </c>
      <c r="N119" s="3">
        <v>48.878965170770599</v>
      </c>
      <c r="O119" s="3">
        <v>49.734928875528958</v>
      </c>
      <c r="P119" s="3">
        <v>50.514063659405409</v>
      </c>
      <c r="Q119" s="3">
        <v>51.222910221112869</v>
      </c>
      <c r="R119" s="3">
        <v>51.86759669257043</v>
      </c>
      <c r="S119" s="3">
        <v>52.453815510043796</v>
      </c>
      <c r="T119" s="3">
        <v>52.986820114972843</v>
      </c>
      <c r="U119" s="3">
        <v>53.471434981451658</v>
      </c>
      <c r="V119" s="3">
        <v>53.91207417782109</v>
      </c>
      <c r="W119" s="3">
        <v>54.312765003825248</v>
      </c>
      <c r="X119" s="3">
        <v>54.677174259809213</v>
      </c>
    </row>
    <row r="120" spans="1:24" x14ac:dyDescent="0.3">
      <c r="A120" s="2" t="s">
        <v>6</v>
      </c>
      <c r="B120" s="2" t="s">
        <v>206</v>
      </c>
      <c r="C120" s="2" t="s">
        <v>127</v>
      </c>
      <c r="D120" s="2" t="s">
        <v>8</v>
      </c>
      <c r="E120" s="2" t="s">
        <v>9</v>
      </c>
      <c r="F120" s="3">
        <v>41.433999999999997</v>
      </c>
      <c r="G120" s="3">
        <v>41.573507126358223</v>
      </c>
      <c r="H120" s="3">
        <v>41.731573950393717</v>
      </c>
      <c r="I120" s="3">
        <v>41.910711577372375</v>
      </c>
      <c r="J120" s="3">
        <v>42.113780933319596</v>
      </c>
      <c r="K120" s="3">
        <v>42.344043541689167</v>
      </c>
      <c r="L120" s="3">
        <v>42.605219885743921</v>
      </c>
      <c r="M120" s="3">
        <v>42.901556387800603</v>
      </c>
      <c r="N120" s="3">
        <v>43.237902069709108</v>
      </c>
      <c r="O120" s="3">
        <v>43.619795910819704</v>
      </c>
      <c r="P120" s="3">
        <v>44.053565726387006</v>
      </c>
      <c r="Q120" s="3">
        <v>44.546438949188421</v>
      </c>
      <c r="R120" s="3">
        <v>45.106664850789407</v>
      </c>
      <c r="S120" s="3">
        <v>45.743646240757208</v>
      </c>
      <c r="T120" s="3">
        <v>46.468076160350854</v>
      </c>
      <c r="U120" s="3">
        <v>47.292070991426215</v>
      </c>
      <c r="V120" s="3">
        <v>48.229284941752312</v>
      </c>
      <c r="W120" s="3">
        <v>49.294980962315549</v>
      </c>
      <c r="X120" s="3">
        <v>50.506018424311996</v>
      </c>
    </row>
    <row r="121" spans="1:24" x14ac:dyDescent="0.3">
      <c r="A121" s="2" t="s">
        <v>6</v>
      </c>
      <c r="B121" s="2" t="s">
        <v>206</v>
      </c>
      <c r="C121" s="2" t="s">
        <v>128</v>
      </c>
      <c r="D121" s="2" t="s">
        <v>8</v>
      </c>
      <c r="E121" s="2" t="s">
        <v>9</v>
      </c>
      <c r="F121" s="3">
        <v>89.046000000000006</v>
      </c>
      <c r="G121" s="3">
        <v>91.059823294419601</v>
      </c>
      <c r="H121" s="3">
        <v>92.46913011274151</v>
      </c>
      <c r="I121" s="3">
        <v>93.509645135769375</v>
      </c>
      <c r="J121" s="3">
        <v>94.308949388997434</v>
      </c>
      <c r="K121" s="3">
        <v>94.941977842034873</v>
      </c>
      <c r="L121" s="3">
        <v>95.455588664982244</v>
      </c>
      <c r="M121" s="3">
        <v>95.880568595832187</v>
      </c>
      <c r="N121" s="3">
        <v>96.237971096867511</v>
      </c>
      <c r="O121" s="3">
        <v>96.542677333924004</v>
      </c>
      <c r="P121" s="3">
        <v>96.80550173751071</v>
      </c>
      <c r="Q121" s="3">
        <v>97.034491334321402</v>
      </c>
      <c r="R121" s="3">
        <v>97.235757160483459</v>
      </c>
      <c r="S121" s="3">
        <v>97.414023100716847</v>
      </c>
      <c r="T121" s="3">
        <v>97.572998133181756</v>
      </c>
      <c r="U121" s="3">
        <v>97.715634865697695</v>
      </c>
      <c r="V121" s="3">
        <v>97.844312906165541</v>
      </c>
      <c r="W121" s="3">
        <v>97.960971374584958</v>
      </c>
      <c r="X121" s="3">
        <v>98.067206280396519</v>
      </c>
    </row>
    <row r="122" spans="1:24" x14ac:dyDescent="0.3">
      <c r="A122" s="2" t="s">
        <v>6</v>
      </c>
      <c r="B122" s="2" t="s">
        <v>206</v>
      </c>
      <c r="C122" s="2" t="s">
        <v>129</v>
      </c>
      <c r="D122" s="2" t="s">
        <v>8</v>
      </c>
      <c r="E122" s="2" t="s">
        <v>9</v>
      </c>
      <c r="F122" s="3">
        <v>41.837000000000003</v>
      </c>
      <c r="G122" s="3">
        <v>41.916435711421087</v>
      </c>
      <c r="H122" s="3">
        <v>42.004517039272166</v>
      </c>
      <c r="I122" s="3">
        <v>42.102195478973726</v>
      </c>
      <c r="J122" s="3">
        <v>42.210529412088462</v>
      </c>
      <c r="K122" s="3">
        <v>42.330696523397904</v>
      </c>
      <c r="L122" s="3">
        <v>42.464007723014277</v>
      </c>
      <c r="M122" s="3">
        <v>42.611922759042592</v>
      </c>
      <c r="N122" s="3">
        <v>42.776067725886463</v>
      </c>
      <c r="O122" s="3">
        <v>42.958254692620471</v>
      </c>
      <c r="P122" s="3">
        <v>43.160503693457109</v>
      </c>
      <c r="Q122" s="3">
        <v>43.385067335881587</v>
      </c>
      <c r="R122" s="3">
        <v>43.634458287920637</v>
      </c>
      <c r="S122" s="3">
        <v>43.911479898821526</v>
      </c>
      <c r="T122" s="3">
        <v>44.219260179072499</v>
      </c>
      <c r="U122" s="3">
        <v>44.561289304333926</v>
      </c>
      <c r="V122" s="3">
        <v>44.941460696239318</v>
      </c>
      <c r="W122" s="3">
        <v>45.364115546390529</v>
      </c>
      <c r="X122" s="3">
        <v>45.834090352978798</v>
      </c>
    </row>
    <row r="123" spans="1:24" x14ac:dyDescent="0.3">
      <c r="A123" s="2" t="s">
        <v>6</v>
      </c>
      <c r="B123" s="2" t="s">
        <v>206</v>
      </c>
      <c r="C123" s="2" t="s">
        <v>130</v>
      </c>
      <c r="D123" s="2" t="s">
        <v>8</v>
      </c>
      <c r="E123" s="2" t="s">
        <v>9</v>
      </c>
      <c r="F123" s="3">
        <v>19.768999999999998</v>
      </c>
      <c r="G123" s="3">
        <v>20.790102035067111</v>
      </c>
      <c r="H123" s="3">
        <v>21.815756725077808</v>
      </c>
      <c r="I123" s="3">
        <v>22.842289215698163</v>
      </c>
      <c r="J123" s="3">
        <v>23.866133043847043</v>
      </c>
      <c r="K123" s="3">
        <v>24.883879543259077</v>
      </c>
      <c r="L123" s="3">
        <v>25.892320020631281</v>
      </c>
      <c r="M123" s="3">
        <v>26.888479923263837</v>
      </c>
      <c r="N123" s="3">
        <v>27.869644667676052</v>
      </c>
      <c r="O123" s="3">
        <v>28.83337720794681</v>
      </c>
      <c r="P123" s="3">
        <v>29.777527769027206</v>
      </c>
      <c r="Q123" s="3">
        <v>30.700236440020362</v>
      </c>
      <c r="R123" s="3">
        <v>31.599929510515203</v>
      </c>
      <c r="S123" s="3">
        <v>32.475310542274016</v>
      </c>
      <c r="T123" s="3">
        <v>33.325347207400156</v>
      </c>
      <c r="U123" s="3">
        <v>34.149254904638013</v>
      </c>
      <c r="V123" s="3">
        <v>34.946478101380968</v>
      </c>
      <c r="W123" s="3">
        <v>35.716670253978947</v>
      </c>
      <c r="X123" s="3">
        <v>36.459673045557892</v>
      </c>
    </row>
    <row r="124" spans="1:24" x14ac:dyDescent="0.3">
      <c r="A124" s="2" t="s">
        <v>6</v>
      </c>
      <c r="B124" s="2" t="s">
        <v>206</v>
      </c>
      <c r="C124" s="2" t="s">
        <v>131</v>
      </c>
      <c r="D124" s="2" t="s">
        <v>8</v>
      </c>
      <c r="E124" s="2" t="s">
        <v>9</v>
      </c>
      <c r="F124" s="3">
        <v>72.171000000000006</v>
      </c>
      <c r="G124" s="3">
        <v>73.026717147059358</v>
      </c>
      <c r="H124" s="3">
        <v>73.798484915883307</v>
      </c>
      <c r="I124" s="3">
        <v>74.496340913753428</v>
      </c>
      <c r="J124" s="3">
        <v>75.128924063528501</v>
      </c>
      <c r="K124" s="3">
        <v>75.70368668065656</v>
      </c>
      <c r="L124" s="3">
        <v>76.22707461176428</v>
      </c>
      <c r="M124" s="3">
        <v>76.704679309926661</v>
      </c>
      <c r="N124" s="3">
        <v>77.141365784406361</v>
      </c>
      <c r="O124" s="3">
        <v>77.541380091129923</v>
      </c>
      <c r="P124" s="3">
        <v>77.908439619974658</v>
      </c>
      <c r="Q124" s="3">
        <v>78.245808990675584</v>
      </c>
      <c r="R124" s="3">
        <v>78.556363943453505</v>
      </c>
      <c r="S124" s="3">
        <v>78.842645226898682</v>
      </c>
      <c r="T124" s="3">
        <v>79.106904152077945</v>
      </c>
      <c r="U124" s="3">
        <v>79.351141198012414</v>
      </c>
      <c r="V124" s="3">
        <v>79.577138815517785</v>
      </c>
      <c r="W124" s="3">
        <v>79.786489378335972</v>
      </c>
      <c r="X124" s="3">
        <v>79.98061906669696</v>
      </c>
    </row>
    <row r="125" spans="1:24" x14ac:dyDescent="0.3">
      <c r="A125" s="2" t="s">
        <v>6</v>
      </c>
      <c r="B125" s="2" t="s">
        <v>206</v>
      </c>
      <c r="C125" s="2" t="s">
        <v>132</v>
      </c>
      <c r="D125" s="2" t="s">
        <v>8</v>
      </c>
      <c r="E125" s="2" t="s">
        <v>9</v>
      </c>
      <c r="F125" s="3">
        <v>50.075000000000003</v>
      </c>
      <c r="G125" s="3">
        <v>51.000932658554909</v>
      </c>
      <c r="H125" s="3">
        <v>51.930448326314874</v>
      </c>
      <c r="I125" s="3">
        <v>52.862907745337971</v>
      </c>
      <c r="J125" s="3">
        <v>53.797654474169235</v>
      </c>
      <c r="K125" s="3">
        <v>54.734016537693421</v>
      </c>
      <c r="L125" s="3">
        <v>55.671308211249837</v>
      </c>
      <c r="M125" s="3">
        <v>56.608831931401213</v>
      </c>
      <c r="N125" s="3">
        <v>57.545880324115473</v>
      </c>
      <c r="O125" s="3">
        <v>58.481738339522046</v>
      </c>
      <c r="P125" s="3">
        <v>59.415685480872348</v>
      </c>
      <c r="Q125" s="3">
        <v>60.346998113895225</v>
      </c>
      <c r="R125" s="3">
        <v>61.274951841424318</v>
      </c>
      <c r="S125" s="3">
        <v>62.198823927011468</v>
      </c>
      <c r="T125" s="3">
        <v>63.117895750255485</v>
      </c>
      <c r="U125" s="3">
        <v>64.031455275793775</v>
      </c>
      <c r="V125" s="3">
        <v>64.938799517344719</v>
      </c>
      <c r="W125" s="3">
        <v>65.839236977868083</v>
      </c>
      <c r="X125" s="3">
        <v>66.732090046842458</v>
      </c>
    </row>
    <row r="126" spans="1:24" x14ac:dyDescent="0.3">
      <c r="A126" s="2" t="s">
        <v>6</v>
      </c>
      <c r="B126" s="2" t="s">
        <v>206</v>
      </c>
      <c r="C126" s="2" t="s">
        <v>133</v>
      </c>
      <c r="D126" s="2" t="s">
        <v>8</v>
      </c>
      <c r="E126" s="2" t="s">
        <v>9</v>
      </c>
      <c r="F126" s="3">
        <v>37.976999999999997</v>
      </c>
      <c r="G126" s="3">
        <v>38.925669753574724</v>
      </c>
      <c r="H126" s="3">
        <v>39.844921346087119</v>
      </c>
      <c r="I126" s="3">
        <v>40.734422749035716</v>
      </c>
      <c r="J126" s="3">
        <v>41.594044423397875</v>
      </c>
      <c r="K126" s="3">
        <v>42.423835408622232</v>
      </c>
      <c r="L126" s="3">
        <v>43.224000224498397</v>
      </c>
      <c r="M126" s="3">
        <v>43.994876965397708</v>
      </c>
      <c r="N126" s="3">
        <v>44.736916850229669</v>
      </c>
      <c r="O126" s="3">
        <v>45.450665392635223</v>
      </c>
      <c r="P126" s="3">
        <v>46.136745274591171</v>
      </c>
      <c r="Q126" s="3">
        <v>46.795840941845526</v>
      </c>
      <c r="R126" s="3">
        <v>47.42868488989815</v>
      </c>
      <c r="S126" s="3">
        <v>48.03604557269189</v>
      </c>
      <c r="T126" s="3">
        <v>48.618716840767959</v>
      </c>
      <c r="U126" s="3">
        <v>49.177508799387098</v>
      </c>
      <c r="V126" s="3">
        <v>49.71323996818348</v>
      </c>
      <c r="W126" s="3">
        <v>50.226730620664725</v>
      </c>
      <c r="X126" s="3">
        <v>50.718797182883257</v>
      </c>
    </row>
    <row r="127" spans="1:24" x14ac:dyDescent="0.3">
      <c r="A127" s="2" t="s">
        <v>6</v>
      </c>
      <c r="B127" s="2" t="s">
        <v>206</v>
      </c>
      <c r="C127" s="2" t="s">
        <v>134</v>
      </c>
      <c r="D127" s="2" t="s">
        <v>8</v>
      </c>
      <c r="E127" s="2" t="s">
        <v>9</v>
      </c>
      <c r="F127" s="3">
        <v>57.357999999999997</v>
      </c>
      <c r="G127" s="3">
        <v>58.938949374734364</v>
      </c>
      <c r="H127" s="3">
        <v>60.256320763339758</v>
      </c>
      <c r="I127" s="3">
        <v>61.356579766664375</v>
      </c>
      <c r="J127" s="3">
        <v>62.277845500266636</v>
      </c>
      <c r="K127" s="3">
        <v>63.051215079731939</v>
      </c>
      <c r="L127" s="3">
        <v>63.702025496252105</v>
      </c>
      <c r="M127" s="3">
        <v>64.250947671042127</v>
      </c>
      <c r="N127" s="3">
        <v>64.714892544507265</v>
      </c>
      <c r="O127" s="3">
        <v>65.107744027718127</v>
      </c>
      <c r="P127" s="3">
        <v>65.440944998805435</v>
      </c>
      <c r="Q127" s="3">
        <v>65.723963538882998</v>
      </c>
      <c r="R127" s="3">
        <v>65.964663622766651</v>
      </c>
      <c r="S127" s="3">
        <v>66.16960039593296</v>
      </c>
      <c r="T127" s="3">
        <v>66.344256193870791</v>
      </c>
      <c r="U127" s="3">
        <v>66.493230027200283</v>
      </c>
      <c r="V127" s="3">
        <v>66.620390455585721</v>
      </c>
      <c r="W127" s="3">
        <v>66.728999557155618</v>
      </c>
      <c r="X127" s="3">
        <v>66.821813974981566</v>
      </c>
    </row>
    <row r="128" spans="1:24" x14ac:dyDescent="0.3">
      <c r="A128" s="2" t="s">
        <v>6</v>
      </c>
      <c r="B128" s="2" t="s">
        <v>206</v>
      </c>
      <c r="C128" s="2" t="s">
        <v>135</v>
      </c>
      <c r="D128" s="2" t="s">
        <v>8</v>
      </c>
      <c r="E128" s="2" t="s">
        <v>9</v>
      </c>
      <c r="F128" s="3">
        <v>17.109000000000002</v>
      </c>
      <c r="G128" s="3">
        <v>18.159278459356724</v>
      </c>
      <c r="H128" s="3">
        <v>19.187845186492492</v>
      </c>
      <c r="I128" s="3">
        <v>20.187794254746667</v>
      </c>
      <c r="J128" s="3">
        <v>21.15325810177989</v>
      </c>
      <c r="K128" s="3">
        <v>22.079471652497826</v>
      </c>
      <c r="L128" s="3">
        <v>22.962777335575872</v>
      </c>
      <c r="M128" s="3">
        <v>23.800581243375497</v>
      </c>
      <c r="N128" s="3">
        <v>24.591272477427705</v>
      </c>
      <c r="O128" s="3">
        <v>25.334117839544241</v>
      </c>
      <c r="P128" s="3">
        <v>26.029142928945237</v>
      </c>
      <c r="Q128" s="3">
        <v>26.677008880428083</v>
      </c>
      <c r="R128" s="3">
        <v>27.278891858759557</v>
      </c>
      <c r="S128" s="3">
        <v>27.836370332791333</v>
      </c>
      <c r="T128" s="3">
        <v>28.351323294144777</v>
      </c>
      <c r="U128" s="3">
        <v>28.825841061974906</v>
      </c>
      <c r="V128" s="3">
        <v>29.262149153069224</v>
      </c>
      <c r="W128" s="3">
        <v>29.662544871845981</v>
      </c>
      <c r="X128" s="3">
        <v>30.029345737902023</v>
      </c>
    </row>
    <row r="129" spans="1:24" x14ac:dyDescent="0.3">
      <c r="A129" s="2" t="s">
        <v>6</v>
      </c>
      <c r="B129" s="2" t="s">
        <v>206</v>
      </c>
      <c r="C129" s="2" t="s">
        <v>136</v>
      </c>
      <c r="D129" s="2" t="s">
        <v>8</v>
      </c>
      <c r="E129" s="2" t="s">
        <v>9</v>
      </c>
      <c r="F129" s="3">
        <v>49.802999999999997</v>
      </c>
      <c r="G129" s="3">
        <v>51.302913356707514</v>
      </c>
      <c r="H129" s="3">
        <v>52.678605326802007</v>
      </c>
      <c r="I129" s="3">
        <v>53.938836534573106</v>
      </c>
      <c r="J129" s="3">
        <v>55.09242787630626</v>
      </c>
      <c r="K129" s="3">
        <v>56.147990110181837</v>
      </c>
      <c r="L129" s="3">
        <v>57.113749266219848</v>
      </c>
      <c r="M129" s="3">
        <v>57.997443080784151</v>
      </c>
      <c r="N129" s="3">
        <v>58.806268364382774</v>
      </c>
      <c r="O129" s="3">
        <v>59.546863709255568</v>
      </c>
      <c r="P129" s="3">
        <v>60.225315825735301</v>
      </c>
      <c r="Q129" s="3">
        <v>60.847180947126922</v>
      </c>
      <c r="R129" s="3">
        <v>61.417515195334957</v>
      </c>
      <c r="S129" s="3">
        <v>61.940909651207917</v>
      </c>
      <c r="T129" s="3">
        <v>62.42152723895645</v>
      </c>
      <c r="U129" s="3">
        <v>62.863139521082445</v>
      </c>
      <c r="V129" s="3">
        <v>63.269162201304837</v>
      </c>
      <c r="W129" s="3">
        <v>63.642688622322495</v>
      </c>
      <c r="X129" s="3">
        <v>63.986520880571184</v>
      </c>
    </row>
    <row r="130" spans="1:24" x14ac:dyDescent="0.3">
      <c r="A130" s="2" t="s">
        <v>6</v>
      </c>
      <c r="B130" s="2" t="s">
        <v>206</v>
      </c>
      <c r="C130" s="2" t="s">
        <v>137</v>
      </c>
      <c r="D130" s="2" t="s">
        <v>8</v>
      </c>
      <c r="E130" s="2" t="s">
        <v>9</v>
      </c>
      <c r="F130" s="3">
        <v>57.319000000000003</v>
      </c>
      <c r="G130" s="3">
        <v>58.362610146551987</v>
      </c>
      <c r="H130" s="3">
        <v>59.334866404815919</v>
      </c>
      <c r="I130" s="3">
        <v>60.240759408760958</v>
      </c>
      <c r="J130" s="3">
        <v>61.085033440222993</v>
      </c>
      <c r="K130" s="3">
        <v>61.872161056425782</v>
      </c>
      <c r="L130" s="3">
        <v>62.606331634671584</v>
      </c>
      <c r="M130" s="3">
        <v>63.291449934744534</v>
      </c>
      <c r="N130" s="3">
        <v>63.931141661115952</v>
      </c>
      <c r="O130" s="3">
        <v>64.528763729612109</v>
      </c>
      <c r="P130" s="3">
        <v>65.087417521243367</v>
      </c>
      <c r="Q130" s="3">
        <v>65.609963859536563</v>
      </c>
      <c r="R130" s="3">
        <v>66.099038798158375</v>
      </c>
      <c r="S130" s="3">
        <v>66.557069572676937</v>
      </c>
      <c r="T130" s="3">
        <v>66.986290271312441</v>
      </c>
      <c r="U130" s="3">
        <v>67.388756929012814</v>
      </c>
      <c r="V130" s="3">
        <v>67.766361858999161</v>
      </c>
      <c r="W130" s="3">
        <v>68.120847115509548</v>
      </c>
      <c r="X130" s="3">
        <v>68.453817038244367</v>
      </c>
    </row>
    <row r="131" spans="1:24" x14ac:dyDescent="0.3">
      <c r="A131" s="2" t="s">
        <v>6</v>
      </c>
      <c r="B131" s="2" t="s">
        <v>206</v>
      </c>
      <c r="C131" s="2" t="s">
        <v>138</v>
      </c>
      <c r="D131" s="2" t="s">
        <v>8</v>
      </c>
      <c r="E131" s="2" t="s">
        <v>9</v>
      </c>
      <c r="F131" s="3">
        <v>82.861000000000004</v>
      </c>
      <c r="G131" s="3">
        <v>84.222674159463338</v>
      </c>
      <c r="H131" s="3">
        <v>85.520798551603988</v>
      </c>
      <c r="I131" s="3">
        <v>86.751682463964059</v>
      </c>
      <c r="J131" s="3">
        <v>87.912674688727549</v>
      </c>
      <c r="K131" s="3">
        <v>89.002161785939109</v>
      </c>
      <c r="L131" s="3">
        <v>90.019529522900058</v>
      </c>
      <c r="M131" s="3">
        <v>90.965092835326772</v>
      </c>
      <c r="N131" s="3">
        <v>91.840001170200864</v>
      </c>
      <c r="O131" s="3">
        <v>92.646126795178134</v>
      </c>
      <c r="P131" s="3">
        <v>93.385943641818159</v>
      </c>
      <c r="Q131" s="3">
        <v>94.062403622187659</v>
      </c>
      <c r="R131" s="3">
        <v>94.678816301428455</v>
      </c>
      <c r="S131" s="3">
        <v>95.238736514961005</v>
      </c>
      <c r="T131" s="3">
        <v>95.745863162270354</v>
      </c>
      <c r="U131" s="3">
        <v>96.203951127000991</v>
      </c>
      <c r="V131" s="3">
        <v>96.61673715821496</v>
      </c>
      <c r="W131" s="3">
        <v>96.987879649849802</v>
      </c>
      <c r="X131" s="3">
        <v>97.320911588323952</v>
      </c>
    </row>
    <row r="132" spans="1:24" x14ac:dyDescent="0.3">
      <c r="A132" s="2" t="s">
        <v>6</v>
      </c>
      <c r="B132" s="2" t="s">
        <v>206</v>
      </c>
      <c r="C132" s="2" t="s">
        <v>139</v>
      </c>
      <c r="D132" s="2" t="s">
        <v>8</v>
      </c>
      <c r="E132" s="2" t="s">
        <v>9</v>
      </c>
      <c r="F132" s="3">
        <v>79.411000000000001</v>
      </c>
      <c r="G132" s="3">
        <v>80.409975454665954</v>
      </c>
      <c r="H132" s="3">
        <v>81.467756695945226</v>
      </c>
      <c r="I132" s="3">
        <v>82.577654825309537</v>
      </c>
      <c r="J132" s="3">
        <v>83.730613249952924</v>
      </c>
      <c r="K132" s="3">
        <v>84.915260046869719</v>
      </c>
      <c r="L132" s="3">
        <v>86.118161151292085</v>
      </c>
      <c r="M132" s="3">
        <v>87.32429333340194</v>
      </c>
      <c r="N132" s="3">
        <v>88.517724333102279</v>
      </c>
      <c r="O132" s="3">
        <v>89.682449509884592</v>
      </c>
      <c r="P132" s="3">
        <v>90.803298738502264</v>
      </c>
      <c r="Q132" s="3">
        <v>91.866804660112194</v>
      </c>
      <c r="R132" s="3">
        <v>92.861922297031057</v>
      </c>
      <c r="S132" s="3">
        <v>93.780512915354734</v>
      </c>
      <c r="T132" s="3">
        <v>94.617546512076004</v>
      </c>
      <c r="U132" s="3">
        <v>95.371025956323379</v>
      </c>
      <c r="V132" s="3">
        <v>96.041678590507502</v>
      </c>
      <c r="W132" s="3">
        <v>96.632488306386122</v>
      </c>
      <c r="X132" s="3">
        <v>97.148149295430514</v>
      </c>
    </row>
    <row r="133" spans="1:24" x14ac:dyDescent="0.3">
      <c r="A133" s="2" t="s">
        <v>6</v>
      </c>
      <c r="B133" s="2" t="s">
        <v>206</v>
      </c>
      <c r="C133" s="2" t="s">
        <v>140</v>
      </c>
      <c r="D133" s="2" t="s">
        <v>8</v>
      </c>
      <c r="E133" s="2" t="s">
        <v>9</v>
      </c>
      <c r="F133" s="3">
        <v>18.620999999999999</v>
      </c>
      <c r="G133" s="3">
        <v>19.847819362326408</v>
      </c>
      <c r="H133" s="3">
        <v>21.062850422321375</v>
      </c>
      <c r="I133" s="3">
        <v>22.257717866848147</v>
      </c>
      <c r="J133" s="3">
        <v>23.424938288079893</v>
      </c>
      <c r="K133" s="3">
        <v>24.558054053596283</v>
      </c>
      <c r="L133" s="3">
        <v>25.651703938730165</v>
      </c>
      <c r="M133" s="3">
        <v>26.70163649874943</v>
      </c>
      <c r="N133" s="3">
        <v>27.704675652294853</v>
      </c>
      <c r="O133" s="3">
        <v>28.658649664934938</v>
      </c>
      <c r="P133" s="3">
        <v>29.562294914155849</v>
      </c>
      <c r="Q133" s="3">
        <v>30.415144887985257</v>
      </c>
      <c r="R133" s="3">
        <v>31.21741325546666</v>
      </c>
      <c r="S133" s="3">
        <v>31.96987793526565</v>
      </c>
      <c r="T133" s="3">
        <v>32.673771173006458</v>
      </c>
      <c r="U133" s="3">
        <v>33.330678910216811</v>
      </c>
      <c r="V133" s="3">
        <v>33.942451288788689</v>
      </c>
      <c r="W133" s="3">
        <v>34.51112501612527</v>
      </c>
      <c r="X133" s="3">
        <v>35.03885750316725</v>
      </c>
    </row>
    <row r="134" spans="1:24" x14ac:dyDescent="0.3">
      <c r="A134" s="2" t="s">
        <v>6</v>
      </c>
      <c r="B134" s="2" t="s">
        <v>206</v>
      </c>
      <c r="C134" s="2" t="s">
        <v>141</v>
      </c>
      <c r="D134" s="2" t="s">
        <v>8</v>
      </c>
      <c r="E134" s="2" t="s">
        <v>9</v>
      </c>
      <c r="F134" s="3">
        <v>86.200000000000017</v>
      </c>
      <c r="G134" s="3">
        <v>87.364646948480924</v>
      </c>
      <c r="H134" s="3">
        <v>88.355645676596566</v>
      </c>
      <c r="I134" s="3">
        <v>89.207934009793433</v>
      </c>
      <c r="J134" s="3">
        <v>89.947914335034071</v>
      </c>
      <c r="K134" s="3">
        <v>90.595846027974304</v>
      </c>
      <c r="L134" s="3">
        <v>91.167495459579314</v>
      </c>
      <c r="M134" s="3">
        <v>91.675292339150005</v>
      </c>
      <c r="N134" s="3">
        <v>92.129152892389115</v>
      </c>
      <c r="O134" s="3">
        <v>92.537074716269572</v>
      </c>
      <c r="P134" s="3">
        <v>92.905572770350389</v>
      </c>
      <c r="Q134" s="3">
        <v>93.240003204248751</v>
      </c>
      <c r="R134" s="3">
        <v>93.544806881585728</v>
      </c>
      <c r="S134" s="3">
        <v>93.823694648130839</v>
      </c>
      <c r="T134" s="3">
        <v>94.079789811040527</v>
      </c>
      <c r="U134" s="3">
        <v>94.315738821303853</v>
      </c>
      <c r="V134" s="3">
        <v>94.533798067998845</v>
      </c>
      <c r="W134" s="3">
        <v>94.735902540915987</v>
      </c>
      <c r="X134" s="3">
        <v>94.923720597819838</v>
      </c>
    </row>
    <row r="135" spans="1:24" x14ac:dyDescent="0.3">
      <c r="A135" s="2" t="s">
        <v>6</v>
      </c>
      <c r="B135" s="2" t="s">
        <v>206</v>
      </c>
      <c r="C135" s="2" t="s">
        <v>142</v>
      </c>
      <c r="D135" s="2" t="s">
        <v>8</v>
      </c>
      <c r="E135" s="2" t="s">
        <v>9</v>
      </c>
      <c r="F135" s="3">
        <v>73.034999999999997</v>
      </c>
      <c r="G135" s="3">
        <v>73.708047419181142</v>
      </c>
      <c r="H135" s="3">
        <v>74.346443817219068</v>
      </c>
      <c r="I135" s="3">
        <v>74.952430353572922</v>
      </c>
      <c r="J135" s="3">
        <v>75.52808951327097</v>
      </c>
      <c r="K135" s="3">
        <v>76.075355093522347</v>
      </c>
      <c r="L135" s="3">
        <v>76.596022094447321</v>
      </c>
      <c r="M135" s="3">
        <v>77.091756343185608</v>
      </c>
      <c r="N135" s="3">
        <v>77.564103736139742</v>
      </c>
      <c r="O135" s="3">
        <v>78.014499025944019</v>
      </c>
      <c r="P135" s="3">
        <v>78.444274110922137</v>
      </c>
      <c r="Q135" s="3">
        <v>78.854665807713076</v>
      </c>
      <c r="R135" s="3">
        <v>79.246823104310494</v>
      </c>
      <c r="S135" s="3">
        <v>79.621813902477896</v>
      </c>
      <c r="T135" s="3">
        <v>79.980631266542161</v>
      </c>
      <c r="U135" s="3">
        <v>80.324199200845939</v>
      </c>
      <c r="V135" s="3">
        <v>80.653377981358489</v>
      </c>
      <c r="W135" s="3">
        <v>80.968969068650239</v>
      </c>
      <c r="X135" s="3">
        <v>81.271719630040977</v>
      </c>
    </row>
    <row r="136" spans="1:24" x14ac:dyDescent="0.3">
      <c r="A136" s="2" t="s">
        <v>6</v>
      </c>
      <c r="B136" s="2" t="s">
        <v>206</v>
      </c>
      <c r="C136" s="2" t="s">
        <v>143</v>
      </c>
      <c r="D136" s="2" t="s">
        <v>8</v>
      </c>
      <c r="E136" s="2" t="s">
        <v>9</v>
      </c>
      <c r="F136" s="3">
        <v>35.895000000000003</v>
      </c>
      <c r="G136" s="3">
        <v>36.615446394014214</v>
      </c>
      <c r="H136" s="3">
        <v>37.344845085143277</v>
      </c>
      <c r="I136" s="3">
        <v>38.083018987460257</v>
      </c>
      <c r="J136" s="3">
        <v>38.829774334397712</v>
      </c>
      <c r="K136" s="3">
        <v>39.584900376699203</v>
      </c>
      <c r="L136" s="3">
        <v>40.34816912390643</v>
      </c>
      <c r="M136" s="3">
        <v>41.119335133674682</v>
      </c>
      <c r="N136" s="3">
        <v>41.898135353205248</v>
      </c>
      <c r="O136" s="3">
        <v>42.684289017036726</v>
      </c>
      <c r="P136" s="3">
        <v>43.477497605345675</v>
      </c>
      <c r="Q136" s="3">
        <v>44.277444866767887</v>
      </c>
      <c r="R136" s="3">
        <v>45.083796909560157</v>
      </c>
      <c r="S136" s="3">
        <v>45.896202364677507</v>
      </c>
      <c r="T136" s="3">
        <v>46.714292624040688</v>
      </c>
      <c r="U136" s="3">
        <v>47.537682156911075</v>
      </c>
      <c r="V136" s="3">
        <v>48.36596890687521</v>
      </c>
      <c r="W136" s="3">
        <v>49.1987347714701</v>
      </c>
      <c r="X136" s="3">
        <v>50.035546165952894</v>
      </c>
    </row>
    <row r="137" spans="1:24" x14ac:dyDescent="0.3">
      <c r="A137" s="2" t="s">
        <v>6</v>
      </c>
      <c r="B137" s="2" t="s">
        <v>206</v>
      </c>
      <c r="C137" s="2" t="s">
        <v>144</v>
      </c>
      <c r="D137" s="2" t="s">
        <v>8</v>
      </c>
      <c r="E137" s="2" t="s">
        <v>9</v>
      </c>
      <c r="F137" s="3">
        <v>74.799000000000007</v>
      </c>
      <c r="G137" s="3">
        <v>75.918967005617461</v>
      </c>
      <c r="H137" s="3">
        <v>76.875803474275813</v>
      </c>
      <c r="I137" s="3">
        <v>77.6985675477016</v>
      </c>
      <c r="J137" s="3">
        <v>78.410198194485602</v>
      </c>
      <c r="K137" s="3">
        <v>79.028965806126592</v>
      </c>
      <c r="L137" s="3">
        <v>79.569552801845589</v>
      </c>
      <c r="M137" s="3">
        <v>80.043861416391834</v>
      </c>
      <c r="N137" s="3">
        <v>80.46162111358484</v>
      </c>
      <c r="O137" s="3">
        <v>80.830848630268122</v>
      </c>
      <c r="P137" s="3">
        <v>81.158199156325168</v>
      </c>
      <c r="Q137" s="3">
        <v>81.449236601134487</v>
      </c>
      <c r="R137" s="3">
        <v>81.708643293216895</v>
      </c>
      <c r="S137" s="3">
        <v>81.940383999147301</v>
      </c>
      <c r="T137" s="3">
        <v>82.147835221095036</v>
      </c>
      <c r="U137" s="3">
        <v>82.33388789779616</v>
      </c>
      <c r="V137" s="3">
        <v>82.501029576498183</v>
      </c>
      <c r="W137" s="3">
        <v>82.651410620838519</v>
      </c>
      <c r="X137" s="3">
        <v>82.786897914652556</v>
      </c>
    </row>
    <row r="138" spans="1:24" x14ac:dyDescent="0.3">
      <c r="A138" s="2" t="s">
        <v>6</v>
      </c>
      <c r="B138" s="2" t="s">
        <v>206</v>
      </c>
      <c r="C138" s="2" t="s">
        <v>145</v>
      </c>
      <c r="D138" s="2" t="s">
        <v>8</v>
      </c>
      <c r="E138" s="2" t="s">
        <v>9</v>
      </c>
      <c r="F138" s="3">
        <v>76.92</v>
      </c>
      <c r="G138" s="3">
        <v>77.228596485205088</v>
      </c>
      <c r="H138" s="3">
        <v>77.546300271847514</v>
      </c>
      <c r="I138" s="3">
        <v>77.873096804749409</v>
      </c>
      <c r="J138" s="3">
        <v>78.20894204255795</v>
      </c>
      <c r="K138" s="3">
        <v>78.553760296278568</v>
      </c>
      <c r="L138" s="3">
        <v>78.907442123026726</v>
      </c>
      <c r="M138" s="3">
        <v>79.269842308676459</v>
      </c>
      <c r="N138" s="3">
        <v>79.640777976422129</v>
      </c>
      <c r="O138" s="3">
        <v>80.020026861293843</v>
      </c>
      <c r="P138" s="3">
        <v>80.407325793225965</v>
      </c>
      <c r="Q138" s="3">
        <v>80.802369433207758</v>
      </c>
      <c r="R138" s="3">
        <v>81.204809308169075</v>
      </c>
      <c r="S138" s="3">
        <v>81.61425319039472</v>
      </c>
      <c r="T138" s="3">
        <v>82.03026486624681</v>
      </c>
      <c r="U138" s="3">
        <v>82.452364336644706</v>
      </c>
      <c r="V138" s="3">
        <v>82.880028487975437</v>
      </c>
      <c r="W138" s="3">
        <v>83.312692266789014</v>
      </c>
      <c r="X138" s="3">
        <v>83.749750384724592</v>
      </c>
    </row>
    <row r="139" spans="1:24" x14ac:dyDescent="0.3">
      <c r="A139" s="2" t="s">
        <v>6</v>
      </c>
      <c r="B139" s="2" t="s">
        <v>206</v>
      </c>
      <c r="C139" s="2" t="s">
        <v>146</v>
      </c>
      <c r="D139" s="2" t="s">
        <v>8</v>
      </c>
      <c r="E139" s="2" t="s">
        <v>9</v>
      </c>
      <c r="F139" s="3">
        <v>48.902999999999999</v>
      </c>
      <c r="G139" s="3">
        <v>50.174823524961511</v>
      </c>
      <c r="H139" s="3">
        <v>51.37165338145158</v>
      </c>
      <c r="I139" s="3">
        <v>52.496678153222689</v>
      </c>
      <c r="J139" s="3">
        <v>53.553324719851602</v>
      </c>
      <c r="K139" s="3">
        <v>54.545144529055435</v>
      </c>
      <c r="L139" s="3">
        <v>55.475724900140854</v>
      </c>
      <c r="M139" s="3">
        <v>56.348621599313532</v>
      </c>
      <c r="N139" s="3">
        <v>57.167309055174776</v>
      </c>
      <c r="O139" s="3">
        <v>57.935144900268995</v>
      </c>
      <c r="P139" s="3">
        <v>58.655345931840039</v>
      </c>
      <c r="Q139" s="3">
        <v>59.330973016234587</v>
      </c>
      <c r="R139" s="3">
        <v>59.964922876663806</v>
      </c>
      <c r="S139" s="3">
        <v>60.559925081495813</v>
      </c>
      <c r="T139" s="3">
        <v>61.118542880226059</v>
      </c>
      <c r="U139" s="3">
        <v>61.643176814693014</v>
      </c>
      <c r="V139" s="3">
        <v>62.136070266344511</v>
      </c>
      <c r="W139" s="3">
        <v>62.599316291071261</v>
      </c>
      <c r="X139" s="3">
        <v>63.034865246899344</v>
      </c>
    </row>
    <row r="140" spans="1:24" x14ac:dyDescent="0.3">
      <c r="A140" s="2" t="s">
        <v>6</v>
      </c>
      <c r="B140" s="2" t="s">
        <v>206</v>
      </c>
      <c r="C140" s="2" t="s">
        <v>147</v>
      </c>
      <c r="D140" s="2" t="s">
        <v>8</v>
      </c>
      <c r="E140" s="2" t="s">
        <v>9</v>
      </c>
      <c r="F140" s="3">
        <v>12.526</v>
      </c>
      <c r="G140" s="3">
        <v>14.22450499709598</v>
      </c>
      <c r="H140" s="3">
        <v>15.798601649807974</v>
      </c>
      <c r="I140" s="3">
        <v>17.201719898372751</v>
      </c>
      <c r="J140" s="3">
        <v>18.411000727616823</v>
      </c>
      <c r="K140" s="3">
        <v>19.424231957999524</v>
      </c>
      <c r="L140" s="3">
        <v>20.253889545175952</v>
      </c>
      <c r="M140" s="3">
        <v>20.920860167547854</v>
      </c>
      <c r="N140" s="3">
        <v>21.449346719040978</v>
      </c>
      <c r="O140" s="3">
        <v>21.863417858429663</v>
      </c>
      <c r="P140" s="3">
        <v>22.185039586376934</v>
      </c>
      <c r="Q140" s="3">
        <v>22.433194596224066</v>
      </c>
      <c r="R140" s="3">
        <v>22.623692721988071</v>
      </c>
      <c r="S140" s="3">
        <v>22.769364370561377</v>
      </c>
      <c r="T140" s="3">
        <v>22.880430073886345</v>
      </c>
      <c r="U140" s="3">
        <v>22.964921774878526</v>
      </c>
      <c r="V140" s="3">
        <v>23.029088852411654</v>
      </c>
      <c r="W140" s="3">
        <v>23.077757935817694</v>
      </c>
      <c r="X140" s="3">
        <v>23.114636353539524</v>
      </c>
    </row>
    <row r="141" spans="1:24" x14ac:dyDescent="0.3">
      <c r="A141" s="2" t="s">
        <v>6</v>
      </c>
      <c r="B141" s="2" t="s">
        <v>206</v>
      </c>
      <c r="C141" s="2" t="s">
        <v>148</v>
      </c>
      <c r="D141" s="2" t="s">
        <v>8</v>
      </c>
      <c r="E141" s="2" t="s">
        <v>9</v>
      </c>
      <c r="F141" s="3">
        <v>60.957999999999998</v>
      </c>
      <c r="G141" s="3">
        <v>62.004722547243887</v>
      </c>
      <c r="H141" s="3">
        <v>62.961080861928956</v>
      </c>
      <c r="I141" s="3">
        <v>63.835638012187538</v>
      </c>
      <c r="J141" s="3">
        <v>64.636164304489327</v>
      </c>
      <c r="K141" s="3">
        <v>65.369679107066304</v>
      </c>
      <c r="L141" s="3">
        <v>66.042504283830567</v>
      </c>
      <c r="M141" s="3">
        <v>66.660322611405348</v>
      </c>
      <c r="N141" s="3">
        <v>67.228236918820841</v>
      </c>
      <c r="O141" s="3">
        <v>67.750827329410029</v>
      </c>
      <c r="P141" s="3">
        <v>68.232205097492056</v>
      </c>
      <c r="Q141" s="3">
        <v>68.676062271699806</v>
      </c>
      <c r="R141" s="3">
        <v>69.085716895574436</v>
      </c>
      <c r="S141" s="3">
        <v>69.464153756100387</v>
      </c>
      <c r="T141" s="3">
        <v>69.814060870162038</v>
      </c>
      <c r="U141" s="3">
        <v>70.137861997976856</v>
      </c>
      <c r="V141" s="3">
        <v>70.437745519347018</v>
      </c>
      <c r="W141" s="3">
        <v>70.715690022141843</v>
      </c>
      <c r="X141" s="3">
        <v>70.973486945631208</v>
      </c>
    </row>
    <row r="142" spans="1:24" x14ac:dyDescent="0.3">
      <c r="A142" s="2" t="s">
        <v>6</v>
      </c>
      <c r="B142" s="2" t="s">
        <v>206</v>
      </c>
      <c r="C142" s="2" t="s">
        <v>149</v>
      </c>
      <c r="D142" s="2" t="s">
        <v>8</v>
      </c>
      <c r="E142" s="2" t="s">
        <v>9</v>
      </c>
      <c r="F142" s="3">
        <v>98.784999999999997</v>
      </c>
      <c r="G142" s="3">
        <v>99.715063289080845</v>
      </c>
      <c r="H142" s="3">
        <v>99.800588661497557</v>
      </c>
      <c r="I142" s="3">
        <v>99.845624442270193</v>
      </c>
      <c r="J142" s="3">
        <v>99.873960728103057</v>
      </c>
      <c r="K142" s="3">
        <v>99.893591909170439</v>
      </c>
      <c r="L142" s="3">
        <v>99.908056426794516</v>
      </c>
      <c r="M142" s="3">
        <v>99.919184301676353</v>
      </c>
      <c r="N142" s="3">
        <v>99.928024359970351</v>
      </c>
      <c r="O142" s="3">
        <v>99.935223645292425</v>
      </c>
      <c r="P142" s="3">
        <v>99.941204203434793</v>
      </c>
      <c r="Q142" s="3">
        <v>99.946253639427695</v>
      </c>
      <c r="R142" s="3">
        <v>99.950575001564275</v>
      </c>
      <c r="S142" s="3">
        <v>99.954315894302894</v>
      </c>
      <c r="T142" s="3">
        <v>99.957586289031056</v>
      </c>
      <c r="U142" s="3">
        <v>99.960469856885197</v>
      </c>
      <c r="V142" s="3">
        <v>99.963031423710362</v>
      </c>
      <c r="W142" s="3">
        <v>99.96532201627187</v>
      </c>
      <c r="X142" s="3">
        <v>99.967382363889485</v>
      </c>
    </row>
    <row r="143" spans="1:24" x14ac:dyDescent="0.3">
      <c r="A143" s="2" t="s">
        <v>6</v>
      </c>
      <c r="B143" s="2" t="s">
        <v>206</v>
      </c>
      <c r="C143" s="2" t="s">
        <v>150</v>
      </c>
      <c r="D143" s="2" t="s">
        <v>8</v>
      </c>
      <c r="E143" s="2" t="s">
        <v>9</v>
      </c>
      <c r="F143" s="3">
        <v>60.215000000000003</v>
      </c>
      <c r="G143" s="3">
        <v>61.231917556186822</v>
      </c>
      <c r="H143" s="3">
        <v>62.208424267411409</v>
      </c>
      <c r="I143" s="3">
        <v>63.145927678693624</v>
      </c>
      <c r="J143" s="3">
        <v>64.045867539146101</v>
      </c>
      <c r="K143" s="3">
        <v>64.909697277465852</v>
      </c>
      <c r="L143" s="3">
        <v>65.738868754990065</v>
      </c>
      <c r="M143" s="3">
        <v>66.53481989193935</v>
      </c>
      <c r="N143" s="3">
        <v>67.29896478490727</v>
      </c>
      <c r="O143" s="3">
        <v>68.032685963013122</v>
      </c>
      <c r="P143" s="3">
        <v>68.737328463081724</v>
      </c>
      <c r="Q143" s="3">
        <v>69.414195438330168</v>
      </c>
      <c r="R143" s="3">
        <v>70.064545048641676</v>
      </c>
      <c r="S143" s="3">
        <v>70.689588412480134</v>
      </c>
      <c r="T143" s="3">
        <v>71.290488430165638</v>
      </c>
      <c r="U143" s="3">
        <v>71.868359315231729</v>
      </c>
      <c r="V143" s="3">
        <v>72.424266694782943</v>
      </c>
      <c r="W143" s="3">
        <v>72.95922816119284</v>
      </c>
      <c r="X143" s="3">
        <v>73.474214176246079</v>
      </c>
    </row>
    <row r="144" spans="1:24" x14ac:dyDescent="0.3">
      <c r="A144" s="2" t="s">
        <v>6</v>
      </c>
      <c r="B144" s="2" t="s">
        <v>206</v>
      </c>
      <c r="C144" s="2" t="s">
        <v>151</v>
      </c>
      <c r="D144" s="2" t="s">
        <v>8</v>
      </c>
      <c r="E144" s="2" t="s">
        <v>9</v>
      </c>
      <c r="F144" s="3">
        <v>60.703000000000003</v>
      </c>
      <c r="G144" s="3">
        <v>61.74972828613371</v>
      </c>
      <c r="H144" s="3">
        <v>62.709821039396004</v>
      </c>
      <c r="I144" s="3">
        <v>63.591116921831016</v>
      </c>
      <c r="J144" s="3">
        <v>64.400778632010187</v>
      </c>
      <c r="K144" s="3">
        <v>65.145318905344226</v>
      </c>
      <c r="L144" s="3">
        <v>65.830639067508756</v>
      </c>
      <c r="M144" s="3">
        <v>66.462074040861168</v>
      </c>
      <c r="N144" s="3">
        <v>67.044439729204981</v>
      </c>
      <c r="O144" s="3">
        <v>67.582080149402984</v>
      </c>
      <c r="P144" s="3">
        <v>68.078912686927325</v>
      </c>
      <c r="Q144" s="3">
        <v>68.538470544124834</v>
      </c>
      <c r="R144" s="3">
        <v>68.963941914751786</v>
      </c>
      <c r="S144" s="3">
        <v>69.358205723109506</v>
      </c>
      <c r="T144" s="3">
        <v>69.723863959655105</v>
      </c>
      <c r="U144" s="3">
        <v>70.063270762253993</v>
      </c>
      <c r="V144" s="3">
        <v>70.378558458058066</v>
      </c>
      <c r="W144" s="3">
        <v>70.671660812694171</v>
      </c>
      <c r="X144" s="3">
        <v>70.944333743059602</v>
      </c>
    </row>
    <row r="145" spans="1:24" x14ac:dyDescent="0.3">
      <c r="A145" s="2" t="s">
        <v>6</v>
      </c>
      <c r="B145" s="2" t="s">
        <v>206</v>
      </c>
      <c r="C145" s="2" t="s">
        <v>152</v>
      </c>
      <c r="D145" s="2" t="s">
        <v>8</v>
      </c>
      <c r="E145" s="2" t="s">
        <v>9</v>
      </c>
      <c r="F145" s="3">
        <v>61.494999999999997</v>
      </c>
      <c r="G145" s="3">
        <v>63.014897615804131</v>
      </c>
      <c r="H145" s="3">
        <v>64.221021980368548</v>
      </c>
      <c r="I145" s="3">
        <v>65.18329551841083</v>
      </c>
      <c r="J145" s="3">
        <v>65.95480725755715</v>
      </c>
      <c r="K145" s="3">
        <v>66.576072437659107</v>
      </c>
      <c r="L145" s="3">
        <v>67.078237686028402</v>
      </c>
      <c r="M145" s="3">
        <v>67.485440493893464</v>
      </c>
      <c r="N145" s="3">
        <v>67.81653575552437</v>
      </c>
      <c r="O145" s="3">
        <v>68.086361926103322</v>
      </c>
      <c r="P145" s="3">
        <v>68.306675629181115</v>
      </c>
      <c r="Q145" s="3">
        <v>68.48684758310911</v>
      </c>
      <c r="R145" s="3">
        <v>68.634385860178099</v>
      </c>
      <c r="S145" s="3">
        <v>68.755333250607492</v>
      </c>
      <c r="T145" s="3">
        <v>68.854571962372773</v>
      </c>
      <c r="U145" s="3">
        <v>68.936059416231259</v>
      </c>
      <c r="V145" s="3">
        <v>69.00301226685616</v>
      </c>
      <c r="W145" s="3">
        <v>69.058051121655851</v>
      </c>
      <c r="X145" s="3">
        <v>69.103315131044525</v>
      </c>
    </row>
    <row r="146" spans="1:24" x14ac:dyDescent="0.3">
      <c r="A146" s="2" t="s">
        <v>6</v>
      </c>
      <c r="B146" s="2" t="s">
        <v>206</v>
      </c>
      <c r="C146" s="2" t="s">
        <v>153</v>
      </c>
      <c r="D146" s="2" t="s">
        <v>8</v>
      </c>
      <c r="E146" s="2" t="s">
        <v>9</v>
      </c>
      <c r="F146" s="3">
        <v>74.144000000000005</v>
      </c>
      <c r="G146" s="3">
        <v>74.870474378128989</v>
      </c>
      <c r="H146" s="3">
        <v>75.526193059007966</v>
      </c>
      <c r="I146" s="3">
        <v>76.119590532383299</v>
      </c>
      <c r="J146" s="3">
        <v>76.657910004471432</v>
      </c>
      <c r="K146" s="3">
        <v>77.147392078084849</v>
      </c>
      <c r="L146" s="3">
        <v>77.59343188193813</v>
      </c>
      <c r="M146" s="3">
        <v>78.000709783478968</v>
      </c>
      <c r="N146" s="3">
        <v>78.373300157457777</v>
      </c>
      <c r="O146" s="3">
        <v>78.714762006678924</v>
      </c>
      <c r="P146" s="3">
        <v>79.028214607205811</v>
      </c>
      <c r="Q146" s="3">
        <v>79.316400803023498</v>
      </c>
      <c r="R146" s="3">
        <v>79.581740109628967</v>
      </c>
      <c r="S146" s="3">
        <v>79.826373397306241</v>
      </c>
      <c r="T146" s="3">
        <v>80.052200604026268</v>
      </c>
      <c r="U146" s="3">
        <v>80.260912665036869</v>
      </c>
      <c r="V146" s="3">
        <v>80.454018631730492</v>
      </c>
      <c r="W146" s="3">
        <v>80.632868777777929</v>
      </c>
      <c r="X146" s="3">
        <v>80.798674348499617</v>
      </c>
    </row>
    <row r="147" spans="1:24" x14ac:dyDescent="0.3">
      <c r="A147" s="2" t="s">
        <v>6</v>
      </c>
      <c r="B147" s="2" t="s">
        <v>206</v>
      </c>
      <c r="C147" s="2" t="s">
        <v>154</v>
      </c>
      <c r="D147" s="2" t="s">
        <v>8</v>
      </c>
      <c r="E147" s="2" t="s">
        <v>9</v>
      </c>
      <c r="F147" s="3">
        <v>51.442999999999998</v>
      </c>
      <c r="G147" s="3">
        <v>52.128651591425282</v>
      </c>
      <c r="H147" s="3">
        <v>52.836394090213055</v>
      </c>
      <c r="I147" s="3">
        <v>53.566583556530666</v>
      </c>
      <c r="J147" s="3">
        <v>54.319522700211323</v>
      </c>
      <c r="K147" s="3">
        <v>55.09545163839492</v>
      </c>
      <c r="L147" s="3">
        <v>55.89453791905823</v>
      </c>
      <c r="M147" s="3">
        <v>56.716865853020352</v>
      </c>
      <c r="N147" s="3">
        <v>57.562425225365985</v>
      </c>
      <c r="O147" s="3">
        <v>58.43109949062886</v>
      </c>
      <c r="P147" s="3">
        <v>59.322653594485118</v>
      </c>
      <c r="Q147" s="3">
        <v>60.236721607772672</v>
      </c>
      <c r="R147" s="3">
        <v>61.172794405628281</v>
      </c>
      <c r="S147" s="3">
        <v>62.130207674180035</v>
      </c>
      <c r="T147" s="3">
        <v>63.108130577731835</v>
      </c>
      <c r="U147" s="3">
        <v>64.105555468280755</v>
      </c>
      <c r="V147" s="3">
        <v>65.121289063411609</v>
      </c>
      <c r="W147" s="3">
        <v>66.153945554387022</v>
      </c>
      <c r="X147" s="3">
        <v>67.201942129358443</v>
      </c>
    </row>
    <row r="148" spans="1:24" x14ac:dyDescent="0.3">
      <c r="A148" s="2" t="s">
        <v>6</v>
      </c>
      <c r="B148" s="2" t="s">
        <v>206</v>
      </c>
      <c r="C148" s="2" t="s">
        <v>155</v>
      </c>
      <c r="D148" s="2" t="s">
        <v>8</v>
      </c>
      <c r="E148" s="2" t="s">
        <v>9</v>
      </c>
      <c r="F148" s="3">
        <v>95.831000000000003</v>
      </c>
      <c r="G148" s="3">
        <v>96.20491307018878</v>
      </c>
      <c r="H148" s="3">
        <v>96.546498829725209</v>
      </c>
      <c r="I148" s="3">
        <v>96.858343369274209</v>
      </c>
      <c r="J148" s="3">
        <v>97.142862263410748</v>
      </c>
      <c r="K148" s="3">
        <v>97.402305236471094</v>
      </c>
      <c r="L148" s="3">
        <v>97.638762077378288</v>
      </c>
      <c r="M148" s="3">
        <v>97.854169460341595</v>
      </c>
      <c r="N148" s="3">
        <v>98.050318384191655</v>
      </c>
      <c r="O148" s="3">
        <v>98.228861993076563</v>
      </c>
      <c r="P148" s="3">
        <v>98.391323585260395</v>
      </c>
      <c r="Q148" s="3">
        <v>98.53910465503057</v>
      </c>
      <c r="R148" s="3">
        <v>98.673492845582686</v>
      </c>
      <c r="S148" s="3">
        <v>98.795669718659497</v>
      </c>
      <c r="T148" s="3">
        <v>98.90671827016557</v>
      </c>
      <c r="U148" s="3">
        <v>99.007630140466176</v>
      </c>
      <c r="V148" s="3">
        <v>99.099312484102811</v>
      </c>
      <c r="W148" s="3">
        <v>99.182594476685352</v>
      </c>
      <c r="X148" s="3">
        <v>99.25823344718269</v>
      </c>
    </row>
    <row r="149" spans="1:24" x14ac:dyDescent="0.3">
      <c r="A149" s="2" t="s">
        <v>6</v>
      </c>
      <c r="B149" s="2" t="s">
        <v>206</v>
      </c>
      <c r="C149" s="2" t="s">
        <v>156</v>
      </c>
      <c r="D149" s="2" t="s">
        <v>8</v>
      </c>
      <c r="E149" s="2" t="s">
        <v>9</v>
      </c>
      <c r="F149" s="3">
        <v>94.013999999999996</v>
      </c>
      <c r="G149" s="3">
        <v>96.682505774272215</v>
      </c>
      <c r="H149" s="3">
        <v>97.561895974020828</v>
      </c>
      <c r="I149" s="3">
        <v>98.029661572418476</v>
      </c>
      <c r="J149" s="3">
        <v>98.324353628724666</v>
      </c>
      <c r="K149" s="3">
        <v>98.528150830881259</v>
      </c>
      <c r="L149" s="3">
        <v>98.677812890584008</v>
      </c>
      <c r="M149" s="3">
        <v>98.792455876183084</v>
      </c>
      <c r="N149" s="3">
        <v>98.883069899505401</v>
      </c>
      <c r="O149" s="3">
        <v>98.956447632485705</v>
      </c>
      <c r="P149" s="3">
        <v>99.017024738904254</v>
      </c>
      <c r="Q149" s="3">
        <v>99.067826008683383</v>
      </c>
      <c r="R149" s="3">
        <v>99.110987817579115</v>
      </c>
      <c r="S149" s="3">
        <v>99.148063559191201</v>
      </c>
      <c r="T149" s="3">
        <v>99.180210725771303</v>
      </c>
      <c r="U149" s="3">
        <v>99.208310045451057</v>
      </c>
      <c r="V149" s="3">
        <v>99.233043898475216</v>
      </c>
      <c r="W149" s="3">
        <v>99.254949417280898</v>
      </c>
      <c r="X149" s="3">
        <v>99.274455342488523</v>
      </c>
    </row>
    <row r="150" spans="1:24" x14ac:dyDescent="0.3">
      <c r="A150" s="2" t="s">
        <v>6</v>
      </c>
      <c r="B150" s="2" t="s">
        <v>206</v>
      </c>
      <c r="C150" s="2" t="s">
        <v>157</v>
      </c>
      <c r="D150" s="2" t="s">
        <v>8</v>
      </c>
      <c r="E150" s="2" t="s">
        <v>9</v>
      </c>
      <c r="F150" s="3">
        <v>57.466999999999999</v>
      </c>
      <c r="G150" s="3">
        <v>58.510962801328048</v>
      </c>
      <c r="H150" s="3">
        <v>59.483445474833516</v>
      </c>
      <c r="I150" s="3">
        <v>60.389468077168559</v>
      </c>
      <c r="J150" s="3">
        <v>61.23379912775755</v>
      </c>
      <c r="K150" s="3">
        <v>62.020930982458133</v>
      </c>
      <c r="L150" s="3">
        <v>62.755069057983334</v>
      </c>
      <c r="M150" s="3">
        <v>63.440130997786312</v>
      </c>
      <c r="N150" s="3">
        <v>64.079752760068075</v>
      </c>
      <c r="O150" s="3">
        <v>64.677299336146561</v>
      </c>
      <c r="P150" s="3">
        <v>65.235878388156195</v>
      </c>
      <c r="Q150" s="3">
        <v>65.758355549872078</v>
      </c>
      <c r="R150" s="3">
        <v>66.247370485140422</v>
      </c>
      <c r="S150" s="3">
        <v>66.705353065142575</v>
      </c>
      <c r="T150" s="3">
        <v>67.134539226116289</v>
      </c>
      <c r="U150" s="3">
        <v>67.536986217902509</v>
      </c>
      <c r="V150" s="3">
        <v>67.914587062727477</v>
      </c>
      <c r="W150" s="3">
        <v>68.269084122473572</v>
      </c>
      <c r="X150" s="3">
        <v>68.602081728788946</v>
      </c>
    </row>
    <row r="151" spans="1:24" x14ac:dyDescent="0.3">
      <c r="A151" s="2" t="s">
        <v>6</v>
      </c>
      <c r="B151" s="2" t="s">
        <v>206</v>
      </c>
      <c r="C151" s="2" t="s">
        <v>158</v>
      </c>
      <c r="D151" s="2" t="s">
        <v>8</v>
      </c>
      <c r="E151" s="2" t="s">
        <v>9</v>
      </c>
      <c r="F151" s="3">
        <v>73.167000000000002</v>
      </c>
      <c r="G151" s="3">
        <v>73.84006349151386</v>
      </c>
      <c r="H151" s="3">
        <v>74.47848923464953</v>
      </c>
      <c r="I151" s="3">
        <v>75.084519179042999</v>
      </c>
      <c r="J151" s="3">
        <v>75.660236281510166</v>
      </c>
      <c r="K151" s="3">
        <v>76.207574559381769</v>
      </c>
      <c r="L151" s="3">
        <v>76.72832903565137</v>
      </c>
      <c r="M151" s="3">
        <v>77.224165407321195</v>
      </c>
      <c r="N151" s="3">
        <v>77.696629323491692</v>
      </c>
      <c r="O151" s="3">
        <v>78.147155201280711</v>
      </c>
      <c r="P151" s="3">
        <v>78.577074538578728</v>
      </c>
      <c r="Q151" s="3">
        <v>78.987623705349947</v>
      </c>
      <c r="R151" s="3">
        <v>79.379951211574252</v>
      </c>
      <c r="S151" s="3">
        <v>79.755124461492457</v>
      </c>
      <c r="T151" s="3">
        <v>80.114136011731816</v>
      </c>
      <c r="U151" s="3">
        <v>80.45790935606361</v>
      </c>
      <c r="V151" s="3">
        <v>80.787304262678177</v>
      </c>
      <c r="W151" s="3">
        <v>81.103121691497691</v>
      </c>
      <c r="X151" s="3">
        <v>81.406108319594267</v>
      </c>
    </row>
    <row r="152" spans="1:24" x14ac:dyDescent="0.3">
      <c r="A152" s="2" t="s">
        <v>6</v>
      </c>
      <c r="B152" s="2" t="s">
        <v>206</v>
      </c>
      <c r="C152" s="2" t="s">
        <v>159</v>
      </c>
      <c r="D152" s="2" t="s">
        <v>8</v>
      </c>
      <c r="E152" s="2" t="s">
        <v>9</v>
      </c>
      <c r="F152" s="3">
        <v>18.853999999999999</v>
      </c>
      <c r="G152" s="3">
        <v>20.0620891056403</v>
      </c>
      <c r="H152" s="3">
        <v>21.269495262243378</v>
      </c>
      <c r="I152" s="3">
        <v>22.469049561751408</v>
      </c>
      <c r="J152" s="3">
        <v>23.654046514745243</v>
      </c>
      <c r="K152" s="3">
        <v>24.818376282560042</v>
      </c>
      <c r="L152" s="3">
        <v>25.956620370588229</v>
      </c>
      <c r="M152" s="3">
        <v>27.064110498742107</v>
      </c>
      <c r="N152" s="3">
        <v>28.13695302401338</v>
      </c>
      <c r="O152" s="3">
        <v>29.172023230426586</v>
      </c>
      <c r="P152" s="3">
        <v>30.166934966936822</v>
      </c>
      <c r="Q152" s="3">
        <v>31.119991563180367</v>
      </c>
      <c r="R152" s="3">
        <v>32.030123820432479</v>
      </c>
      <c r="S152" s="3">
        <v>32.896820327767827</v>
      </c>
      <c r="T152" s="3">
        <v>33.720054557622156</v>
      </c>
      <c r="U152" s="3">
        <v>34.500212293985349</v>
      </c>
      <c r="V152" s="3">
        <v>35.238022049547865</v>
      </c>
      <c r="W152" s="3">
        <v>35.934490308551339</v>
      </c>
      <c r="X152" s="3">
        <v>36.590842731119416</v>
      </c>
    </row>
    <row r="153" spans="1:24" x14ac:dyDescent="0.3">
      <c r="A153" s="2" t="s">
        <v>6</v>
      </c>
      <c r="B153" s="2" t="s">
        <v>206</v>
      </c>
      <c r="C153" s="2" t="s">
        <v>160</v>
      </c>
      <c r="D153" s="2" t="s">
        <v>8</v>
      </c>
      <c r="E153" s="2" t="s">
        <v>9</v>
      </c>
      <c r="F153" s="3">
        <v>82.073999999999984</v>
      </c>
      <c r="G153" s="3">
        <v>83.509585124610268</v>
      </c>
      <c r="H153" s="3">
        <v>84.851073632494149</v>
      </c>
      <c r="I153" s="3">
        <v>86.101291246644251</v>
      </c>
      <c r="J153" s="3">
        <v>87.263554632301521</v>
      </c>
      <c r="K153" s="3">
        <v>88.341558702308603</v>
      </c>
      <c r="L153" s="3">
        <v>89.339273536050214</v>
      </c>
      <c r="M153" s="3">
        <v>90.260852128013454</v>
      </c>
      <c r="N153" s="3">
        <v>91.110549531099693</v>
      </c>
      <c r="O153" s="3">
        <v>91.892653432535496</v>
      </c>
      <c r="P153" s="3">
        <v>92.611425794595775</v>
      </c>
      <c r="Q153" s="3">
        <v>93.271054898918138</v>
      </c>
      <c r="R153" s="3">
        <v>93.87561693798726</v>
      </c>
      <c r="S153" s="3">
        <v>94.42904618433019</v>
      </c>
      <c r="T153" s="3">
        <v>94.935112720714983</v>
      </c>
      <c r="U153" s="3">
        <v>95.397406717741745</v>
      </c>
      <c r="V153" s="3">
        <v>95.81932828489596</v>
      </c>
      <c r="W153" s="3">
        <v>96.204081985685804</v>
      </c>
      <c r="X153" s="3">
        <v>96.554675187341317</v>
      </c>
    </row>
    <row r="154" spans="1:24" x14ac:dyDescent="0.3">
      <c r="A154" s="2" t="s">
        <v>6</v>
      </c>
      <c r="B154" s="2" t="s">
        <v>206</v>
      </c>
      <c r="C154" s="2" t="s">
        <v>161</v>
      </c>
      <c r="D154" s="2" t="s">
        <v>8</v>
      </c>
      <c r="E154" s="2" t="s">
        <v>9</v>
      </c>
      <c r="F154" s="3">
        <v>40.103999999999999</v>
      </c>
      <c r="G154" s="3">
        <v>40.399372891095773</v>
      </c>
      <c r="H154" s="3">
        <v>40.704019437872404</v>
      </c>
      <c r="I154" s="3">
        <v>41.018249172559045</v>
      </c>
      <c r="J154" s="3">
        <v>41.342380887212038</v>
      </c>
      <c r="K154" s="3">
        <v>41.676742632287244</v>
      </c>
      <c r="L154" s="3">
        <v>42.021671665830205</v>
      </c>
      <c r="M154" s="3">
        <v>42.377514345387119</v>
      </c>
      <c r="N154" s="3">
        <v>42.744625953824638</v>
      </c>
      <c r="O154" s="3">
        <v>43.123370449255809</v>
      </c>
      <c r="P154" s="3">
        <v>43.514120128205015</v>
      </c>
      <c r="Q154" s="3">
        <v>43.917255190007673</v>
      </c>
      <c r="R154" s="3">
        <v>44.333163189235691</v>
      </c>
      <c r="S154" s="3">
        <v>44.762238361675571</v>
      </c>
      <c r="T154" s="3">
        <v>45.204880808074329</v>
      </c>
      <c r="U154" s="3">
        <v>45.661495518525861</v>
      </c>
      <c r="V154" s="3">
        <v>46.132491219020636</v>
      </c>
      <c r="W154" s="3">
        <v>46.618279020354102</v>
      </c>
      <c r="X154" s="3">
        <v>47.119270848323502</v>
      </c>
    </row>
    <row r="155" spans="1:24" x14ac:dyDescent="0.3">
      <c r="A155" s="2" t="s">
        <v>6</v>
      </c>
      <c r="B155" s="2" t="s">
        <v>206</v>
      </c>
      <c r="C155" s="2" t="s">
        <v>162</v>
      </c>
      <c r="D155" s="2" t="s">
        <v>8</v>
      </c>
      <c r="E155" s="2" t="s">
        <v>9</v>
      </c>
      <c r="F155" s="3">
        <v>42.378999999999998</v>
      </c>
      <c r="G155" s="3">
        <v>42.765104504355541</v>
      </c>
      <c r="H155" s="3">
        <v>43.173809295964311</v>
      </c>
      <c r="I155" s="3">
        <v>43.606487492926718</v>
      </c>
      <c r="J155" s="3">
        <v>44.064590724638414</v>
      </c>
      <c r="K155" s="3">
        <v>44.549651027112539</v>
      </c>
      <c r="L155" s="3">
        <v>45.063281985114763</v>
      </c>
      <c r="M155" s="3">
        <v>45.607178868141816</v>
      </c>
      <c r="N155" s="3">
        <v>46.183117450479081</v>
      </c>
      <c r="O155" s="3">
        <v>46.792951139333319</v>
      </c>
      <c r="P155" s="3">
        <v>47.438605958875783</v>
      </c>
      <c r="Q155" s="3">
        <v>48.122072852005424</v>
      </c>
      <c r="R155" s="3">
        <v>48.845396666665621</v>
      </c>
      <c r="S155" s="3">
        <v>49.610661091842005</v>
      </c>
      <c r="T155" s="3">
        <v>50.419968704047676</v>
      </c>
      <c r="U155" s="3">
        <v>51.275415184926651</v>
      </c>
      <c r="V155" s="3">
        <v>52.17905668489152</v>
      </c>
      <c r="W155" s="3">
        <v>53.132869251365634</v>
      </c>
      <c r="X155" s="3">
        <v>54.13869923379594</v>
      </c>
    </row>
    <row r="156" spans="1:24" x14ac:dyDescent="0.3">
      <c r="A156" s="2" t="s">
        <v>6</v>
      </c>
      <c r="B156" s="2" t="s">
        <v>206</v>
      </c>
      <c r="C156" s="2" t="s">
        <v>163</v>
      </c>
      <c r="D156" s="2" t="s">
        <v>8</v>
      </c>
      <c r="E156" s="2" t="s">
        <v>9</v>
      </c>
      <c r="F156" s="3">
        <v>100</v>
      </c>
      <c r="G156" s="3">
        <v>100</v>
      </c>
      <c r="H156" s="3">
        <v>100</v>
      </c>
      <c r="I156" s="3">
        <v>100</v>
      </c>
      <c r="J156" s="3">
        <v>100</v>
      </c>
      <c r="K156" s="3">
        <v>100</v>
      </c>
      <c r="L156" s="3">
        <v>100</v>
      </c>
      <c r="M156" s="3">
        <v>100</v>
      </c>
      <c r="N156" s="3">
        <v>100</v>
      </c>
      <c r="O156" s="3">
        <v>100</v>
      </c>
      <c r="P156" s="3">
        <v>100</v>
      </c>
      <c r="Q156" s="3">
        <v>100</v>
      </c>
      <c r="R156" s="3">
        <v>100</v>
      </c>
      <c r="S156" s="3">
        <v>100</v>
      </c>
      <c r="T156" s="3">
        <v>100</v>
      </c>
      <c r="U156" s="3">
        <v>100</v>
      </c>
      <c r="V156" s="3">
        <v>100</v>
      </c>
      <c r="W156" s="3">
        <v>100</v>
      </c>
      <c r="X156" s="3">
        <v>100</v>
      </c>
    </row>
    <row r="157" spans="1:24" x14ac:dyDescent="0.3">
      <c r="A157" s="2" t="s">
        <v>6</v>
      </c>
      <c r="B157" s="2" t="s">
        <v>206</v>
      </c>
      <c r="C157" s="2" t="s">
        <v>164</v>
      </c>
      <c r="D157" s="2" t="s">
        <v>8</v>
      </c>
      <c r="E157" s="2" t="s">
        <v>9</v>
      </c>
      <c r="F157" s="3">
        <v>18.550999999999998</v>
      </c>
      <c r="G157" s="3">
        <v>18.881737244205553</v>
      </c>
      <c r="H157" s="3">
        <v>19.227776867031324</v>
      </c>
      <c r="I157" s="3">
        <v>19.590085355790663</v>
      </c>
      <c r="J157" s="3">
        <v>19.969705049989248</v>
      </c>
      <c r="K157" s="3">
        <v>20.367760918534206</v>
      </c>
      <c r="L157" s="3">
        <v>20.785467956328347</v>
      </c>
      <c r="M157" s="3">
        <v>21.2241392441572</v>
      </c>
      <c r="N157" s="3">
        <v>21.68519471329423</v>
      </c>
      <c r="O157" s="3">
        <v>22.170170651173741</v>
      </c>
      <c r="P157" s="3">
        <v>22.680729975811186</v>
      </c>
      <c r="Q157" s="3">
        <v>23.218673293064658</v>
      </c>
      <c r="R157" s="3">
        <v>23.785950730594021</v>
      </c>
      <c r="S157" s="3">
        <v>24.384674513220567</v>
      </c>
      <c r="T157" s="3">
        <v>25.017132203382449</v>
      </c>
      <c r="U157" s="3">
        <v>25.685800473740123</v>
      </c>
      <c r="V157" s="3">
        <v>26.393359201886796</v>
      </c>
      <c r="W157" s="3">
        <v>27.142705573468461</v>
      </c>
      <c r="X157" s="3">
        <v>27.936967742219547</v>
      </c>
    </row>
    <row r="158" spans="1:24" x14ac:dyDescent="0.3">
      <c r="A158" s="2" t="s">
        <v>6</v>
      </c>
      <c r="B158" s="2" t="s">
        <v>206</v>
      </c>
      <c r="C158" s="2" t="s">
        <v>165</v>
      </c>
      <c r="D158" s="2" t="s">
        <v>8</v>
      </c>
      <c r="E158" s="2" t="s">
        <v>9</v>
      </c>
      <c r="F158" s="3">
        <v>38.395000000000003</v>
      </c>
      <c r="G158" s="3">
        <v>39.133617284979323</v>
      </c>
      <c r="H158" s="3">
        <v>39.869605510921204</v>
      </c>
      <c r="I158" s="3">
        <v>40.602541501147158</v>
      </c>
      <c r="J158" s="3">
        <v>41.332019404987555</v>
      </c>
      <c r="K158" s="3">
        <v>42.057651260712028</v>
      </c>
      <c r="L158" s="3">
        <v>42.779067442732469</v>
      </c>
      <c r="M158" s="3">
        <v>43.495916997045001</v>
      </c>
      <c r="N158" s="3">
        <v>44.207867869651523</v>
      </c>
      <c r="O158" s="3">
        <v>44.914607033353619</v>
      </c>
      <c r="P158" s="3">
        <v>45.615840518842084</v>
      </c>
      <c r="Q158" s="3">
        <v>46.311293356419952</v>
      </c>
      <c r="R158" s="3">
        <v>47.000709434997717</v>
      </c>
      <c r="S158" s="3">
        <v>47.683851285196596</v>
      </c>
      <c r="T158" s="3">
        <v>48.360499793494562</v>
      </c>
      <c r="U158" s="3">
        <v>49.030453854360317</v>
      </c>
      <c r="V158" s="3">
        <v>49.693529967252239</v>
      </c>
      <c r="W158" s="3">
        <v>50.349561785220445</v>
      </c>
      <c r="X158" s="3">
        <v>50.998399621652425</v>
      </c>
    </row>
    <row r="159" spans="1:24" x14ac:dyDescent="0.3">
      <c r="A159" s="2" t="s">
        <v>6</v>
      </c>
      <c r="B159" s="2" t="s">
        <v>206</v>
      </c>
      <c r="C159" s="2" t="s">
        <v>166</v>
      </c>
      <c r="D159" s="2" t="s">
        <v>8</v>
      </c>
      <c r="E159" s="2" t="s">
        <v>9</v>
      </c>
      <c r="F159" s="3">
        <v>64.305000000000007</v>
      </c>
      <c r="G159" s="3">
        <v>66.029825029834257</v>
      </c>
      <c r="H159" s="3">
        <v>67.343888994998224</v>
      </c>
      <c r="I159" s="3">
        <v>68.35440157955577</v>
      </c>
      <c r="J159" s="3">
        <v>69.137758000714072</v>
      </c>
      <c r="K159" s="3">
        <v>69.749126903271531</v>
      </c>
      <c r="L159" s="3">
        <v>70.228927918173639</v>
      </c>
      <c r="M159" s="3">
        <v>70.607189229284174</v>
      </c>
      <c r="N159" s="3">
        <v>70.906502602345839</v>
      </c>
      <c r="O159" s="3">
        <v>71.144054648286669</v>
      </c>
      <c r="P159" s="3">
        <v>71.33304535741722</v>
      </c>
      <c r="Q159" s="3">
        <v>71.48369507492238</v>
      </c>
      <c r="R159" s="3">
        <v>71.60397081390515</v>
      </c>
      <c r="S159" s="3">
        <v>71.700118040587114</v>
      </c>
      <c r="T159" s="3">
        <v>71.777055407954421</v>
      </c>
      <c r="U159" s="3">
        <v>71.838671382542401</v>
      </c>
      <c r="V159" s="3">
        <v>71.888049574790685</v>
      </c>
      <c r="W159" s="3">
        <v>71.92764152638658</v>
      </c>
      <c r="X159" s="3">
        <v>71.959400278756334</v>
      </c>
    </row>
    <row r="160" spans="1:24" x14ac:dyDescent="0.3">
      <c r="A160" s="2" t="s">
        <v>6</v>
      </c>
      <c r="B160" s="2" t="s">
        <v>206</v>
      </c>
      <c r="C160" s="2" t="s">
        <v>167</v>
      </c>
      <c r="D160" s="2" t="s">
        <v>8</v>
      </c>
      <c r="E160" s="2" t="s">
        <v>9</v>
      </c>
      <c r="F160" s="3">
        <v>37.448</v>
      </c>
      <c r="G160" s="3">
        <v>38.452855815749579</v>
      </c>
      <c r="H160" s="3">
        <v>39.419879877121645</v>
      </c>
      <c r="I160" s="3">
        <v>40.348917394406449</v>
      </c>
      <c r="J160" s="3">
        <v>41.240102508739668</v>
      </c>
      <c r="K160" s="3">
        <v>42.093815511205733</v>
      </c>
      <c r="L160" s="3">
        <v>42.910642712736738</v>
      </c>
      <c r="M160" s="3">
        <v>43.691339534576315</v>
      </c>
      <c r="N160" s="3">
        <v>44.436797134136938</v>
      </c>
      <c r="O160" s="3">
        <v>45.148012679550042</v>
      </c>
      <c r="P160" s="3">
        <v>45.826063233878074</v>
      </c>
      <c r="Q160" s="3">
        <v>46.47208310060735</v>
      </c>
      <c r="R160" s="3">
        <v>47.087244408639286</v>
      </c>
      <c r="S160" s="3">
        <v>47.672740670522899</v>
      </c>
      <c r="T160" s="3">
        <v>48.229773025627885</v>
      </c>
      <c r="U160" s="3">
        <v>48.759538874652655</v>
      </c>
      <c r="V160" s="3">
        <v>49.263222618513701</v>
      </c>
      <c r="W160" s="3">
        <v>49.741988229399205</v>
      </c>
      <c r="X160" s="3">
        <v>50.196973401551482</v>
      </c>
    </row>
    <row r="161" spans="1:24" x14ac:dyDescent="0.3">
      <c r="A161" s="2" t="s">
        <v>6</v>
      </c>
      <c r="B161" s="2" t="s">
        <v>206</v>
      </c>
      <c r="C161" s="2" t="s">
        <v>168</v>
      </c>
      <c r="D161" s="2" t="s">
        <v>8</v>
      </c>
      <c r="E161" s="2" t="s">
        <v>9</v>
      </c>
      <c r="F161" s="3">
        <v>56.061</v>
      </c>
      <c r="G161" s="3">
        <v>57.254543148193285</v>
      </c>
      <c r="H161" s="3">
        <v>58.334688044973426</v>
      </c>
      <c r="I161" s="3">
        <v>59.31253009478705</v>
      </c>
      <c r="J161" s="3">
        <v>60.19823634923339</v>
      </c>
      <c r="K161" s="3">
        <v>61.001039256420697</v>
      </c>
      <c r="L161" s="3">
        <v>61.729269881066507</v>
      </c>
      <c r="M161" s="3">
        <v>62.390413622966534</v>
      </c>
      <c r="N161" s="3">
        <v>62.991177099648645</v>
      </c>
      <c r="O161" s="3">
        <v>63.537558867835351</v>
      </c>
      <c r="P161" s="3">
        <v>64.034919434184474</v>
      </c>
      <c r="Q161" s="3">
        <v>64.488047883743022</v>
      </c>
      <c r="R161" s="3">
        <v>64.901223696497695</v>
      </c>
      <c r="S161" s="3">
        <v>65.278273123409008</v>
      </c>
      <c r="T161" s="3">
        <v>65.622619994107751</v>
      </c>
      <c r="U161" s="3">
        <v>65.937331128235684</v>
      </c>
      <c r="V161" s="3">
        <v>66.225156689966894</v>
      </c>
      <c r="W161" s="3">
        <v>66.488565907490027</v>
      </c>
      <c r="X161" s="3">
        <v>66.729778607812221</v>
      </c>
    </row>
    <row r="162" spans="1:24" x14ac:dyDescent="0.3">
      <c r="A162" s="2" t="s">
        <v>6</v>
      </c>
      <c r="B162" s="2" t="s">
        <v>206</v>
      </c>
      <c r="C162" s="2" t="s">
        <v>169</v>
      </c>
      <c r="D162" s="2" t="s">
        <v>8</v>
      </c>
      <c r="E162" s="2" t="s">
        <v>9</v>
      </c>
      <c r="F162" s="3">
        <v>62.225000000000001</v>
      </c>
      <c r="G162" s="3">
        <v>64.875221138990526</v>
      </c>
      <c r="H162" s="3">
        <v>66.405457933959809</v>
      </c>
      <c r="I162" s="3">
        <v>67.312861673113559</v>
      </c>
      <c r="J162" s="3">
        <v>67.860554706479022</v>
      </c>
      <c r="K162" s="3">
        <v>68.194900764243442</v>
      </c>
      <c r="L162" s="3">
        <v>68.400469823997653</v>
      </c>
      <c r="M162" s="3">
        <v>68.527428515289571</v>
      </c>
      <c r="N162" s="3">
        <v>68.606057100770471</v>
      </c>
      <c r="O162" s="3">
        <v>68.654838578425952</v>
      </c>
      <c r="P162" s="3">
        <v>68.685135650850256</v>
      </c>
      <c r="Q162" s="3">
        <v>68.703965193835927</v>
      </c>
      <c r="R162" s="3">
        <v>68.715672622591484</v>
      </c>
      <c r="S162" s="3">
        <v>68.722953721465174</v>
      </c>
      <c r="T162" s="3">
        <v>68.727482729213364</v>
      </c>
      <c r="U162" s="3">
        <v>68.730300159706786</v>
      </c>
      <c r="V162" s="3">
        <v>68.732052953163389</v>
      </c>
      <c r="W162" s="3">
        <v>68.733143452273396</v>
      </c>
      <c r="X162" s="3">
        <v>68.733821922024447</v>
      </c>
    </row>
    <row r="163" spans="1:24" x14ac:dyDescent="0.3">
      <c r="A163" s="2" t="s">
        <v>6</v>
      </c>
      <c r="B163" s="2" t="s">
        <v>206</v>
      </c>
      <c r="C163" s="2" t="s">
        <v>170</v>
      </c>
      <c r="D163" s="2" t="s">
        <v>8</v>
      </c>
      <c r="E163" s="2" t="s">
        <v>9</v>
      </c>
      <c r="F163" s="3">
        <v>69.382000000000005</v>
      </c>
      <c r="G163" s="3">
        <v>70.229341988795781</v>
      </c>
      <c r="H163" s="3">
        <v>70.692620933582077</v>
      </c>
      <c r="I163" s="3">
        <v>70.949851620965703</v>
      </c>
      <c r="J163" s="3">
        <v>71.0939242716005</v>
      </c>
      <c r="K163" s="3">
        <v>71.175015625187172</v>
      </c>
      <c r="L163" s="3">
        <v>71.220784928104251</v>
      </c>
      <c r="M163" s="3">
        <v>71.24665852871216</v>
      </c>
      <c r="N163" s="3">
        <v>71.261298020095452</v>
      </c>
      <c r="O163" s="3">
        <v>71.269585337844546</v>
      </c>
      <c r="P163" s="3">
        <v>71.274278072053292</v>
      </c>
      <c r="Q163" s="3">
        <v>71.276935785391743</v>
      </c>
      <c r="R163" s="3">
        <v>71.278441109737457</v>
      </c>
      <c r="S163" s="3">
        <v>71.279293767132131</v>
      </c>
      <c r="T163" s="3">
        <v>71.279776750083485</v>
      </c>
      <c r="U163" s="3">
        <v>71.280050337594048</v>
      </c>
      <c r="V163" s="3">
        <v>71.280205313730278</v>
      </c>
      <c r="W163" s="3">
        <v>71.280293101842474</v>
      </c>
      <c r="X163" s="3">
        <v>71.280342830633927</v>
      </c>
    </row>
    <row r="164" spans="1:24" x14ac:dyDescent="0.3">
      <c r="A164" s="2" t="s">
        <v>6</v>
      </c>
      <c r="B164" s="2" t="s">
        <v>206</v>
      </c>
      <c r="C164" s="2" t="s">
        <v>171</v>
      </c>
      <c r="D164" s="2" t="s">
        <v>8</v>
      </c>
      <c r="E164" s="2" t="s">
        <v>9</v>
      </c>
      <c r="F164" s="3">
        <v>54.966999999999999</v>
      </c>
      <c r="G164" s="3">
        <v>56.482450299789136</v>
      </c>
      <c r="H164" s="3">
        <v>57.80333443724588</v>
      </c>
      <c r="I164" s="3">
        <v>58.955296150966909</v>
      </c>
      <c r="J164" s="3">
        <v>59.96093329388281</v>
      </c>
      <c r="K164" s="3">
        <v>60.839916522549487</v>
      </c>
      <c r="L164" s="3">
        <v>61.609242896979168</v>
      </c>
      <c r="M164" s="3">
        <v>62.283539413407965</v>
      </c>
      <c r="N164" s="3">
        <v>62.875369945856164</v>
      </c>
      <c r="O164" s="3">
        <v>63.395522220216925</v>
      </c>
      <c r="P164" s="3">
        <v>63.853264794699726</v>
      </c>
      <c r="Q164" s="3">
        <v>64.256571367747554</v>
      </c>
      <c r="R164" s="3">
        <v>64.612313527891274</v>
      </c>
      <c r="S164" s="3">
        <v>64.926424815224493</v>
      </c>
      <c r="T164" s="3">
        <v>65.204039592012649</v>
      </c>
      <c r="U164" s="3">
        <v>65.449610254273523</v>
      </c>
      <c r="V164" s="3">
        <v>65.66700606246421</v>
      </c>
      <c r="W164" s="3">
        <v>65.859596497573918</v>
      </c>
      <c r="X164" s="3">
        <v>66.030321649781214</v>
      </c>
    </row>
    <row r="165" spans="1:24" x14ac:dyDescent="0.3">
      <c r="A165" s="2" t="s">
        <v>6</v>
      </c>
      <c r="B165" s="2" t="s">
        <v>206</v>
      </c>
      <c r="C165" s="2" t="s">
        <v>172</v>
      </c>
      <c r="D165" s="2" t="s">
        <v>8</v>
      </c>
      <c r="E165" s="2" t="s">
        <v>9</v>
      </c>
      <c r="F165" s="3">
        <v>49.505000000000003</v>
      </c>
      <c r="G165" s="3">
        <v>50.672027311089117</v>
      </c>
      <c r="H165" s="3">
        <v>51.78447570975888</v>
      </c>
      <c r="I165" s="3">
        <v>52.843931066788699</v>
      </c>
      <c r="J165" s="3">
        <v>53.852176948976215</v>
      </c>
      <c r="K165" s="3">
        <v>54.811134675367192</v>
      </c>
      <c r="L165" s="3">
        <v>55.722813199829879</v>
      </c>
      <c r="M165" s="3">
        <v>56.589267896150751</v>
      </c>
      <c r="N165" s="3">
        <v>57.412567226587363</v>
      </c>
      <c r="O165" s="3">
        <v>58.194766260782885</v>
      </c>
      <c r="P165" s="3">
        <v>58.937886052058694</v>
      </c>
      <c r="Q165" s="3">
        <v>59.643897951428748</v>
      </c>
      <c r="R165" s="3">
        <v>60.314712030749064</v>
      </c>
      <c r="S165" s="3">
        <v>60.952168884295801</v>
      </c>
      <c r="T165" s="3">
        <v>61.558034175407315</v>
      </c>
      <c r="U165" s="3">
        <v>62.133995387005449</v>
      </c>
      <c r="V165" s="3">
        <v>62.681660319188126</v>
      </c>
      <c r="W165" s="3">
        <v>63.202556952407342</v>
      </c>
      <c r="X165" s="3">
        <v>63.698134360706206</v>
      </c>
    </row>
    <row r="166" spans="1:24" x14ac:dyDescent="0.3">
      <c r="A166" s="2" t="s">
        <v>6</v>
      </c>
      <c r="B166" s="2" t="s">
        <v>206</v>
      </c>
      <c r="C166" s="2" t="s">
        <v>173</v>
      </c>
      <c r="D166" s="2" t="s">
        <v>8</v>
      </c>
      <c r="E166" s="2" t="s">
        <v>9</v>
      </c>
      <c r="F166" s="3">
        <v>84.682000000000002</v>
      </c>
      <c r="G166" s="3">
        <v>85.92591595485618</v>
      </c>
      <c r="H166" s="3">
        <v>87.041974040436344</v>
      </c>
      <c r="I166" s="3">
        <v>88.046428551072452</v>
      </c>
      <c r="J166" s="3">
        <v>88.953146585978956</v>
      </c>
      <c r="K166" s="3">
        <v>89.77398069211111</v>
      </c>
      <c r="L166" s="3">
        <v>90.519086814000133</v>
      </c>
      <c r="M166" s="3">
        <v>91.197192475740479</v>
      </c>
      <c r="N166" s="3">
        <v>91.815821464575023</v>
      </c>
      <c r="O166" s="3">
        <v>92.381481391989823</v>
      </c>
      <c r="P166" s="3">
        <v>92.899820031658749</v>
      </c>
      <c r="Q166" s="3">
        <v>93.375755627702645</v>
      </c>
      <c r="R166" s="3">
        <v>93.813585614665826</v>
      </c>
      <c r="S166" s="3">
        <v>94.21707748071222</v>
      </c>
      <c r="T166" s="3">
        <v>94.589544874818174</v>
      </c>
      <c r="U166" s="3">
        <v>94.933911517395046</v>
      </c>
      <c r="V166" s="3">
        <v>95.252765018819602</v>
      </c>
      <c r="W166" s="3">
        <v>95.548402333010614</v>
      </c>
      <c r="X166" s="3">
        <v>95.822868262798323</v>
      </c>
    </row>
    <row r="167" spans="1:24" x14ac:dyDescent="0.3">
      <c r="A167" s="2" t="s">
        <v>6</v>
      </c>
      <c r="B167" s="2" t="s">
        <v>206</v>
      </c>
      <c r="C167" s="2" t="s">
        <v>174</v>
      </c>
      <c r="D167" s="2" t="s">
        <v>8</v>
      </c>
      <c r="E167" s="2" t="s">
        <v>9</v>
      </c>
      <c r="F167" s="3">
        <v>21.373000000000001</v>
      </c>
      <c r="G167" s="3">
        <v>22.461790277387937</v>
      </c>
      <c r="H167" s="3">
        <v>23.563369576985586</v>
      </c>
      <c r="I167" s="3">
        <v>24.674579560124165</v>
      </c>
      <c r="J167" s="3">
        <v>25.792253906354151</v>
      </c>
      <c r="K167" s="3">
        <v>26.913259637549885</v>
      </c>
      <c r="L167" s="3">
        <v>28.034535777837018</v>
      </c>
      <c r="M167" s="3">
        <v>29.153128397643464</v>
      </c>
      <c r="N167" s="3">
        <v>30.266221305567235</v>
      </c>
      <c r="O167" s="3">
        <v>31.371161883669181</v>
      </c>
      <c r="P167" s="3">
        <v>32.465481793935872</v>
      </c>
      <c r="Q167" s="3">
        <v>33.546912501801444</v>
      </c>
      <c r="R167" s="3">
        <v>34.613395755600799</v>
      </c>
      <c r="S167" s="3">
        <v>35.663089321027464</v>
      </c>
      <c r="T167" s="3">
        <v>36.694368393044527</v>
      </c>
      <c r="U167" s="3">
        <v>37.705823193462599</v>
      </c>
      <c r="V167" s="3">
        <v>38.696253312451944</v>
      </c>
      <c r="W167" s="3">
        <v>39.664659370471718</v>
      </c>
      <c r="X167" s="3">
        <v>40.610232568599905</v>
      </c>
    </row>
    <row r="168" spans="1:24" x14ac:dyDescent="0.3">
      <c r="A168" s="2" t="s">
        <v>6</v>
      </c>
      <c r="B168" s="2" t="s">
        <v>206</v>
      </c>
      <c r="C168" s="2" t="s">
        <v>175</v>
      </c>
      <c r="D168" s="2" t="s">
        <v>8</v>
      </c>
      <c r="E168" s="2" t="s">
        <v>9</v>
      </c>
      <c r="F168" s="3">
        <v>55.741</v>
      </c>
      <c r="G168" s="3">
        <v>56.912425121799728</v>
      </c>
      <c r="H168" s="3">
        <v>57.980163995999831</v>
      </c>
      <c r="I168" s="3">
        <v>58.95357534338622</v>
      </c>
      <c r="J168" s="3">
        <v>59.841338501369414</v>
      </c>
      <c r="K168" s="3">
        <v>60.651425632896135</v>
      </c>
      <c r="L168" s="3">
        <v>61.391108902160816</v>
      </c>
      <c r="M168" s="3">
        <v>62.066989419158588</v>
      </c>
      <c r="N168" s="3">
        <v>62.685038718274043</v>
      </c>
      <c r="O168" s="3">
        <v>63.250646479282565</v>
      </c>
      <c r="P168" s="3">
        <v>63.768670327465507</v>
      </c>
      <c r="Q168" s="3">
        <v>64.243485055116054</v>
      </c>
      <c r="R168" s="3">
        <v>64.679029650858169</v>
      </c>
      <c r="S168" s="3">
        <v>65.078851233250063</v>
      </c>
      <c r="T168" s="3">
        <v>65.446145457688402</v>
      </c>
      <c r="U168" s="3">
        <v>65.78379327195853</v>
      </c>
      <c r="V168" s="3">
        <v>66.094394087459222</v>
      </c>
      <c r="W168" s="3">
        <v>66.380295546890835</v>
      </c>
      <c r="X168" s="3">
        <v>66.643620130856078</v>
      </c>
    </row>
    <row r="169" spans="1:24" x14ac:dyDescent="0.3">
      <c r="A169" s="2" t="s">
        <v>6</v>
      </c>
      <c r="B169" s="2" t="s">
        <v>206</v>
      </c>
      <c r="C169" s="2" t="s">
        <v>176</v>
      </c>
      <c r="D169" s="2" t="s">
        <v>8</v>
      </c>
      <c r="E169" s="2" t="s">
        <v>9</v>
      </c>
      <c r="F169" s="3">
        <v>27.625</v>
      </c>
      <c r="G169" s="3">
        <v>28.966732428594298</v>
      </c>
      <c r="H169" s="3">
        <v>30.298824712427724</v>
      </c>
      <c r="I169" s="3">
        <v>31.616607364907551</v>
      </c>
      <c r="J169" s="3">
        <v>32.915839569477647</v>
      </c>
      <c r="K169" s="3">
        <v>34.192742928477102</v>
      </c>
      <c r="L169" s="3">
        <v>35.444019088493036</v>
      </c>
      <c r="M169" s="3">
        <v>36.666852875119254</v>
      </c>
      <c r="N169" s="3">
        <v>37.858903014212892</v>
      </c>
      <c r="O169" s="3">
        <v>39.018282744114529</v>
      </c>
      <c r="P169" s="3">
        <v>40.143532663728912</v>
      </c>
      <c r="Q169" s="3">
        <v>41.233588054757035</v>
      </c>
      <c r="R169" s="3">
        <v>42.287742705633725</v>
      </c>
      <c r="S169" s="3">
        <v>43.305610990414891</v>
      </c>
      <c r="T169" s="3">
        <v>44.287089652756464</v>
      </c>
      <c r="U169" s="3">
        <v>45.232320440551995</v>
      </c>
      <c r="V169" s="3">
        <v>46.141654450316587</v>
      </c>
      <c r="W169" s="3">
        <v>47.01561878448009</v>
      </c>
      <c r="X169" s="3">
        <v>47.854885905904816</v>
      </c>
    </row>
    <row r="170" spans="1:24" x14ac:dyDescent="0.3">
      <c r="A170" s="2" t="s">
        <v>6</v>
      </c>
      <c r="B170" s="2" t="s">
        <v>206</v>
      </c>
      <c r="C170" s="2" t="s">
        <v>177</v>
      </c>
      <c r="D170" s="2" t="s">
        <v>8</v>
      </c>
      <c r="E170" s="2" t="s">
        <v>9</v>
      </c>
      <c r="F170" s="3">
        <v>43.441000000000003</v>
      </c>
      <c r="G170" s="3">
        <v>44.108669375618845</v>
      </c>
      <c r="H170" s="3">
        <v>44.791596669903463</v>
      </c>
      <c r="I170" s="3">
        <v>45.489951496913349</v>
      </c>
      <c r="J170" s="3">
        <v>46.203879104188836</v>
      </c>
      <c r="K170" s="3">
        <v>46.933497220102808</v>
      </c>
      <c r="L170" s="3">
        <v>47.6788927108975</v>
      </c>
      <c r="M170" s="3">
        <v>48.440118056452754</v>
      </c>
      <c r="N170" s="3">
        <v>49.217187658345829</v>
      </c>
      <c r="O170" s="3">
        <v>50.01007399891013</v>
      </c>
      <c r="P170" s="3">
        <v>50.818703675785983</v>
      </c>
      <c r="Q170" s="3">
        <v>51.64295334286124</v>
      </c>
      <c r="R170" s="3">
        <v>52.482645595480783</v>
      </c>
      <c r="S170" s="3">
        <v>53.337544845282444</v>
      </c>
      <c r="T170" s="3">
        <v>54.207353237880398</v>
      </c>
      <c r="U170" s="3">
        <v>55.091706674705733</v>
      </c>
      <c r="V170" s="3">
        <v>55.990171008424326</v>
      </c>
      <c r="W170" s="3">
        <v>56.902238489227756</v>
      </c>
      <c r="X170" s="3">
        <v>57.827324546627821</v>
      </c>
    </row>
    <row r="171" spans="1:24" x14ac:dyDescent="0.3">
      <c r="A171" s="2" t="s">
        <v>6</v>
      </c>
      <c r="B171" s="2" t="s">
        <v>206</v>
      </c>
      <c r="C171" s="2" t="s">
        <v>178</v>
      </c>
      <c r="D171" s="2" t="s">
        <v>8</v>
      </c>
      <c r="E171" s="2" t="s">
        <v>9</v>
      </c>
      <c r="F171" s="3">
        <v>33.963000000000001</v>
      </c>
      <c r="G171" s="3">
        <v>34.74649583706195</v>
      </c>
      <c r="H171" s="3">
        <v>35.539199029403285</v>
      </c>
      <c r="I171" s="3">
        <v>36.340793900321138</v>
      </c>
      <c r="J171" s="3">
        <v>37.150945506843684</v>
      </c>
      <c r="K171" s="3">
        <v>37.969299900906897</v>
      </c>
      <c r="L171" s="3">
        <v>38.79548446849693</v>
      </c>
      <c r="M171" s="3">
        <v>39.629108348123815</v>
      </c>
      <c r="N171" s="3">
        <v>40.469762929506018</v>
      </c>
      <c r="O171" s="3">
        <v>41.317022432826128</v>
      </c>
      <c r="P171" s="3">
        <v>42.170444568369369</v>
      </c>
      <c r="Q171" s="3">
        <v>43.029571275784164</v>
      </c>
      <c r="R171" s="3">
        <v>43.893929541611364</v>
      </c>
      <c r="S171" s="3">
        <v>44.763032293123558</v>
      </c>
      <c r="T171" s="3">
        <v>45.636379365903295</v>
      </c>
      <c r="U171" s="3">
        <v>46.513458541975844</v>
      </c>
      <c r="V171" s="3">
        <v>47.393746654706327</v>
      </c>
      <c r="W171" s="3">
        <v>48.276710756079083</v>
      </c>
      <c r="X171" s="3">
        <v>49.161809341406773</v>
      </c>
    </row>
    <row r="172" spans="1:24" x14ac:dyDescent="0.3">
      <c r="A172" s="2" t="s">
        <v>6</v>
      </c>
      <c r="B172" s="2" t="s">
        <v>206</v>
      </c>
      <c r="C172" s="2" t="s">
        <v>179</v>
      </c>
      <c r="D172" s="2" t="s">
        <v>8</v>
      </c>
      <c r="E172" s="2" t="s">
        <v>9</v>
      </c>
      <c r="F172" s="3">
        <v>26.318999999999999</v>
      </c>
      <c r="G172" s="3">
        <v>27.007075132776958</v>
      </c>
      <c r="H172" s="3">
        <v>27.728283258925892</v>
      </c>
      <c r="I172" s="3">
        <v>28.484584144645204</v>
      </c>
      <c r="J172" s="3">
        <v>29.278045168229188</v>
      </c>
      <c r="K172" s="3">
        <v>30.110841111212899</v>
      </c>
      <c r="L172" s="3">
        <v>30.985251928313001</v>
      </c>
      <c r="M172" s="3">
        <v>31.903657906460964</v>
      </c>
      <c r="N172" s="3">
        <v>32.868531501320106</v>
      </c>
      <c r="O172" s="3">
        <v>33.882425002240218</v>
      </c>
      <c r="P172" s="3">
        <v>34.947953025682835</v>
      </c>
      <c r="Q172" s="3">
        <v>36.067768677301601</v>
      </c>
      <c r="R172" s="3">
        <v>37.24453206226999</v>
      </c>
      <c r="S172" s="3">
        <v>38.480869675343811</v>
      </c>
      <c r="T172" s="3">
        <v>39.779323086503148</v>
      </c>
      <c r="U172" s="3">
        <v>41.142285283427285</v>
      </c>
      <c r="V172" s="3">
        <v>42.571923077535914</v>
      </c>
      <c r="W172" s="3">
        <v>44.070084176658895</v>
      </c>
      <c r="X172" s="3">
        <v>45.638187937215598</v>
      </c>
    </row>
    <row r="173" spans="1:24" x14ac:dyDescent="0.3">
      <c r="A173" s="2" t="s">
        <v>6</v>
      </c>
      <c r="B173" s="2" t="s">
        <v>206</v>
      </c>
      <c r="C173" s="2" t="s">
        <v>180</v>
      </c>
      <c r="D173" s="2" t="s">
        <v>8</v>
      </c>
      <c r="E173" s="2" t="s">
        <v>9</v>
      </c>
      <c r="F173" s="3">
        <v>49.502000000000002</v>
      </c>
      <c r="G173" s="3">
        <v>50.669021111913558</v>
      </c>
      <c r="H173" s="3">
        <v>51.781465383592497</v>
      </c>
      <c r="I173" s="3">
        <v>52.840918245333469</v>
      </c>
      <c r="J173" s="3">
        <v>53.849162881953639</v>
      </c>
      <c r="K173" s="3">
        <v>54.808120284920101</v>
      </c>
      <c r="L173" s="3">
        <v>55.719799130152005</v>
      </c>
      <c r="M173" s="3">
        <v>56.586254558059736</v>
      </c>
      <c r="N173" s="3">
        <v>57.409554837037703</v>
      </c>
      <c r="O173" s="3">
        <v>58.191754877506071</v>
      </c>
      <c r="P173" s="3">
        <v>58.934875603640414</v>
      </c>
      <c r="Q173" s="3">
        <v>59.640888263202562</v>
      </c>
      <c r="R173" s="3">
        <v>60.311702846917704</v>
      </c>
      <c r="S173" s="3">
        <v>60.949159886695547</v>
      </c>
      <c r="T173" s="3">
        <v>61.555024999317496</v>
      </c>
      <c r="U173" s="3">
        <v>62.130985634381005</v>
      </c>
      <c r="V173" s="3">
        <v>62.678649569661246</v>
      </c>
      <c r="W173" s="3">
        <v>63.19954477237124</v>
      </c>
      <c r="X173" s="3">
        <v>63.695120310759236</v>
      </c>
    </row>
    <row r="174" spans="1:24" x14ac:dyDescent="0.3">
      <c r="A174" s="2" t="s">
        <v>6</v>
      </c>
      <c r="B174" s="2" t="s">
        <v>206</v>
      </c>
      <c r="C174" s="2" t="s">
        <v>181</v>
      </c>
      <c r="D174" s="2" t="s">
        <v>8</v>
      </c>
      <c r="E174" s="2" t="s">
        <v>9</v>
      </c>
      <c r="F174" s="3">
        <v>28.122</v>
      </c>
      <c r="G174" s="3">
        <v>29.576830885472756</v>
      </c>
      <c r="H174" s="3">
        <v>31.017691268829005</v>
      </c>
      <c r="I174" s="3">
        <v>32.438842893262006</v>
      </c>
      <c r="J174" s="3">
        <v>33.835174557720038</v>
      </c>
      <c r="K174" s="3">
        <v>35.202239186090175</v>
      </c>
      <c r="L174" s="3">
        <v>36.536265813483851</v>
      </c>
      <c r="M174" s="3">
        <v>37.834149978331133</v>
      </c>
      <c r="N174" s="3">
        <v>39.093426580064659</v>
      </c>
      <c r="O174" s="3">
        <v>40.312229417746266</v>
      </c>
      <c r="P174" s="3">
        <v>41.48924145263873</v>
      </c>
      <c r="Q174" s="3">
        <v>42.623639435755543</v>
      </c>
      <c r="R174" s="3">
        <v>43.715036003609171</v>
      </c>
      <c r="S174" s="3">
        <v>44.763421751284262</v>
      </c>
      <c r="T174" s="3">
        <v>45.76910920243445</v>
      </c>
      <c r="U174" s="3">
        <v>46.73268005246485</v>
      </c>
      <c r="V174" s="3">
        <v>47.654936588496049</v>
      </c>
      <c r="W174" s="3">
        <v>48.536857798441119</v>
      </c>
      <c r="X174" s="3">
        <v>49.379560372384063</v>
      </c>
    </row>
    <row r="175" spans="1:24" x14ac:dyDescent="0.3">
      <c r="A175" s="2" t="s">
        <v>6</v>
      </c>
      <c r="B175" s="2" t="s">
        <v>206</v>
      </c>
      <c r="C175" s="2" t="s">
        <v>182</v>
      </c>
      <c r="D175" s="2" t="s">
        <v>8</v>
      </c>
      <c r="E175" s="2" t="s">
        <v>9</v>
      </c>
      <c r="F175" s="3">
        <v>23.428000000000001</v>
      </c>
      <c r="G175" s="3">
        <v>24.692499626527091</v>
      </c>
      <c r="H175" s="3">
        <v>25.908802719525237</v>
      </c>
      <c r="I175" s="3">
        <v>27.07114743859626</v>
      </c>
      <c r="J175" s="3">
        <v>28.175378785213486</v>
      </c>
      <c r="K175" s="3">
        <v>29.218826070453161</v>
      </c>
      <c r="L175" s="3">
        <v>30.200137263382437</v>
      </c>
      <c r="M175" s="3">
        <v>31.119090743618756</v>
      </c>
      <c r="N175" s="3">
        <v>31.976401166915846</v>
      </c>
      <c r="O175" s="3">
        <v>32.77353183465771</v>
      </c>
      <c r="P175" s="3">
        <v>33.512521841017765</v>
      </c>
      <c r="Q175" s="3">
        <v>34.195832762134245</v>
      </c>
      <c r="R175" s="3">
        <v>34.826216914623899</v>
      </c>
      <c r="S175" s="3">
        <v>35.406607244831925</v>
      </c>
      <c r="T175" s="3">
        <v>35.940027619669998</v>
      </c>
      <c r="U175" s="3">
        <v>36.429521539244732</v>
      </c>
      <c r="V175" s="3">
        <v>36.878096941230815</v>
      </c>
      <c r="W175" s="3">
        <v>37.288684693213106</v>
      </c>
      <c r="X175" s="3">
        <v>37.664108471888028</v>
      </c>
    </row>
    <row r="176" spans="1:24" x14ac:dyDescent="0.3">
      <c r="A176" s="2" t="s">
        <v>6</v>
      </c>
      <c r="B176" s="2" t="s">
        <v>206</v>
      </c>
      <c r="C176" s="2" t="s">
        <v>183</v>
      </c>
      <c r="D176" s="2" t="s">
        <v>8</v>
      </c>
      <c r="E176" s="2" t="s">
        <v>9</v>
      </c>
      <c r="F176" s="3">
        <v>13.877000000000001</v>
      </c>
      <c r="G176" s="3">
        <v>15.231180919549715</v>
      </c>
      <c r="H176" s="3">
        <v>16.558047862798283</v>
      </c>
      <c r="I176" s="3">
        <v>17.836905686982497</v>
      </c>
      <c r="J176" s="3">
        <v>19.050786563998752</v>
      </c>
      <c r="K176" s="3">
        <v>20.187015002623053</v>
      </c>
      <c r="L176" s="3">
        <v>21.237274063781985</v>
      </c>
      <c r="M176" s="3">
        <v>22.197279223128159</v>
      </c>
      <c r="N176" s="3">
        <v>23.066198888744434</v>
      </c>
      <c r="O176" s="3">
        <v>23.845955716367754</v>
      </c>
      <c r="P176" s="3">
        <v>24.54051544878374</v>
      </c>
      <c r="Q176" s="3">
        <v>25.155234795630584</v>
      </c>
      <c r="R176" s="3">
        <v>25.696307129735246</v>
      </c>
      <c r="S176" s="3">
        <v>26.170319531172492</v>
      </c>
      <c r="T176" s="3">
        <v>26.583918011317557</v>
      </c>
      <c r="U176" s="3">
        <v>26.943568429318031</v>
      </c>
      <c r="V176" s="3">
        <v>27.255396699004308</v>
      </c>
      <c r="W176" s="3">
        <v>27.525091435809745</v>
      </c>
      <c r="X176" s="3">
        <v>27.757853671173869</v>
      </c>
    </row>
    <row r="177" spans="1:24" x14ac:dyDescent="0.3">
      <c r="A177" s="2" t="s">
        <v>6</v>
      </c>
      <c r="B177" s="2" t="s">
        <v>206</v>
      </c>
      <c r="C177" s="2" t="s">
        <v>184</v>
      </c>
      <c r="D177" s="2" t="s">
        <v>8</v>
      </c>
      <c r="E177" s="2" t="s">
        <v>9</v>
      </c>
      <c r="F177" s="3">
        <v>67.284000000000006</v>
      </c>
      <c r="G177" s="3">
        <v>68.01297998382617</v>
      </c>
      <c r="H177" s="3">
        <v>68.566849070746756</v>
      </c>
      <c r="I177" s="3">
        <v>68.989933953423886</v>
      </c>
      <c r="J177" s="3">
        <v>69.314495135335335</v>
      </c>
      <c r="K177" s="3">
        <v>69.564313422111397</v>
      </c>
      <c r="L177" s="3">
        <v>69.757109502173492</v>
      </c>
      <c r="M177" s="3">
        <v>69.906207148214776</v>
      </c>
      <c r="N177" s="3">
        <v>70.021697734753133</v>
      </c>
      <c r="O177" s="3">
        <v>70.111269684927663</v>
      </c>
      <c r="P177" s="3">
        <v>70.180808409192821</v>
      </c>
      <c r="Q177" s="3">
        <v>70.234836102543369</v>
      </c>
      <c r="R177" s="3">
        <v>70.276837862850073</v>
      </c>
      <c r="S177" s="3">
        <v>70.309505850729408</v>
      </c>
      <c r="T177" s="3">
        <v>70.334923547881445</v>
      </c>
      <c r="U177" s="3">
        <v>70.354705716610468</v>
      </c>
      <c r="V177" s="3">
        <v>70.370105271332733</v>
      </c>
      <c r="W177" s="3">
        <v>70.382095229820564</v>
      </c>
      <c r="X177" s="3">
        <v>70.391431767198469</v>
      </c>
    </row>
    <row r="178" spans="1:24" x14ac:dyDescent="0.3">
      <c r="A178" s="2" t="s">
        <v>6</v>
      </c>
      <c r="B178" s="2" t="s">
        <v>206</v>
      </c>
      <c r="C178" s="2" t="s">
        <v>185</v>
      </c>
      <c r="D178" s="2" t="s">
        <v>8</v>
      </c>
      <c r="E178" s="2" t="s">
        <v>9</v>
      </c>
      <c r="F178" s="3">
        <v>69.649000000000001</v>
      </c>
      <c r="G178" s="3">
        <v>70.068067348572427</v>
      </c>
      <c r="H178" s="3">
        <v>70.423963297486821</v>
      </c>
      <c r="I178" s="3">
        <v>70.726875204939276</v>
      </c>
      <c r="J178" s="3">
        <v>70.985185329787285</v>
      </c>
      <c r="K178" s="3">
        <v>71.205828296416527</v>
      </c>
      <c r="L178" s="3">
        <v>71.394569692909798</v>
      </c>
      <c r="M178" s="3">
        <v>71.55622476659002</v>
      </c>
      <c r="N178" s="3">
        <v>71.69483136290134</v>
      </c>
      <c r="O178" s="3">
        <v>71.813787684737434</v>
      </c>
      <c r="P178" s="3">
        <v>71.915962814041237</v>
      </c>
      <c r="Q178" s="3">
        <v>72.003785990826614</v>
      </c>
      <c r="R178" s="3">
        <v>72.079319203024212</v>
      </c>
      <c r="S178" s="3">
        <v>72.144316568446527</v>
      </c>
      <c r="T178" s="3">
        <v>72.200273188937459</v>
      </c>
      <c r="U178" s="3">
        <v>72.248465554599164</v>
      </c>
      <c r="V178" s="3">
        <v>72.289985120660702</v>
      </c>
      <c r="W178" s="3">
        <v>72.325766333057885</v>
      </c>
      <c r="X178" s="3">
        <v>72.356610113376405</v>
      </c>
    </row>
    <row r="179" spans="1:24" x14ac:dyDescent="0.3">
      <c r="A179" s="2" t="s">
        <v>6</v>
      </c>
      <c r="B179" s="2" t="s">
        <v>206</v>
      </c>
      <c r="C179" s="2" t="s">
        <v>186</v>
      </c>
      <c r="D179" s="2" t="s">
        <v>8</v>
      </c>
      <c r="E179" s="2" t="s">
        <v>9</v>
      </c>
      <c r="F179" s="3">
        <v>26.382999999999999</v>
      </c>
      <c r="G179" s="3">
        <v>27.059503187104504</v>
      </c>
      <c r="H179" s="3">
        <v>27.769365910434285</v>
      </c>
      <c r="I179" s="3">
        <v>28.514624213276257</v>
      </c>
      <c r="J179" s="3">
        <v>29.297433198417927</v>
      </c>
      <c r="K179" s="3">
        <v>30.120068119557697</v>
      </c>
      <c r="L179" s="3">
        <v>30.984923502525923</v>
      </c>
      <c r="M179" s="3">
        <v>31.894509670752164</v>
      </c>
      <c r="N179" s="3">
        <v>32.851445910417041</v>
      </c>
      <c r="O179" s="3">
        <v>33.858449351199461</v>
      </c>
      <c r="P179" s="3">
        <v>34.918318459666573</v>
      </c>
      <c r="Q179" s="3">
        <v>36.033909847990593</v>
      </c>
      <c r="R179" s="3">
        <v>37.208106898629509</v>
      </c>
      <c r="S179" s="3">
        <v>38.443778509421875</v>
      </c>
      <c r="T179" s="3">
        <v>39.743726094659252</v>
      </c>
      <c r="U179" s="3">
        <v>41.110616867976127</v>
      </c>
      <c r="V179" s="3">
        <v>42.546901427252891</v>
      </c>
      <c r="W179" s="3">
        <v>44.05471382042262</v>
      </c>
      <c r="X179" s="3">
        <v>45.63575267074819</v>
      </c>
    </row>
    <row r="180" spans="1:24" x14ac:dyDescent="0.3">
      <c r="A180" s="2" t="s">
        <v>6</v>
      </c>
      <c r="B180" s="2" t="s">
        <v>206</v>
      </c>
      <c r="C180" s="2" t="s">
        <v>187</v>
      </c>
      <c r="D180" s="2" t="s">
        <v>8</v>
      </c>
      <c r="E180" s="2" t="s">
        <v>9</v>
      </c>
      <c r="F180" s="3">
        <v>13.295</v>
      </c>
      <c r="G180" s="3">
        <v>14.813392370361452</v>
      </c>
      <c r="H180" s="3">
        <v>16.256481582583959</v>
      </c>
      <c r="I180" s="3">
        <v>17.592479708975013</v>
      </c>
      <c r="J180" s="3">
        <v>18.800663142164815</v>
      </c>
      <c r="K180" s="3">
        <v>19.871114501908185</v>
      </c>
      <c r="L180" s="3">
        <v>20.803051612549613</v>
      </c>
      <c r="M180" s="3">
        <v>21.602496513457652</v>
      </c>
      <c r="N180" s="3">
        <v>22.279900660226559</v>
      </c>
      <c r="O180" s="3">
        <v>22.8481010895295</v>
      </c>
      <c r="P180" s="3">
        <v>23.320760302460684</v>
      </c>
      <c r="Q180" s="3">
        <v>23.711292483776518</v>
      </c>
      <c r="R180" s="3">
        <v>24.032201502437548</v>
      </c>
      <c r="S180" s="3">
        <v>24.294731221773581</v>
      </c>
      <c r="T180" s="3">
        <v>24.508733196022458</v>
      </c>
      <c r="U180" s="3">
        <v>24.682673991495125</v>
      </c>
      <c r="V180" s="3">
        <v>24.823724197796519</v>
      </c>
      <c r="W180" s="3">
        <v>24.937888922215336</v>
      </c>
      <c r="X180" s="3">
        <v>25.030153554186796</v>
      </c>
    </row>
    <row r="181" spans="1:24" x14ac:dyDescent="0.3">
      <c r="A181" s="2" t="s">
        <v>6</v>
      </c>
      <c r="B181" s="2" t="s">
        <v>206</v>
      </c>
      <c r="C181" s="2" t="s">
        <v>188</v>
      </c>
      <c r="D181" s="2" t="s">
        <v>8</v>
      </c>
      <c r="E181" s="2" t="s">
        <v>9</v>
      </c>
      <c r="F181" s="3">
        <v>68.787000000000006</v>
      </c>
      <c r="G181" s="3">
        <v>69.351460758724897</v>
      </c>
      <c r="H181" s="3">
        <v>69.833355609110427</v>
      </c>
      <c r="I181" s="3">
        <v>70.245839691734929</v>
      </c>
      <c r="J181" s="3">
        <v>70.5997305442759</v>
      </c>
      <c r="K181" s="3">
        <v>70.903973737660067</v>
      </c>
      <c r="L181" s="3">
        <v>71.16600647404276</v>
      </c>
      <c r="M181" s="3">
        <v>71.392042880754701</v>
      </c>
      <c r="N181" s="3">
        <v>71.587299148155964</v>
      </c>
      <c r="O181" s="3">
        <v>71.756172304583146</v>
      </c>
      <c r="P181" s="3">
        <v>71.902383095272882</v>
      </c>
      <c r="Q181" s="3">
        <v>72.029090917690908</v>
      </c>
      <c r="R181" s="3">
        <v>72.138986873601766</v>
      </c>
      <c r="S181" s="3">
        <v>72.234369575815322</v>
      </c>
      <c r="T181" s="3">
        <v>72.317207276813917</v>
      </c>
      <c r="U181" s="3">
        <v>72.389189078152455</v>
      </c>
      <c r="V181" s="3">
        <v>72.451767366955707</v>
      </c>
      <c r="W181" s="3">
        <v>72.506193159491474</v>
      </c>
      <c r="X181" s="3">
        <v>72.553545674979986</v>
      </c>
    </row>
    <row r="182" spans="1:24" x14ac:dyDescent="0.3">
      <c r="A182" s="2" t="s">
        <v>6</v>
      </c>
      <c r="B182" s="2" t="s">
        <v>206</v>
      </c>
      <c r="C182" s="2" t="s">
        <v>189</v>
      </c>
      <c r="D182" s="2" t="s">
        <v>8</v>
      </c>
      <c r="E182" s="2" t="s">
        <v>9</v>
      </c>
      <c r="F182" s="3">
        <v>92.478999999999999</v>
      </c>
      <c r="G182" s="3">
        <v>92.997009630270327</v>
      </c>
      <c r="H182" s="3">
        <v>93.481855964693736</v>
      </c>
      <c r="I182" s="3">
        <v>93.935323446776621</v>
      </c>
      <c r="J182" s="3">
        <v>94.359146826464098</v>
      </c>
      <c r="K182" s="3">
        <v>94.755005548443918</v>
      </c>
      <c r="L182" s="3">
        <v>95.124519440158025</v>
      </c>
      <c r="M182" s="3">
        <v>95.469245551943771</v>
      </c>
      <c r="N182" s="3">
        <v>95.790676008313795</v>
      </c>
      <c r="O182" s="3">
        <v>96.090236737666174</v>
      </c>
      <c r="P182" s="3">
        <v>96.369286957113871</v>
      </c>
      <c r="Q182" s="3">
        <v>96.629119299157196</v>
      </c>
      <c r="R182" s="3">
        <v>96.870960477209053</v>
      </c>
      <c r="S182" s="3">
        <v>97.095972397220024</v>
      </c>
      <c r="T182" s="3">
        <v>97.305253632606821</v>
      </c>
      <c r="U182" s="3">
        <v>97.499841189199515</v>
      </c>
      <c r="V182" s="3">
        <v>97.680712495870935</v>
      </c>
      <c r="W182" s="3">
        <v>97.848787564824235</v>
      </c>
      <c r="X182" s="3">
        <v>98.004931273151612</v>
      </c>
    </row>
    <row r="183" spans="1:24" x14ac:dyDescent="0.3">
      <c r="A183" s="2" t="s">
        <v>6</v>
      </c>
      <c r="B183" s="2" t="s">
        <v>206</v>
      </c>
      <c r="C183" s="2" t="s">
        <v>190</v>
      </c>
      <c r="D183" s="2" t="s">
        <v>8</v>
      </c>
      <c r="E183" s="2" t="s">
        <v>9</v>
      </c>
      <c r="F183" s="3">
        <v>82.286000000000016</v>
      </c>
      <c r="G183" s="3">
        <v>83.719299930207214</v>
      </c>
      <c r="H183" s="3">
        <v>85.060502351377139</v>
      </c>
      <c r="I183" s="3">
        <v>86.311734855725291</v>
      </c>
      <c r="J183" s="3">
        <v>87.475724496969946</v>
      </c>
      <c r="K183" s="3">
        <v>88.555683684128496</v>
      </c>
      <c r="L183" s="3">
        <v>89.555201512962682</v>
      </c>
      <c r="M183" s="3">
        <v>90.478142981447547</v>
      </c>
      <c r="N183" s="3">
        <v>91.328557756886781</v>
      </c>
      <c r="O183" s="3">
        <v>92.110599464588859</v>
      </c>
      <c r="P183" s="3">
        <v>92.828455875182939</v>
      </c>
      <c r="Q183" s="3">
        <v>93.486289889694746</v>
      </c>
      <c r="R183" s="3">
        <v>94.088190857631886</v>
      </c>
      <c r="S183" s="3">
        <v>94.638135505121411</v>
      </c>
      <c r="T183" s="3">
        <v>95.139957584457079</v>
      </c>
      <c r="U183" s="3">
        <v>95.597325267818761</v>
      </c>
      <c r="V183" s="3">
        <v>96.013725280555846</v>
      </c>
      <c r="W183" s="3">
        <v>96.392452788274468</v>
      </c>
      <c r="X183" s="3">
        <v>96.736606103674035</v>
      </c>
    </row>
    <row r="184" spans="1:24" x14ac:dyDescent="0.3">
      <c r="A184" s="2" t="s">
        <v>6</v>
      </c>
      <c r="B184" s="2" t="s">
        <v>206</v>
      </c>
      <c r="C184" s="2" t="s">
        <v>191</v>
      </c>
      <c r="D184" s="2" t="s">
        <v>8</v>
      </c>
      <c r="E184" s="2" t="s">
        <v>9</v>
      </c>
      <c r="F184" s="3">
        <v>36.247</v>
      </c>
      <c r="G184" s="3">
        <v>36.950415436980506</v>
      </c>
      <c r="H184" s="3">
        <v>37.666995984040781</v>
      </c>
      <c r="I184" s="3">
        <v>38.39678924323907</v>
      </c>
      <c r="J184" s="3">
        <v>39.139822084739336</v>
      </c>
      <c r="K184" s="3">
        <v>39.896098869240944</v>
      </c>
      <c r="L184" s="3">
        <v>40.665599616030121</v>
      </c>
      <c r="M184" s="3">
        <v>41.448278125302309</v>
      </c>
      <c r="N184" s="3">
        <v>42.244060065168867</v>
      </c>
      <c r="O184" s="3">
        <v>43.052841035649628</v>
      </c>
      <c r="P184" s="3">
        <v>43.874484623952945</v>
      </c>
      <c r="Q184" s="3">
        <v>44.708820467432645</v>
      </c>
      <c r="R184" s="3">
        <v>45.555642342762901</v>
      </c>
      <c r="S184" s="3">
        <v>46.414706302049922</v>
      </c>
      <c r="T184" s="3">
        <v>47.285728878765006</v>
      </c>
      <c r="U184" s="3">
        <v>48.168385388483756</v>
      </c>
      <c r="V184" s="3">
        <v>49.062308351397085</v>
      </c>
      <c r="W184" s="3">
        <v>49.967086065353321</v>
      </c>
      <c r="X184" s="3">
        <v>50.882261359727778</v>
      </c>
    </row>
    <row r="185" spans="1:24" x14ac:dyDescent="0.3">
      <c r="A185" s="2" t="s">
        <v>6</v>
      </c>
      <c r="B185" s="2" t="s">
        <v>206</v>
      </c>
      <c r="C185" s="2" t="s">
        <v>192</v>
      </c>
      <c r="D185" s="2" t="s">
        <v>8</v>
      </c>
      <c r="E185" s="2" t="s">
        <v>9</v>
      </c>
      <c r="F185" s="3">
        <v>49.329000000000001</v>
      </c>
      <c r="G185" s="3">
        <v>50.592235489253099</v>
      </c>
      <c r="H185" s="3">
        <v>51.782155781748571</v>
      </c>
      <c r="I185" s="3">
        <v>52.901855376688125</v>
      </c>
      <c r="J185" s="3">
        <v>53.954651580936343</v>
      </c>
      <c r="K185" s="3">
        <v>54.943978045675109</v>
      </c>
      <c r="L185" s="3">
        <v>55.873301550434618</v>
      </c>
      <c r="M185" s="3">
        <v>56.746058566364866</v>
      </c>
      <c r="N185" s="3">
        <v>57.565608252915126</v>
      </c>
      <c r="O185" s="3">
        <v>58.335198833156575</v>
      </c>
      <c r="P185" s="3">
        <v>59.057944664228401</v>
      </c>
      <c r="Q185" s="3">
        <v>59.736811712389446</v>
      </c>
      <c r="R185" s="3">
        <v>60.374609521173369</v>
      </c>
      <c r="S185" s="3">
        <v>60.973988106503704</v>
      </c>
      <c r="T185" s="3">
        <v>61.537438515430374</v>
      </c>
      <c r="U185" s="3">
        <v>62.067296043330614</v>
      </c>
      <c r="V185" s="3">
        <v>62.565745319906753</v>
      </c>
      <c r="W185" s="3">
        <v>63.034826651163513</v>
      </c>
      <c r="X185" s="3">
        <v>63.47644314768656</v>
      </c>
    </row>
    <row r="186" spans="1:24" x14ac:dyDescent="0.3">
      <c r="A186" s="2" t="s">
        <v>6</v>
      </c>
      <c r="B186" s="2" t="s">
        <v>206</v>
      </c>
      <c r="C186" s="2" t="s">
        <v>193</v>
      </c>
      <c r="D186" s="2" t="s">
        <v>8</v>
      </c>
      <c r="E186" s="2" t="s">
        <v>9</v>
      </c>
      <c r="F186" s="3">
        <v>93.352999999999994</v>
      </c>
      <c r="G186" s="3">
        <v>94.547626307427208</v>
      </c>
      <c r="H186" s="3">
        <v>95.53781205362688</v>
      </c>
      <c r="I186" s="3">
        <v>96.355106143515627</v>
      </c>
      <c r="J186" s="3">
        <v>97.02736243755939</v>
      </c>
      <c r="K186" s="3">
        <v>97.578744907575839</v>
      </c>
      <c r="L186" s="3">
        <v>98.029930274992907</v>
      </c>
      <c r="M186" s="3">
        <v>98.398420089478762</v>
      </c>
      <c r="N186" s="3">
        <v>98.698900867030773</v>
      </c>
      <c r="O186" s="3">
        <v>98.943612104936093</v>
      </c>
      <c r="P186" s="3">
        <v>99.142697734923516</v>
      </c>
      <c r="Q186" s="3">
        <v>99.304527642713069</v>
      </c>
      <c r="R186" s="3">
        <v>99.435983278833064</v>
      </c>
      <c r="S186" s="3">
        <v>99.54270607317639</v>
      </c>
      <c r="T186" s="3">
        <v>99.62931014717185</v>
      </c>
      <c r="U186" s="3">
        <v>99.699562312578323</v>
      </c>
      <c r="V186" s="3">
        <v>99.756533008287107</v>
      </c>
      <c r="W186" s="3">
        <v>99.802721974419526</v>
      </c>
      <c r="X186" s="3">
        <v>99.840162312063413</v>
      </c>
    </row>
    <row r="187" spans="1:24" x14ac:dyDescent="0.3">
      <c r="A187" s="2" t="s">
        <v>6</v>
      </c>
      <c r="B187" s="2" t="s">
        <v>206</v>
      </c>
      <c r="C187" s="2" t="s">
        <v>194</v>
      </c>
      <c r="D187" s="2" t="s">
        <v>8</v>
      </c>
      <c r="E187" s="2" t="s">
        <v>9</v>
      </c>
      <c r="F187" s="3">
        <v>95.27</v>
      </c>
      <c r="G187" s="3">
        <v>96.513093372926903</v>
      </c>
      <c r="H187" s="3">
        <v>97.484053428003065</v>
      </c>
      <c r="I187" s="3">
        <v>98.215222394420593</v>
      </c>
      <c r="J187" s="3">
        <v>98.750160326908826</v>
      </c>
      <c r="K187" s="3">
        <v>99.133061341013814</v>
      </c>
      <c r="L187" s="3">
        <v>99.402763155716428</v>
      </c>
      <c r="M187" s="3">
        <v>99.59054969794289</v>
      </c>
      <c r="N187" s="3">
        <v>99.720238817191159</v>
      </c>
      <c r="O187" s="3">
        <v>99.809296830803433</v>
      </c>
      <c r="P187" s="3">
        <v>99.870213359722726</v>
      </c>
      <c r="Q187" s="3">
        <v>99.911768433035803</v>
      </c>
      <c r="R187" s="3">
        <v>99.940063457199201</v>
      </c>
      <c r="S187" s="3">
        <v>99.959305368502839</v>
      </c>
      <c r="T187" s="3">
        <v>99.972379511017778</v>
      </c>
      <c r="U187" s="3">
        <v>99.98125770103745</v>
      </c>
      <c r="V187" s="3">
        <v>99.987284173866257</v>
      </c>
      <c r="W187" s="3">
        <v>99.991373811738555</v>
      </c>
      <c r="X187" s="3">
        <v>99.994148581824675</v>
      </c>
    </row>
    <row r="188" spans="1:24" x14ac:dyDescent="0.3">
      <c r="A188" s="2" t="s">
        <v>6</v>
      </c>
      <c r="B188" s="2" t="s">
        <v>206</v>
      </c>
      <c r="C188" s="2" t="s">
        <v>195</v>
      </c>
      <c r="D188" s="2" t="s">
        <v>8</v>
      </c>
      <c r="E188" s="2" t="s">
        <v>9</v>
      </c>
      <c r="F188" s="3">
        <v>30.379000000000001</v>
      </c>
      <c r="G188" s="3">
        <v>31.286037296157748</v>
      </c>
      <c r="H188" s="3">
        <v>32.207751635975193</v>
      </c>
      <c r="I188" s="3">
        <v>33.143650319574682</v>
      </c>
      <c r="J188" s="3">
        <v>34.093199082093271</v>
      </c>
      <c r="K188" s="3">
        <v>35.05582265329997</v>
      </c>
      <c r="L188" s="3">
        <v>36.030905555297323</v>
      </c>
      <c r="M188" s="3">
        <v>37.017793142264097</v>
      </c>
      <c r="N188" s="3">
        <v>38.015792883954234</v>
      </c>
      <c r="O188" s="3">
        <v>39.024175892287886</v>
      </c>
      <c r="P188" s="3">
        <v>40.04217868788659</v>
      </c>
      <c r="Q188" s="3">
        <v>41.069005200849894</v>
      </c>
      <c r="R188" s="3">
        <v>42.103828997484122</v>
      </c>
      <c r="S188" s="3">
        <v>43.145795722116119</v>
      </c>
      <c r="T188" s="3">
        <v>44.194025740599059</v>
      </c>
      <c r="U188" s="3">
        <v>45.247616969686526</v>
      </c>
      <c r="V188" s="3">
        <v>46.305647874159149</v>
      </c>
      <c r="W188" s="3">
        <v>47.367180611476876</v>
      </c>
      <c r="X188" s="3">
        <v>48.431264301839548</v>
      </c>
    </row>
    <row r="189" spans="1:24" x14ac:dyDescent="0.3">
      <c r="A189" s="2" t="s">
        <v>6</v>
      </c>
      <c r="B189" s="2" t="s">
        <v>206</v>
      </c>
      <c r="C189" s="2" t="s">
        <v>196</v>
      </c>
      <c r="D189" s="2" t="s">
        <v>8</v>
      </c>
      <c r="E189" s="2" t="s">
        <v>9</v>
      </c>
      <c r="F189" s="3">
        <v>25.562999999999999</v>
      </c>
      <c r="G189" s="3">
        <v>27.069746700679037</v>
      </c>
      <c r="H189" s="3">
        <v>28.473705277924772</v>
      </c>
      <c r="I189" s="3">
        <v>29.770038743989176</v>
      </c>
      <c r="J189" s="3">
        <v>30.957630267413123</v>
      </c>
      <c r="K189" s="3">
        <v>32.038303423295964</v>
      </c>
      <c r="L189" s="3">
        <v>33.016064455137645</v>
      </c>
      <c r="M189" s="3">
        <v>33.896426678836065</v>
      </c>
      <c r="N189" s="3">
        <v>34.685845352996274</v>
      </c>
      <c r="O189" s="3">
        <v>35.391268846873409</v>
      </c>
      <c r="P189" s="3">
        <v>36.019798235265988</v>
      </c>
      <c r="Q189" s="3">
        <v>36.578440581993746</v>
      </c>
      <c r="R189" s="3">
        <v>37.073938933528922</v>
      </c>
      <c r="S189" s="3">
        <v>37.512662559163324</v>
      </c>
      <c r="T189" s="3">
        <v>37.900542884117122</v>
      </c>
      <c r="U189" s="3">
        <v>38.243042988673217</v>
      </c>
      <c r="V189" s="3">
        <v>38.545150981853752</v>
      </c>
      <c r="W189" s="3">
        <v>38.811389747168271</v>
      </c>
      <c r="X189" s="3">
        <v>39.045837401717669</v>
      </c>
    </row>
    <row r="190" spans="1:24" x14ac:dyDescent="0.3">
      <c r="A190" s="2" t="s">
        <v>6</v>
      </c>
      <c r="B190" s="2" t="s">
        <v>206</v>
      </c>
      <c r="C190" s="2" t="s">
        <v>197</v>
      </c>
      <c r="D190" s="2" t="s">
        <v>8</v>
      </c>
      <c r="E190" s="2" t="s">
        <v>9</v>
      </c>
      <c r="F190" s="3">
        <v>20.231000000000002</v>
      </c>
      <c r="G190" s="3">
        <v>20.696535765714618</v>
      </c>
      <c r="H190" s="3">
        <v>21.179906394669029</v>
      </c>
      <c r="I190" s="3">
        <v>21.682006143883374</v>
      </c>
      <c r="J190" s="3">
        <v>22.203778698565447</v>
      </c>
      <c r="K190" s="3">
        <v>22.746219410611761</v>
      </c>
      <c r="L190" s="3">
        <v>23.310377470440315</v>
      </c>
      <c r="M190" s="3">
        <v>23.897357962241241</v>
      </c>
      <c r="N190" s="3">
        <v>24.508323740562187</v>
      </c>
      <c r="O190" s="3">
        <v>25.144497051646308</v>
      </c>
      <c r="P190" s="3">
        <v>25.807160805764962</v>
      </c>
      <c r="Q190" s="3">
        <v>26.497659386563537</v>
      </c>
      <c r="R190" s="3">
        <v>27.217398859792773</v>
      </c>
      <c r="S190" s="3">
        <v>27.967846416364004</v>
      </c>
      <c r="T190" s="3">
        <v>28.750528853128898</v>
      </c>
      <c r="U190" s="3">
        <v>29.567029858915582</v>
      </c>
      <c r="V190" s="3">
        <v>30.418985833086477</v>
      </c>
      <c r="W190" s="3">
        <v>31.308079919398562</v>
      </c>
      <c r="X190" s="3">
        <v>32.236033889794165</v>
      </c>
    </row>
    <row r="191" spans="1:24" x14ac:dyDescent="0.3">
      <c r="A191" s="2" t="s">
        <v>6</v>
      </c>
      <c r="B191" s="2" t="s">
        <v>206</v>
      </c>
      <c r="C191" s="2" t="s">
        <v>198</v>
      </c>
      <c r="D191" s="2" t="s">
        <v>8</v>
      </c>
      <c r="E191" s="2" t="s">
        <v>9</v>
      </c>
      <c r="F191" s="3">
        <v>31.803000000000001</v>
      </c>
      <c r="G191" s="3">
        <v>32.87571871182233</v>
      </c>
      <c r="H191" s="3">
        <v>33.939639211457575</v>
      </c>
      <c r="I191" s="3">
        <v>34.992898756307504</v>
      </c>
      <c r="J191" s="3">
        <v>36.033789520625298</v>
      </c>
      <c r="K191" s="3">
        <v>37.06076316185198</v>
      </c>
      <c r="L191" s="3">
        <v>38.07243260302031</v>
      </c>
      <c r="M191" s="3">
        <v>39.067571313969836</v>
      </c>
      <c r="N191" s="3">
        <v>40.045110406217958</v>
      </c>
      <c r="O191" s="3">
        <v>41.004133872133956</v>
      </c>
      <c r="P191" s="3">
        <v>41.943872300706765</v>
      </c>
      <c r="Q191" s="3">
        <v>42.863695392169909</v>
      </c>
      <c r="R191" s="3">
        <v>43.763103574650501</v>
      </c>
      <c r="S191" s="3">
        <v>44.641719000372035</v>
      </c>
      <c r="T191" s="3">
        <v>45.499276169082179</v>
      </c>
      <c r="U191" s="3">
        <v>46.335612394319433</v>
      </c>
      <c r="V191" s="3">
        <v>47.150658295554578</v>
      </c>
      <c r="W191" s="3">
        <v>47.944428467468413</v>
      </c>
      <c r="X191" s="3">
        <v>48.717012447641558</v>
      </c>
    </row>
    <row r="192" spans="1:24" x14ac:dyDescent="0.3">
      <c r="A192" s="2" t="s">
        <v>6</v>
      </c>
      <c r="B192" s="2" t="s">
        <v>206</v>
      </c>
      <c r="C192" s="2" t="s">
        <v>199</v>
      </c>
      <c r="D192" s="2" t="s">
        <v>8</v>
      </c>
      <c r="E192" s="2" t="s">
        <v>9</v>
      </c>
      <c r="F192" s="3">
        <v>61.701999999999998</v>
      </c>
      <c r="G192" s="3">
        <v>62.717850310091407</v>
      </c>
      <c r="H192" s="3">
        <v>63.634060757066521</v>
      </c>
      <c r="I192" s="3">
        <v>64.461432935975921</v>
      </c>
      <c r="J192" s="3">
        <v>65.209554512197315</v>
      </c>
      <c r="K192" s="3">
        <v>65.886912437633498</v>
      </c>
      <c r="L192" s="3">
        <v>66.501008582695505</v>
      </c>
      <c r="M192" s="3">
        <v>67.058470933151014</v>
      </c>
      <c r="N192" s="3">
        <v>67.565156733042201</v>
      </c>
      <c r="O192" s="3">
        <v>68.026245971622572</v>
      </c>
      <c r="P192" s="3">
        <v>68.446324827602652</v>
      </c>
      <c r="Q192" s="3">
        <v>68.829459381730743</v>
      </c>
      <c r="R192" s="3">
        <v>69.179260279041131</v>
      </c>
      <c r="S192" s="3">
        <v>69.498939190142835</v>
      </c>
      <c r="T192" s="3">
        <v>69.791357967788485</v>
      </c>
      <c r="U192" s="3">
        <v>70.059071372399188</v>
      </c>
      <c r="V192" s="3">
        <v>70.304364180682754</v>
      </c>
      <c r="W192" s="3">
        <v>70.529283414916577</v>
      </c>
      <c r="X192" s="3">
        <v>70.735666348780086</v>
      </c>
    </row>
    <row r="193" spans="1:24" x14ac:dyDescent="0.3">
      <c r="A193" s="2" t="s">
        <v>6</v>
      </c>
      <c r="B193" s="2" t="s">
        <v>206</v>
      </c>
      <c r="C193" s="2" t="s">
        <v>200</v>
      </c>
      <c r="D193" s="2" t="s">
        <v>8</v>
      </c>
      <c r="E193" s="2" t="s">
        <v>9</v>
      </c>
      <c r="F193" s="3">
        <v>35.701999999999998</v>
      </c>
      <c r="G193" s="3">
        <v>36.50178212961039</v>
      </c>
      <c r="H193" s="3">
        <v>37.304728778881284</v>
      </c>
      <c r="I193" s="3">
        <v>38.110326043740173</v>
      </c>
      <c r="J193" s="3">
        <v>38.918060392951688</v>
      </c>
      <c r="K193" s="3">
        <v>39.727420119411157</v>
      </c>
      <c r="L193" s="3">
        <v>40.537896752560961</v>
      </c>
      <c r="M193" s="3">
        <v>41.348986423923769</v>
      </c>
      <c r="N193" s="3">
        <v>42.160191178422778</v>
      </c>
      <c r="O193" s="3">
        <v>42.971020224890403</v>
      </c>
      <c r="P193" s="3">
        <v>43.780991119942399</v>
      </c>
      <c r="Q193" s="3">
        <v>44.589630880199771</v>
      </c>
      <c r="R193" s="3">
        <v>45.396477018663688</v>
      </c>
      <c r="S193" s="3">
        <v>46.201078501876147</v>
      </c>
      <c r="T193" s="3">
        <v>47.002996625320201</v>
      </c>
      <c r="U193" s="3">
        <v>47.801805805316434</v>
      </c>
      <c r="V193" s="3">
        <v>48.597094286447991</v>
      </c>
      <c r="W193" s="3">
        <v>49.388464764285587</v>
      </c>
      <c r="X193" s="3">
        <v>50.175534923879418</v>
      </c>
    </row>
    <row r="194" spans="1:24" x14ac:dyDescent="0.3">
      <c r="A194" s="2" t="s">
        <v>6</v>
      </c>
      <c r="B194" s="2" t="s">
        <v>206</v>
      </c>
      <c r="C194" s="2" t="s">
        <v>201</v>
      </c>
      <c r="D194" s="2" t="s">
        <v>8</v>
      </c>
      <c r="E194" s="2" t="s">
        <v>9</v>
      </c>
      <c r="F194" s="3">
        <v>38.253999999999998</v>
      </c>
      <c r="G194" s="3">
        <v>38.893897357012769</v>
      </c>
      <c r="H194" s="3">
        <v>39.535984310535547</v>
      </c>
      <c r="I194" s="3">
        <v>40.180025891809791</v>
      </c>
      <c r="J194" s="3">
        <v>40.825785939072503</v>
      </c>
      <c r="K194" s="3">
        <v>41.473027473111912</v>
      </c>
      <c r="L194" s="3">
        <v>42.121513071521413</v>
      </c>
      <c r="M194" s="3">
        <v>42.77100524036895</v>
      </c>
      <c r="N194" s="3">
        <v>43.421266782030528</v>
      </c>
      <c r="O194" s="3">
        <v>44.0720611579763</v>
      </c>
      <c r="P194" s="3">
        <v>44.723152845342732</v>
      </c>
      <c r="Q194" s="3">
        <v>45.374307686176799</v>
      </c>
      <c r="R194" s="3">
        <v>46.025293228294856</v>
      </c>
      <c r="S194" s="3">
        <v>46.675879056761602</v>
      </c>
      <c r="T194" s="3">
        <v>47.325837115060807</v>
      </c>
      <c r="U194" s="3">
        <v>47.974942015100005</v>
      </c>
      <c r="V194" s="3">
        <v>48.622971335264282</v>
      </c>
      <c r="W194" s="3">
        <v>49.269705905810355</v>
      </c>
      <c r="X194" s="3">
        <v>49.914930080969192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04CC4-6EA7-4F34-8B3E-3FC5EDCAEA76}">
  <dimension ref="A1:X194"/>
  <sheetViews>
    <sheetView workbookViewId="0">
      <selection sqref="A1:XFD1048576"/>
    </sheetView>
  </sheetViews>
  <sheetFormatPr defaultColWidth="8.88671875" defaultRowHeight="14.4" x14ac:dyDescent="0.3"/>
  <cols>
    <col min="1" max="5" width="18.6640625" style="4" customWidth="1"/>
    <col min="6" max="16384" width="8.88671875" style="4"/>
  </cols>
  <sheetData>
    <row r="1" spans="1:24" x14ac:dyDescent="0.3">
      <c r="A1" s="7" t="s">
        <v>0</v>
      </c>
      <c r="B1" s="7" t="s">
        <v>1</v>
      </c>
      <c r="C1" s="7" t="s">
        <v>2</v>
      </c>
      <c r="D1" s="7" t="s">
        <v>3</v>
      </c>
      <c r="E1" s="7" t="s">
        <v>4</v>
      </c>
      <c r="F1" s="7">
        <v>2010</v>
      </c>
      <c r="G1" s="7">
        <v>2015</v>
      </c>
      <c r="H1" s="7">
        <v>2020</v>
      </c>
      <c r="I1" s="7">
        <v>2025</v>
      </c>
      <c r="J1" s="7">
        <v>2030</v>
      </c>
      <c r="K1" s="7">
        <v>2035</v>
      </c>
      <c r="L1" s="7">
        <v>2040</v>
      </c>
      <c r="M1" s="7">
        <v>2045</v>
      </c>
      <c r="N1" s="7">
        <v>2050</v>
      </c>
      <c r="O1" s="7">
        <v>2055</v>
      </c>
      <c r="P1" s="7">
        <v>2060</v>
      </c>
      <c r="Q1" s="7">
        <v>2065</v>
      </c>
      <c r="R1" s="7">
        <v>2070</v>
      </c>
      <c r="S1" s="7">
        <v>2075</v>
      </c>
      <c r="T1" s="7">
        <v>2080</v>
      </c>
      <c r="U1" s="7">
        <v>2085</v>
      </c>
      <c r="V1" s="7">
        <v>2090</v>
      </c>
      <c r="W1" s="7">
        <v>2095</v>
      </c>
      <c r="X1" s="7">
        <v>2100</v>
      </c>
    </row>
    <row r="2" spans="1:24" x14ac:dyDescent="0.3">
      <c r="A2" s="6" t="s">
        <v>6</v>
      </c>
      <c r="B2" s="6" t="s">
        <v>203</v>
      </c>
      <c r="C2" s="6" t="s">
        <v>7</v>
      </c>
      <c r="D2" s="6" t="s">
        <v>205</v>
      </c>
      <c r="E2" s="6" t="s">
        <v>204</v>
      </c>
      <c r="F2" s="5">
        <f>'ssp1-pop'!F2*('ssp1-us'!F2/100)</f>
        <v>4.7562234913336221E-2</v>
      </c>
      <c r="G2" s="5">
        <f>'ssp1-pop'!G2*('ssp1-us'!G2/100)</f>
        <v>6.1786913477910911E-2</v>
      </c>
      <c r="H2" s="5">
        <f>'ssp1-pop'!H2*('ssp1-us'!H2/100)</f>
        <v>7.1731117158959037E-2</v>
      </c>
      <c r="I2" s="5">
        <f>'ssp1-pop'!I2*('ssp1-us'!I2/100)</f>
        <v>8.114424026005948E-2</v>
      </c>
      <c r="J2" s="5">
        <f>'ssp1-pop'!J2*('ssp1-us'!J2/100)</f>
        <v>8.9756044526223683E-2</v>
      </c>
      <c r="K2" s="5">
        <f>'ssp1-pop'!K2*('ssp1-us'!K2/100)</f>
        <v>9.76511517487514E-2</v>
      </c>
      <c r="L2" s="5">
        <f>'ssp1-pop'!L2*('ssp1-us'!L2/100)</f>
        <v>0.10472495512195887</v>
      </c>
      <c r="M2" s="5">
        <f>'ssp1-pop'!M2*('ssp1-us'!M2/100)</f>
        <v>0.11073152322742845</v>
      </c>
      <c r="N2" s="5">
        <f>'ssp1-pop'!N2*('ssp1-us'!N2/100)</f>
        <v>0.11556288184188096</v>
      </c>
      <c r="O2" s="5">
        <f>'ssp1-pop'!O2*('ssp1-us'!O2/100)</f>
        <v>0.11930392826060485</v>
      </c>
      <c r="P2" s="5">
        <f>'ssp1-pop'!P2*('ssp1-us'!P2/100)</f>
        <v>0.1221205814973295</v>
      </c>
      <c r="Q2" s="5">
        <f>'ssp1-pop'!Q2*('ssp1-us'!Q2/100)</f>
        <v>0.12382185606254814</v>
      </c>
      <c r="R2" s="5">
        <f>'ssp1-pop'!R2*('ssp1-us'!R2/100)</f>
        <v>0.12448098756204001</v>
      </c>
      <c r="S2" s="5">
        <f>'ssp1-pop'!S2*('ssp1-us'!S2/100)</f>
        <v>0.12410585719791688</v>
      </c>
      <c r="T2" s="5">
        <f>'ssp1-pop'!T2*('ssp1-us'!T2/100)</f>
        <v>0.12266976985317453</v>
      </c>
      <c r="U2" s="5">
        <f>'ssp1-pop'!U2*('ssp1-us'!U2/100)</f>
        <v>0.11984023271484066</v>
      </c>
      <c r="V2" s="5">
        <f>'ssp1-pop'!V2*('ssp1-us'!V2/100)</f>
        <v>0.11564226890325753</v>
      </c>
      <c r="W2" s="5">
        <f>'ssp1-pop'!W2*('ssp1-us'!W2/100)</f>
        <v>0.11038904335704969</v>
      </c>
      <c r="X2" s="5">
        <f>'ssp1-pop'!X2*('ssp1-us'!X2/100)</f>
        <v>0.10404938004691842</v>
      </c>
    </row>
    <row r="3" spans="1:24" x14ac:dyDescent="0.3">
      <c r="A3" s="6" t="s">
        <v>6</v>
      </c>
      <c r="B3" s="6" t="s">
        <v>203</v>
      </c>
      <c r="C3" s="6" t="s">
        <v>10</v>
      </c>
      <c r="D3" s="6" t="s">
        <v>205</v>
      </c>
      <c r="E3" s="6" t="s">
        <v>204</v>
      </c>
      <c r="F3" s="5">
        <f>'ssp1-pop'!F3*('ssp1-us'!F3/100)</f>
        <v>7.0990538944557438</v>
      </c>
      <c r="G3" s="5">
        <f>'ssp1-pop'!G3*('ssp1-us'!G3/100)</f>
        <v>9.4850263851060657</v>
      </c>
      <c r="H3" s="5">
        <f>'ssp1-pop'!H3*('ssp1-us'!H3/100)</f>
        <v>12.386174499451309</v>
      </c>
      <c r="I3" s="5">
        <f>'ssp1-pop'!I3*('ssp1-us'!I3/100)</f>
        <v>15.731678711396972</v>
      </c>
      <c r="J3" s="5">
        <f>'ssp1-pop'!J3*('ssp1-us'!J3/100)</f>
        <v>19.389143261639795</v>
      </c>
      <c r="K3" s="5">
        <f>'ssp1-pop'!K3*('ssp1-us'!K3/100)</f>
        <v>23.313674409309353</v>
      </c>
      <c r="L3" s="5">
        <f>'ssp1-pop'!L3*('ssp1-us'!L3/100)</f>
        <v>27.345234661281982</v>
      </c>
      <c r="M3" s="5">
        <f>'ssp1-pop'!M3*('ssp1-us'!M3/100)</f>
        <v>31.317413469964265</v>
      </c>
      <c r="N3" s="5">
        <f>'ssp1-pop'!N3*('ssp1-us'!N3/100)</f>
        <v>35.098266474918788</v>
      </c>
      <c r="O3" s="5">
        <f>'ssp1-pop'!O3*('ssp1-us'!O3/100)</f>
        <v>38.627906552841743</v>
      </c>
      <c r="P3" s="5">
        <f>'ssp1-pop'!P3*('ssp1-us'!P3/100)</f>
        <v>41.822565543883663</v>
      </c>
      <c r="Q3" s="5">
        <f>'ssp1-pop'!Q3*('ssp1-us'!Q3/100)</f>
        <v>44.705012953866351</v>
      </c>
      <c r="R3" s="5">
        <f>'ssp1-pop'!R3*('ssp1-us'!R3/100)</f>
        <v>47.228073364827772</v>
      </c>
      <c r="S3" s="5">
        <f>'ssp1-pop'!S3*('ssp1-us'!S3/100)</f>
        <v>49.350533488746848</v>
      </c>
      <c r="T3" s="5">
        <f>'ssp1-pop'!T3*('ssp1-us'!T3/100)</f>
        <v>51.061128898864716</v>
      </c>
      <c r="U3" s="5">
        <f>'ssp1-pop'!U3*('ssp1-us'!U3/100)</f>
        <v>52.35486013356666</v>
      </c>
      <c r="V3" s="5">
        <f>'ssp1-pop'!V3*('ssp1-us'!V3/100)</f>
        <v>53.239325699179041</v>
      </c>
      <c r="W3" s="5">
        <f>'ssp1-pop'!W3*('ssp1-us'!W3/100)</f>
        <v>53.723006294510114</v>
      </c>
      <c r="X3" s="5">
        <f>'ssp1-pop'!X3*('ssp1-us'!X3/100)</f>
        <v>53.821255442402425</v>
      </c>
    </row>
    <row r="4" spans="1:24" x14ac:dyDescent="0.3">
      <c r="A4" s="6" t="s">
        <v>6</v>
      </c>
      <c r="B4" s="6" t="s">
        <v>203</v>
      </c>
      <c r="C4" s="6" t="s">
        <v>11</v>
      </c>
      <c r="D4" s="6" t="s">
        <v>205</v>
      </c>
      <c r="E4" s="6" t="s">
        <v>204</v>
      </c>
      <c r="F4" s="5">
        <f>'ssp1-pop'!F4*('ssp1-us'!F4/100)</f>
        <v>11.163681796480006</v>
      </c>
      <c r="G4" s="5">
        <f>'ssp1-pop'!G4*('ssp1-us'!G4/100)</f>
        <v>13.610692441032159</v>
      </c>
      <c r="H4" s="5">
        <f>'ssp1-pop'!H4*('ssp1-us'!H4/100)</f>
        <v>16.322312710480517</v>
      </c>
      <c r="I4" s="5">
        <f>'ssp1-pop'!I4*('ssp1-us'!I4/100)</f>
        <v>19.156542869385653</v>
      </c>
      <c r="J4" s="5">
        <f>'ssp1-pop'!J4*('ssp1-us'!J4/100)</f>
        <v>21.988906839134575</v>
      </c>
      <c r="K4" s="5">
        <f>'ssp1-pop'!K4*('ssp1-us'!K4/100)</f>
        <v>24.832191516611875</v>
      </c>
      <c r="L4" s="5">
        <f>'ssp1-pop'!L4*('ssp1-us'!L4/100)</f>
        <v>27.597515248029289</v>
      </c>
      <c r="M4" s="5">
        <f>'ssp1-pop'!M4*('ssp1-us'!M4/100)</f>
        <v>30.202800405985023</v>
      </c>
      <c r="N4" s="5">
        <f>'ssp1-pop'!N4*('ssp1-us'!N4/100)</f>
        <v>32.580052138104186</v>
      </c>
      <c r="O4" s="5">
        <f>'ssp1-pop'!O4*('ssp1-us'!O4/100)</f>
        <v>34.712761292208015</v>
      </c>
      <c r="P4" s="5">
        <f>'ssp1-pop'!P4*('ssp1-us'!P4/100)</f>
        <v>36.577638117133347</v>
      </c>
      <c r="Q4" s="5">
        <f>'ssp1-pop'!Q4*('ssp1-us'!Q4/100)</f>
        <v>38.154020684882411</v>
      </c>
      <c r="R4" s="5">
        <f>'ssp1-pop'!R4*('ssp1-us'!R4/100)</f>
        <v>39.41880571636549</v>
      </c>
      <c r="S4" s="5">
        <f>'ssp1-pop'!S4*('ssp1-us'!S4/100)</f>
        <v>40.361331719139116</v>
      </c>
      <c r="T4" s="5">
        <f>'ssp1-pop'!T4*('ssp1-us'!T4/100)</f>
        <v>40.981942200371734</v>
      </c>
      <c r="U4" s="5">
        <f>'ssp1-pop'!U4*('ssp1-us'!U4/100)</f>
        <v>41.289021355999232</v>
      </c>
      <c r="V4" s="5">
        <f>'ssp1-pop'!V4*('ssp1-us'!V4/100)</f>
        <v>41.293270253548897</v>
      </c>
      <c r="W4" s="5">
        <f>'ssp1-pop'!W4*('ssp1-us'!W4/100)</f>
        <v>41.010577949123864</v>
      </c>
      <c r="X4" s="5">
        <f>'ssp1-pop'!X4*('ssp1-us'!X4/100)</f>
        <v>40.472542924613791</v>
      </c>
    </row>
    <row r="5" spans="1:24" x14ac:dyDescent="0.3">
      <c r="A5" s="6" t="s">
        <v>6</v>
      </c>
      <c r="B5" s="6" t="s">
        <v>203</v>
      </c>
      <c r="C5" s="6" t="s">
        <v>12</v>
      </c>
      <c r="D5" s="6" t="s">
        <v>205</v>
      </c>
      <c r="E5" s="6" t="s">
        <v>204</v>
      </c>
      <c r="F5" s="5">
        <f>'ssp1-pop'!F5*('ssp1-us'!F5/100)</f>
        <v>1.6633758672399988</v>
      </c>
      <c r="G5" s="5">
        <f>'ssp1-pop'!G5*('ssp1-us'!G5/100)</f>
        <v>1.833764868127373</v>
      </c>
      <c r="H5" s="5">
        <f>'ssp1-pop'!H5*('ssp1-us'!H5/100)</f>
        <v>1.990400023251639</v>
      </c>
      <c r="I5" s="5">
        <f>'ssp1-pop'!I5*('ssp1-us'!I5/100)</f>
        <v>2.1279956239627129</v>
      </c>
      <c r="J5" s="5">
        <f>'ssp1-pop'!J5*('ssp1-us'!J5/100)</f>
        <v>2.2426382215874496</v>
      </c>
      <c r="K5" s="5">
        <f>'ssp1-pop'!K5*('ssp1-us'!K5/100)</f>
        <v>2.3370999620546109</v>
      </c>
      <c r="L5" s="5">
        <f>'ssp1-pop'!L5*('ssp1-us'!L5/100)</f>
        <v>2.4112606469452973</v>
      </c>
      <c r="M5" s="5">
        <f>'ssp1-pop'!M5*('ssp1-us'!M5/100)</f>
        <v>2.4636389651715862</v>
      </c>
      <c r="N5" s="5">
        <f>'ssp1-pop'!N5*('ssp1-us'!N5/100)</f>
        <v>2.4931319030096697</v>
      </c>
      <c r="O5" s="5">
        <f>'ssp1-pop'!O5*('ssp1-us'!O5/100)</f>
        <v>2.5016194599122024</v>
      </c>
      <c r="P5" s="5">
        <f>'ssp1-pop'!P5*('ssp1-us'!P5/100)</f>
        <v>2.4914328092167985</v>
      </c>
      <c r="Q5" s="5">
        <f>'ssp1-pop'!Q5*('ssp1-us'!Q5/100)</f>
        <v>2.4610379184102369</v>
      </c>
      <c r="R5" s="5">
        <f>'ssp1-pop'!R5*('ssp1-us'!R5/100)</f>
        <v>2.4123924760851922</v>
      </c>
      <c r="S5" s="5">
        <f>'ssp1-pop'!S5*('ssp1-us'!S5/100)</f>
        <v>2.3459837314231935</v>
      </c>
      <c r="T5" s="5">
        <f>'ssp1-pop'!T5*('ssp1-us'!T5/100)</f>
        <v>2.257356911565473</v>
      </c>
      <c r="U5" s="5">
        <f>'ssp1-pop'!U5*('ssp1-us'!U5/100)</f>
        <v>2.1442816269028433</v>
      </c>
      <c r="V5" s="5">
        <f>'ssp1-pop'!V5*('ssp1-us'!V5/100)</f>
        <v>2.0137996454580596</v>
      </c>
      <c r="W5" s="5">
        <f>'ssp1-pop'!W5*('ssp1-us'!W5/100)</f>
        <v>1.8743738420372809</v>
      </c>
      <c r="X5" s="5">
        <f>'ssp1-pop'!X5*('ssp1-us'!X5/100)</f>
        <v>1.7232577168865593</v>
      </c>
    </row>
    <row r="6" spans="1:24" x14ac:dyDescent="0.3">
      <c r="A6" s="6" t="s">
        <v>6</v>
      </c>
      <c r="B6" s="6" t="s">
        <v>203</v>
      </c>
      <c r="C6" s="6" t="s">
        <v>13</v>
      </c>
      <c r="D6" s="6" t="s">
        <v>205</v>
      </c>
      <c r="E6" s="6" t="s">
        <v>204</v>
      </c>
      <c r="F6" s="5">
        <f>'ssp1-pop'!F6*('ssp1-us'!F6/100)</f>
        <v>6.3135754449999943</v>
      </c>
      <c r="G6" s="5">
        <f>'ssp1-pop'!G6*('ssp1-us'!G6/100)</f>
        <v>8.2918260640055603</v>
      </c>
      <c r="H6" s="5">
        <f>'ssp1-pop'!H6*('ssp1-us'!H6/100)</f>
        <v>9.477185275252106</v>
      </c>
      <c r="I6" s="5">
        <f>'ssp1-pop'!I6*('ssp1-us'!I6/100)</f>
        <v>10.572416411282274</v>
      </c>
      <c r="J6" s="5">
        <f>'ssp1-pop'!J6*('ssp1-us'!J6/100)</f>
        <v>11.585758904758753</v>
      </c>
      <c r="K6" s="5">
        <f>'ssp1-pop'!K6*('ssp1-us'!K6/100)</f>
        <v>12.540703785472965</v>
      </c>
      <c r="L6" s="5">
        <f>'ssp1-pop'!L6*('ssp1-us'!L6/100)</f>
        <v>13.401628712693</v>
      </c>
      <c r="M6" s="5">
        <f>'ssp1-pop'!M6*('ssp1-us'!M6/100)</f>
        <v>14.123704369751319</v>
      </c>
      <c r="N6" s="5">
        <f>'ssp1-pop'!N6*('ssp1-us'!N6/100)</f>
        <v>14.680466390514434</v>
      </c>
      <c r="O6" s="5">
        <f>'ssp1-pop'!O6*('ssp1-us'!O6/100)</f>
        <v>15.071634538216218</v>
      </c>
      <c r="P6" s="5">
        <f>'ssp1-pop'!P6*('ssp1-us'!P6/100)</f>
        <v>15.314702729009573</v>
      </c>
      <c r="Q6" s="5">
        <f>'ssp1-pop'!Q6*('ssp1-us'!Q6/100)</f>
        <v>15.370476791065235</v>
      </c>
      <c r="R6" s="5">
        <f>'ssp1-pop'!R6*('ssp1-us'!R6/100)</f>
        <v>15.235033774155767</v>
      </c>
      <c r="S6" s="5">
        <f>'ssp1-pop'!S6*('ssp1-us'!S6/100)</f>
        <v>14.923947175718919</v>
      </c>
      <c r="T6" s="5">
        <f>'ssp1-pop'!T6*('ssp1-us'!T6/100)</f>
        <v>14.476405857373562</v>
      </c>
      <c r="U6" s="5">
        <f>'ssp1-pop'!U6*('ssp1-us'!U6/100)</f>
        <v>13.934042553887279</v>
      </c>
      <c r="V6" s="5">
        <f>'ssp1-pop'!V6*('ssp1-us'!V6/100)</f>
        <v>13.325232847684298</v>
      </c>
      <c r="W6" s="5">
        <f>'ssp1-pop'!W6*('ssp1-us'!W6/100)</f>
        <v>12.646650124320102</v>
      </c>
      <c r="X6" s="5">
        <f>'ssp1-pop'!X6*('ssp1-us'!X6/100)</f>
        <v>11.86272599912186</v>
      </c>
    </row>
    <row r="7" spans="1:24" x14ac:dyDescent="0.3">
      <c r="A7" s="6" t="s">
        <v>6</v>
      </c>
      <c r="B7" s="6" t="s">
        <v>203</v>
      </c>
      <c r="C7" s="6" t="s">
        <v>14</v>
      </c>
      <c r="D7" s="6" t="s">
        <v>205</v>
      </c>
      <c r="E7" s="6" t="s">
        <v>204</v>
      </c>
      <c r="F7" s="5">
        <f>'ssp1-pop'!F7*('ssp1-us'!F7/100)</f>
        <v>37.338206557680003</v>
      </c>
      <c r="G7" s="5">
        <f>'ssp1-pop'!G7*('ssp1-us'!G7/100)</f>
        <v>39.056199489426547</v>
      </c>
      <c r="H7" s="5">
        <f>'ssp1-pop'!H7*('ssp1-us'!H7/100)</f>
        <v>40.497181344114637</v>
      </c>
      <c r="I7" s="5">
        <f>'ssp1-pop'!I7*('ssp1-us'!I7/100)</f>
        <v>41.666266774652975</v>
      </c>
      <c r="J7" s="5">
        <f>'ssp1-pop'!J7*('ssp1-us'!J7/100)</f>
        <v>42.566514049460928</v>
      </c>
      <c r="K7" s="5">
        <f>'ssp1-pop'!K7*('ssp1-us'!K7/100)</f>
        <v>43.278930913577632</v>
      </c>
      <c r="L7" s="5">
        <f>'ssp1-pop'!L7*('ssp1-us'!L7/100)</f>
        <v>43.761607957625039</v>
      </c>
      <c r="M7" s="5">
        <f>'ssp1-pop'!M7*('ssp1-us'!M7/100)</f>
        <v>43.980605439065656</v>
      </c>
      <c r="N7" s="5">
        <f>'ssp1-pop'!N7*('ssp1-us'!N7/100)</f>
        <v>43.941943243622021</v>
      </c>
      <c r="O7" s="5">
        <f>'ssp1-pop'!O7*('ssp1-us'!O7/100)</f>
        <v>43.692385912092647</v>
      </c>
      <c r="P7" s="5">
        <f>'ssp1-pop'!P7*('ssp1-us'!P7/100)</f>
        <v>43.251711587544634</v>
      </c>
      <c r="Q7" s="5">
        <f>'ssp1-pop'!Q7*('ssp1-us'!Q7/100)</f>
        <v>42.647906328272562</v>
      </c>
      <c r="R7" s="5">
        <f>'ssp1-pop'!R7*('ssp1-us'!R7/100)</f>
        <v>41.877367907126192</v>
      </c>
      <c r="S7" s="5">
        <f>'ssp1-pop'!S7*('ssp1-us'!S7/100)</f>
        <v>40.945651572325794</v>
      </c>
      <c r="T7" s="5">
        <f>'ssp1-pop'!T7*('ssp1-us'!T7/100)</f>
        <v>39.858307194252227</v>
      </c>
      <c r="U7" s="5">
        <f>'ssp1-pop'!U7*('ssp1-us'!U7/100)</f>
        <v>38.514577277593048</v>
      </c>
      <c r="V7" s="5">
        <f>'ssp1-pop'!V7*('ssp1-us'!V7/100)</f>
        <v>36.966505155276671</v>
      </c>
      <c r="W7" s="5">
        <f>'ssp1-pop'!W7*('ssp1-us'!W7/100)</f>
        <v>35.268833202408644</v>
      </c>
      <c r="X7" s="5">
        <f>'ssp1-pop'!X7*('ssp1-us'!X7/100)</f>
        <v>33.465747323764525</v>
      </c>
    </row>
    <row r="8" spans="1:24" x14ac:dyDescent="0.3">
      <c r="A8" s="6" t="s">
        <v>6</v>
      </c>
      <c r="B8" s="6" t="s">
        <v>203</v>
      </c>
      <c r="C8" s="6" t="s">
        <v>15</v>
      </c>
      <c r="D8" s="6" t="s">
        <v>205</v>
      </c>
      <c r="E8" s="6" t="s">
        <v>204</v>
      </c>
      <c r="F8" s="5">
        <f>'ssp1-pop'!F8*('ssp1-us'!F8/100)</f>
        <v>1.9848319375199996</v>
      </c>
      <c r="G8" s="5">
        <f>'ssp1-pop'!G8*('ssp1-us'!G8/100)</f>
        <v>2.1042116027668314</v>
      </c>
      <c r="H8" s="5">
        <f>'ssp1-pop'!H8*('ssp1-us'!H8/100)</f>
        <v>2.1790012712588269</v>
      </c>
      <c r="I8" s="5">
        <f>'ssp1-pop'!I8*('ssp1-us'!I8/100)</f>
        <v>2.2188831161918405</v>
      </c>
      <c r="J8" s="5">
        <f>'ssp1-pop'!J8*('ssp1-us'!J8/100)</f>
        <v>2.2334027183102854</v>
      </c>
      <c r="K8" s="5">
        <f>'ssp1-pop'!K8*('ssp1-us'!K8/100)</f>
        <v>2.2297396704611345</v>
      </c>
      <c r="L8" s="5">
        <f>'ssp1-pop'!L8*('ssp1-us'!L8/100)</f>
        <v>2.2060455346241703</v>
      </c>
      <c r="M8" s="5">
        <f>'ssp1-pop'!M8*('ssp1-us'!M8/100)</f>
        <v>2.1615206321686631</v>
      </c>
      <c r="N8" s="5">
        <f>'ssp1-pop'!N8*('ssp1-us'!N8/100)</f>
        <v>2.0989467555029946</v>
      </c>
      <c r="O8" s="5">
        <f>'ssp1-pop'!O8*('ssp1-us'!O8/100)</f>
        <v>2.0250836483229482</v>
      </c>
      <c r="P8" s="5">
        <f>'ssp1-pop'!P8*('ssp1-us'!P8/100)</f>
        <v>1.9452106880148394</v>
      </c>
      <c r="Q8" s="5">
        <f>'ssp1-pop'!Q8*('ssp1-us'!Q8/100)</f>
        <v>1.8657336658192993</v>
      </c>
      <c r="R8" s="5">
        <f>'ssp1-pop'!R8*('ssp1-us'!R8/100)</f>
        <v>1.7850993055369988</v>
      </c>
      <c r="S8" s="5">
        <f>'ssp1-pop'!S8*('ssp1-us'!S8/100)</f>
        <v>1.7009769989328403</v>
      </c>
      <c r="T8" s="5">
        <f>'ssp1-pop'!T8*('ssp1-us'!T8/100)</f>
        <v>1.6128411052654645</v>
      </c>
      <c r="U8" s="5">
        <f>'ssp1-pop'!U8*('ssp1-us'!U8/100)</f>
        <v>1.5227272163766365</v>
      </c>
      <c r="V8" s="5">
        <f>'ssp1-pop'!V8*('ssp1-us'!V8/100)</f>
        <v>1.4345469204648615</v>
      </c>
      <c r="W8" s="5">
        <f>'ssp1-pop'!W8*('ssp1-us'!W8/100)</f>
        <v>1.3449080520261569</v>
      </c>
      <c r="X8" s="5">
        <f>'ssp1-pop'!X8*('ssp1-us'!X8/100)</f>
        <v>1.257386211020564</v>
      </c>
    </row>
    <row r="9" spans="1:24" x14ac:dyDescent="0.3">
      <c r="A9" s="6" t="s">
        <v>6</v>
      </c>
      <c r="B9" s="6" t="s">
        <v>203</v>
      </c>
      <c r="C9" s="6" t="s">
        <v>16</v>
      </c>
      <c r="D9" s="6" t="s">
        <v>205</v>
      </c>
      <c r="E9" s="6" t="s">
        <v>204</v>
      </c>
      <c r="F9" s="5">
        <f>'ssp1-pop'!F9*('ssp1-us'!F9/100)</f>
        <v>19.842911614719991</v>
      </c>
      <c r="G9" s="5">
        <f>'ssp1-pop'!G9*('ssp1-us'!G9/100)</f>
        <v>21.73856274291202</v>
      </c>
      <c r="H9" s="5">
        <f>'ssp1-pop'!H9*('ssp1-us'!H9/100)</f>
        <v>23.635546534799939</v>
      </c>
      <c r="I9" s="5">
        <f>'ssp1-pop'!I9*('ssp1-us'!I9/100)</f>
        <v>25.543392283956411</v>
      </c>
      <c r="J9" s="5">
        <f>'ssp1-pop'!J9*('ssp1-us'!J9/100)</f>
        <v>27.395399912725928</v>
      </c>
      <c r="K9" s="5">
        <f>'ssp1-pop'!K9*('ssp1-us'!K9/100)</f>
        <v>29.210194048565675</v>
      </c>
      <c r="L9" s="5">
        <f>'ssp1-pop'!L9*('ssp1-us'!L9/100)</f>
        <v>31.018469127849187</v>
      </c>
      <c r="M9" s="5">
        <f>'ssp1-pop'!M9*('ssp1-us'!M9/100)</f>
        <v>32.809494016497119</v>
      </c>
      <c r="N9" s="5">
        <f>'ssp1-pop'!N9*('ssp1-us'!N9/100)</f>
        <v>34.552776201547481</v>
      </c>
      <c r="O9" s="5">
        <f>'ssp1-pop'!O9*('ssp1-us'!O9/100)</f>
        <v>36.214106449765751</v>
      </c>
      <c r="P9" s="5">
        <f>'ssp1-pop'!P9*('ssp1-us'!P9/100)</f>
        <v>37.777779527015902</v>
      </c>
      <c r="Q9" s="5">
        <f>'ssp1-pop'!Q9*('ssp1-us'!Q9/100)</f>
        <v>39.108518062673944</v>
      </c>
      <c r="R9" s="5">
        <f>'ssp1-pop'!R9*('ssp1-us'!R9/100)</f>
        <v>40.18158204941917</v>
      </c>
      <c r="S9" s="5">
        <f>'ssp1-pop'!S9*('ssp1-us'!S9/100)</f>
        <v>41.014479488098054</v>
      </c>
      <c r="T9" s="5">
        <f>'ssp1-pop'!T9*('ssp1-us'!T9/100)</f>
        <v>41.520173418926724</v>
      </c>
      <c r="U9" s="5">
        <f>'ssp1-pop'!U9*('ssp1-us'!U9/100)</f>
        <v>41.67654621939797</v>
      </c>
      <c r="V9" s="5">
        <f>'ssp1-pop'!V9*('ssp1-us'!V9/100)</f>
        <v>41.5158677313417</v>
      </c>
      <c r="W9" s="5">
        <f>'ssp1-pop'!W9*('ssp1-us'!W9/100)</f>
        <v>41.098062612505046</v>
      </c>
      <c r="X9" s="5">
        <f>'ssp1-pop'!X9*('ssp1-us'!X9/100)</f>
        <v>40.479307954396546</v>
      </c>
    </row>
    <row r="10" spans="1:24" x14ac:dyDescent="0.3">
      <c r="A10" s="6" t="s">
        <v>6</v>
      </c>
      <c r="B10" s="6" t="s">
        <v>203</v>
      </c>
      <c r="C10" s="6" t="s">
        <v>17</v>
      </c>
      <c r="D10" s="6" t="s">
        <v>205</v>
      </c>
      <c r="E10" s="6" t="s">
        <v>204</v>
      </c>
      <c r="F10" s="5">
        <f>'ssp1-pop'!F10*('ssp1-us'!F10/100)</f>
        <v>5.6701583141929461</v>
      </c>
      <c r="G10" s="5">
        <f>'ssp1-pop'!G10*('ssp1-us'!G10/100)</f>
        <v>6.0645370394468276</v>
      </c>
      <c r="H10" s="5">
        <f>'ssp1-pop'!H10*('ssp1-us'!H10/100)</f>
        <v>6.4342723952664382</v>
      </c>
      <c r="I10" s="5">
        <f>'ssp1-pop'!I10*('ssp1-us'!I10/100)</f>
        <v>6.7871538699986846</v>
      </c>
      <c r="J10" s="5">
        <f>'ssp1-pop'!J10*('ssp1-us'!J10/100)</f>
        <v>7.1136144673730879</v>
      </c>
      <c r="K10" s="5">
        <f>'ssp1-pop'!K10*('ssp1-us'!K10/100)</f>
        <v>7.4108361795112954</v>
      </c>
      <c r="L10" s="5">
        <f>'ssp1-pop'!L10*('ssp1-us'!L10/100)</f>
        <v>7.6835043793381921</v>
      </c>
      <c r="M10" s="5">
        <f>'ssp1-pop'!M10*('ssp1-us'!M10/100)</f>
        <v>7.9351211818789054</v>
      </c>
      <c r="N10" s="5">
        <f>'ssp1-pop'!N10*('ssp1-us'!N10/100)</f>
        <v>8.160302982703822</v>
      </c>
      <c r="O10" s="5">
        <f>'ssp1-pop'!O10*('ssp1-us'!O10/100)</f>
        <v>8.3491280050188212</v>
      </c>
      <c r="P10" s="5">
        <f>'ssp1-pop'!P10*('ssp1-us'!P10/100)</f>
        <v>8.4980051054169845</v>
      </c>
      <c r="Q10" s="5">
        <f>'ssp1-pop'!Q10*('ssp1-us'!Q10/100)</f>
        <v>8.5848755028856765</v>
      </c>
      <c r="R10" s="5">
        <f>'ssp1-pop'!R10*('ssp1-us'!R10/100)</f>
        <v>8.6038933444193084</v>
      </c>
      <c r="S10" s="5">
        <f>'ssp1-pop'!S10*('ssp1-us'!S10/100)</f>
        <v>8.5739978024173791</v>
      </c>
      <c r="T10" s="5">
        <f>'ssp1-pop'!T10*('ssp1-us'!T10/100)</f>
        <v>8.5036501711160764</v>
      </c>
      <c r="U10" s="5">
        <f>'ssp1-pop'!U10*('ssp1-us'!U10/100)</f>
        <v>8.3717452480691659</v>
      </c>
      <c r="V10" s="5">
        <f>'ssp1-pop'!V10*('ssp1-us'!V10/100)</f>
        <v>8.1891638050534361</v>
      </c>
      <c r="W10" s="5">
        <f>'ssp1-pop'!W10*('ssp1-us'!W10/100)</f>
        <v>7.9697724502035259</v>
      </c>
      <c r="X10" s="5">
        <f>'ssp1-pop'!X10*('ssp1-us'!X10/100)</f>
        <v>7.7264370099619262</v>
      </c>
    </row>
    <row r="11" spans="1:24" x14ac:dyDescent="0.3">
      <c r="A11" s="6" t="s">
        <v>6</v>
      </c>
      <c r="B11" s="6" t="s">
        <v>203</v>
      </c>
      <c r="C11" s="6" t="s">
        <v>18</v>
      </c>
      <c r="D11" s="6" t="s">
        <v>205</v>
      </c>
      <c r="E11" s="6" t="s">
        <v>204</v>
      </c>
      <c r="F11" s="5">
        <f>'ssp1-pop'!F11*('ssp1-us'!F11/100)</f>
        <v>4.771307589729993</v>
      </c>
      <c r="G11" s="5">
        <f>'ssp1-pop'!G11*('ssp1-us'!G11/100)</f>
        <v>5.4476162452886081</v>
      </c>
      <c r="H11" s="5">
        <f>'ssp1-pop'!H11*('ssp1-us'!H11/100)</f>
        <v>6.0698032239719364</v>
      </c>
      <c r="I11" s="5">
        <f>'ssp1-pop'!I11*('ssp1-us'!I11/100)</f>
        <v>6.6008971393488247</v>
      </c>
      <c r="J11" s="5">
        <f>'ssp1-pop'!J11*('ssp1-us'!J11/100)</f>
        <v>7.0571225262912325</v>
      </c>
      <c r="K11" s="5">
        <f>'ssp1-pop'!K11*('ssp1-us'!K11/100)</f>
        <v>7.4628616470589675</v>
      </c>
      <c r="L11" s="5">
        <f>'ssp1-pop'!L11*('ssp1-us'!L11/100)</f>
        <v>7.8039705180950376</v>
      </c>
      <c r="M11" s="5">
        <f>'ssp1-pop'!M11*('ssp1-us'!M11/100)</f>
        <v>8.0563018841927505</v>
      </c>
      <c r="N11" s="5">
        <f>'ssp1-pop'!N11*('ssp1-us'!N11/100)</f>
        <v>8.2112864083957966</v>
      </c>
      <c r="O11" s="5">
        <f>'ssp1-pop'!O11*('ssp1-us'!O11/100)</f>
        <v>8.286225985989546</v>
      </c>
      <c r="P11" s="5">
        <f>'ssp1-pop'!P11*('ssp1-us'!P11/100)</f>
        <v>8.3025652039146003</v>
      </c>
      <c r="Q11" s="5">
        <f>'ssp1-pop'!Q11*('ssp1-us'!Q11/100)</f>
        <v>8.2617315081426685</v>
      </c>
      <c r="R11" s="5">
        <f>'ssp1-pop'!R11*('ssp1-us'!R11/100)</f>
        <v>8.1598032474131958</v>
      </c>
      <c r="S11" s="5">
        <f>'ssp1-pop'!S11*('ssp1-us'!S11/100)</f>
        <v>7.9904188860404375</v>
      </c>
      <c r="T11" s="5">
        <f>'ssp1-pop'!T11*('ssp1-us'!T11/100)</f>
        <v>7.7586603573229409</v>
      </c>
      <c r="U11" s="5">
        <f>'ssp1-pop'!U11*('ssp1-us'!U11/100)</f>
        <v>7.4828421116721913</v>
      </c>
      <c r="V11" s="5">
        <f>'ssp1-pop'!V11*('ssp1-us'!V11/100)</f>
        <v>7.1887404504084085</v>
      </c>
      <c r="W11" s="5">
        <f>'ssp1-pop'!W11*('ssp1-us'!W11/100)</f>
        <v>6.8930595641557861</v>
      </c>
      <c r="X11" s="5">
        <f>'ssp1-pop'!X11*('ssp1-us'!X11/100)</f>
        <v>6.5945918584620014</v>
      </c>
    </row>
    <row r="12" spans="1:24" x14ac:dyDescent="0.3">
      <c r="A12" s="6" t="s">
        <v>6</v>
      </c>
      <c r="B12" s="6" t="s">
        <v>203</v>
      </c>
      <c r="C12" s="6" t="s">
        <v>19</v>
      </c>
      <c r="D12" s="6" t="s">
        <v>205</v>
      </c>
      <c r="E12" s="6" t="s">
        <v>204</v>
      </c>
      <c r="F12" s="5">
        <f>'ssp1-pop'!F12*('ssp1-us'!F12/100)</f>
        <v>0.92196306877887224</v>
      </c>
      <c r="G12" s="5">
        <f>'ssp1-pop'!G12*('ssp1-us'!G12/100)</f>
        <v>1.3168253713097349</v>
      </c>
      <c r="H12" s="5">
        <f>'ssp1-pop'!H12*('ssp1-us'!H12/100)</f>
        <v>1.826011153539993</v>
      </c>
      <c r="I12" s="5">
        <f>'ssp1-pop'!I12*('ssp1-us'!I12/100)</f>
        <v>2.4520561863349313</v>
      </c>
      <c r="J12" s="5">
        <f>'ssp1-pop'!J12*('ssp1-us'!J12/100)</f>
        <v>3.1855241220426915</v>
      </c>
      <c r="K12" s="5">
        <f>'ssp1-pop'!K12*('ssp1-us'!K12/100)</f>
        <v>4.0350311868481565</v>
      </c>
      <c r="L12" s="5">
        <f>'ssp1-pop'!L12*('ssp1-us'!L12/100)</f>
        <v>4.9942000240293458</v>
      </c>
      <c r="M12" s="5">
        <f>'ssp1-pop'!M12*('ssp1-us'!M12/100)</f>
        <v>6.0315048127131883</v>
      </c>
      <c r="N12" s="5">
        <f>'ssp1-pop'!N12*('ssp1-us'!N12/100)</f>
        <v>7.1057329845905244</v>
      </c>
      <c r="O12" s="5">
        <f>'ssp1-pop'!O12*('ssp1-us'!O12/100)</f>
        <v>8.1711939053178284</v>
      </c>
      <c r="P12" s="5">
        <f>'ssp1-pop'!P12*('ssp1-us'!P12/100)</f>
        <v>9.1858736050860887</v>
      </c>
      <c r="Q12" s="5">
        <f>'ssp1-pop'!Q12*('ssp1-us'!Q12/100)</f>
        <v>10.110087518436302</v>
      </c>
      <c r="R12" s="5">
        <f>'ssp1-pop'!R12*('ssp1-us'!R12/100)</f>
        <v>10.917260945585573</v>
      </c>
      <c r="S12" s="5">
        <f>'ssp1-pop'!S12*('ssp1-us'!S12/100)</f>
        <v>11.587026892649014</v>
      </c>
      <c r="T12" s="5">
        <f>'ssp1-pop'!T12*('ssp1-us'!T12/100)</f>
        <v>12.108233739062515</v>
      </c>
      <c r="U12" s="5">
        <f>'ssp1-pop'!U12*('ssp1-us'!U12/100)</f>
        <v>12.480852660236373</v>
      </c>
      <c r="V12" s="5">
        <f>'ssp1-pop'!V12*('ssp1-us'!V12/100)</f>
        <v>12.711739129561064</v>
      </c>
      <c r="W12" s="5">
        <f>'ssp1-pop'!W12*('ssp1-us'!W12/100)</f>
        <v>12.810776950997784</v>
      </c>
      <c r="X12" s="5">
        <f>'ssp1-pop'!X12*('ssp1-us'!X12/100)</f>
        <v>12.784866993168164</v>
      </c>
    </row>
    <row r="13" spans="1:24" x14ac:dyDescent="0.3">
      <c r="A13" s="6" t="s">
        <v>6</v>
      </c>
      <c r="B13" s="6" t="s">
        <v>203</v>
      </c>
      <c r="C13" s="6" t="s">
        <v>20</v>
      </c>
      <c r="D13" s="6" t="s">
        <v>205</v>
      </c>
      <c r="E13" s="6" t="s">
        <v>204</v>
      </c>
      <c r="F13" s="5">
        <f>'ssp1-pop'!F13*('ssp1-us'!F13/100)</f>
        <v>10.434730611259997</v>
      </c>
      <c r="G13" s="5">
        <f>'ssp1-pop'!G13*('ssp1-us'!G13/100)</f>
        <v>10.753093788652521</v>
      </c>
      <c r="H13" s="5">
        <f>'ssp1-pop'!H13*('ssp1-us'!H13/100)</f>
        <v>11.060969703225595</v>
      </c>
      <c r="I13" s="5">
        <f>'ssp1-pop'!I13*('ssp1-us'!I13/100)</f>
        <v>11.372931104901651</v>
      </c>
      <c r="J13" s="5">
        <f>'ssp1-pop'!J13*('ssp1-us'!J13/100)</f>
        <v>11.682185056708619</v>
      </c>
      <c r="K13" s="5">
        <f>'ssp1-pop'!K13*('ssp1-us'!K13/100)</f>
        <v>11.984076542844958</v>
      </c>
      <c r="L13" s="5">
        <f>'ssp1-pop'!L13*('ssp1-us'!L13/100)</f>
        <v>12.282001344533327</v>
      </c>
      <c r="M13" s="5">
        <f>'ssp1-pop'!M13*('ssp1-us'!M13/100)</f>
        <v>12.566989529720198</v>
      </c>
      <c r="N13" s="5">
        <f>'ssp1-pop'!N13*('ssp1-us'!N13/100)</f>
        <v>12.830941684527719</v>
      </c>
      <c r="O13" s="5">
        <f>'ssp1-pop'!O13*('ssp1-us'!O13/100)</f>
        <v>13.070021854972197</v>
      </c>
      <c r="P13" s="5">
        <f>'ssp1-pop'!P13*('ssp1-us'!P13/100)</f>
        <v>13.28774832297325</v>
      </c>
      <c r="Q13" s="5">
        <f>'ssp1-pop'!Q13*('ssp1-us'!Q13/100)</f>
        <v>13.467588835529813</v>
      </c>
      <c r="R13" s="5">
        <f>'ssp1-pop'!R13*('ssp1-us'!R13/100)</f>
        <v>13.587264912358638</v>
      </c>
      <c r="S13" s="5">
        <f>'ssp1-pop'!S13*('ssp1-us'!S13/100)</f>
        <v>13.650992048291515</v>
      </c>
      <c r="T13" s="5">
        <f>'ssp1-pop'!T13*('ssp1-us'!T13/100)</f>
        <v>13.666742751234976</v>
      </c>
      <c r="U13" s="5">
        <f>'ssp1-pop'!U13*('ssp1-us'!U13/100)</f>
        <v>13.629990823067265</v>
      </c>
      <c r="V13" s="5">
        <f>'ssp1-pop'!V13*('ssp1-us'!V13/100)</f>
        <v>13.517017765061606</v>
      </c>
      <c r="W13" s="5">
        <f>'ssp1-pop'!W13*('ssp1-us'!W13/100)</f>
        <v>13.343600779520743</v>
      </c>
      <c r="X13" s="5">
        <f>'ssp1-pop'!X13*('ssp1-us'!X13/100)</f>
        <v>13.122566688680708</v>
      </c>
    </row>
    <row r="14" spans="1:24" x14ac:dyDescent="0.3">
      <c r="A14" s="6" t="s">
        <v>6</v>
      </c>
      <c r="B14" s="6" t="s">
        <v>203</v>
      </c>
      <c r="C14" s="6" t="s">
        <v>21</v>
      </c>
      <c r="D14" s="6" t="s">
        <v>205</v>
      </c>
      <c r="E14" s="6" t="s">
        <v>204</v>
      </c>
      <c r="F14" s="5">
        <f>'ssp1-pop'!F14*('ssp1-us'!F14/100)</f>
        <v>3.7208485924799986</v>
      </c>
      <c r="G14" s="5">
        <f>'ssp1-pop'!G14*('ssp1-us'!G14/100)</f>
        <v>4.7328892613276619</v>
      </c>
      <c r="H14" s="5">
        <f>'ssp1-pop'!H14*('ssp1-us'!H14/100)</f>
        <v>5.8535277437496909</v>
      </c>
      <c r="I14" s="5">
        <f>'ssp1-pop'!I14*('ssp1-us'!I14/100)</f>
        <v>7.039328678009487</v>
      </c>
      <c r="J14" s="5">
        <f>'ssp1-pop'!J14*('ssp1-us'!J14/100)</f>
        <v>8.2409806661471627</v>
      </c>
      <c r="K14" s="5">
        <f>'ssp1-pop'!K14*('ssp1-us'!K14/100)</f>
        <v>9.4572285977562682</v>
      </c>
      <c r="L14" s="5">
        <f>'ssp1-pop'!L14*('ssp1-us'!L14/100)</f>
        <v>10.64767630671623</v>
      </c>
      <c r="M14" s="5">
        <f>'ssp1-pop'!M14*('ssp1-us'!M14/100)</f>
        <v>11.771408374508331</v>
      </c>
      <c r="N14" s="5">
        <f>'ssp1-pop'!N14*('ssp1-us'!N14/100)</f>
        <v>12.804169553650418</v>
      </c>
      <c r="O14" s="5">
        <f>'ssp1-pop'!O14*('ssp1-us'!O14/100)</f>
        <v>13.735404587004343</v>
      </c>
      <c r="P14" s="5">
        <f>'ssp1-pop'!P14*('ssp1-us'!P14/100)</f>
        <v>14.55992458831494</v>
      </c>
      <c r="Q14" s="5">
        <f>'ssp1-pop'!Q14*('ssp1-us'!Q14/100)</f>
        <v>15.272349520179947</v>
      </c>
      <c r="R14" s="5">
        <f>'ssp1-pop'!R14*('ssp1-us'!R14/100)</f>
        <v>15.863399266290021</v>
      </c>
      <c r="S14" s="5">
        <f>'ssp1-pop'!S14*('ssp1-us'!S14/100)</f>
        <v>16.324339520821582</v>
      </c>
      <c r="T14" s="5">
        <f>'ssp1-pop'!T14*('ssp1-us'!T14/100)</f>
        <v>16.651762437818324</v>
      </c>
      <c r="U14" s="5">
        <f>'ssp1-pop'!U14*('ssp1-us'!U14/100)</f>
        <v>16.847733479861731</v>
      </c>
      <c r="V14" s="5">
        <f>'ssp1-pop'!V14*('ssp1-us'!V14/100)</f>
        <v>16.918334578115552</v>
      </c>
      <c r="W14" s="5">
        <f>'ssp1-pop'!W14*('ssp1-us'!W14/100)</f>
        <v>16.869833649033687</v>
      </c>
      <c r="X14" s="5">
        <f>'ssp1-pop'!X14*('ssp1-us'!X14/100)</f>
        <v>16.707610591790662</v>
      </c>
    </row>
    <row r="15" spans="1:24" x14ac:dyDescent="0.3">
      <c r="A15" s="6" t="s">
        <v>6</v>
      </c>
      <c r="B15" s="6" t="s">
        <v>203</v>
      </c>
      <c r="C15" s="6" t="s">
        <v>22</v>
      </c>
      <c r="D15" s="6" t="s">
        <v>205</v>
      </c>
      <c r="E15" s="6" t="s">
        <v>204</v>
      </c>
      <c r="F15" s="5">
        <f>'ssp1-pop'!F15*('ssp1-us'!F15/100)</f>
        <v>4.2306479394600016</v>
      </c>
      <c r="G15" s="5">
        <f>'ssp1-pop'!G15*('ssp1-us'!G15/100)</f>
        <v>5.9617189825399901</v>
      </c>
      <c r="H15" s="5">
        <f>'ssp1-pop'!H15*('ssp1-us'!H15/100)</f>
        <v>8.0618166861212472</v>
      </c>
      <c r="I15" s="5">
        <f>'ssp1-pop'!I15*('ssp1-us'!I15/100)</f>
        <v>10.478595649023156</v>
      </c>
      <c r="J15" s="5">
        <f>'ssp1-pop'!J15*('ssp1-us'!J15/100)</f>
        <v>13.094295748174925</v>
      </c>
      <c r="K15" s="5">
        <f>'ssp1-pop'!K15*('ssp1-us'!K15/100)</f>
        <v>15.861219835496119</v>
      </c>
      <c r="L15" s="5">
        <f>'ssp1-pop'!L15*('ssp1-us'!L15/100)</f>
        <v>18.641152713707687</v>
      </c>
      <c r="M15" s="5">
        <f>'ssp1-pop'!M15*('ssp1-us'!M15/100)</f>
        <v>21.314778389247529</v>
      </c>
      <c r="N15" s="5">
        <f>'ssp1-pop'!N15*('ssp1-us'!N15/100)</f>
        <v>23.790267099206794</v>
      </c>
      <c r="O15" s="5">
        <f>'ssp1-pop'!O15*('ssp1-us'!O15/100)</f>
        <v>26.027699691874165</v>
      </c>
      <c r="P15" s="5">
        <f>'ssp1-pop'!P15*('ssp1-us'!P15/100)</f>
        <v>27.999653231244913</v>
      </c>
      <c r="Q15" s="5">
        <f>'ssp1-pop'!Q15*('ssp1-us'!Q15/100)</f>
        <v>29.728099807111949</v>
      </c>
      <c r="R15" s="5">
        <f>'ssp1-pop'!R15*('ssp1-us'!R15/100)</f>
        <v>31.202667751655177</v>
      </c>
      <c r="S15" s="5">
        <f>'ssp1-pop'!S15*('ssp1-us'!S15/100)</f>
        <v>32.418362923601393</v>
      </c>
      <c r="T15" s="5">
        <f>'ssp1-pop'!T15*('ssp1-us'!T15/100)</f>
        <v>33.381826870600449</v>
      </c>
      <c r="U15" s="5">
        <f>'ssp1-pop'!U15*('ssp1-us'!U15/100)</f>
        <v>34.10764319248679</v>
      </c>
      <c r="V15" s="5">
        <f>'ssp1-pop'!V15*('ssp1-us'!V15/100)</f>
        <v>34.605704361768559</v>
      </c>
      <c r="W15" s="5">
        <f>'ssp1-pop'!W15*('ssp1-us'!W15/100)</f>
        <v>34.88568659093022</v>
      </c>
      <c r="X15" s="5">
        <f>'ssp1-pop'!X15*('ssp1-us'!X15/100)</f>
        <v>34.956464442045792</v>
      </c>
    </row>
    <row r="16" spans="1:24" x14ac:dyDescent="0.3">
      <c r="A16" s="6" t="s">
        <v>6</v>
      </c>
      <c r="B16" s="6" t="s">
        <v>203</v>
      </c>
      <c r="C16" s="6" t="s">
        <v>23</v>
      </c>
      <c r="D16" s="6" t="s">
        <v>205</v>
      </c>
      <c r="E16" s="6" t="s">
        <v>204</v>
      </c>
      <c r="F16" s="5">
        <f>'ssp1-pop'!F16*('ssp1-us'!F16/100)</f>
        <v>41.733420407770019</v>
      </c>
      <c r="G16" s="5">
        <f>'ssp1-pop'!G16*('ssp1-us'!G16/100)</f>
        <v>51.57809865184128</v>
      </c>
      <c r="H16" s="5">
        <f>'ssp1-pop'!H16*('ssp1-us'!H16/100)</f>
        <v>62.389694224795086</v>
      </c>
      <c r="I16" s="5">
        <f>'ssp1-pop'!I16*('ssp1-us'!I16/100)</f>
        <v>73.510328698913455</v>
      </c>
      <c r="J16" s="5">
        <f>'ssp1-pop'!J16*('ssp1-us'!J16/100)</f>
        <v>84.374136052869986</v>
      </c>
      <c r="K16" s="5">
        <f>'ssp1-pop'!K16*('ssp1-us'!K16/100)</f>
        <v>94.677371170443678</v>
      </c>
      <c r="L16" s="5">
        <f>'ssp1-pop'!L16*('ssp1-us'!L16/100)</f>
        <v>104.00731245686023</v>
      </c>
      <c r="M16" s="5">
        <f>'ssp1-pop'!M16*('ssp1-us'!M16/100)</f>
        <v>112.03824824911085</v>
      </c>
      <c r="N16" s="5">
        <f>'ssp1-pop'!N16*('ssp1-us'!N16/100)</f>
        <v>118.52055553700957</v>
      </c>
      <c r="O16" s="5">
        <f>'ssp1-pop'!O16*('ssp1-us'!O16/100)</f>
        <v>123.4293291799523</v>
      </c>
      <c r="P16" s="5">
        <f>'ssp1-pop'!P16*('ssp1-us'!P16/100)</f>
        <v>126.76298921269724</v>
      </c>
      <c r="Q16" s="5">
        <f>'ssp1-pop'!Q16*('ssp1-us'!Q16/100)</f>
        <v>128.69994513726979</v>
      </c>
      <c r="R16" s="5">
        <f>'ssp1-pop'!R16*('ssp1-us'!R16/100)</f>
        <v>129.31907716250731</v>
      </c>
      <c r="S16" s="5">
        <f>'ssp1-pop'!S16*('ssp1-us'!S16/100)</f>
        <v>128.71983565814702</v>
      </c>
      <c r="T16" s="5">
        <f>'ssp1-pop'!T16*('ssp1-us'!T16/100)</f>
        <v>127.01640245429721</v>
      </c>
      <c r="U16" s="5">
        <f>'ssp1-pop'!U16*('ssp1-us'!U16/100)</f>
        <v>124.35904143547633</v>
      </c>
      <c r="V16" s="5">
        <f>'ssp1-pop'!V16*('ssp1-us'!V16/100)</f>
        <v>120.88910569324852</v>
      </c>
      <c r="W16" s="5">
        <f>'ssp1-pop'!W16*('ssp1-us'!W16/100)</f>
        <v>116.77921880283567</v>
      </c>
      <c r="X16" s="5">
        <f>'ssp1-pop'!X16*('ssp1-us'!X16/100)</f>
        <v>112.2039342472666</v>
      </c>
    </row>
    <row r="17" spans="1:24" x14ac:dyDescent="0.3">
      <c r="A17" s="6" t="s">
        <v>6</v>
      </c>
      <c r="B17" s="6" t="s">
        <v>203</v>
      </c>
      <c r="C17" s="6" t="s">
        <v>24</v>
      </c>
      <c r="D17" s="6" t="s">
        <v>205</v>
      </c>
      <c r="E17" s="6" t="s">
        <v>204</v>
      </c>
      <c r="F17" s="5">
        <f>'ssp1-pop'!F17*('ssp1-us'!F17/100)</f>
        <v>5.3552997605599995</v>
      </c>
      <c r="G17" s="5">
        <f>'ssp1-pop'!G17*('ssp1-us'!G17/100)</f>
        <v>5.5058967954423279</v>
      </c>
      <c r="H17" s="5">
        <f>'ssp1-pop'!H17*('ssp1-us'!H17/100)</f>
        <v>5.5839473534793012</v>
      </c>
      <c r="I17" s="5">
        <f>'ssp1-pop'!I17*('ssp1-us'!I17/100)</f>
        <v>5.6198301881825179</v>
      </c>
      <c r="J17" s="5">
        <f>'ssp1-pop'!J17*('ssp1-us'!J17/100)</f>
        <v>5.6237583044317887</v>
      </c>
      <c r="K17" s="5">
        <f>'ssp1-pop'!K17*('ssp1-us'!K17/100)</f>
        <v>5.6107148290800835</v>
      </c>
      <c r="L17" s="5">
        <f>'ssp1-pop'!L17*('ssp1-us'!L17/100)</f>
        <v>5.5839878852699014</v>
      </c>
      <c r="M17" s="5">
        <f>'ssp1-pop'!M17*('ssp1-us'!M17/100)</f>
        <v>5.5384548357939538</v>
      </c>
      <c r="N17" s="5">
        <f>'ssp1-pop'!N17*('ssp1-us'!N17/100)</f>
        <v>5.4701978637069555</v>
      </c>
      <c r="O17" s="5">
        <f>'ssp1-pop'!O17*('ssp1-us'!O17/100)</f>
        <v>5.3823337445769468</v>
      </c>
      <c r="P17" s="5">
        <f>'ssp1-pop'!P17*('ssp1-us'!P17/100)</f>
        <v>5.2772823076770274</v>
      </c>
      <c r="Q17" s="5">
        <f>'ssp1-pop'!Q17*('ssp1-us'!Q17/100)</f>
        <v>5.1461503102094914</v>
      </c>
      <c r="R17" s="5">
        <f>'ssp1-pop'!R17*('ssp1-us'!R17/100)</f>
        <v>4.9921027270495912</v>
      </c>
      <c r="S17" s="5">
        <f>'ssp1-pop'!S17*('ssp1-us'!S17/100)</f>
        <v>4.817748469026701</v>
      </c>
      <c r="T17" s="5">
        <f>'ssp1-pop'!T17*('ssp1-us'!T17/100)</f>
        <v>4.6274292713399063</v>
      </c>
      <c r="U17" s="5">
        <f>'ssp1-pop'!U17*('ssp1-us'!U17/100)</f>
        <v>4.4276800094439972</v>
      </c>
      <c r="V17" s="5">
        <f>'ssp1-pop'!V17*('ssp1-us'!V17/100)</f>
        <v>4.2091398839944798</v>
      </c>
      <c r="W17" s="5">
        <f>'ssp1-pop'!W17*('ssp1-us'!W17/100)</f>
        <v>3.9743154593734671</v>
      </c>
      <c r="X17" s="5">
        <f>'ssp1-pop'!X17*('ssp1-us'!X17/100)</f>
        <v>3.730129515571325</v>
      </c>
    </row>
    <row r="18" spans="1:24" x14ac:dyDescent="0.3">
      <c r="A18" s="6" t="s">
        <v>6</v>
      </c>
      <c r="B18" s="6" t="s">
        <v>203</v>
      </c>
      <c r="C18" s="6" t="s">
        <v>25</v>
      </c>
      <c r="D18" s="6" t="s">
        <v>205</v>
      </c>
      <c r="E18" s="6" t="s">
        <v>204</v>
      </c>
      <c r="F18" s="5">
        <f>'ssp1-pop'!F18*('ssp1-us'!F18/100)</f>
        <v>1.1181624669000003</v>
      </c>
      <c r="G18" s="5">
        <f>'ssp1-pop'!G18*('ssp1-us'!G18/100)</f>
        <v>1.470387008718032</v>
      </c>
      <c r="H18" s="5">
        <f>'ssp1-pop'!H18*('ssp1-us'!H18/100)</f>
        <v>1.7069579225217271</v>
      </c>
      <c r="I18" s="5">
        <f>'ssp1-pop'!I18*('ssp1-us'!I18/100)</f>
        <v>1.9278583425173768</v>
      </c>
      <c r="J18" s="5">
        <f>'ssp1-pop'!J18*('ssp1-us'!J18/100)</f>
        <v>2.1338603867597699</v>
      </c>
      <c r="K18" s="5">
        <f>'ssp1-pop'!K18*('ssp1-us'!K18/100)</f>
        <v>2.3335426878615699</v>
      </c>
      <c r="L18" s="5">
        <f>'ssp1-pop'!L18*('ssp1-us'!L18/100)</f>
        <v>2.522492612270395</v>
      </c>
      <c r="M18" s="5">
        <f>'ssp1-pop'!M18*('ssp1-us'!M18/100)</f>
        <v>2.6912495879763236</v>
      </c>
      <c r="N18" s="5">
        <f>'ssp1-pop'!N18*('ssp1-us'!N18/100)</f>
        <v>2.8312200390802147</v>
      </c>
      <c r="O18" s="5">
        <f>'ssp1-pop'!O18*('ssp1-us'!O18/100)</f>
        <v>2.9411295794038055</v>
      </c>
      <c r="P18" s="5">
        <f>'ssp1-pop'!P18*('ssp1-us'!P18/100)</f>
        <v>3.0233310557699538</v>
      </c>
      <c r="Q18" s="5">
        <f>'ssp1-pop'!Q18*('ssp1-us'!Q18/100)</f>
        <v>3.0748234201693934</v>
      </c>
      <c r="R18" s="5">
        <f>'ssp1-pop'!R18*('ssp1-us'!R18/100)</f>
        <v>3.0962307374655422</v>
      </c>
      <c r="S18" s="5">
        <f>'ssp1-pop'!S18*('ssp1-us'!S18/100)</f>
        <v>3.0872180928258075</v>
      </c>
      <c r="T18" s="5">
        <f>'ssp1-pop'!T18*('ssp1-us'!T18/100)</f>
        <v>3.0503534803041981</v>
      </c>
      <c r="U18" s="5">
        <f>'ssp1-pop'!U18*('ssp1-us'!U18/100)</f>
        <v>2.9918696619915535</v>
      </c>
      <c r="V18" s="5">
        <f>'ssp1-pop'!V18*('ssp1-us'!V18/100)</f>
        <v>2.9145737140728634</v>
      </c>
      <c r="W18" s="5">
        <f>'ssp1-pop'!W18*('ssp1-us'!W18/100)</f>
        <v>2.8189749873207361</v>
      </c>
      <c r="X18" s="5">
        <f>'ssp1-pop'!X18*('ssp1-us'!X18/100)</f>
        <v>2.6982342892878588</v>
      </c>
    </row>
    <row r="19" spans="1:24" x14ac:dyDescent="0.3">
      <c r="A19" s="6" t="s">
        <v>6</v>
      </c>
      <c r="B19" s="6" t="s">
        <v>203</v>
      </c>
      <c r="C19" s="6" t="s">
        <v>26</v>
      </c>
      <c r="D19" s="6" t="s">
        <v>205</v>
      </c>
      <c r="E19" s="6" t="s">
        <v>204</v>
      </c>
      <c r="F19" s="5">
        <f>'ssp1-pop'!F19*('ssp1-us'!F19/100)</f>
        <v>0.2883561282299999</v>
      </c>
      <c r="G19" s="5">
        <f>'ssp1-pop'!G19*('ssp1-us'!G19/100)</f>
        <v>0.31500499871616788</v>
      </c>
      <c r="H19" s="5">
        <f>'ssp1-pop'!H19*('ssp1-us'!H19/100)</f>
        <v>0.33822653068907749</v>
      </c>
      <c r="I19" s="5">
        <f>'ssp1-pop'!I19*('ssp1-us'!I19/100)</f>
        <v>0.35799916113271152</v>
      </c>
      <c r="J19" s="5">
        <f>'ssp1-pop'!J19*('ssp1-us'!J19/100)</f>
        <v>0.37446747187117096</v>
      </c>
      <c r="K19" s="5">
        <f>'ssp1-pop'!K19*('ssp1-us'!K19/100)</f>
        <v>0.38857180667955238</v>
      </c>
      <c r="L19" s="5">
        <f>'ssp1-pop'!L19*('ssp1-us'!L19/100)</f>
        <v>0.39997129329796588</v>
      </c>
      <c r="M19" s="5">
        <f>'ssp1-pop'!M19*('ssp1-us'!M19/100)</f>
        <v>0.40847150340185956</v>
      </c>
      <c r="N19" s="5">
        <f>'ssp1-pop'!N19*('ssp1-us'!N19/100)</f>
        <v>0.41387662670062253</v>
      </c>
      <c r="O19" s="5">
        <f>'ssp1-pop'!O19*('ssp1-us'!O19/100)</f>
        <v>0.41636261392040397</v>
      </c>
      <c r="P19" s="5">
        <f>'ssp1-pop'!P19*('ssp1-us'!P19/100)</f>
        <v>0.41618715065486445</v>
      </c>
      <c r="Q19" s="5">
        <f>'ssp1-pop'!Q19*('ssp1-us'!Q19/100)</f>
        <v>0.4129433229464789</v>
      </c>
      <c r="R19" s="5">
        <f>'ssp1-pop'!R19*('ssp1-us'!R19/100)</f>
        <v>0.40709122125538788</v>
      </c>
      <c r="S19" s="5">
        <f>'ssp1-pop'!S19*('ssp1-us'!S19/100)</f>
        <v>0.39896070411542506</v>
      </c>
      <c r="T19" s="5">
        <f>'ssp1-pop'!T19*('ssp1-us'!T19/100)</f>
        <v>0.38849630057442075</v>
      </c>
      <c r="U19" s="5">
        <f>'ssp1-pop'!U19*('ssp1-us'!U19/100)</f>
        <v>0.37603315911724355</v>
      </c>
      <c r="V19" s="5">
        <f>'ssp1-pop'!V19*('ssp1-us'!V19/100)</f>
        <v>0.36042261365433853</v>
      </c>
      <c r="W19" s="5">
        <f>'ssp1-pop'!W19*('ssp1-us'!W19/100)</f>
        <v>0.34265575171062806</v>
      </c>
      <c r="X19" s="5">
        <f>'ssp1-pop'!X19*('ssp1-us'!X19/100)</f>
        <v>0.32357490947005174</v>
      </c>
    </row>
    <row r="20" spans="1:24" x14ac:dyDescent="0.3">
      <c r="A20" s="6" t="s">
        <v>6</v>
      </c>
      <c r="B20" s="6" t="s">
        <v>203</v>
      </c>
      <c r="C20" s="6" t="s">
        <v>27</v>
      </c>
      <c r="D20" s="6" t="s">
        <v>205</v>
      </c>
      <c r="E20" s="6" t="s">
        <v>204</v>
      </c>
      <c r="F20" s="5">
        <f>'ssp1-pop'!F20*('ssp1-us'!F20/100)</f>
        <v>1.8282220453376057</v>
      </c>
      <c r="G20" s="5">
        <f>'ssp1-pop'!G20*('ssp1-us'!G20/100)</f>
        <v>1.9955662761869717</v>
      </c>
      <c r="H20" s="5">
        <f>'ssp1-pop'!H20*('ssp1-us'!H20/100)</f>
        <v>2.1461078609259037</v>
      </c>
      <c r="I20" s="5">
        <f>'ssp1-pop'!I20*('ssp1-us'!I20/100)</f>
        <v>2.2744840311339876</v>
      </c>
      <c r="J20" s="5">
        <f>'ssp1-pop'!J20*('ssp1-us'!J20/100)</f>
        <v>2.3780260391093311</v>
      </c>
      <c r="K20" s="5">
        <f>'ssp1-pop'!K20*('ssp1-us'!K20/100)</f>
        <v>2.4581754066818076</v>
      </c>
      <c r="L20" s="5">
        <f>'ssp1-pop'!L20*('ssp1-us'!L20/100)</f>
        <v>2.5131276428275471</v>
      </c>
      <c r="M20" s="5">
        <f>'ssp1-pop'!M20*('ssp1-us'!M20/100)</f>
        <v>2.5414342133919674</v>
      </c>
      <c r="N20" s="5">
        <f>'ssp1-pop'!N20*('ssp1-us'!N20/100)</f>
        <v>2.5430507805914839</v>
      </c>
      <c r="O20" s="5">
        <f>'ssp1-pop'!O20*('ssp1-us'!O20/100)</f>
        <v>2.5211920552359444</v>
      </c>
      <c r="P20" s="5">
        <f>'ssp1-pop'!P20*('ssp1-us'!P20/100)</f>
        <v>2.4797868154507068</v>
      </c>
      <c r="Q20" s="5">
        <f>'ssp1-pop'!Q20*('ssp1-us'!Q20/100)</f>
        <v>2.4198474830683625</v>
      </c>
      <c r="R20" s="5">
        <f>'ssp1-pop'!R20*('ssp1-us'!R20/100)</f>
        <v>2.3446096865577313</v>
      </c>
      <c r="S20" s="5">
        <f>'ssp1-pop'!S20*('ssp1-us'!S20/100)</f>
        <v>2.2560487667865252</v>
      </c>
      <c r="T20" s="5">
        <f>'ssp1-pop'!T20*('ssp1-us'!T20/100)</f>
        <v>2.1564261237205375</v>
      </c>
      <c r="U20" s="5">
        <f>'ssp1-pop'!U20*('ssp1-us'!U20/100)</f>
        <v>2.0429344819200153</v>
      </c>
      <c r="V20" s="5">
        <f>'ssp1-pop'!V20*('ssp1-us'!V20/100)</f>
        <v>1.9167523356035252</v>
      </c>
      <c r="W20" s="5">
        <f>'ssp1-pop'!W20*('ssp1-us'!W20/100)</f>
        <v>1.7865707639716573</v>
      </c>
      <c r="X20" s="5">
        <f>'ssp1-pop'!X20*('ssp1-us'!X20/100)</f>
        <v>1.653512340660833</v>
      </c>
    </row>
    <row r="21" spans="1:24" x14ac:dyDescent="0.3">
      <c r="A21" s="6" t="s">
        <v>6</v>
      </c>
      <c r="B21" s="6" t="s">
        <v>203</v>
      </c>
      <c r="C21" s="6" t="s">
        <v>28</v>
      </c>
      <c r="D21" s="6" t="s">
        <v>205</v>
      </c>
      <c r="E21" s="6" t="s">
        <v>204</v>
      </c>
      <c r="F21" s="5">
        <f>'ssp1-pop'!F21*('ssp1-us'!F21/100)</f>
        <v>7.1672997159500031</v>
      </c>
      <c r="G21" s="5">
        <f>'ssp1-pop'!G21*('ssp1-us'!G21/100)</f>
        <v>7.4329756087080892</v>
      </c>
      <c r="H21" s="5">
        <f>'ssp1-pop'!H21*('ssp1-us'!H21/100)</f>
        <v>7.5716202473632279</v>
      </c>
      <c r="I21" s="5">
        <f>'ssp1-pop'!I21*('ssp1-us'!I21/100)</f>
        <v>7.6176780818244572</v>
      </c>
      <c r="J21" s="5">
        <f>'ssp1-pop'!J21*('ssp1-us'!J21/100)</f>
        <v>7.5988162154038434</v>
      </c>
      <c r="K21" s="5">
        <f>'ssp1-pop'!K21*('ssp1-us'!K21/100)</f>
        <v>7.5454401028335525</v>
      </c>
      <c r="L21" s="5">
        <f>'ssp1-pop'!L21*('ssp1-us'!L21/100)</f>
        <v>7.4659191962910922</v>
      </c>
      <c r="M21" s="5">
        <f>'ssp1-pop'!M21*('ssp1-us'!M21/100)</f>
        <v>7.351196760487035</v>
      </c>
      <c r="N21" s="5">
        <f>'ssp1-pop'!N21*('ssp1-us'!N21/100)</f>
        <v>7.1962562516856732</v>
      </c>
      <c r="O21" s="5">
        <f>'ssp1-pop'!O21*('ssp1-us'!O21/100)</f>
        <v>7.0092205897366417</v>
      </c>
      <c r="P21" s="5">
        <f>'ssp1-pop'!P21*('ssp1-us'!P21/100)</f>
        <v>6.8011867977468512</v>
      </c>
      <c r="Q21" s="5">
        <f>'ssp1-pop'!Q21*('ssp1-us'!Q21/100)</f>
        <v>6.5727029003280792</v>
      </c>
      <c r="R21" s="5">
        <f>'ssp1-pop'!R21*('ssp1-us'!R21/100)</f>
        <v>6.3275641335816859</v>
      </c>
      <c r="S21" s="5">
        <f>'ssp1-pop'!S21*('ssp1-us'!S21/100)</f>
        <v>6.0661810521623618</v>
      </c>
      <c r="T21" s="5">
        <f>'ssp1-pop'!T21*('ssp1-us'!T21/100)</f>
        <v>5.7898868085731614</v>
      </c>
      <c r="U21" s="5">
        <f>'ssp1-pop'!U21*('ssp1-us'!U21/100)</f>
        <v>5.5052888846450898</v>
      </c>
      <c r="V21" s="5">
        <f>'ssp1-pop'!V21*('ssp1-us'!V21/100)</f>
        <v>5.2152900019936368</v>
      </c>
      <c r="W21" s="5">
        <f>'ssp1-pop'!W21*('ssp1-us'!W21/100)</f>
        <v>4.9126368678312042</v>
      </c>
      <c r="X21" s="5">
        <f>'ssp1-pop'!X21*('ssp1-us'!X21/100)</f>
        <v>4.6077221167317974</v>
      </c>
    </row>
    <row r="22" spans="1:24" x14ac:dyDescent="0.3">
      <c r="A22" s="6" t="s">
        <v>6</v>
      </c>
      <c r="B22" s="6" t="s">
        <v>203</v>
      </c>
      <c r="C22" s="6" t="s">
        <v>29</v>
      </c>
      <c r="D22" s="6" t="s">
        <v>205</v>
      </c>
      <c r="E22" s="6" t="s">
        <v>204</v>
      </c>
      <c r="F22" s="5">
        <f>'ssp1-pop'!F22*('ssp1-us'!F22/100)</f>
        <v>0.16282199122999994</v>
      </c>
      <c r="G22" s="5">
        <f>'ssp1-pop'!G22*('ssp1-us'!G22/100)</f>
        <v>0.19078086159642316</v>
      </c>
      <c r="H22" s="5">
        <f>'ssp1-pop'!H22*('ssp1-us'!H22/100)</f>
        <v>0.21672692293885709</v>
      </c>
      <c r="I22" s="5">
        <f>'ssp1-pop'!I22*('ssp1-us'!I22/100)</f>
        <v>0.23972381254352451</v>
      </c>
      <c r="J22" s="5">
        <f>'ssp1-pop'!J22*('ssp1-us'!J22/100)</f>
        <v>0.25941957890976103</v>
      </c>
      <c r="K22" s="5">
        <f>'ssp1-pop'!K22*('ssp1-us'!K22/100)</f>
        <v>0.27639228201335236</v>
      </c>
      <c r="L22" s="5">
        <f>'ssp1-pop'!L22*('ssp1-us'!L22/100)</f>
        <v>0.29046505704503822</v>
      </c>
      <c r="M22" s="5">
        <f>'ssp1-pop'!M22*('ssp1-us'!M22/100)</f>
        <v>0.30132714690441897</v>
      </c>
      <c r="N22" s="5">
        <f>'ssp1-pop'!N22*('ssp1-us'!N22/100)</f>
        <v>0.30888315992699195</v>
      </c>
      <c r="O22" s="5">
        <f>'ssp1-pop'!O22*('ssp1-us'!O22/100)</f>
        <v>0.3136134612610364</v>
      </c>
      <c r="P22" s="5">
        <f>'ssp1-pop'!P22*('ssp1-us'!P22/100)</f>
        <v>0.31575074703626721</v>
      </c>
      <c r="Q22" s="5">
        <f>'ssp1-pop'!Q22*('ssp1-us'!Q22/100)</f>
        <v>0.3159967039401923</v>
      </c>
      <c r="R22" s="5">
        <f>'ssp1-pop'!R22*('ssp1-us'!R22/100)</f>
        <v>0.31462568459245732</v>
      </c>
      <c r="S22" s="5">
        <f>'ssp1-pop'!S22*('ssp1-us'!S22/100)</f>
        <v>0.31182360495660738</v>
      </c>
      <c r="T22" s="5">
        <f>'ssp1-pop'!T22*('ssp1-us'!T22/100)</f>
        <v>0.3077371239817181</v>
      </c>
      <c r="U22" s="5">
        <f>'ssp1-pop'!U22*('ssp1-us'!U22/100)</f>
        <v>0.30217373807212616</v>
      </c>
      <c r="V22" s="5">
        <f>'ssp1-pop'!V22*('ssp1-us'!V22/100)</f>
        <v>0.29447793011424112</v>
      </c>
      <c r="W22" s="5">
        <f>'ssp1-pop'!W22*('ssp1-us'!W22/100)</f>
        <v>0.28482005368029112</v>
      </c>
      <c r="X22" s="5">
        <f>'ssp1-pop'!X22*('ssp1-us'!X22/100)</f>
        <v>0.27298155253511569</v>
      </c>
    </row>
    <row r="23" spans="1:24" x14ac:dyDescent="0.3">
      <c r="A23" s="6" t="s">
        <v>6</v>
      </c>
      <c r="B23" s="6" t="s">
        <v>203</v>
      </c>
      <c r="C23" s="6" t="s">
        <v>30</v>
      </c>
      <c r="D23" s="6" t="s">
        <v>205</v>
      </c>
      <c r="E23" s="6" t="s">
        <v>204</v>
      </c>
      <c r="F23" s="5">
        <f>'ssp1-pop'!F23*('ssp1-us'!F23/100)</f>
        <v>6.6078180170500005</v>
      </c>
      <c r="G23" s="5">
        <f>'ssp1-pop'!G23*('ssp1-us'!G23/100)</f>
        <v>7.3755654533654837</v>
      </c>
      <c r="H23" s="5">
        <f>'ssp1-pop'!H23*('ssp1-us'!H23/100)</f>
        <v>8.0661401272230595</v>
      </c>
      <c r="I23" s="5">
        <f>'ssp1-pop'!I23*('ssp1-us'!I23/100)</f>
        <v>8.6856777079540706</v>
      </c>
      <c r="J23" s="5">
        <f>'ssp1-pop'!J23*('ssp1-us'!J23/100)</f>
        <v>9.2151331096376783</v>
      </c>
      <c r="K23" s="5">
        <f>'ssp1-pop'!K23*('ssp1-us'!K23/100)</f>
        <v>9.6619981015864536</v>
      </c>
      <c r="L23" s="5">
        <f>'ssp1-pop'!L23*('ssp1-us'!L23/100)</f>
        <v>10.019863647858644</v>
      </c>
      <c r="M23" s="5">
        <f>'ssp1-pop'!M23*('ssp1-us'!M23/100)</f>
        <v>10.281386760462683</v>
      </c>
      <c r="N23" s="5">
        <f>'ssp1-pop'!N23*('ssp1-us'!N23/100)</f>
        <v>10.450317802712739</v>
      </c>
      <c r="O23" s="5">
        <f>'ssp1-pop'!O23*('ssp1-us'!O23/100)</f>
        <v>10.539700516718288</v>
      </c>
      <c r="P23" s="5">
        <f>'ssp1-pop'!P23*('ssp1-us'!P23/100)</f>
        <v>10.551877280983541</v>
      </c>
      <c r="Q23" s="5">
        <f>'ssp1-pop'!Q23*('ssp1-us'!Q23/100)</f>
        <v>10.513251137476976</v>
      </c>
      <c r="R23" s="5">
        <f>'ssp1-pop'!R23*('ssp1-us'!R23/100)</f>
        <v>10.426479561169891</v>
      </c>
      <c r="S23" s="5">
        <f>'ssp1-pop'!S23*('ssp1-us'!S23/100)</f>
        <v>10.291418100936328</v>
      </c>
      <c r="T23" s="5">
        <f>'ssp1-pop'!T23*('ssp1-us'!T23/100)</f>
        <v>10.109200863596561</v>
      </c>
      <c r="U23" s="5">
        <f>'ssp1-pop'!U23*('ssp1-us'!U23/100)</f>
        <v>9.883422865706601</v>
      </c>
      <c r="V23" s="5">
        <f>'ssp1-pop'!V23*('ssp1-us'!V23/100)</f>
        <v>9.6207569775254793</v>
      </c>
      <c r="W23" s="5">
        <f>'ssp1-pop'!W23*('ssp1-us'!W23/100)</f>
        <v>9.3302775943041638</v>
      </c>
      <c r="X23" s="5">
        <f>'ssp1-pop'!X23*('ssp1-us'!X23/100)</f>
        <v>9.0214214165402726</v>
      </c>
    </row>
    <row r="24" spans="1:24" x14ac:dyDescent="0.3">
      <c r="A24" s="6" t="s">
        <v>6</v>
      </c>
      <c r="B24" s="6" t="s">
        <v>203</v>
      </c>
      <c r="C24" s="6" t="s">
        <v>31</v>
      </c>
      <c r="D24" s="6" t="s">
        <v>205</v>
      </c>
      <c r="E24" s="6" t="s">
        <v>204</v>
      </c>
      <c r="F24" s="5">
        <f>'ssp1-pop'!F24*('ssp1-us'!F24/100)</f>
        <v>168.68523102629999</v>
      </c>
      <c r="G24" s="5">
        <f>'ssp1-pop'!G24*('ssp1-us'!G24/100)</f>
        <v>177.46648431185545</v>
      </c>
      <c r="H24" s="5">
        <f>'ssp1-pop'!H24*('ssp1-us'!H24/100)</f>
        <v>184.74482447593221</v>
      </c>
      <c r="I24" s="5">
        <f>'ssp1-pop'!I24*('ssp1-us'!I24/100)</f>
        <v>190.55872517279562</v>
      </c>
      <c r="J24" s="5">
        <f>'ssp1-pop'!J24*('ssp1-us'!J24/100)</f>
        <v>194.72707168973952</v>
      </c>
      <c r="K24" s="5">
        <f>'ssp1-pop'!K24*('ssp1-us'!K24/100)</f>
        <v>197.57369253706776</v>
      </c>
      <c r="L24" s="5">
        <f>'ssp1-pop'!L24*('ssp1-us'!L24/100)</f>
        <v>199.05374367937915</v>
      </c>
      <c r="M24" s="5">
        <f>'ssp1-pop'!M24*('ssp1-us'!M24/100)</f>
        <v>199.24015159074915</v>
      </c>
      <c r="N24" s="5">
        <f>'ssp1-pop'!N24*('ssp1-us'!N24/100)</f>
        <v>198.03791571182342</v>
      </c>
      <c r="O24" s="5">
        <f>'ssp1-pop'!O24*('ssp1-us'!O24/100)</f>
        <v>195.5775053723701</v>
      </c>
      <c r="P24" s="5">
        <f>'ssp1-pop'!P24*('ssp1-us'!P24/100)</f>
        <v>191.93654570822827</v>
      </c>
      <c r="Q24" s="5">
        <f>'ssp1-pop'!Q24*('ssp1-us'!Q24/100)</f>
        <v>187.262901677629</v>
      </c>
      <c r="R24" s="5">
        <f>'ssp1-pop'!R24*('ssp1-us'!R24/100)</f>
        <v>181.70745441985991</v>
      </c>
      <c r="S24" s="5">
        <f>'ssp1-pop'!S24*('ssp1-us'!S24/100)</f>
        <v>175.37029455864644</v>
      </c>
      <c r="T24" s="5">
        <f>'ssp1-pop'!T24*('ssp1-us'!T24/100)</f>
        <v>168.38865142600835</v>
      </c>
      <c r="U24" s="5">
        <f>'ssp1-pop'!U24*('ssp1-us'!U24/100)</f>
        <v>160.81646985269248</v>
      </c>
      <c r="V24" s="5">
        <f>'ssp1-pop'!V24*('ssp1-us'!V24/100)</f>
        <v>152.28133073501147</v>
      </c>
      <c r="W24" s="5">
        <f>'ssp1-pop'!W24*('ssp1-us'!W24/100)</f>
        <v>143.09538537465076</v>
      </c>
      <c r="X24" s="5">
        <f>'ssp1-pop'!X24*('ssp1-us'!X24/100)</f>
        <v>133.5258254454786</v>
      </c>
    </row>
    <row r="25" spans="1:24" x14ac:dyDescent="0.3">
      <c r="A25" s="6" t="s">
        <v>6</v>
      </c>
      <c r="B25" s="6" t="s">
        <v>203</v>
      </c>
      <c r="C25" s="6" t="s">
        <v>32</v>
      </c>
      <c r="D25" s="6" t="s">
        <v>205</v>
      </c>
      <c r="E25" s="6" t="s">
        <v>204</v>
      </c>
      <c r="F25" s="5">
        <f>'ssp1-pop'!F25*('ssp1-us'!F25/100)</f>
        <v>0.12154756239</v>
      </c>
      <c r="G25" s="5">
        <f>'ssp1-pop'!G25*('ssp1-us'!G25/100)</f>
        <v>0.13664618760679512</v>
      </c>
      <c r="H25" s="5">
        <f>'ssp1-pop'!H25*('ssp1-us'!H25/100)</f>
        <v>0.15076600895035913</v>
      </c>
      <c r="I25" s="5">
        <f>'ssp1-pop'!I25*('ssp1-us'!I25/100)</f>
        <v>0.16327338177009976</v>
      </c>
      <c r="J25" s="5">
        <f>'ssp1-pop'!J25*('ssp1-us'!J25/100)</f>
        <v>0.17376009159250261</v>
      </c>
      <c r="K25" s="5">
        <f>'ssp1-pop'!K25*('ssp1-us'!K25/100)</f>
        <v>0.18213668838926536</v>
      </c>
      <c r="L25" s="5">
        <f>'ssp1-pop'!L25*('ssp1-us'!L25/100)</f>
        <v>0.18818022190659447</v>
      </c>
      <c r="M25" s="5">
        <f>'ssp1-pop'!M25*('ssp1-us'!M25/100)</f>
        <v>0.19182596612041661</v>
      </c>
      <c r="N25" s="5">
        <f>'ssp1-pop'!N25*('ssp1-us'!N25/100)</f>
        <v>0.19318810050519378</v>
      </c>
      <c r="O25" s="5">
        <f>'ssp1-pop'!O25*('ssp1-us'!O25/100)</f>
        <v>0.19260398310720095</v>
      </c>
      <c r="P25" s="5">
        <f>'ssp1-pop'!P25*('ssp1-us'!P25/100)</f>
        <v>0.19043627407708794</v>
      </c>
      <c r="Q25" s="5">
        <f>'ssp1-pop'!Q25*('ssp1-us'!Q25/100)</f>
        <v>0.18689732978075735</v>
      </c>
      <c r="R25" s="5">
        <f>'ssp1-pop'!R25*('ssp1-us'!R25/100)</f>
        <v>0.1823311647797263</v>
      </c>
      <c r="S25" s="5">
        <f>'ssp1-pop'!S25*('ssp1-us'!S25/100)</f>
        <v>0.17679056731572268</v>
      </c>
      <c r="T25" s="5">
        <f>'ssp1-pop'!T25*('ssp1-us'!T25/100)</f>
        <v>0.16976434548658792</v>
      </c>
      <c r="U25" s="5">
        <f>'ssp1-pop'!U25*('ssp1-us'!U25/100)</f>
        <v>0.16156163830768408</v>
      </c>
      <c r="V25" s="5">
        <f>'ssp1-pop'!V25*('ssp1-us'!V25/100)</f>
        <v>0.15249055381124549</v>
      </c>
      <c r="W25" s="5">
        <f>'ssp1-pop'!W25*('ssp1-us'!W25/100)</f>
        <v>0.14246219455842568</v>
      </c>
      <c r="X25" s="5">
        <f>'ssp1-pop'!X25*('ssp1-us'!X25/100)</f>
        <v>0.13172516877234558</v>
      </c>
    </row>
    <row r="26" spans="1:24" x14ac:dyDescent="0.3">
      <c r="A26" s="6" t="s">
        <v>6</v>
      </c>
      <c r="B26" s="6" t="s">
        <v>203</v>
      </c>
      <c r="C26" s="6" t="s">
        <v>33</v>
      </c>
      <c r="D26" s="6" t="s">
        <v>205</v>
      </c>
      <c r="E26" s="6" t="s">
        <v>204</v>
      </c>
      <c r="F26" s="5">
        <f>'ssp1-pop'!F26*('ssp1-us'!F26/100)</f>
        <v>0.30179893679999986</v>
      </c>
      <c r="G26" s="5">
        <f>'ssp1-pop'!G26*('ssp1-us'!G26/100)</f>
        <v>0.34100049966145096</v>
      </c>
      <c r="H26" s="5">
        <f>'ssp1-pop'!H26*('ssp1-us'!H26/100)</f>
        <v>0.37705969476616114</v>
      </c>
      <c r="I26" s="5">
        <f>'ssp1-pop'!I26*('ssp1-us'!I26/100)</f>
        <v>0.40932098962638225</v>
      </c>
      <c r="J26" s="5">
        <f>'ssp1-pop'!J26*('ssp1-us'!J26/100)</f>
        <v>0.43716013271873722</v>
      </c>
      <c r="K26" s="5">
        <f>'ssp1-pop'!K26*('ssp1-us'!K26/100)</f>
        <v>0.46162064370649053</v>
      </c>
      <c r="L26" s="5">
        <f>'ssp1-pop'!L26*('ssp1-us'!L26/100)</f>
        <v>0.4829042171377364</v>
      </c>
      <c r="M26" s="5">
        <f>'ssp1-pop'!M26*('ssp1-us'!M26/100)</f>
        <v>0.50042716193856218</v>
      </c>
      <c r="N26" s="5">
        <f>'ssp1-pop'!N26*('ssp1-us'!N26/100)</f>
        <v>0.51358354757902847</v>
      </c>
      <c r="O26" s="5">
        <f>'ssp1-pop'!O26*('ssp1-us'!O26/100)</f>
        <v>0.52229618559508684</v>
      </c>
      <c r="P26" s="5">
        <f>'ssp1-pop'!P26*('ssp1-us'!P26/100)</f>
        <v>0.52665589962382464</v>
      </c>
      <c r="Q26" s="5">
        <f>'ssp1-pop'!Q26*('ssp1-us'!Q26/100)</f>
        <v>0.52656655247857187</v>
      </c>
      <c r="R26" s="5">
        <f>'ssp1-pop'!R26*('ssp1-us'!R26/100)</f>
        <v>0.5223973736754226</v>
      </c>
      <c r="S26" s="5">
        <f>'ssp1-pop'!S26*('ssp1-us'!S26/100)</f>
        <v>0.51393665343085748</v>
      </c>
      <c r="T26" s="5">
        <f>'ssp1-pop'!T26*('ssp1-us'!T26/100)</f>
        <v>0.50120061775365277</v>
      </c>
      <c r="U26" s="5">
        <f>'ssp1-pop'!U26*('ssp1-us'!U26/100)</f>
        <v>0.48503577875806553</v>
      </c>
      <c r="V26" s="5">
        <f>'ssp1-pop'!V26*('ssp1-us'!V26/100)</f>
        <v>0.46531690314002588</v>
      </c>
      <c r="W26" s="5">
        <f>'ssp1-pop'!W26*('ssp1-us'!W26/100)</f>
        <v>0.44231265917315404</v>
      </c>
      <c r="X26" s="5">
        <f>'ssp1-pop'!X26*('ssp1-us'!X26/100)</f>
        <v>0.41683231201484316</v>
      </c>
    </row>
    <row r="27" spans="1:24" x14ac:dyDescent="0.3">
      <c r="A27" s="6" t="s">
        <v>6</v>
      </c>
      <c r="B27" s="6" t="s">
        <v>203</v>
      </c>
      <c r="C27" s="6" t="s">
        <v>34</v>
      </c>
      <c r="D27" s="6" t="s">
        <v>205</v>
      </c>
      <c r="E27" s="6" t="s">
        <v>204</v>
      </c>
      <c r="F27" s="5">
        <f>'ssp1-pop'!F27*('ssp1-us'!F27/100)</f>
        <v>0.25195199580000005</v>
      </c>
      <c r="G27" s="5">
        <f>'ssp1-pop'!G27*('ssp1-us'!G27/100)</f>
        <v>0.32563618446966031</v>
      </c>
      <c r="H27" s="5">
        <f>'ssp1-pop'!H27*('ssp1-us'!H27/100)</f>
        <v>0.40606731255488182</v>
      </c>
      <c r="I27" s="5">
        <f>'ssp1-pop'!I27*('ssp1-us'!I27/100)</f>
        <v>0.48839825410318954</v>
      </c>
      <c r="J27" s="5">
        <f>'ssp1-pop'!J27*('ssp1-us'!J27/100)</f>
        <v>0.56887731238325012</v>
      </c>
      <c r="K27" s="5">
        <f>'ssp1-pop'!K27*('ssp1-us'!K27/100)</f>
        <v>0.64647032181287156</v>
      </c>
      <c r="L27" s="5">
        <f>'ssp1-pop'!L27*('ssp1-us'!L27/100)</f>
        <v>0.71918420768134039</v>
      </c>
      <c r="M27" s="5">
        <f>'ssp1-pop'!M27*('ssp1-us'!M27/100)</f>
        <v>0.78512875896865431</v>
      </c>
      <c r="N27" s="5">
        <f>'ssp1-pop'!N27*('ssp1-us'!N27/100)</f>
        <v>0.84244788416691996</v>
      </c>
      <c r="O27" s="5">
        <f>'ssp1-pop'!O27*('ssp1-us'!O27/100)</f>
        <v>0.89046296274093883</v>
      </c>
      <c r="P27" s="5">
        <f>'ssp1-pop'!P27*('ssp1-us'!P27/100)</f>
        <v>0.92867515303038584</v>
      </c>
      <c r="Q27" s="5">
        <f>'ssp1-pop'!Q27*('ssp1-us'!Q27/100)</f>
        <v>0.95541939293796796</v>
      </c>
      <c r="R27" s="5">
        <f>'ssp1-pop'!R27*('ssp1-us'!R27/100)</f>
        <v>0.97063499317170998</v>
      </c>
      <c r="S27" s="5">
        <f>'ssp1-pop'!S27*('ssp1-us'!S27/100)</f>
        <v>0.97452586413459596</v>
      </c>
      <c r="T27" s="5">
        <f>'ssp1-pop'!T27*('ssp1-us'!T27/100)</f>
        <v>0.96801825484718518</v>
      </c>
      <c r="U27" s="5">
        <f>'ssp1-pop'!U27*('ssp1-us'!U27/100)</f>
        <v>0.95278700478975109</v>
      </c>
      <c r="V27" s="5">
        <f>'ssp1-pop'!V27*('ssp1-us'!V27/100)</f>
        <v>0.93060037311788835</v>
      </c>
      <c r="W27" s="5">
        <f>'ssp1-pop'!W27*('ssp1-us'!W27/100)</f>
        <v>0.90309741372984997</v>
      </c>
      <c r="X27" s="5">
        <f>'ssp1-pop'!X27*('ssp1-us'!X27/100)</f>
        <v>0.86882736920481252</v>
      </c>
    </row>
    <row r="28" spans="1:24" x14ac:dyDescent="0.3">
      <c r="A28" s="6" t="s">
        <v>6</v>
      </c>
      <c r="B28" s="6" t="s">
        <v>203</v>
      </c>
      <c r="C28" s="6" t="s">
        <v>35</v>
      </c>
      <c r="D28" s="6" t="s">
        <v>205</v>
      </c>
      <c r="E28" s="6" t="s">
        <v>204</v>
      </c>
      <c r="F28" s="5">
        <f>'ssp1-pop'!F28*('ssp1-us'!F28/100)</f>
        <v>1.2269257562999998</v>
      </c>
      <c r="G28" s="5">
        <f>'ssp1-pop'!G28*('ssp1-us'!G28/100)</f>
        <v>1.3757904512089574</v>
      </c>
      <c r="H28" s="5">
        <f>'ssp1-pop'!H28*('ssp1-us'!H28/100)</f>
        <v>1.5263993696837694</v>
      </c>
      <c r="I28" s="5">
        <f>'ssp1-pop'!I28*('ssp1-us'!I28/100)</f>
        <v>1.6662385291604103</v>
      </c>
      <c r="J28" s="5">
        <f>'ssp1-pop'!J28*('ssp1-us'!J28/100)</f>
        <v>1.7915361669594989</v>
      </c>
      <c r="K28" s="5">
        <f>'ssp1-pop'!K28*('ssp1-us'!K28/100)</f>
        <v>1.9086031443679712</v>
      </c>
      <c r="L28" s="5">
        <f>'ssp1-pop'!L28*('ssp1-us'!L28/100)</f>
        <v>2.0171142130510176</v>
      </c>
      <c r="M28" s="5">
        <f>'ssp1-pop'!M28*('ssp1-us'!M28/100)</f>
        <v>2.114696541711619</v>
      </c>
      <c r="N28" s="5">
        <f>'ssp1-pop'!N28*('ssp1-us'!N28/100)</f>
        <v>2.1990253474103674</v>
      </c>
      <c r="O28" s="5">
        <f>'ssp1-pop'!O28*('ssp1-us'!O28/100)</f>
        <v>2.2667116783749246</v>
      </c>
      <c r="P28" s="5">
        <f>'ssp1-pop'!P28*('ssp1-us'!P28/100)</f>
        <v>2.3176771397172389</v>
      </c>
      <c r="Q28" s="5">
        <f>'ssp1-pop'!Q28*('ssp1-us'!Q28/100)</f>
        <v>2.3459802988671612</v>
      </c>
      <c r="R28" s="5">
        <f>'ssp1-pop'!R28*('ssp1-us'!R28/100)</f>
        <v>2.3540982694696866</v>
      </c>
      <c r="S28" s="5">
        <f>'ssp1-pop'!S28*('ssp1-us'!S28/100)</f>
        <v>2.3437749681792526</v>
      </c>
      <c r="T28" s="5">
        <f>'ssp1-pop'!T28*('ssp1-us'!T28/100)</f>
        <v>2.3158366722804393</v>
      </c>
      <c r="U28" s="5">
        <f>'ssp1-pop'!U28*('ssp1-us'!U28/100)</f>
        <v>2.2725829985883728</v>
      </c>
      <c r="V28" s="5">
        <f>'ssp1-pop'!V28*('ssp1-us'!V28/100)</f>
        <v>2.2161096264365523</v>
      </c>
      <c r="W28" s="5">
        <f>'ssp1-pop'!W28*('ssp1-us'!W28/100)</f>
        <v>2.1483352883363827</v>
      </c>
      <c r="X28" s="5">
        <f>'ssp1-pop'!X28*('ssp1-us'!X28/100)</f>
        <v>2.0706623434812159</v>
      </c>
    </row>
    <row r="29" spans="1:24" x14ac:dyDescent="0.3">
      <c r="A29" s="6" t="s">
        <v>6</v>
      </c>
      <c r="B29" s="6" t="s">
        <v>203</v>
      </c>
      <c r="C29" s="6" t="s">
        <v>36</v>
      </c>
      <c r="D29" s="6" t="s">
        <v>205</v>
      </c>
      <c r="E29" s="6" t="s">
        <v>204</v>
      </c>
      <c r="F29" s="5">
        <f>'ssp1-pop'!F29*('ssp1-us'!F29/100)</f>
        <v>1.7139012909300007</v>
      </c>
      <c r="G29" s="5">
        <f>'ssp1-pop'!G29*('ssp1-us'!G29/100)</f>
        <v>2.0682189410728866</v>
      </c>
      <c r="H29" s="5">
        <f>'ssp1-pop'!H29*('ssp1-us'!H29/100)</f>
        <v>2.4542166868775102</v>
      </c>
      <c r="I29" s="5">
        <f>'ssp1-pop'!I29*('ssp1-us'!I29/100)</f>
        <v>2.8592548498251928</v>
      </c>
      <c r="J29" s="5">
        <f>'ssp1-pop'!J29*('ssp1-us'!J29/100)</f>
        <v>3.2606155961676575</v>
      </c>
      <c r="K29" s="5">
        <f>'ssp1-pop'!K29*('ssp1-us'!K29/100)</f>
        <v>3.6559238077458955</v>
      </c>
      <c r="L29" s="5">
        <f>'ssp1-pop'!L29*('ssp1-us'!L29/100)</f>
        <v>4.0305442181032367</v>
      </c>
      <c r="M29" s="5">
        <f>'ssp1-pop'!M29*('ssp1-us'!M29/100)</f>
        <v>4.369543205093767</v>
      </c>
      <c r="N29" s="5">
        <f>'ssp1-pop'!N29*('ssp1-us'!N29/100)</f>
        <v>4.6716500844758748</v>
      </c>
      <c r="O29" s="5">
        <f>'ssp1-pop'!O29*('ssp1-us'!O29/100)</f>
        <v>4.9327816325078997</v>
      </c>
      <c r="P29" s="5">
        <f>'ssp1-pop'!P29*('ssp1-us'!P29/100)</f>
        <v>5.1507981296005516</v>
      </c>
      <c r="Q29" s="5">
        <f>'ssp1-pop'!Q29*('ssp1-us'!Q29/100)</f>
        <v>5.3252976613258216</v>
      </c>
      <c r="R29" s="5">
        <f>'ssp1-pop'!R29*('ssp1-us'!R29/100)</f>
        <v>5.4528841513109763</v>
      </c>
      <c r="S29" s="5">
        <f>'ssp1-pop'!S29*('ssp1-us'!S29/100)</f>
        <v>5.5336167421351279</v>
      </c>
      <c r="T29" s="5">
        <f>'ssp1-pop'!T29*('ssp1-us'!T29/100)</f>
        <v>5.5698078667193176</v>
      </c>
      <c r="U29" s="5">
        <f>'ssp1-pop'!U29*('ssp1-us'!U29/100)</f>
        <v>5.564513698515924</v>
      </c>
      <c r="V29" s="5">
        <f>'ssp1-pop'!V29*('ssp1-us'!V29/100)</f>
        <v>5.5211862854879881</v>
      </c>
      <c r="W29" s="5">
        <f>'ssp1-pop'!W29*('ssp1-us'!W29/100)</f>
        <v>5.4446083233972287</v>
      </c>
      <c r="X29" s="5">
        <f>'ssp1-pop'!X29*('ssp1-us'!X29/100)</f>
        <v>5.3386742999178258</v>
      </c>
    </row>
    <row r="30" spans="1:24" x14ac:dyDescent="0.3">
      <c r="A30" s="6" t="s">
        <v>6</v>
      </c>
      <c r="B30" s="6" t="s">
        <v>203</v>
      </c>
      <c r="C30" s="6" t="s">
        <v>37</v>
      </c>
      <c r="D30" s="6" t="s">
        <v>205</v>
      </c>
      <c r="E30" s="6" t="s">
        <v>204</v>
      </c>
      <c r="F30" s="5">
        <f>'ssp1-pop'!F30*('ssp1-us'!F30/100)</f>
        <v>27.411250971260007</v>
      </c>
      <c r="G30" s="5">
        <f>'ssp1-pop'!G30*('ssp1-us'!G30/100)</f>
        <v>29.54299851999895</v>
      </c>
      <c r="H30" s="5">
        <f>'ssp1-pop'!H30*('ssp1-us'!H30/100)</f>
        <v>31.778607734084094</v>
      </c>
      <c r="I30" s="5">
        <f>'ssp1-pop'!I30*('ssp1-us'!I30/100)</f>
        <v>34.030003009436612</v>
      </c>
      <c r="J30" s="5">
        <f>'ssp1-pop'!J30*('ssp1-us'!J30/100)</f>
        <v>36.211862794221794</v>
      </c>
      <c r="K30" s="5">
        <f>'ssp1-pop'!K30*('ssp1-us'!K30/100)</f>
        <v>38.315585972599607</v>
      </c>
      <c r="L30" s="5">
        <f>'ssp1-pop'!L30*('ssp1-us'!L30/100)</f>
        <v>40.383289558809686</v>
      </c>
      <c r="M30" s="5">
        <f>'ssp1-pop'!M30*('ssp1-us'!M30/100)</f>
        <v>42.433070428497494</v>
      </c>
      <c r="N30" s="5">
        <f>'ssp1-pop'!N30*('ssp1-us'!N30/100)</f>
        <v>44.443334593334711</v>
      </c>
      <c r="O30" s="5">
        <f>'ssp1-pop'!O30*('ssp1-us'!O30/100)</f>
        <v>46.381312543332136</v>
      </c>
      <c r="P30" s="5">
        <f>'ssp1-pop'!P30*('ssp1-us'!P30/100)</f>
        <v>48.232504989037828</v>
      </c>
      <c r="Q30" s="5">
        <f>'ssp1-pop'!Q30*('ssp1-us'!Q30/100)</f>
        <v>49.895995940544744</v>
      </c>
      <c r="R30" s="5">
        <f>'ssp1-pop'!R30*('ssp1-us'!R30/100)</f>
        <v>51.280075351182468</v>
      </c>
      <c r="S30" s="5">
        <f>'ssp1-pop'!S30*('ssp1-us'!S30/100)</f>
        <v>52.384822060773288</v>
      </c>
      <c r="T30" s="5">
        <f>'ssp1-pop'!T30*('ssp1-us'!T30/100)</f>
        <v>53.202805464448339</v>
      </c>
      <c r="U30" s="5">
        <f>'ssp1-pop'!U30*('ssp1-us'!U30/100)</f>
        <v>53.587554747904093</v>
      </c>
      <c r="V30" s="5">
        <f>'ssp1-pop'!V30*('ssp1-us'!V30/100)</f>
        <v>53.54275092882299</v>
      </c>
      <c r="W30" s="5">
        <f>'ssp1-pop'!W30*('ssp1-us'!W30/100)</f>
        <v>53.146097191630723</v>
      </c>
      <c r="X30" s="5">
        <f>'ssp1-pop'!X30*('ssp1-us'!X30/100)</f>
        <v>52.484617399663165</v>
      </c>
    </row>
    <row r="31" spans="1:24" x14ac:dyDescent="0.3">
      <c r="A31" s="6" t="s">
        <v>6</v>
      </c>
      <c r="B31" s="6" t="s">
        <v>203</v>
      </c>
      <c r="C31" s="6" t="s">
        <v>38</v>
      </c>
      <c r="D31" s="6" t="s">
        <v>205</v>
      </c>
      <c r="E31" s="6" t="s">
        <v>204</v>
      </c>
      <c r="F31" s="5">
        <f>'ssp1-pop'!F31*('ssp1-us'!F31/100)</f>
        <v>5.6427008411400008</v>
      </c>
      <c r="G31" s="5">
        <f>'ssp1-pop'!G31*('ssp1-us'!G31/100)</f>
        <v>6.1522420566880305</v>
      </c>
      <c r="H31" s="5">
        <f>'ssp1-pop'!H31*('ssp1-us'!H31/100)</f>
        <v>6.5746622884334194</v>
      </c>
      <c r="I31" s="5">
        <f>'ssp1-pop'!I31*('ssp1-us'!I31/100)</f>
        <v>6.9601570372336976</v>
      </c>
      <c r="J31" s="5">
        <f>'ssp1-pop'!J31*('ssp1-us'!J31/100)</f>
        <v>7.3117408920640425</v>
      </c>
      <c r="K31" s="5">
        <f>'ssp1-pop'!K31*('ssp1-us'!K31/100)</f>
        <v>7.6317071753747667</v>
      </c>
      <c r="L31" s="5">
        <f>'ssp1-pop'!L31*('ssp1-us'!L31/100)</f>
        <v>7.925385491346483</v>
      </c>
      <c r="M31" s="5">
        <f>'ssp1-pop'!M31*('ssp1-us'!M31/100)</f>
        <v>8.1957578367529607</v>
      </c>
      <c r="N31" s="5">
        <f>'ssp1-pop'!N31*('ssp1-us'!N31/100)</f>
        <v>8.4406505701012193</v>
      </c>
      <c r="O31" s="5">
        <f>'ssp1-pop'!O31*('ssp1-us'!O31/100)</f>
        <v>8.6543074855583342</v>
      </c>
      <c r="P31" s="5">
        <f>'ssp1-pop'!P31*('ssp1-us'!P31/100)</f>
        <v>8.8352155218643382</v>
      </c>
      <c r="Q31" s="5">
        <f>'ssp1-pop'!Q31*('ssp1-us'!Q31/100)</f>
        <v>8.9463893231916103</v>
      </c>
      <c r="R31" s="5">
        <f>'ssp1-pop'!R31*('ssp1-us'!R31/100)</f>
        <v>8.9971250826635938</v>
      </c>
      <c r="S31" s="5">
        <f>'ssp1-pop'!S31*('ssp1-us'!S31/100)</f>
        <v>9.0003438704246097</v>
      </c>
      <c r="T31" s="5">
        <f>'ssp1-pop'!T31*('ssp1-us'!T31/100)</f>
        <v>8.943786210659125</v>
      </c>
      <c r="U31" s="5">
        <f>'ssp1-pop'!U31*('ssp1-us'!U31/100)</f>
        <v>8.8377143280558723</v>
      </c>
      <c r="V31" s="5">
        <f>'ssp1-pop'!V31*('ssp1-us'!V31/100)</f>
        <v>8.6895299957710268</v>
      </c>
      <c r="W31" s="5">
        <f>'ssp1-pop'!W31*('ssp1-us'!W31/100)</f>
        <v>8.5078521658765034</v>
      </c>
      <c r="X31" s="5">
        <f>'ssp1-pop'!X31*('ssp1-us'!X31/100)</f>
        <v>8.3013580463274774</v>
      </c>
    </row>
    <row r="32" spans="1:24" x14ac:dyDescent="0.3">
      <c r="A32" s="6" t="s">
        <v>6</v>
      </c>
      <c r="B32" s="6" t="s">
        <v>203</v>
      </c>
      <c r="C32" s="6" t="s">
        <v>39</v>
      </c>
      <c r="D32" s="6" t="s">
        <v>205</v>
      </c>
      <c r="E32" s="6" t="s">
        <v>204</v>
      </c>
      <c r="F32" s="5">
        <f>'ssp1-pop'!F32*('ssp1-us'!F32/100)</f>
        <v>15.231866867519978</v>
      </c>
      <c r="G32" s="5">
        <f>'ssp1-pop'!G32*('ssp1-us'!G32/100)</f>
        <v>16.070538573586941</v>
      </c>
      <c r="H32" s="5">
        <f>'ssp1-pop'!H32*('ssp1-us'!H32/100)</f>
        <v>16.7997286031401</v>
      </c>
      <c r="I32" s="5">
        <f>'ssp1-pop'!I32*('ssp1-us'!I32/100)</f>
        <v>17.40580464808183</v>
      </c>
      <c r="J32" s="5">
        <f>'ssp1-pop'!J32*('ssp1-us'!J32/100)</f>
        <v>17.869532491321948</v>
      </c>
      <c r="K32" s="5">
        <f>'ssp1-pop'!K32*('ssp1-us'!K32/100)</f>
        <v>18.216480632634276</v>
      </c>
      <c r="L32" s="5">
        <f>'ssp1-pop'!L32*('ssp1-us'!L32/100)</f>
        <v>18.43859493612689</v>
      </c>
      <c r="M32" s="5">
        <f>'ssp1-pop'!M32*('ssp1-us'!M32/100)</f>
        <v>18.532583827193804</v>
      </c>
      <c r="N32" s="5">
        <f>'ssp1-pop'!N32*('ssp1-us'!N32/100)</f>
        <v>18.497817393824509</v>
      </c>
      <c r="O32" s="5">
        <f>'ssp1-pop'!O32*('ssp1-us'!O32/100)</f>
        <v>18.350648281458632</v>
      </c>
      <c r="P32" s="5">
        <f>'ssp1-pop'!P32*('ssp1-us'!P32/100)</f>
        <v>18.104225904996483</v>
      </c>
      <c r="Q32" s="5">
        <f>'ssp1-pop'!Q32*('ssp1-us'!Q32/100)</f>
        <v>17.770589237532004</v>
      </c>
      <c r="R32" s="5">
        <f>'ssp1-pop'!R32*('ssp1-us'!R32/100)</f>
        <v>17.344363062269398</v>
      </c>
      <c r="S32" s="5">
        <f>'ssp1-pop'!S32*('ssp1-us'!S32/100)</f>
        <v>16.804587314159505</v>
      </c>
      <c r="T32" s="5">
        <f>'ssp1-pop'!T32*('ssp1-us'!T32/100)</f>
        <v>16.162795007846231</v>
      </c>
      <c r="U32" s="5">
        <f>'ssp1-pop'!U32*('ssp1-us'!U32/100)</f>
        <v>15.43145991145634</v>
      </c>
      <c r="V32" s="5">
        <f>'ssp1-pop'!V32*('ssp1-us'!V32/100)</f>
        <v>14.59672550679155</v>
      </c>
      <c r="W32" s="5">
        <f>'ssp1-pop'!W32*('ssp1-us'!W32/100)</f>
        <v>13.662726428371126</v>
      </c>
      <c r="X32" s="5">
        <f>'ssp1-pop'!X32*('ssp1-us'!X32/100)</f>
        <v>12.674506021976443</v>
      </c>
    </row>
    <row r="33" spans="1:24" x14ac:dyDescent="0.3">
      <c r="A33" s="6" t="s">
        <v>6</v>
      </c>
      <c r="B33" s="6" t="s">
        <v>203</v>
      </c>
      <c r="C33" s="6" t="s">
        <v>40</v>
      </c>
      <c r="D33" s="6" t="s">
        <v>205</v>
      </c>
      <c r="E33" s="6" t="s">
        <v>204</v>
      </c>
      <c r="F33" s="5">
        <f>'ssp1-pop'!F33*('ssp1-us'!F33/100)</f>
        <v>629.82392062160068</v>
      </c>
      <c r="G33" s="5">
        <f>'ssp1-pop'!G33*('ssp1-us'!G33/100)</f>
        <v>721.3653269245151</v>
      </c>
      <c r="H33" s="5">
        <f>'ssp1-pop'!H33*('ssp1-us'!H33/100)</f>
        <v>803.40164472988693</v>
      </c>
      <c r="I33" s="5">
        <f>'ssp1-pop'!I33*('ssp1-us'!I33/100)</f>
        <v>871.74802265084008</v>
      </c>
      <c r="J33" s="5">
        <f>'ssp1-pop'!J33*('ssp1-us'!J33/100)</f>
        <v>924.6643645626001</v>
      </c>
      <c r="K33" s="5">
        <f>'ssp1-pop'!K33*('ssp1-us'!K33/100)</f>
        <v>962.53395654456585</v>
      </c>
      <c r="L33" s="5">
        <f>'ssp1-pop'!L33*('ssp1-us'!L33/100)</f>
        <v>985.08578501006434</v>
      </c>
      <c r="M33" s="5">
        <f>'ssp1-pop'!M33*('ssp1-us'!M33/100)</f>
        <v>993.2885392060698</v>
      </c>
      <c r="N33" s="5">
        <f>'ssp1-pop'!N33*('ssp1-us'!N33/100)</f>
        <v>988.59320488697256</v>
      </c>
      <c r="O33" s="5">
        <f>'ssp1-pop'!O33*('ssp1-us'!O33/100)</f>
        <v>972.97887205389941</v>
      </c>
      <c r="P33" s="5">
        <f>'ssp1-pop'!P33*('ssp1-us'!P33/100)</f>
        <v>948.26811229857333</v>
      </c>
      <c r="Q33" s="5">
        <f>'ssp1-pop'!Q33*('ssp1-us'!Q33/100)</f>
        <v>916.42443469645207</v>
      </c>
      <c r="R33" s="5">
        <f>'ssp1-pop'!R33*('ssp1-us'!R33/100)</f>
        <v>879.60986463068036</v>
      </c>
      <c r="S33" s="5">
        <f>'ssp1-pop'!S33*('ssp1-us'!S33/100)</f>
        <v>839.46686780513801</v>
      </c>
      <c r="T33" s="5">
        <f>'ssp1-pop'!T33*('ssp1-us'!T33/100)</f>
        <v>796.38620920507606</v>
      </c>
      <c r="U33" s="5">
        <f>'ssp1-pop'!U33*('ssp1-us'!U33/100)</f>
        <v>750.66203162009128</v>
      </c>
      <c r="V33" s="5">
        <f>'ssp1-pop'!V33*('ssp1-us'!V33/100)</f>
        <v>703.45767545370688</v>
      </c>
      <c r="W33" s="5">
        <f>'ssp1-pop'!W33*('ssp1-us'!W33/100)</f>
        <v>654.72585606346684</v>
      </c>
      <c r="X33" s="5">
        <f>'ssp1-pop'!X33*('ssp1-us'!X33/100)</f>
        <v>604.22329858999171</v>
      </c>
    </row>
    <row r="34" spans="1:24" x14ac:dyDescent="0.3">
      <c r="A34" s="6" t="s">
        <v>6</v>
      </c>
      <c r="B34" s="6" t="s">
        <v>203</v>
      </c>
      <c r="C34" s="6" t="s">
        <v>41</v>
      </c>
      <c r="D34" s="6" t="s">
        <v>205</v>
      </c>
      <c r="E34" s="6" t="s">
        <v>204</v>
      </c>
      <c r="F34" s="5">
        <f>'ssp1-pop'!F34*('ssp1-us'!F34/100)</f>
        <v>9.9796290580000058</v>
      </c>
      <c r="G34" s="5">
        <f>'ssp1-pop'!G34*('ssp1-us'!G34/100)</f>
        <v>11.690100810123262</v>
      </c>
      <c r="H34" s="5">
        <f>'ssp1-pop'!H34*('ssp1-us'!H34/100)</f>
        <v>13.375175927285955</v>
      </c>
      <c r="I34" s="5">
        <f>'ssp1-pop'!I34*('ssp1-us'!I34/100)</f>
        <v>15.0303084157357</v>
      </c>
      <c r="J34" s="5">
        <f>'ssp1-pop'!J34*('ssp1-us'!J34/100)</f>
        <v>16.563179661205751</v>
      </c>
      <c r="K34" s="5">
        <f>'ssp1-pop'!K34*('ssp1-us'!K34/100)</f>
        <v>18.000508506123321</v>
      </c>
      <c r="L34" s="5">
        <f>'ssp1-pop'!L34*('ssp1-us'!L34/100)</f>
        <v>19.290606821605913</v>
      </c>
      <c r="M34" s="5">
        <f>'ssp1-pop'!M34*('ssp1-us'!M34/100)</f>
        <v>20.395313685535125</v>
      </c>
      <c r="N34" s="5">
        <f>'ssp1-pop'!N34*('ssp1-us'!N34/100)</f>
        <v>21.310824862886758</v>
      </c>
      <c r="O34" s="5">
        <f>'ssp1-pop'!O34*('ssp1-us'!O34/100)</f>
        <v>22.049072221948339</v>
      </c>
      <c r="P34" s="5">
        <f>'ssp1-pop'!P34*('ssp1-us'!P34/100)</f>
        <v>22.617750956293765</v>
      </c>
      <c r="Q34" s="5">
        <f>'ssp1-pop'!Q34*('ssp1-us'!Q34/100)</f>
        <v>23.060073176571933</v>
      </c>
      <c r="R34" s="5">
        <f>'ssp1-pop'!R34*('ssp1-us'!R34/100)</f>
        <v>23.365597449856352</v>
      </c>
      <c r="S34" s="5">
        <f>'ssp1-pop'!S34*('ssp1-us'!S34/100)</f>
        <v>23.526150947698888</v>
      </c>
      <c r="T34" s="5">
        <f>'ssp1-pop'!T34*('ssp1-us'!T34/100)</f>
        <v>23.543367622693363</v>
      </c>
      <c r="U34" s="5">
        <f>'ssp1-pop'!U34*('ssp1-us'!U34/100)</f>
        <v>23.427196060697163</v>
      </c>
      <c r="V34" s="5">
        <f>'ssp1-pop'!V34*('ssp1-us'!V34/100)</f>
        <v>23.184673376243115</v>
      </c>
      <c r="W34" s="5">
        <f>'ssp1-pop'!W34*('ssp1-us'!W34/100)</f>
        <v>22.825936440610331</v>
      </c>
      <c r="X34" s="5">
        <f>'ssp1-pop'!X34*('ssp1-us'!X34/100)</f>
        <v>22.367192600676546</v>
      </c>
    </row>
    <row r="35" spans="1:24" x14ac:dyDescent="0.3">
      <c r="A35" s="6" t="s">
        <v>6</v>
      </c>
      <c r="B35" s="6" t="s">
        <v>203</v>
      </c>
      <c r="C35" s="6" t="s">
        <v>42</v>
      </c>
      <c r="D35" s="6" t="s">
        <v>205</v>
      </c>
      <c r="E35" s="6" t="s">
        <v>204</v>
      </c>
      <c r="F35" s="5">
        <f>'ssp1-pop'!F35*('ssp1-us'!F35/100)</f>
        <v>11.445163209329996</v>
      </c>
      <c r="G35" s="5">
        <f>'ssp1-pop'!G35*('ssp1-us'!G35/100)</f>
        <v>13.337758796678491</v>
      </c>
      <c r="H35" s="5">
        <f>'ssp1-pop'!H35*('ssp1-us'!H35/100)</f>
        <v>15.286580636346251</v>
      </c>
      <c r="I35" s="5">
        <f>'ssp1-pop'!I35*('ssp1-us'!I35/100)</f>
        <v>17.245110379875786</v>
      </c>
      <c r="J35" s="5">
        <f>'ssp1-pop'!J35*('ssp1-us'!J35/100)</f>
        <v>19.147118277017757</v>
      </c>
      <c r="K35" s="5">
        <f>'ssp1-pop'!K35*('ssp1-us'!K35/100)</f>
        <v>21.000640511502858</v>
      </c>
      <c r="L35" s="5">
        <f>'ssp1-pop'!L35*('ssp1-us'!L35/100)</f>
        <v>22.735722293755078</v>
      </c>
      <c r="M35" s="5">
        <f>'ssp1-pop'!M35*('ssp1-us'!M35/100)</f>
        <v>24.28580031199089</v>
      </c>
      <c r="N35" s="5">
        <f>'ssp1-pop'!N35*('ssp1-us'!N35/100)</f>
        <v>25.630888349434272</v>
      </c>
      <c r="O35" s="5">
        <f>'ssp1-pop'!O35*('ssp1-us'!O35/100)</f>
        <v>26.766130764060357</v>
      </c>
      <c r="P35" s="5">
        <f>'ssp1-pop'!P35*('ssp1-us'!P35/100)</f>
        <v>27.688026483355383</v>
      </c>
      <c r="Q35" s="5">
        <f>'ssp1-pop'!Q35*('ssp1-us'!Q35/100)</f>
        <v>28.396542460177841</v>
      </c>
      <c r="R35" s="5">
        <f>'ssp1-pop'!R35*('ssp1-us'!R35/100)</f>
        <v>28.877650874986141</v>
      </c>
      <c r="S35" s="5">
        <f>'ssp1-pop'!S35*('ssp1-us'!S35/100)</f>
        <v>29.130328381933516</v>
      </c>
      <c r="T35" s="5">
        <f>'ssp1-pop'!T35*('ssp1-us'!T35/100)</f>
        <v>29.161858398215458</v>
      </c>
      <c r="U35" s="5">
        <f>'ssp1-pop'!U35*('ssp1-us'!U35/100)</f>
        <v>28.990694322878959</v>
      </c>
      <c r="V35" s="5">
        <f>'ssp1-pop'!V35*('ssp1-us'!V35/100)</f>
        <v>28.631873365310224</v>
      </c>
      <c r="W35" s="5">
        <f>'ssp1-pop'!W35*('ssp1-us'!W35/100)</f>
        <v>28.105627964596803</v>
      </c>
      <c r="X35" s="5">
        <f>'ssp1-pop'!X35*('ssp1-us'!X35/100)</f>
        <v>27.430915279841749</v>
      </c>
    </row>
    <row r="36" spans="1:24" x14ac:dyDescent="0.3">
      <c r="A36" s="6" t="s">
        <v>6</v>
      </c>
      <c r="B36" s="6" t="s">
        <v>203</v>
      </c>
      <c r="C36" s="6" t="s">
        <v>43</v>
      </c>
      <c r="D36" s="6" t="s">
        <v>205</v>
      </c>
      <c r="E36" s="6" t="s">
        <v>204</v>
      </c>
      <c r="F36" s="5">
        <f>'ssp1-pop'!F36*('ssp1-us'!F36/100)</f>
        <v>23.231833683100003</v>
      </c>
      <c r="G36" s="5">
        <f>'ssp1-pop'!G36*('ssp1-us'!G36/100)</f>
        <v>30.102882700623269</v>
      </c>
      <c r="H36" s="5">
        <f>'ssp1-pop'!H36*('ssp1-us'!H36/100)</f>
        <v>38.007131558689906</v>
      </c>
      <c r="I36" s="5">
        <f>'ssp1-pop'!I36*('ssp1-us'!I36/100)</f>
        <v>46.762819233991081</v>
      </c>
      <c r="J36" s="5">
        <f>'ssp1-pop'!J36*('ssp1-us'!J36/100)</f>
        <v>55.880371351253395</v>
      </c>
      <c r="K36" s="5">
        <f>'ssp1-pop'!K36*('ssp1-us'!K36/100)</f>
        <v>65.258118218051877</v>
      </c>
      <c r="L36" s="5">
        <f>'ssp1-pop'!L36*('ssp1-us'!L36/100)</f>
        <v>74.581698529625712</v>
      </c>
      <c r="M36" s="5">
        <f>'ssp1-pop'!M36*('ssp1-us'!M36/100)</f>
        <v>83.540307198337416</v>
      </c>
      <c r="N36" s="5">
        <f>'ssp1-pop'!N36*('ssp1-us'!N36/100)</f>
        <v>91.868026737644144</v>
      </c>
      <c r="O36" s="5">
        <f>'ssp1-pop'!O36*('ssp1-us'!O36/100)</f>
        <v>99.52121158060767</v>
      </c>
      <c r="P36" s="5">
        <f>'ssp1-pop'!P36*('ssp1-us'!P36/100)</f>
        <v>106.40698448162046</v>
      </c>
      <c r="Q36" s="5">
        <f>'ssp1-pop'!Q36*('ssp1-us'!Q36/100)</f>
        <v>112.47165391013642</v>
      </c>
      <c r="R36" s="5">
        <f>'ssp1-pop'!R36*('ssp1-us'!R36/100)</f>
        <v>117.63600189575638</v>
      </c>
      <c r="S36" s="5">
        <f>'ssp1-pop'!S36*('ssp1-us'!S36/100)</f>
        <v>121.8528996654189</v>
      </c>
      <c r="T36" s="5">
        <f>'ssp1-pop'!T36*('ssp1-us'!T36/100)</f>
        <v>125.11836448823672</v>
      </c>
      <c r="U36" s="5">
        <f>'ssp1-pop'!U36*('ssp1-us'!U36/100)</f>
        <v>127.46047933065795</v>
      </c>
      <c r="V36" s="5">
        <f>'ssp1-pop'!V36*('ssp1-us'!V36/100)</f>
        <v>128.89887594831367</v>
      </c>
      <c r="W36" s="5">
        <f>'ssp1-pop'!W36*('ssp1-us'!W36/100)</f>
        <v>129.4690556581387</v>
      </c>
      <c r="X36" s="5">
        <f>'ssp1-pop'!X36*('ssp1-us'!X36/100)</f>
        <v>129.23455015370794</v>
      </c>
    </row>
    <row r="37" spans="1:24" x14ac:dyDescent="0.3">
      <c r="A37" s="6" t="s">
        <v>6</v>
      </c>
      <c r="B37" s="6" t="s">
        <v>203</v>
      </c>
      <c r="C37" s="6" t="s">
        <v>44</v>
      </c>
      <c r="D37" s="6" t="s">
        <v>205</v>
      </c>
      <c r="E37" s="6" t="s">
        <v>204</v>
      </c>
      <c r="F37" s="5">
        <f>'ssp1-pop'!F37*('ssp1-us'!F37/100)</f>
        <v>2.5114084298100008</v>
      </c>
      <c r="G37" s="5">
        <f>'ssp1-pop'!G37*('ssp1-us'!G37/100)</f>
        <v>2.9946902841588972</v>
      </c>
      <c r="H37" s="5">
        <f>'ssp1-pop'!H37*('ssp1-us'!H37/100)</f>
        <v>3.4804065071752843</v>
      </c>
      <c r="I37" s="5">
        <f>'ssp1-pop'!I37*('ssp1-us'!I37/100)</f>
        <v>3.9605131172565495</v>
      </c>
      <c r="J37" s="5">
        <f>'ssp1-pop'!J37*('ssp1-us'!J37/100)</f>
        <v>4.4199165817042569</v>
      </c>
      <c r="K37" s="5">
        <f>'ssp1-pop'!K37*('ssp1-us'!K37/100)</f>
        <v>4.8626797066826128</v>
      </c>
      <c r="L37" s="5">
        <f>'ssp1-pop'!L37*('ssp1-us'!L37/100)</f>
        <v>5.273510586554651</v>
      </c>
      <c r="M37" s="5">
        <f>'ssp1-pop'!M37*('ssp1-us'!M37/100)</f>
        <v>5.6403357873396409</v>
      </c>
      <c r="N37" s="5">
        <f>'ssp1-pop'!N37*('ssp1-us'!N37/100)</f>
        <v>5.9588647965855808</v>
      </c>
      <c r="O37" s="5">
        <f>'ssp1-pop'!O37*('ssp1-us'!O37/100)</f>
        <v>6.2312995252841263</v>
      </c>
      <c r="P37" s="5">
        <f>'ssp1-pop'!P37*('ssp1-us'!P37/100)</f>
        <v>6.4582915527478182</v>
      </c>
      <c r="Q37" s="5">
        <f>'ssp1-pop'!Q37*('ssp1-us'!Q37/100)</f>
        <v>6.635145680334416</v>
      </c>
      <c r="R37" s="5">
        <f>'ssp1-pop'!R37*('ssp1-us'!R37/100)</f>
        <v>6.7597456079357485</v>
      </c>
      <c r="S37" s="5">
        <f>'ssp1-pop'!S37*('ssp1-us'!S37/100)</f>
        <v>6.8312963007912701</v>
      </c>
      <c r="T37" s="5">
        <f>'ssp1-pop'!T37*('ssp1-us'!T37/100)</f>
        <v>6.852098284221432</v>
      </c>
      <c r="U37" s="5">
        <f>'ssp1-pop'!U37*('ssp1-us'!U37/100)</f>
        <v>6.8244883753639778</v>
      </c>
      <c r="V37" s="5">
        <f>'ssp1-pop'!V37*('ssp1-us'!V37/100)</f>
        <v>6.7510373636277619</v>
      </c>
      <c r="W37" s="5">
        <f>'ssp1-pop'!W37*('ssp1-us'!W37/100)</f>
        <v>6.6351391644835447</v>
      </c>
      <c r="X37" s="5">
        <f>'ssp1-pop'!X37*('ssp1-us'!X37/100)</f>
        <v>6.4798360609629917</v>
      </c>
    </row>
    <row r="38" spans="1:24" x14ac:dyDescent="0.3">
      <c r="A38" s="6" t="s">
        <v>6</v>
      </c>
      <c r="B38" s="6" t="s">
        <v>203</v>
      </c>
      <c r="C38" s="6" t="s">
        <v>45</v>
      </c>
      <c r="D38" s="6" t="s">
        <v>205</v>
      </c>
      <c r="E38" s="6" t="s">
        <v>204</v>
      </c>
      <c r="F38" s="5">
        <f>'ssp1-pop'!F38*('ssp1-us'!F38/100)</f>
        <v>34.754000087109972</v>
      </c>
      <c r="G38" s="5">
        <f>'ssp1-pop'!G38*('ssp1-us'!G38/100)</f>
        <v>38.909060685515449</v>
      </c>
      <c r="H38" s="5">
        <f>'ssp1-pop'!H38*('ssp1-us'!H38/100)</f>
        <v>42.387770779518682</v>
      </c>
      <c r="I38" s="5">
        <f>'ssp1-pop'!I38*('ssp1-us'!I38/100)</f>
        <v>45.293838943312174</v>
      </c>
      <c r="J38" s="5">
        <f>'ssp1-pop'!J38*('ssp1-us'!J38/100)</f>
        <v>47.662528956017439</v>
      </c>
      <c r="K38" s="5">
        <f>'ssp1-pop'!K38*('ssp1-us'!K38/100)</f>
        <v>49.605275703623562</v>
      </c>
      <c r="L38" s="5">
        <f>'ssp1-pop'!L38*('ssp1-us'!L38/100)</f>
        <v>51.104997062831949</v>
      </c>
      <c r="M38" s="5">
        <f>'ssp1-pop'!M38*('ssp1-us'!M38/100)</f>
        <v>52.158556199648345</v>
      </c>
      <c r="N38" s="5">
        <f>'ssp1-pop'!N38*('ssp1-us'!N38/100)</f>
        <v>52.784076384784555</v>
      </c>
      <c r="O38" s="5">
        <f>'ssp1-pop'!O38*('ssp1-us'!O38/100)</f>
        <v>53.043463699638238</v>
      </c>
      <c r="P38" s="5">
        <f>'ssp1-pop'!P38*('ssp1-us'!P38/100)</f>
        <v>52.967333816502354</v>
      </c>
      <c r="Q38" s="5">
        <f>'ssp1-pop'!Q38*('ssp1-us'!Q38/100)</f>
        <v>52.598318397360771</v>
      </c>
      <c r="R38" s="5">
        <f>'ssp1-pop'!R38*('ssp1-us'!R38/100)</f>
        <v>51.957783693979266</v>
      </c>
      <c r="S38" s="5">
        <f>'ssp1-pop'!S38*('ssp1-us'!S38/100)</f>
        <v>51.066892528841571</v>
      </c>
      <c r="T38" s="5">
        <f>'ssp1-pop'!T38*('ssp1-us'!T38/100)</f>
        <v>49.941183877870991</v>
      </c>
      <c r="U38" s="5">
        <f>'ssp1-pop'!U38*('ssp1-us'!U38/100)</f>
        <v>48.575008688391264</v>
      </c>
      <c r="V38" s="5">
        <f>'ssp1-pop'!V38*('ssp1-us'!V38/100)</f>
        <v>46.861635340507505</v>
      </c>
      <c r="W38" s="5">
        <f>'ssp1-pop'!W38*('ssp1-us'!W38/100)</f>
        <v>44.867244743381022</v>
      </c>
      <c r="X38" s="5">
        <f>'ssp1-pop'!X38*('ssp1-us'!X38/100)</f>
        <v>42.66406610692615</v>
      </c>
    </row>
    <row r="39" spans="1:24" x14ac:dyDescent="0.3">
      <c r="A39" s="6" t="s">
        <v>6</v>
      </c>
      <c r="B39" s="6" t="s">
        <v>203</v>
      </c>
      <c r="C39" s="6" t="s">
        <v>46</v>
      </c>
      <c r="D39" s="6" t="s">
        <v>205</v>
      </c>
      <c r="E39" s="6" t="s">
        <v>204</v>
      </c>
      <c r="F39" s="5">
        <f>'ssp1-pop'!F39*('ssp1-us'!F39/100)</f>
        <v>0.2071260250000001</v>
      </c>
      <c r="G39" s="5">
        <f>'ssp1-pop'!G39*('ssp1-us'!G39/100)</f>
        <v>0.27357848234843291</v>
      </c>
      <c r="H39" s="5">
        <f>'ssp1-pop'!H39*('ssp1-us'!H39/100)</f>
        <v>0.34327208350363875</v>
      </c>
      <c r="I39" s="5">
        <f>'ssp1-pop'!I39*('ssp1-us'!I39/100)</f>
        <v>0.41560216671038264</v>
      </c>
      <c r="J39" s="5">
        <f>'ssp1-pop'!J39*('ssp1-us'!J39/100)</f>
        <v>0.48922206879068253</v>
      </c>
      <c r="K39" s="5">
        <f>'ssp1-pop'!K39*('ssp1-us'!K39/100)</f>
        <v>0.56186123038731139</v>
      </c>
      <c r="L39" s="5">
        <f>'ssp1-pop'!L39*('ssp1-us'!L39/100)</f>
        <v>0.6285797917918805</v>
      </c>
      <c r="M39" s="5">
        <f>'ssp1-pop'!M39*('ssp1-us'!M39/100)</f>
        <v>0.68504596251064642</v>
      </c>
      <c r="N39" s="5">
        <f>'ssp1-pop'!N39*('ssp1-us'!N39/100)</f>
        <v>0.73018294276612927</v>
      </c>
      <c r="O39" s="5">
        <f>'ssp1-pop'!O39*('ssp1-us'!O39/100)</f>
        <v>0.76549429008775682</v>
      </c>
      <c r="P39" s="5">
        <f>'ssp1-pop'!P39*('ssp1-us'!P39/100)</f>
        <v>0.79241725682548136</v>
      </c>
      <c r="Q39" s="5">
        <f>'ssp1-pop'!Q39*('ssp1-us'!Q39/100)</f>
        <v>0.81257071551498428</v>
      </c>
      <c r="R39" s="5">
        <f>'ssp1-pop'!R39*('ssp1-us'!R39/100)</f>
        <v>0.82547444467752207</v>
      </c>
      <c r="S39" s="5">
        <f>'ssp1-pop'!S39*('ssp1-us'!S39/100)</f>
        <v>0.83075173042718919</v>
      </c>
      <c r="T39" s="5">
        <f>'ssp1-pop'!T39*('ssp1-us'!T39/100)</f>
        <v>0.82883527039463545</v>
      </c>
      <c r="U39" s="5">
        <f>'ssp1-pop'!U39*('ssp1-us'!U39/100)</f>
        <v>0.82029277149034341</v>
      </c>
      <c r="V39" s="5">
        <f>'ssp1-pop'!V39*('ssp1-us'!V39/100)</f>
        <v>0.80591499003301659</v>
      </c>
      <c r="W39" s="5">
        <f>'ssp1-pop'!W39*('ssp1-us'!W39/100)</f>
        <v>0.78667824165897449</v>
      </c>
      <c r="X39" s="5">
        <f>'ssp1-pop'!X39*('ssp1-us'!X39/100)</f>
        <v>0.76394297365972408</v>
      </c>
    </row>
    <row r="40" spans="1:24" x14ac:dyDescent="0.3">
      <c r="A40" s="6" t="s">
        <v>6</v>
      </c>
      <c r="B40" s="6" t="s">
        <v>203</v>
      </c>
      <c r="C40" s="6" t="s">
        <v>47</v>
      </c>
      <c r="D40" s="6" t="s">
        <v>205</v>
      </c>
      <c r="E40" s="6" t="s">
        <v>204</v>
      </c>
      <c r="F40" s="5">
        <f>'ssp1-pop'!F40*('ssp1-us'!F40/100)</f>
        <v>0.30300082910999981</v>
      </c>
      <c r="G40" s="5">
        <f>'ssp1-pop'!G40*('ssp1-us'!G40/100)</f>
        <v>0.33588931513985282</v>
      </c>
      <c r="H40" s="5">
        <f>'ssp1-pop'!H40*('ssp1-us'!H40/100)</f>
        <v>0.36321182845264721</v>
      </c>
      <c r="I40" s="5">
        <f>'ssp1-pop'!I40*('ssp1-us'!I40/100)</f>
        <v>0.38491050458069204</v>
      </c>
      <c r="J40" s="5">
        <f>'ssp1-pop'!J40*('ssp1-us'!J40/100)</f>
        <v>0.40094420185466595</v>
      </c>
      <c r="K40" s="5">
        <f>'ssp1-pop'!K40*('ssp1-us'!K40/100)</f>
        <v>0.41259684733088348</v>
      </c>
      <c r="L40" s="5">
        <f>'ssp1-pop'!L40*('ssp1-us'!L40/100)</f>
        <v>0.41977363026035441</v>
      </c>
      <c r="M40" s="5">
        <f>'ssp1-pop'!M40*('ssp1-us'!M40/100)</f>
        <v>0.4223592467551775</v>
      </c>
      <c r="N40" s="5">
        <f>'ssp1-pop'!N40*('ssp1-us'!N40/100)</f>
        <v>0.42047429351017057</v>
      </c>
      <c r="O40" s="5">
        <f>'ssp1-pop'!O40*('ssp1-us'!O40/100)</f>
        <v>0.41512753956790366</v>
      </c>
      <c r="P40" s="5">
        <f>'ssp1-pop'!P40*('ssp1-us'!P40/100)</f>
        <v>0.40695402798002994</v>
      </c>
      <c r="Q40" s="5">
        <f>'ssp1-pop'!Q40*('ssp1-us'!Q40/100)</f>
        <v>0.39804202461951715</v>
      </c>
      <c r="R40" s="5">
        <f>'ssp1-pop'!R40*('ssp1-us'!R40/100)</f>
        <v>0.38837767329752576</v>
      </c>
      <c r="S40" s="5">
        <f>'ssp1-pop'!S40*('ssp1-us'!S40/100)</f>
        <v>0.37786581376023143</v>
      </c>
      <c r="T40" s="5">
        <f>'ssp1-pop'!T40*('ssp1-us'!T40/100)</f>
        <v>0.36638643178312014</v>
      </c>
      <c r="U40" s="5">
        <f>'ssp1-pop'!U40*('ssp1-us'!U40/100)</f>
        <v>0.35402667149014216</v>
      </c>
      <c r="V40" s="5">
        <f>'ssp1-pop'!V40*('ssp1-us'!V40/100)</f>
        <v>0.33998527523660632</v>
      </c>
      <c r="W40" s="5">
        <f>'ssp1-pop'!W40*('ssp1-us'!W40/100)</f>
        <v>0.32449496548445711</v>
      </c>
      <c r="X40" s="5">
        <f>'ssp1-pop'!X40*('ssp1-us'!X40/100)</f>
        <v>0.3084125266613495</v>
      </c>
    </row>
    <row r="41" spans="1:24" x14ac:dyDescent="0.3">
      <c r="A41" s="6" t="s">
        <v>6</v>
      </c>
      <c r="B41" s="6" t="s">
        <v>203</v>
      </c>
      <c r="C41" s="6" t="s">
        <v>48</v>
      </c>
      <c r="D41" s="6" t="s">
        <v>205</v>
      </c>
      <c r="E41" s="6" t="s">
        <v>204</v>
      </c>
      <c r="F41" s="5">
        <f>'ssp1-pop'!F41*('ssp1-us'!F41/100)</f>
        <v>3.0011152387900002</v>
      </c>
      <c r="G41" s="5">
        <f>'ssp1-pop'!G41*('ssp1-us'!G41/100)</f>
        <v>3.4295304578328483</v>
      </c>
      <c r="H41" s="5">
        <f>'ssp1-pop'!H41*('ssp1-us'!H41/100)</f>
        <v>3.8202507161015791</v>
      </c>
      <c r="I41" s="5">
        <f>'ssp1-pop'!I41*('ssp1-us'!I41/100)</f>
        <v>4.1704435543790943</v>
      </c>
      <c r="J41" s="5">
        <f>'ssp1-pop'!J41*('ssp1-us'!J41/100)</f>
        <v>4.4766361727279431</v>
      </c>
      <c r="K41" s="5">
        <f>'ssp1-pop'!K41*('ssp1-us'!K41/100)</f>
        <v>4.746368279278796</v>
      </c>
      <c r="L41" s="5">
        <f>'ssp1-pop'!L41*('ssp1-us'!L41/100)</f>
        <v>4.9744155607073948</v>
      </c>
      <c r="M41" s="5">
        <f>'ssp1-pop'!M41*('ssp1-us'!M41/100)</f>
        <v>5.1559356391094067</v>
      </c>
      <c r="N41" s="5">
        <f>'ssp1-pop'!N41*('ssp1-us'!N41/100)</f>
        <v>5.2903261580961463</v>
      </c>
      <c r="O41" s="5">
        <f>'ssp1-pop'!O41*('ssp1-us'!O41/100)</f>
        <v>5.3821868244505655</v>
      </c>
      <c r="P41" s="5">
        <f>'ssp1-pop'!P41*('ssp1-us'!P41/100)</f>
        <v>5.4355650637458917</v>
      </c>
      <c r="Q41" s="5">
        <f>'ssp1-pop'!Q41*('ssp1-us'!Q41/100)</f>
        <v>5.445394184139059</v>
      </c>
      <c r="R41" s="5">
        <f>'ssp1-pop'!R41*('ssp1-us'!R41/100)</f>
        <v>5.4140808248894761</v>
      </c>
      <c r="S41" s="5">
        <f>'ssp1-pop'!S41*('ssp1-us'!S41/100)</f>
        <v>5.3437145797997232</v>
      </c>
      <c r="T41" s="5">
        <f>'ssp1-pop'!T41*('ssp1-us'!T41/100)</f>
        <v>5.2191732095653807</v>
      </c>
      <c r="U41" s="5">
        <f>'ssp1-pop'!U41*('ssp1-us'!U41/100)</f>
        <v>5.044884066612771</v>
      </c>
      <c r="V41" s="5">
        <f>'ssp1-pop'!V41*('ssp1-us'!V41/100)</f>
        <v>4.8293678390600556</v>
      </c>
      <c r="W41" s="5">
        <f>'ssp1-pop'!W41*('ssp1-us'!W41/100)</f>
        <v>4.5728280438382694</v>
      </c>
      <c r="X41" s="5">
        <f>'ssp1-pop'!X41*('ssp1-us'!X41/100)</f>
        <v>4.2808986365594857</v>
      </c>
    </row>
    <row r="42" spans="1:24" x14ac:dyDescent="0.3">
      <c r="A42" s="6" t="s">
        <v>6</v>
      </c>
      <c r="B42" s="6" t="s">
        <v>203</v>
      </c>
      <c r="C42" s="6" t="s">
        <v>49</v>
      </c>
      <c r="D42" s="6" t="s">
        <v>205</v>
      </c>
      <c r="E42" s="6" t="s">
        <v>204</v>
      </c>
      <c r="F42" s="5">
        <f>'ssp1-pop'!F42*('ssp1-us'!F42/100)</f>
        <v>8.4688147027500005</v>
      </c>
      <c r="G42" s="5">
        <f>'ssp1-pop'!G42*('ssp1-us'!G42/100)</f>
        <v>8.8793730867187701</v>
      </c>
      <c r="H42" s="5">
        <f>'ssp1-pop'!H42*('ssp1-us'!H42/100)</f>
        <v>9.1032548738484405</v>
      </c>
      <c r="I42" s="5">
        <f>'ssp1-pop'!I42*('ssp1-us'!I42/100)</f>
        <v>9.1854168841577959</v>
      </c>
      <c r="J42" s="5">
        <f>'ssp1-pop'!J42*('ssp1-us'!J42/100)</f>
        <v>9.1466889981202115</v>
      </c>
      <c r="K42" s="5">
        <f>'ssp1-pop'!K42*('ssp1-us'!K42/100)</f>
        <v>9.0173425085785794</v>
      </c>
      <c r="L42" s="5">
        <f>'ssp1-pop'!L42*('ssp1-us'!L42/100)</f>
        <v>8.8067954673934619</v>
      </c>
      <c r="M42" s="5">
        <f>'ssp1-pop'!M42*('ssp1-us'!M42/100)</f>
        <v>8.5242399764627699</v>
      </c>
      <c r="N42" s="5">
        <f>'ssp1-pop'!N42*('ssp1-us'!N42/100)</f>
        <v>8.1745458870290761</v>
      </c>
      <c r="O42" s="5">
        <f>'ssp1-pop'!O42*('ssp1-us'!O42/100)</f>
        <v>7.7685906775975386</v>
      </c>
      <c r="P42" s="5">
        <f>'ssp1-pop'!P42*('ssp1-us'!P42/100)</f>
        <v>7.3174796430957834</v>
      </c>
      <c r="Q42" s="5">
        <f>'ssp1-pop'!Q42*('ssp1-us'!Q42/100)</f>
        <v>6.8458931974205601</v>
      </c>
      <c r="R42" s="5">
        <f>'ssp1-pop'!R42*('ssp1-us'!R42/100)</f>
        <v>6.3770412977412301</v>
      </c>
      <c r="S42" s="5">
        <f>'ssp1-pop'!S42*('ssp1-us'!S42/100)</f>
        <v>5.9173189609022856</v>
      </c>
      <c r="T42" s="5">
        <f>'ssp1-pop'!T42*('ssp1-us'!T42/100)</f>
        <v>5.4612747134937365</v>
      </c>
      <c r="U42" s="5">
        <f>'ssp1-pop'!U42*('ssp1-us'!U42/100)</f>
        <v>5.0150693775806641</v>
      </c>
      <c r="V42" s="5">
        <f>'ssp1-pop'!V42*('ssp1-us'!V42/100)</f>
        <v>4.5807608454631659</v>
      </c>
      <c r="W42" s="5">
        <f>'ssp1-pop'!W42*('ssp1-us'!W42/100)</f>
        <v>4.1448664023509503</v>
      </c>
      <c r="X42" s="5">
        <f>'ssp1-pop'!X42*('ssp1-us'!X42/100)</f>
        <v>3.7167202385355185</v>
      </c>
    </row>
    <row r="43" spans="1:24" x14ac:dyDescent="0.3">
      <c r="A43" s="6" t="s">
        <v>6</v>
      </c>
      <c r="B43" s="6" t="s">
        <v>203</v>
      </c>
      <c r="C43" s="6" t="s">
        <v>50</v>
      </c>
      <c r="D43" s="6" t="s">
        <v>205</v>
      </c>
      <c r="E43" s="6" t="s">
        <v>204</v>
      </c>
      <c r="F43" s="5">
        <f>'ssp1-pop'!F43*('ssp1-us'!F43/100)</f>
        <v>0.77608457039999945</v>
      </c>
      <c r="G43" s="5">
        <f>'ssp1-pop'!G43*('ssp1-us'!G43/100)</f>
        <v>0.87653746953587619</v>
      </c>
      <c r="H43" s="5">
        <f>'ssp1-pop'!H43*('ssp1-us'!H43/100)</f>
        <v>0.97027278170954889</v>
      </c>
      <c r="I43" s="5">
        <f>'ssp1-pop'!I43*('ssp1-us'!I43/100)</f>
        <v>1.0559213428081013</v>
      </c>
      <c r="J43" s="5">
        <f>'ssp1-pop'!J43*('ssp1-us'!J43/100)</f>
        <v>1.131198048863532</v>
      </c>
      <c r="K43" s="5">
        <f>'ssp1-pop'!K43*('ssp1-us'!K43/100)</f>
        <v>1.1986759863488328</v>
      </c>
      <c r="L43" s="5">
        <f>'ssp1-pop'!L43*('ssp1-us'!L43/100)</f>
        <v>1.2595739005670641</v>
      </c>
      <c r="M43" s="5">
        <f>'ssp1-pop'!M43*('ssp1-us'!M43/100)</f>
        <v>1.3132657212553842</v>
      </c>
      <c r="N43" s="5">
        <f>'ssp1-pop'!N43*('ssp1-us'!N43/100)</f>
        <v>1.3579672594317744</v>
      </c>
      <c r="O43" s="5">
        <f>'ssp1-pop'!O43*('ssp1-us'!O43/100)</f>
        <v>1.392584005180393</v>
      </c>
      <c r="P43" s="5">
        <f>'ssp1-pop'!P43*('ssp1-us'!P43/100)</f>
        <v>1.4167345103241493</v>
      </c>
      <c r="Q43" s="5">
        <f>'ssp1-pop'!Q43*('ssp1-us'!Q43/100)</f>
        <v>1.4273477716464624</v>
      </c>
      <c r="R43" s="5">
        <f>'ssp1-pop'!R43*('ssp1-us'!R43/100)</f>
        <v>1.4251509516780698</v>
      </c>
      <c r="S43" s="5">
        <f>'ssp1-pop'!S43*('ssp1-us'!S43/100)</f>
        <v>1.4058955394485462</v>
      </c>
      <c r="T43" s="5">
        <f>'ssp1-pop'!T43*('ssp1-us'!T43/100)</f>
        <v>1.3703850939495765</v>
      </c>
      <c r="U43" s="5">
        <f>'ssp1-pop'!U43*('ssp1-us'!U43/100)</f>
        <v>1.3201373797800264</v>
      </c>
      <c r="V43" s="5">
        <f>'ssp1-pop'!V43*('ssp1-us'!V43/100)</f>
        <v>1.2545359464007577</v>
      </c>
      <c r="W43" s="5">
        <f>'ssp1-pop'!W43*('ssp1-us'!W43/100)</f>
        <v>1.1799320218216116</v>
      </c>
      <c r="X43" s="5">
        <f>'ssp1-pop'!X43*('ssp1-us'!X43/100)</f>
        <v>1.1012220559042905</v>
      </c>
    </row>
    <row r="44" spans="1:24" x14ac:dyDescent="0.3">
      <c r="A44" s="6" t="s">
        <v>6</v>
      </c>
      <c r="B44" s="6" t="s">
        <v>203</v>
      </c>
      <c r="C44" s="6" t="s">
        <v>51</v>
      </c>
      <c r="D44" s="6" t="s">
        <v>205</v>
      </c>
      <c r="E44" s="6" t="s">
        <v>204</v>
      </c>
      <c r="F44" s="5">
        <f>'ssp1-pop'!F44*('ssp1-us'!F44/100)</f>
        <v>7.7166277135999977</v>
      </c>
      <c r="G44" s="5">
        <f>'ssp1-pop'!G44*('ssp1-us'!G44/100)</f>
        <v>8.3750289670382418</v>
      </c>
      <c r="H44" s="5">
        <f>'ssp1-pop'!H44*('ssp1-us'!H44/100)</f>
        <v>8.9056434940184737</v>
      </c>
      <c r="I44" s="5">
        <f>'ssp1-pop'!I44*('ssp1-us'!I44/100)</f>
        <v>9.3482057009870445</v>
      </c>
      <c r="J44" s="5">
        <f>'ssp1-pop'!J44*('ssp1-us'!J44/100)</f>
        <v>9.7106507421934527</v>
      </c>
      <c r="K44" s="5">
        <f>'ssp1-pop'!K44*('ssp1-us'!K44/100)</f>
        <v>10.008046890830711</v>
      </c>
      <c r="L44" s="5">
        <f>'ssp1-pop'!L44*('ssp1-us'!L44/100)</f>
        <v>10.282144227369592</v>
      </c>
      <c r="M44" s="5">
        <f>'ssp1-pop'!M44*('ssp1-us'!M44/100)</f>
        <v>10.551357124723193</v>
      </c>
      <c r="N44" s="5">
        <f>'ssp1-pop'!N44*('ssp1-us'!N44/100)</f>
        <v>10.803089622236335</v>
      </c>
      <c r="O44" s="5">
        <f>'ssp1-pop'!O44*('ssp1-us'!O44/100)</f>
        <v>11.017703918561114</v>
      </c>
      <c r="P44" s="5">
        <f>'ssp1-pop'!P44*('ssp1-us'!P44/100)</f>
        <v>11.185456351857308</v>
      </c>
      <c r="Q44" s="5">
        <f>'ssp1-pop'!Q44*('ssp1-us'!Q44/100)</f>
        <v>11.28012404210631</v>
      </c>
      <c r="R44" s="5">
        <f>'ssp1-pop'!R44*('ssp1-us'!R44/100)</f>
        <v>11.312900275722779</v>
      </c>
      <c r="S44" s="5">
        <f>'ssp1-pop'!S44*('ssp1-us'!S44/100)</f>
        <v>11.279660874412182</v>
      </c>
      <c r="T44" s="5">
        <f>'ssp1-pop'!T44*('ssp1-us'!T44/100)</f>
        <v>11.177884469210209</v>
      </c>
      <c r="U44" s="5">
        <f>'ssp1-pop'!U44*('ssp1-us'!U44/100)</f>
        <v>11.027814019067451</v>
      </c>
      <c r="V44" s="5">
        <f>'ssp1-pop'!V44*('ssp1-us'!V44/100)</f>
        <v>10.846475244308603</v>
      </c>
      <c r="W44" s="5">
        <f>'ssp1-pop'!W44*('ssp1-us'!W44/100)</f>
        <v>10.636713425934891</v>
      </c>
      <c r="X44" s="5">
        <f>'ssp1-pop'!X44*('ssp1-us'!X44/100)</f>
        <v>10.390443713815992</v>
      </c>
    </row>
    <row r="45" spans="1:24" x14ac:dyDescent="0.3">
      <c r="A45" s="6" t="s">
        <v>6</v>
      </c>
      <c r="B45" s="6" t="s">
        <v>203</v>
      </c>
      <c r="C45" s="6" t="s">
        <v>52</v>
      </c>
      <c r="D45" s="6" t="s">
        <v>205</v>
      </c>
      <c r="E45" s="6" t="s">
        <v>204</v>
      </c>
      <c r="F45" s="5">
        <f>'ssp1-pop'!F45*('ssp1-us'!F45/100)</f>
        <v>60.779546020348249</v>
      </c>
      <c r="G45" s="5">
        <f>'ssp1-pop'!G45*('ssp1-us'!G45/100)</f>
        <v>64.084086494426714</v>
      </c>
      <c r="H45" s="5">
        <f>'ssp1-pop'!H45*('ssp1-us'!H45/100)</f>
        <v>66.707372052687973</v>
      </c>
      <c r="I45" s="5">
        <f>'ssp1-pop'!I45*('ssp1-us'!I45/100)</f>
        <v>68.809981948698962</v>
      </c>
      <c r="J45" s="5">
        <f>'ssp1-pop'!J45*('ssp1-us'!J45/100)</f>
        <v>70.461724791997497</v>
      </c>
      <c r="K45" s="5">
        <f>'ssp1-pop'!K45*('ssp1-us'!K45/100)</f>
        <v>71.757618376681521</v>
      </c>
      <c r="L45" s="5">
        <f>'ssp1-pop'!L45*('ssp1-us'!L45/100)</f>
        <v>72.800955224033189</v>
      </c>
      <c r="M45" s="5">
        <f>'ssp1-pop'!M45*('ssp1-us'!M45/100)</f>
        <v>73.623500311169508</v>
      </c>
      <c r="N45" s="5">
        <f>'ssp1-pop'!N45*('ssp1-us'!N45/100)</f>
        <v>74.202876477695909</v>
      </c>
      <c r="O45" s="5">
        <f>'ssp1-pop'!O45*('ssp1-us'!O45/100)</f>
        <v>74.513506104224348</v>
      </c>
      <c r="P45" s="5">
        <f>'ssp1-pop'!P45*('ssp1-us'!P45/100)</f>
        <v>74.594160301290302</v>
      </c>
      <c r="Q45" s="5">
        <f>'ssp1-pop'!Q45*('ssp1-us'!Q45/100)</f>
        <v>74.391000952073782</v>
      </c>
      <c r="R45" s="5">
        <f>'ssp1-pop'!R45*('ssp1-us'!R45/100)</f>
        <v>73.877927478182798</v>
      </c>
      <c r="S45" s="5">
        <f>'ssp1-pop'!S45*('ssp1-us'!S45/100)</f>
        <v>73.040819302165914</v>
      </c>
      <c r="T45" s="5">
        <f>'ssp1-pop'!T45*('ssp1-us'!T45/100)</f>
        <v>71.955423199260935</v>
      </c>
      <c r="U45" s="5">
        <f>'ssp1-pop'!U45*('ssp1-us'!U45/100)</f>
        <v>70.443514634419031</v>
      </c>
      <c r="V45" s="5">
        <f>'ssp1-pop'!V45*('ssp1-us'!V45/100)</f>
        <v>68.535793787113306</v>
      </c>
      <c r="W45" s="5">
        <f>'ssp1-pop'!W45*('ssp1-us'!W45/100)</f>
        <v>66.368705041303386</v>
      </c>
      <c r="X45" s="5">
        <f>'ssp1-pop'!X45*('ssp1-us'!X45/100)</f>
        <v>64.053776971688123</v>
      </c>
    </row>
    <row r="46" spans="1:24" x14ac:dyDescent="0.3">
      <c r="A46" s="6" t="s">
        <v>6</v>
      </c>
      <c r="B46" s="6" t="s">
        <v>203</v>
      </c>
      <c r="C46" s="6" t="s">
        <v>53</v>
      </c>
      <c r="D46" s="6" t="s">
        <v>205</v>
      </c>
      <c r="E46" s="6" t="s">
        <v>204</v>
      </c>
      <c r="F46" s="5">
        <f>'ssp1-pop'!F46*('ssp1-us'!F46/100)</f>
        <v>0.67750375544000019</v>
      </c>
      <c r="G46" s="5">
        <f>'ssp1-pop'!G46*('ssp1-us'!G46/100)</f>
        <v>0.77013069373858811</v>
      </c>
      <c r="H46" s="5">
        <f>'ssp1-pop'!H46*('ssp1-us'!H46/100)</f>
        <v>0.86263354457107899</v>
      </c>
      <c r="I46" s="5">
        <f>'ssp1-pop'!I46*('ssp1-us'!I46/100)</f>
        <v>0.94749730549541689</v>
      </c>
      <c r="J46" s="5">
        <f>'ssp1-pop'!J46*('ssp1-us'!J46/100)</f>
        <v>1.0214099273466879</v>
      </c>
      <c r="K46" s="5">
        <f>'ssp1-pop'!K46*('ssp1-us'!K46/100)</f>
        <v>1.0872641619720955</v>
      </c>
      <c r="L46" s="5">
        <f>'ssp1-pop'!L46*('ssp1-us'!L46/100)</f>
        <v>1.144335084629903</v>
      </c>
      <c r="M46" s="5">
        <f>'ssp1-pop'!M46*('ssp1-us'!M46/100)</f>
        <v>1.1914670810507939</v>
      </c>
      <c r="N46" s="5">
        <f>'ssp1-pop'!N46*('ssp1-us'!N46/100)</f>
        <v>1.2281325040520212</v>
      </c>
      <c r="O46" s="5">
        <f>'ssp1-pop'!O46*('ssp1-us'!O46/100)</f>
        <v>1.2538043263536189</v>
      </c>
      <c r="P46" s="5">
        <f>'ssp1-pop'!P46*('ssp1-us'!P46/100)</f>
        <v>1.2691063641119751</v>
      </c>
      <c r="Q46" s="5">
        <f>'ssp1-pop'!Q46*('ssp1-us'!Q46/100)</f>
        <v>1.2752890736782903</v>
      </c>
      <c r="R46" s="5">
        <f>'ssp1-pop'!R46*('ssp1-us'!R46/100)</f>
        <v>1.2727696953833281</v>
      </c>
      <c r="S46" s="5">
        <f>'ssp1-pop'!S46*('ssp1-us'!S46/100)</f>
        <v>1.2618702619579625</v>
      </c>
      <c r="T46" s="5">
        <f>'ssp1-pop'!T46*('ssp1-us'!T46/100)</f>
        <v>1.2433410364894895</v>
      </c>
      <c r="U46" s="5">
        <f>'ssp1-pop'!U46*('ssp1-us'!U46/100)</f>
        <v>1.2184795612740109</v>
      </c>
      <c r="V46" s="5">
        <f>'ssp1-pop'!V46*('ssp1-us'!V46/100)</f>
        <v>1.188119896917063</v>
      </c>
      <c r="W46" s="5">
        <f>'ssp1-pop'!W46*('ssp1-us'!W46/100)</f>
        <v>1.1535075823267356</v>
      </c>
      <c r="X46" s="5">
        <f>'ssp1-pop'!X46*('ssp1-us'!X46/100)</f>
        <v>1.1153517669884487</v>
      </c>
    </row>
    <row r="47" spans="1:24" x14ac:dyDescent="0.3">
      <c r="A47" s="6" t="s">
        <v>6</v>
      </c>
      <c r="B47" s="6" t="s">
        <v>203</v>
      </c>
      <c r="C47" s="6" t="s">
        <v>54</v>
      </c>
      <c r="D47" s="6" t="s">
        <v>205</v>
      </c>
      <c r="E47" s="6" t="s">
        <v>204</v>
      </c>
      <c r="F47" s="5">
        <f>'ssp1-pop'!F47*('ssp1-us'!F47/100)</f>
        <v>4.8211863497200032</v>
      </c>
      <c r="G47" s="5">
        <f>'ssp1-pop'!G47*('ssp1-us'!G47/100)</f>
        <v>5.0064520320873385</v>
      </c>
      <c r="H47" s="5">
        <f>'ssp1-pop'!H47*('ssp1-us'!H47/100)</f>
        <v>5.1883156657581102</v>
      </c>
      <c r="I47" s="5">
        <f>'ssp1-pop'!I47*('ssp1-us'!I47/100)</f>
        <v>5.3791689524193673</v>
      </c>
      <c r="J47" s="5">
        <f>'ssp1-pop'!J47*('ssp1-us'!J47/100)</f>
        <v>5.5676257824485216</v>
      </c>
      <c r="K47" s="5">
        <f>'ssp1-pop'!K47*('ssp1-us'!K47/100)</f>
        <v>5.7460103685416062</v>
      </c>
      <c r="L47" s="5">
        <f>'ssp1-pop'!L47*('ssp1-us'!L47/100)</f>
        <v>5.9143730242424608</v>
      </c>
      <c r="M47" s="5">
        <f>'ssp1-pop'!M47*('ssp1-us'!M47/100)</f>
        <v>6.0768843587590391</v>
      </c>
      <c r="N47" s="5">
        <f>'ssp1-pop'!N47*('ssp1-us'!N47/100)</f>
        <v>6.2385092338756341</v>
      </c>
      <c r="O47" s="5">
        <f>'ssp1-pop'!O47*('ssp1-us'!O47/100)</f>
        <v>6.4009515059582798</v>
      </c>
      <c r="P47" s="5">
        <f>'ssp1-pop'!P47*('ssp1-us'!P47/100)</f>
        <v>6.5614565356709056</v>
      </c>
      <c r="Q47" s="5">
        <f>'ssp1-pop'!Q47*('ssp1-us'!Q47/100)</f>
        <v>6.7117030274888396</v>
      </c>
      <c r="R47" s="5">
        <f>'ssp1-pop'!R47*('ssp1-us'!R47/100)</f>
        <v>6.8504270836900991</v>
      </c>
      <c r="S47" s="5">
        <f>'ssp1-pop'!S47*('ssp1-us'!S47/100)</f>
        <v>6.9742523750327781</v>
      </c>
      <c r="T47" s="5">
        <f>'ssp1-pop'!T47*('ssp1-us'!T47/100)</f>
        <v>7.0738686859771427</v>
      </c>
      <c r="U47" s="5">
        <f>'ssp1-pop'!U47*('ssp1-us'!U47/100)</f>
        <v>7.1523248807202098</v>
      </c>
      <c r="V47" s="5">
        <f>'ssp1-pop'!V47*('ssp1-us'!V47/100)</f>
        <v>7.2072316496264683</v>
      </c>
      <c r="W47" s="5">
        <f>'ssp1-pop'!W47*('ssp1-us'!W47/100)</f>
        <v>7.2238393762256736</v>
      </c>
      <c r="X47" s="5">
        <f>'ssp1-pop'!X47*('ssp1-us'!X47/100)</f>
        <v>7.2080513472315983</v>
      </c>
    </row>
    <row r="48" spans="1:24" x14ac:dyDescent="0.3">
      <c r="A48" s="6" t="s">
        <v>6</v>
      </c>
      <c r="B48" s="6" t="s">
        <v>203</v>
      </c>
      <c r="C48" s="6" t="s">
        <v>55</v>
      </c>
      <c r="D48" s="6" t="s">
        <v>205</v>
      </c>
      <c r="E48" s="6" t="s">
        <v>204</v>
      </c>
      <c r="F48" s="5">
        <f>'ssp1-pop'!F48*('ssp1-us'!F48/100)</f>
        <v>6.8678192491999992</v>
      </c>
      <c r="G48" s="5">
        <f>'ssp1-pop'!G48*('ssp1-us'!G48/100)</f>
        <v>7.5816161346416306</v>
      </c>
      <c r="H48" s="5">
        <f>'ssp1-pop'!H48*('ssp1-us'!H48/100)</f>
        <v>8.2134235122363268</v>
      </c>
      <c r="I48" s="5">
        <f>'ssp1-pop'!I48*('ssp1-us'!I48/100)</f>
        <v>8.7624333907960388</v>
      </c>
      <c r="J48" s="5">
        <f>'ssp1-pop'!J48*('ssp1-us'!J48/100)</f>
        <v>9.2141578286406229</v>
      </c>
      <c r="K48" s="5">
        <f>'ssp1-pop'!K48*('ssp1-us'!K48/100)</f>
        <v>9.582176204374715</v>
      </c>
      <c r="L48" s="5">
        <f>'ssp1-pop'!L48*('ssp1-us'!L48/100)</f>
        <v>9.8606552082072234</v>
      </c>
      <c r="M48" s="5">
        <f>'ssp1-pop'!M48*('ssp1-us'!M48/100)</f>
        <v>10.049488283920613</v>
      </c>
      <c r="N48" s="5">
        <f>'ssp1-pop'!N48*('ssp1-us'!N48/100)</f>
        <v>10.153308424026722</v>
      </c>
      <c r="O48" s="5">
        <f>'ssp1-pop'!O48*('ssp1-us'!O48/100)</f>
        <v>10.183037390221131</v>
      </c>
      <c r="P48" s="5">
        <f>'ssp1-pop'!P48*('ssp1-us'!P48/100)</f>
        <v>10.14388027423189</v>
      </c>
      <c r="Q48" s="5">
        <f>'ssp1-pop'!Q48*('ssp1-us'!Q48/100)</f>
        <v>10.053711092328884</v>
      </c>
      <c r="R48" s="5">
        <f>'ssp1-pop'!R48*('ssp1-us'!R48/100)</f>
        <v>9.9172350524071362</v>
      </c>
      <c r="S48" s="5">
        <f>'ssp1-pop'!S48*('ssp1-us'!S48/100)</f>
        <v>9.7387700054594131</v>
      </c>
      <c r="T48" s="5">
        <f>'ssp1-pop'!T48*('ssp1-us'!T48/100)</f>
        <v>9.5212790550791784</v>
      </c>
      <c r="U48" s="5">
        <f>'ssp1-pop'!U48*('ssp1-us'!U48/100)</f>
        <v>9.2689428252763157</v>
      </c>
      <c r="V48" s="5">
        <f>'ssp1-pop'!V48*('ssp1-us'!V48/100)</f>
        <v>8.9834236398709812</v>
      </c>
      <c r="W48" s="5">
        <f>'ssp1-pop'!W48*('ssp1-us'!W48/100)</f>
        <v>8.6420973002212964</v>
      </c>
      <c r="X48" s="5">
        <f>'ssp1-pop'!X48*('ssp1-us'!X48/100)</f>
        <v>8.255857023262795</v>
      </c>
    </row>
    <row r="49" spans="1:24" x14ac:dyDescent="0.3">
      <c r="A49" s="6" t="s">
        <v>6</v>
      </c>
      <c r="B49" s="6" t="s">
        <v>203</v>
      </c>
      <c r="C49" s="6" t="s">
        <v>56</v>
      </c>
      <c r="D49" s="6" t="s">
        <v>205</v>
      </c>
      <c r="E49" s="6" t="s">
        <v>204</v>
      </c>
      <c r="F49" s="5">
        <f>'ssp1-pop'!F49*('ssp1-us'!F49/100)</f>
        <v>23.585294273759995</v>
      </c>
      <c r="G49" s="5">
        <f>'ssp1-pop'!G49*('ssp1-us'!G49/100)</f>
        <v>26.567908653310454</v>
      </c>
      <c r="H49" s="5">
        <f>'ssp1-pop'!H49*('ssp1-us'!H49/100)</f>
        <v>29.314007271432324</v>
      </c>
      <c r="I49" s="5">
        <f>'ssp1-pop'!I49*('ssp1-us'!I49/100)</f>
        <v>31.695981976353018</v>
      </c>
      <c r="J49" s="5">
        <f>'ssp1-pop'!J49*('ssp1-us'!J49/100)</f>
        <v>33.676591082334376</v>
      </c>
      <c r="K49" s="5">
        <f>'ssp1-pop'!K49*('ssp1-us'!K49/100)</f>
        <v>35.38552893194359</v>
      </c>
      <c r="L49" s="5">
        <f>'ssp1-pop'!L49*('ssp1-us'!L49/100)</f>
        <v>36.849039583076383</v>
      </c>
      <c r="M49" s="5">
        <f>'ssp1-pop'!M49*('ssp1-us'!M49/100)</f>
        <v>38.026132476559937</v>
      </c>
      <c r="N49" s="5">
        <f>'ssp1-pop'!N49*('ssp1-us'!N49/100)</f>
        <v>38.840218634622715</v>
      </c>
      <c r="O49" s="5">
        <f>'ssp1-pop'!O49*('ssp1-us'!O49/100)</f>
        <v>39.278361749833145</v>
      </c>
      <c r="P49" s="5">
        <f>'ssp1-pop'!P49*('ssp1-us'!P49/100)</f>
        <v>39.355334912731209</v>
      </c>
      <c r="Q49" s="5">
        <f>'ssp1-pop'!Q49*('ssp1-us'!Q49/100)</f>
        <v>39.13264711065343</v>
      </c>
      <c r="R49" s="5">
        <f>'ssp1-pop'!R49*('ssp1-us'!R49/100)</f>
        <v>38.655436587821107</v>
      </c>
      <c r="S49" s="5">
        <f>'ssp1-pop'!S49*('ssp1-us'!S49/100)</f>
        <v>37.951190546821792</v>
      </c>
      <c r="T49" s="5">
        <f>'ssp1-pop'!T49*('ssp1-us'!T49/100)</f>
        <v>37.047479819254775</v>
      </c>
      <c r="U49" s="5">
        <f>'ssp1-pop'!U49*('ssp1-us'!U49/100)</f>
        <v>35.9868241058252</v>
      </c>
      <c r="V49" s="5">
        <f>'ssp1-pop'!V49*('ssp1-us'!V49/100)</f>
        <v>34.830979306023913</v>
      </c>
      <c r="W49" s="5">
        <f>'ssp1-pop'!W49*('ssp1-us'!W49/100)</f>
        <v>33.585794996961795</v>
      </c>
      <c r="X49" s="5">
        <f>'ssp1-pop'!X49*('ssp1-us'!X49/100)</f>
        <v>32.183435962291476</v>
      </c>
    </row>
    <row r="50" spans="1:24" x14ac:dyDescent="0.3">
      <c r="A50" s="6" t="s">
        <v>6</v>
      </c>
      <c r="B50" s="6" t="s">
        <v>203</v>
      </c>
      <c r="C50" s="6" t="s">
        <v>57</v>
      </c>
      <c r="D50" s="6" t="s">
        <v>205</v>
      </c>
      <c r="E50" s="6" t="s">
        <v>204</v>
      </c>
      <c r="F50" s="5">
        <f>'ssp1-pop'!F50*('ssp1-us'!F50/100)</f>
        <v>9.6837088183300022</v>
      </c>
      <c r="G50" s="5">
        <f>'ssp1-pop'!G50*('ssp1-us'!G50/100)</f>
        <v>10.848417345317946</v>
      </c>
      <c r="H50" s="5">
        <f>'ssp1-pop'!H50*('ssp1-us'!H50/100)</f>
        <v>11.896167499591581</v>
      </c>
      <c r="I50" s="5">
        <f>'ssp1-pop'!I50*('ssp1-us'!I50/100)</f>
        <v>12.824816187281819</v>
      </c>
      <c r="J50" s="5">
        <f>'ssp1-pop'!J50*('ssp1-us'!J50/100)</f>
        <v>13.617249360963024</v>
      </c>
      <c r="K50" s="5">
        <f>'ssp1-pop'!K50*('ssp1-us'!K50/100)</f>
        <v>14.2937693518878</v>
      </c>
      <c r="L50" s="5">
        <f>'ssp1-pop'!L50*('ssp1-us'!L50/100)</f>
        <v>14.841260382577596</v>
      </c>
      <c r="M50" s="5">
        <f>'ssp1-pop'!M50*('ssp1-us'!M50/100)</f>
        <v>15.256893790830398</v>
      </c>
      <c r="N50" s="5">
        <f>'ssp1-pop'!N50*('ssp1-us'!N50/100)</f>
        <v>15.540574126070247</v>
      </c>
      <c r="O50" s="5">
        <f>'ssp1-pop'!O50*('ssp1-us'!O50/100)</f>
        <v>15.709693834298909</v>
      </c>
      <c r="P50" s="5">
        <f>'ssp1-pop'!P50*('ssp1-us'!P50/100)</f>
        <v>15.769704548308788</v>
      </c>
      <c r="Q50" s="5">
        <f>'ssp1-pop'!Q50*('ssp1-us'!Q50/100)</f>
        <v>15.741270723881909</v>
      </c>
      <c r="R50" s="5">
        <f>'ssp1-pop'!R50*('ssp1-us'!R50/100)</f>
        <v>15.627518199415288</v>
      </c>
      <c r="S50" s="5">
        <f>'ssp1-pop'!S50*('ssp1-us'!S50/100)</f>
        <v>15.43304250964851</v>
      </c>
      <c r="T50" s="5">
        <f>'ssp1-pop'!T50*('ssp1-us'!T50/100)</f>
        <v>15.16358569382032</v>
      </c>
      <c r="U50" s="5">
        <f>'ssp1-pop'!U50*('ssp1-us'!U50/100)</f>
        <v>14.786683142836569</v>
      </c>
      <c r="V50" s="5">
        <f>'ssp1-pop'!V50*('ssp1-us'!V50/100)</f>
        <v>14.303722241181584</v>
      </c>
      <c r="W50" s="5">
        <f>'ssp1-pop'!W50*('ssp1-us'!W50/100)</f>
        <v>13.731931771652409</v>
      </c>
      <c r="X50" s="5">
        <f>'ssp1-pop'!X50*('ssp1-us'!X50/100)</f>
        <v>13.068125856704093</v>
      </c>
    </row>
    <row r="51" spans="1:24" x14ac:dyDescent="0.3">
      <c r="A51" s="6" t="s">
        <v>6</v>
      </c>
      <c r="B51" s="6" t="s">
        <v>203</v>
      </c>
      <c r="C51" s="6" t="s">
        <v>58</v>
      </c>
      <c r="D51" s="6" t="s">
        <v>205</v>
      </c>
      <c r="E51" s="6" t="s">
        <v>204</v>
      </c>
      <c r="F51" s="5">
        <f>'ssp1-pop'!F51*('ssp1-us'!F51/100)</f>
        <v>35.208169839539998</v>
      </c>
      <c r="G51" s="5">
        <f>'ssp1-pop'!G51*('ssp1-us'!G51/100)</f>
        <v>42.258534907818202</v>
      </c>
      <c r="H51" s="5">
        <f>'ssp1-pop'!H51*('ssp1-us'!H51/100)</f>
        <v>49.406636849662647</v>
      </c>
      <c r="I51" s="5">
        <f>'ssp1-pop'!I51*('ssp1-us'!I51/100)</f>
        <v>56.342185603017803</v>
      </c>
      <c r="J51" s="5">
        <f>'ssp1-pop'!J51*('ssp1-us'!J51/100)</f>
        <v>62.880349657386567</v>
      </c>
      <c r="K51" s="5">
        <f>'ssp1-pop'!K51*('ssp1-us'!K51/100)</f>
        <v>69.075861062216831</v>
      </c>
      <c r="L51" s="5">
        <f>'ssp1-pop'!L51*('ssp1-us'!L51/100)</f>
        <v>74.765947392781683</v>
      </c>
      <c r="M51" s="5">
        <f>'ssp1-pop'!M51*('ssp1-us'!M51/100)</f>
        <v>79.780032025265498</v>
      </c>
      <c r="N51" s="5">
        <f>'ssp1-pop'!N51*('ssp1-us'!N51/100)</f>
        <v>84.016646691477632</v>
      </c>
      <c r="O51" s="5">
        <f>'ssp1-pop'!O51*('ssp1-us'!O51/100)</f>
        <v>87.508620175464117</v>
      </c>
      <c r="P51" s="5">
        <f>'ssp1-pop'!P51*('ssp1-us'!P51/100)</f>
        <v>90.26404586064946</v>
      </c>
      <c r="Q51" s="5">
        <f>'ssp1-pop'!Q51*('ssp1-us'!Q51/100)</f>
        <v>92.328580474515434</v>
      </c>
      <c r="R51" s="5">
        <f>'ssp1-pop'!R51*('ssp1-us'!R51/100)</f>
        <v>93.6576868853641</v>
      </c>
      <c r="S51" s="5">
        <f>'ssp1-pop'!S51*('ssp1-us'!S51/100)</f>
        <v>94.218069736658677</v>
      </c>
      <c r="T51" s="5">
        <f>'ssp1-pop'!T51*('ssp1-us'!T51/100)</f>
        <v>94.04437499584327</v>
      </c>
      <c r="U51" s="5">
        <f>'ssp1-pop'!U51*('ssp1-us'!U51/100)</f>
        <v>93.220376296304551</v>
      </c>
      <c r="V51" s="5">
        <f>'ssp1-pop'!V51*('ssp1-us'!V51/100)</f>
        <v>91.868279423696265</v>
      </c>
      <c r="W51" s="5">
        <f>'ssp1-pop'!W51*('ssp1-us'!W51/100)</f>
        <v>90.077847172696252</v>
      </c>
      <c r="X51" s="5">
        <f>'ssp1-pop'!X51*('ssp1-us'!X51/100)</f>
        <v>87.708356371368495</v>
      </c>
    </row>
    <row r="52" spans="1:24" x14ac:dyDescent="0.3">
      <c r="A52" s="6" t="s">
        <v>6</v>
      </c>
      <c r="B52" s="6" t="s">
        <v>203</v>
      </c>
      <c r="C52" s="6" t="s">
        <v>59</v>
      </c>
      <c r="D52" s="6" t="s">
        <v>205</v>
      </c>
      <c r="E52" s="6" t="s">
        <v>204</v>
      </c>
      <c r="F52" s="5">
        <f>'ssp1-pop'!F52*('ssp1-us'!F52/100)</f>
        <v>1.1335856705200009</v>
      </c>
      <c r="G52" s="5">
        <f>'ssp1-pop'!G52*('ssp1-us'!G52/100)</f>
        <v>1.5533234498708191</v>
      </c>
      <c r="H52" s="5">
        <f>'ssp1-pop'!H52*('ssp1-us'!H52/100)</f>
        <v>2.0529845039663077</v>
      </c>
      <c r="I52" s="5">
        <f>'ssp1-pop'!I52*('ssp1-us'!I52/100)</f>
        <v>2.6143844239623095</v>
      </c>
      <c r="J52" s="5">
        <f>'ssp1-pop'!J52*('ssp1-us'!J52/100)</f>
        <v>3.2286019143571978</v>
      </c>
      <c r="K52" s="5">
        <f>'ssp1-pop'!K52*('ssp1-us'!K52/100)</f>
        <v>3.8956293552273351</v>
      </c>
      <c r="L52" s="5">
        <f>'ssp1-pop'!L52*('ssp1-us'!L52/100)</f>
        <v>4.5896281560732426</v>
      </c>
      <c r="M52" s="5">
        <f>'ssp1-pop'!M52*('ssp1-us'!M52/100)</f>
        <v>5.2754514201026694</v>
      </c>
      <c r="N52" s="5">
        <f>'ssp1-pop'!N52*('ssp1-us'!N52/100)</f>
        <v>5.9255110543748843</v>
      </c>
      <c r="O52" s="5">
        <f>'ssp1-pop'!O52*('ssp1-us'!O52/100)</f>
        <v>6.5236781452924255</v>
      </c>
      <c r="P52" s="5">
        <f>'ssp1-pop'!P52*('ssp1-us'!P52/100)</f>
        <v>7.0631705078666016</v>
      </c>
      <c r="Q52" s="5">
        <f>'ssp1-pop'!Q52*('ssp1-us'!Q52/100)</f>
        <v>7.5364703481453619</v>
      </c>
      <c r="R52" s="5">
        <f>'ssp1-pop'!R52*('ssp1-us'!R52/100)</f>
        <v>7.9348507298926174</v>
      </c>
      <c r="S52" s="5">
        <f>'ssp1-pop'!S52*('ssp1-us'!S52/100)</f>
        <v>8.250689332744308</v>
      </c>
      <c r="T52" s="5">
        <f>'ssp1-pop'!T52*('ssp1-us'!T52/100)</f>
        <v>8.4837438476886149</v>
      </c>
      <c r="U52" s="5">
        <f>'ssp1-pop'!U52*('ssp1-us'!U52/100)</f>
        <v>8.6379870211464631</v>
      </c>
      <c r="V52" s="5">
        <f>'ssp1-pop'!V52*('ssp1-us'!V52/100)</f>
        <v>8.7182339313231498</v>
      </c>
      <c r="W52" s="5">
        <f>'ssp1-pop'!W52*('ssp1-us'!W52/100)</f>
        <v>8.7263848926443757</v>
      </c>
      <c r="X52" s="5">
        <f>'ssp1-pop'!X52*('ssp1-us'!X52/100)</f>
        <v>8.6635350054626876</v>
      </c>
    </row>
    <row r="53" spans="1:24" x14ac:dyDescent="0.3">
      <c r="A53" s="6" t="s">
        <v>6</v>
      </c>
      <c r="B53" s="6" t="s">
        <v>203</v>
      </c>
      <c r="C53" s="6" t="s">
        <v>60</v>
      </c>
      <c r="D53" s="6" t="s">
        <v>205</v>
      </c>
      <c r="E53" s="6" t="s">
        <v>204</v>
      </c>
      <c r="F53" s="5">
        <f>'ssp1-pop'!F53*('ssp1-us'!F53/100)</f>
        <v>35.661746406439967</v>
      </c>
      <c r="G53" s="5">
        <f>'ssp1-pop'!G53*('ssp1-us'!G53/100)</f>
        <v>38.911015480281442</v>
      </c>
      <c r="H53" s="5">
        <f>'ssp1-pop'!H53*('ssp1-us'!H53/100)</f>
        <v>41.210244111273347</v>
      </c>
      <c r="I53" s="5">
        <f>'ssp1-pop'!I53*('ssp1-us'!I53/100)</f>
        <v>43.088860850366203</v>
      </c>
      <c r="J53" s="5">
        <f>'ssp1-pop'!J53*('ssp1-us'!J53/100)</f>
        <v>44.723242711429556</v>
      </c>
      <c r="K53" s="5">
        <f>'ssp1-pop'!K53*('ssp1-us'!K53/100)</f>
        <v>46.285418175754039</v>
      </c>
      <c r="L53" s="5">
        <f>'ssp1-pop'!L53*('ssp1-us'!L53/100)</f>
        <v>47.806869512296586</v>
      </c>
      <c r="M53" s="5">
        <f>'ssp1-pop'!M53*('ssp1-us'!M53/100)</f>
        <v>49.174061914304502</v>
      </c>
      <c r="N53" s="5">
        <f>'ssp1-pop'!N53*('ssp1-us'!N53/100)</f>
        <v>50.273026920716291</v>
      </c>
      <c r="O53" s="5">
        <f>'ssp1-pop'!O53*('ssp1-us'!O53/100)</f>
        <v>51.071031375444228</v>
      </c>
      <c r="P53" s="5">
        <f>'ssp1-pop'!P53*('ssp1-us'!P53/100)</f>
        <v>51.618495876914942</v>
      </c>
      <c r="Q53" s="5">
        <f>'ssp1-pop'!Q53*('ssp1-us'!Q53/100)</f>
        <v>51.819090566559758</v>
      </c>
      <c r="R53" s="5">
        <f>'ssp1-pop'!R53*('ssp1-us'!R53/100)</f>
        <v>51.633117193641695</v>
      </c>
      <c r="S53" s="5">
        <f>'ssp1-pop'!S53*('ssp1-us'!S53/100)</f>
        <v>51.131371513911134</v>
      </c>
      <c r="T53" s="5">
        <f>'ssp1-pop'!T53*('ssp1-us'!T53/100)</f>
        <v>50.357247268079966</v>
      </c>
      <c r="U53" s="5">
        <f>'ssp1-pop'!U53*('ssp1-us'!U53/100)</f>
        <v>49.267491333079704</v>
      </c>
      <c r="V53" s="5">
        <f>'ssp1-pop'!V53*('ssp1-us'!V53/100)</f>
        <v>48.027477192211272</v>
      </c>
      <c r="W53" s="5">
        <f>'ssp1-pop'!W53*('ssp1-us'!W53/100)</f>
        <v>46.735299468250403</v>
      </c>
      <c r="X53" s="5">
        <f>'ssp1-pop'!X53*('ssp1-us'!X53/100)</f>
        <v>45.390351991408011</v>
      </c>
    </row>
    <row r="54" spans="1:24" x14ac:dyDescent="0.3">
      <c r="A54" s="6" t="s">
        <v>6</v>
      </c>
      <c r="B54" s="6" t="s">
        <v>203</v>
      </c>
      <c r="C54" s="6" t="s">
        <v>61</v>
      </c>
      <c r="D54" s="6" t="s">
        <v>205</v>
      </c>
      <c r="E54" s="6" t="s">
        <v>204</v>
      </c>
      <c r="F54" s="5">
        <f>'ssp1-pop'!F54*('ssp1-us'!F54/100)</f>
        <v>0.93191795180000048</v>
      </c>
      <c r="G54" s="5">
        <f>'ssp1-pop'!G54*('ssp1-us'!G54/100)</f>
        <v>0.9699521187179988</v>
      </c>
      <c r="H54" s="5">
        <f>'ssp1-pop'!H54*('ssp1-us'!H54/100)</f>
        <v>1.0017983612803854</v>
      </c>
      <c r="I54" s="5">
        <f>'ssp1-pop'!I54*('ssp1-us'!I54/100)</f>
        <v>1.0277494049141105</v>
      </c>
      <c r="J54" s="5">
        <f>'ssp1-pop'!J54*('ssp1-us'!J54/100)</f>
        <v>1.0484625515334476</v>
      </c>
      <c r="K54" s="5">
        <f>'ssp1-pop'!K54*('ssp1-us'!K54/100)</f>
        <v>1.0675185538323317</v>
      </c>
      <c r="L54" s="5">
        <f>'ssp1-pop'!L54*('ssp1-us'!L54/100)</f>
        <v>1.0876046814187394</v>
      </c>
      <c r="M54" s="5">
        <f>'ssp1-pop'!M54*('ssp1-us'!M54/100)</f>
        <v>1.1076883377274813</v>
      </c>
      <c r="N54" s="5">
        <f>'ssp1-pop'!N54*('ssp1-us'!N54/100)</f>
        <v>1.1251484376604477</v>
      </c>
      <c r="O54" s="5">
        <f>'ssp1-pop'!O54*('ssp1-us'!O54/100)</f>
        <v>1.1385637559990587</v>
      </c>
      <c r="P54" s="5">
        <f>'ssp1-pop'!P54*('ssp1-us'!P54/100)</f>
        <v>1.1485552526617404</v>
      </c>
      <c r="Q54" s="5">
        <f>'ssp1-pop'!Q54*('ssp1-us'!Q54/100)</f>
        <v>1.155358534274973</v>
      </c>
      <c r="R54" s="5">
        <f>'ssp1-pop'!R54*('ssp1-us'!R54/100)</f>
        <v>1.1603149719768602</v>
      </c>
      <c r="S54" s="5">
        <f>'ssp1-pop'!S54*('ssp1-us'!S54/100)</f>
        <v>1.1636309848394562</v>
      </c>
      <c r="T54" s="5">
        <f>'ssp1-pop'!T54*('ssp1-us'!T54/100)</f>
        <v>1.1644031496534784</v>
      </c>
      <c r="U54" s="5">
        <f>'ssp1-pop'!U54*('ssp1-us'!U54/100)</f>
        <v>1.1595498315457708</v>
      </c>
      <c r="V54" s="5">
        <f>'ssp1-pop'!V54*('ssp1-us'!V54/100)</f>
        <v>1.1493758455058047</v>
      </c>
      <c r="W54" s="5">
        <f>'ssp1-pop'!W54*('ssp1-us'!W54/100)</f>
        <v>1.1366425637403659</v>
      </c>
      <c r="X54" s="5">
        <f>'ssp1-pop'!X54*('ssp1-us'!X54/100)</f>
        <v>1.1228390035137212</v>
      </c>
    </row>
    <row r="55" spans="1:24" x14ac:dyDescent="0.3">
      <c r="A55" s="6" t="s">
        <v>6</v>
      </c>
      <c r="B55" s="6" t="s">
        <v>203</v>
      </c>
      <c r="C55" s="6" t="s">
        <v>62</v>
      </c>
      <c r="D55" s="6" t="s">
        <v>205</v>
      </c>
      <c r="E55" s="6" t="s">
        <v>204</v>
      </c>
      <c r="F55" s="5">
        <f>'ssp1-pop'!F55*('ssp1-us'!F55/100)</f>
        <v>13.820222815350046</v>
      </c>
      <c r="G55" s="5">
        <f>'ssp1-pop'!G55*('ssp1-us'!G55/100)</f>
        <v>18.560129257149768</v>
      </c>
      <c r="H55" s="5">
        <f>'ssp1-pop'!H55*('ssp1-us'!H55/100)</f>
        <v>24.471180103434566</v>
      </c>
      <c r="I55" s="5">
        <f>'ssp1-pop'!I55*('ssp1-us'!I55/100)</f>
        <v>31.493298306545295</v>
      </c>
      <c r="J55" s="5">
        <f>'ssp1-pop'!J55*('ssp1-us'!J55/100)</f>
        <v>39.385079875827046</v>
      </c>
      <c r="K55" s="5">
        <f>'ssp1-pop'!K55*('ssp1-us'!K55/100)</f>
        <v>48.043297540823211</v>
      </c>
      <c r="L55" s="5">
        <f>'ssp1-pop'!L55*('ssp1-us'!L55/100)</f>
        <v>57.231474847388455</v>
      </c>
      <c r="M55" s="5">
        <f>'ssp1-pop'!M55*('ssp1-us'!M55/100)</f>
        <v>66.685923450997606</v>
      </c>
      <c r="N55" s="5">
        <f>'ssp1-pop'!N55*('ssp1-us'!N55/100)</f>
        <v>76.1072588173339</v>
      </c>
      <c r="O55" s="5">
        <f>'ssp1-pop'!O55*('ssp1-us'!O55/100)</f>
        <v>85.172985188986857</v>
      </c>
      <c r="P55" s="5">
        <f>'ssp1-pop'!P55*('ssp1-us'!P55/100)</f>
        <v>93.576894466919697</v>
      </c>
      <c r="Q55" s="5">
        <f>'ssp1-pop'!Q55*('ssp1-us'!Q55/100)</f>
        <v>101.13207875341796</v>
      </c>
      <c r="R55" s="5">
        <f>'ssp1-pop'!R55*('ssp1-us'!R55/100)</f>
        <v>107.66792912371969</v>
      </c>
      <c r="S55" s="5">
        <f>'ssp1-pop'!S55*('ssp1-us'!S55/100)</f>
        <v>113.05079602969732</v>
      </c>
      <c r="T55" s="5">
        <f>'ssp1-pop'!T55*('ssp1-us'!T55/100)</f>
        <v>117.20458500685513</v>
      </c>
      <c r="U55" s="5">
        <f>'ssp1-pop'!U55*('ssp1-us'!U55/100)</f>
        <v>120.09544593208679</v>
      </c>
      <c r="V55" s="5">
        <f>'ssp1-pop'!V55*('ssp1-us'!V55/100)</f>
        <v>121.74149234099353</v>
      </c>
      <c r="W55" s="5">
        <f>'ssp1-pop'!W55*('ssp1-us'!W55/100)</f>
        <v>122.23996541400405</v>
      </c>
      <c r="X55" s="5">
        <f>'ssp1-pop'!X55*('ssp1-us'!X55/100)</f>
        <v>121.71341806026025</v>
      </c>
    </row>
    <row r="56" spans="1:24" x14ac:dyDescent="0.3">
      <c r="A56" s="6" t="s">
        <v>6</v>
      </c>
      <c r="B56" s="6" t="s">
        <v>203</v>
      </c>
      <c r="C56" s="6" t="s">
        <v>63</v>
      </c>
      <c r="D56" s="6" t="s">
        <v>205</v>
      </c>
      <c r="E56" s="6" t="s">
        <v>204</v>
      </c>
      <c r="F56" s="5">
        <f>'ssp1-pop'!F56*('ssp1-us'!F56/100)</f>
        <v>4.564691430751818</v>
      </c>
      <c r="G56" s="5">
        <f>'ssp1-pop'!G56*('ssp1-us'!G56/100)</f>
        <v>4.7449255193800575</v>
      </c>
      <c r="H56" s="5">
        <f>'ssp1-pop'!H56*('ssp1-us'!H56/100)</f>
        <v>4.9279881266859418</v>
      </c>
      <c r="I56" s="5">
        <f>'ssp1-pop'!I56*('ssp1-us'!I56/100)</f>
        <v>5.1097376354968889</v>
      </c>
      <c r="J56" s="5">
        <f>'ssp1-pop'!J56*('ssp1-us'!J56/100)</f>
        <v>5.2801532636419006</v>
      </c>
      <c r="K56" s="5">
        <f>'ssp1-pop'!K56*('ssp1-us'!K56/100)</f>
        <v>5.4372057201002617</v>
      </c>
      <c r="L56" s="5">
        <f>'ssp1-pop'!L56*('ssp1-us'!L56/100)</f>
        <v>5.5867946588714217</v>
      </c>
      <c r="M56" s="5">
        <f>'ssp1-pop'!M56*('ssp1-us'!M56/100)</f>
        <v>5.7336809959194364</v>
      </c>
      <c r="N56" s="5">
        <f>'ssp1-pop'!N56*('ssp1-us'!N56/100)</f>
        <v>5.881856289140404</v>
      </c>
      <c r="O56" s="5">
        <f>'ssp1-pop'!O56*('ssp1-us'!O56/100)</f>
        <v>6.0322838524784057</v>
      </c>
      <c r="P56" s="5">
        <f>'ssp1-pop'!P56*('ssp1-us'!P56/100)</f>
        <v>6.1829889617123444</v>
      </c>
      <c r="Q56" s="5">
        <f>'ssp1-pop'!Q56*('ssp1-us'!Q56/100)</f>
        <v>6.3265611159334121</v>
      </c>
      <c r="R56" s="5">
        <f>'ssp1-pop'!R56*('ssp1-us'!R56/100)</f>
        <v>6.4495418107518052</v>
      </c>
      <c r="S56" s="5">
        <f>'ssp1-pop'!S56*('ssp1-us'!S56/100)</f>
        <v>6.5536216688307887</v>
      </c>
      <c r="T56" s="5">
        <f>'ssp1-pop'!T56*('ssp1-us'!T56/100)</f>
        <v>6.6393382794825255</v>
      </c>
      <c r="U56" s="5">
        <f>'ssp1-pop'!U56*('ssp1-us'!U56/100)</f>
        <v>6.7030777966933961</v>
      </c>
      <c r="V56" s="5">
        <f>'ssp1-pop'!V56*('ssp1-us'!V56/100)</f>
        <v>6.7326506963880215</v>
      </c>
      <c r="W56" s="5">
        <f>'ssp1-pop'!W56*('ssp1-us'!W56/100)</f>
        <v>6.7349299064839654</v>
      </c>
      <c r="X56" s="5">
        <f>'ssp1-pop'!X56*('ssp1-us'!X56/100)</f>
        <v>6.71717218193064</v>
      </c>
    </row>
    <row r="57" spans="1:24" x14ac:dyDescent="0.3">
      <c r="A57" s="6" t="s">
        <v>6</v>
      </c>
      <c r="B57" s="6" t="s">
        <v>203</v>
      </c>
      <c r="C57" s="6" t="s">
        <v>64</v>
      </c>
      <c r="D57" s="6" t="s">
        <v>205</v>
      </c>
      <c r="E57" s="6" t="s">
        <v>204</v>
      </c>
      <c r="F57" s="5">
        <f>'ssp1-pop'!F57*('ssp1-us'!F57/100)</f>
        <v>0.44632769402999967</v>
      </c>
      <c r="G57" s="5">
        <f>'ssp1-pop'!G57*('ssp1-us'!G57/100)</f>
        <v>0.49813957799923553</v>
      </c>
      <c r="H57" s="5">
        <f>'ssp1-pop'!H57*('ssp1-us'!H57/100)</f>
        <v>0.54267256623948401</v>
      </c>
      <c r="I57" s="5">
        <f>'ssp1-pop'!I57*('ssp1-us'!I57/100)</f>
        <v>0.5788456441259191</v>
      </c>
      <c r="J57" s="5">
        <f>'ssp1-pop'!J57*('ssp1-us'!J57/100)</f>
        <v>0.60685221768016318</v>
      </c>
      <c r="K57" s="5">
        <f>'ssp1-pop'!K57*('ssp1-us'!K57/100)</f>
        <v>0.62767905272195146</v>
      </c>
      <c r="L57" s="5">
        <f>'ssp1-pop'!L57*('ssp1-us'!L57/100)</f>
        <v>0.64089722741748667</v>
      </c>
      <c r="M57" s="5">
        <f>'ssp1-pop'!M57*('ssp1-us'!M57/100)</f>
        <v>0.64679254428945754</v>
      </c>
      <c r="N57" s="5">
        <f>'ssp1-pop'!N57*('ssp1-us'!N57/100)</f>
        <v>0.6460922450374047</v>
      </c>
      <c r="O57" s="5">
        <f>'ssp1-pop'!O57*('ssp1-us'!O57/100)</f>
        <v>0.63994403956092905</v>
      </c>
      <c r="P57" s="5">
        <f>'ssp1-pop'!P57*('ssp1-us'!P57/100)</f>
        <v>0.62914961136728775</v>
      </c>
      <c r="Q57" s="5">
        <f>'ssp1-pop'!Q57*('ssp1-us'!Q57/100)</f>
        <v>0.61626151444732069</v>
      </c>
      <c r="R57" s="5">
        <f>'ssp1-pop'!R57*('ssp1-us'!R57/100)</f>
        <v>0.60175463307143673</v>
      </c>
      <c r="S57" s="5">
        <f>'ssp1-pop'!S57*('ssp1-us'!S57/100)</f>
        <v>0.5858121646265807</v>
      </c>
      <c r="T57" s="5">
        <f>'ssp1-pop'!T57*('ssp1-us'!T57/100)</f>
        <v>0.56869456549539621</v>
      </c>
      <c r="U57" s="5">
        <f>'ssp1-pop'!U57*('ssp1-us'!U57/100)</f>
        <v>0.55059384408409617</v>
      </c>
      <c r="V57" s="5">
        <f>'ssp1-pop'!V57*('ssp1-us'!V57/100)</f>
        <v>0.53171560888244307</v>
      </c>
      <c r="W57" s="5">
        <f>'ssp1-pop'!W57*('ssp1-us'!W57/100)</f>
        <v>0.51222199111527122</v>
      </c>
      <c r="X57" s="5">
        <f>'ssp1-pop'!X57*('ssp1-us'!X57/100)</f>
        <v>0.49234119903411916</v>
      </c>
    </row>
    <row r="58" spans="1:24" x14ac:dyDescent="0.3">
      <c r="A58" s="6" t="s">
        <v>6</v>
      </c>
      <c r="B58" s="6" t="s">
        <v>203</v>
      </c>
      <c r="C58" s="6" t="s">
        <v>65</v>
      </c>
      <c r="D58" s="6" t="s">
        <v>205</v>
      </c>
      <c r="E58" s="6" t="s">
        <v>204</v>
      </c>
      <c r="F58" s="5">
        <f>'ssp1-pop'!F58*('ssp1-us'!F58/100)</f>
        <v>53.526900484517149</v>
      </c>
      <c r="G58" s="5">
        <f>'ssp1-pop'!G58*('ssp1-us'!G58/100)</f>
        <v>56.001449083440875</v>
      </c>
      <c r="H58" s="5">
        <f>'ssp1-pop'!H58*('ssp1-us'!H58/100)</f>
        <v>58.497288438666921</v>
      </c>
      <c r="I58" s="5">
        <f>'ssp1-pop'!I58*('ssp1-us'!I58/100)</f>
        <v>60.973829242591407</v>
      </c>
      <c r="J58" s="5">
        <f>'ssp1-pop'!J58*('ssp1-us'!J58/100)</f>
        <v>63.392867107387843</v>
      </c>
      <c r="K58" s="5">
        <f>'ssp1-pop'!K58*('ssp1-us'!K58/100)</f>
        <v>65.765788703820789</v>
      </c>
      <c r="L58" s="5">
        <f>'ssp1-pop'!L58*('ssp1-us'!L58/100)</f>
        <v>68.07603720471387</v>
      </c>
      <c r="M58" s="5">
        <f>'ssp1-pop'!M58*('ssp1-us'!M58/100)</f>
        <v>70.257620410959916</v>
      </c>
      <c r="N58" s="5">
        <f>'ssp1-pop'!N58*('ssp1-us'!N58/100)</f>
        <v>72.274499117781744</v>
      </c>
      <c r="O58" s="5">
        <f>'ssp1-pop'!O58*('ssp1-us'!O58/100)</f>
        <v>74.13586873247084</v>
      </c>
      <c r="P58" s="5">
        <f>'ssp1-pop'!P58*('ssp1-us'!P58/100)</f>
        <v>75.881128640633932</v>
      </c>
      <c r="Q58" s="5">
        <f>'ssp1-pop'!Q58*('ssp1-us'!Q58/100)</f>
        <v>77.285011369068997</v>
      </c>
      <c r="R58" s="5">
        <f>'ssp1-pop'!R58*('ssp1-us'!R58/100)</f>
        <v>78.428731273006051</v>
      </c>
      <c r="S58" s="5">
        <f>'ssp1-pop'!S58*('ssp1-us'!S58/100)</f>
        <v>79.365221930060315</v>
      </c>
      <c r="T58" s="5">
        <f>'ssp1-pop'!T58*('ssp1-us'!T58/100)</f>
        <v>80.059783460233888</v>
      </c>
      <c r="U58" s="5">
        <f>'ssp1-pop'!U58*('ssp1-us'!U58/100)</f>
        <v>80.352380741188526</v>
      </c>
      <c r="V58" s="5">
        <f>'ssp1-pop'!V58*('ssp1-us'!V58/100)</f>
        <v>80.299230942426149</v>
      </c>
      <c r="W58" s="5">
        <f>'ssp1-pop'!W58*('ssp1-us'!W58/100)</f>
        <v>79.973706627624892</v>
      </c>
      <c r="X58" s="5">
        <f>'ssp1-pop'!X58*('ssp1-us'!X58/100)</f>
        <v>79.428685727629741</v>
      </c>
    </row>
    <row r="59" spans="1:24" x14ac:dyDescent="0.3">
      <c r="A59" s="6" t="s">
        <v>6</v>
      </c>
      <c r="B59" s="6" t="s">
        <v>203</v>
      </c>
      <c r="C59" s="6" t="s">
        <v>66</v>
      </c>
      <c r="D59" s="6" t="s">
        <v>205</v>
      </c>
      <c r="E59" s="6" t="s">
        <v>204</v>
      </c>
      <c r="F59" s="5">
        <f>'ssp1-pop'!F59*('ssp1-us'!F59/100)</f>
        <v>2.5170434320000008E-2</v>
      </c>
      <c r="G59" s="5">
        <f>'ssp1-pop'!G59*('ssp1-us'!G59/100)</f>
        <v>2.998553302927278E-2</v>
      </c>
      <c r="H59" s="5">
        <f>'ssp1-pop'!H59*('ssp1-us'!H59/100)</f>
        <v>3.507463193247707E-2</v>
      </c>
      <c r="I59" s="5">
        <f>'ssp1-pop'!I59*('ssp1-us'!I59/100)</f>
        <v>3.9851243724980646E-2</v>
      </c>
      <c r="J59" s="5">
        <f>'ssp1-pop'!J59*('ssp1-us'!J59/100)</f>
        <v>4.4017692657889324E-2</v>
      </c>
      <c r="K59" s="5">
        <f>'ssp1-pop'!K59*('ssp1-us'!K59/100)</f>
        <v>4.7479498564779656E-2</v>
      </c>
      <c r="L59" s="5">
        <f>'ssp1-pop'!L59*('ssp1-us'!L59/100)</f>
        <v>5.0135114572095449E-2</v>
      </c>
      <c r="M59" s="5">
        <f>'ssp1-pop'!M59*('ssp1-us'!M59/100)</f>
        <v>5.1955503364390726E-2</v>
      </c>
      <c r="N59" s="5">
        <f>'ssp1-pop'!N59*('ssp1-us'!N59/100)</f>
        <v>5.3006693638556833E-2</v>
      </c>
      <c r="O59" s="5">
        <f>'ssp1-pop'!O59*('ssp1-us'!O59/100)</f>
        <v>5.3419497057783837E-2</v>
      </c>
      <c r="P59" s="5">
        <f>'ssp1-pop'!P59*('ssp1-us'!P59/100)</f>
        <v>5.324480932958852E-2</v>
      </c>
      <c r="Q59" s="5">
        <f>'ssp1-pop'!Q59*('ssp1-us'!Q59/100)</f>
        <v>5.289077245825017E-2</v>
      </c>
      <c r="R59" s="5">
        <f>'ssp1-pop'!R59*('ssp1-us'!R59/100)</f>
        <v>5.2328284679363811E-2</v>
      </c>
      <c r="S59" s="5">
        <f>'ssp1-pop'!S59*('ssp1-us'!S59/100)</f>
        <v>5.1528097790175711E-2</v>
      </c>
      <c r="T59" s="5">
        <f>'ssp1-pop'!T59*('ssp1-us'!T59/100)</f>
        <v>5.0500290011249768E-2</v>
      </c>
      <c r="U59" s="5">
        <f>'ssp1-pop'!U59*('ssp1-us'!U59/100)</f>
        <v>4.9297405190752284E-2</v>
      </c>
      <c r="V59" s="5">
        <f>'ssp1-pop'!V59*('ssp1-us'!V59/100)</f>
        <v>4.7990893567857726E-2</v>
      </c>
      <c r="W59" s="5">
        <f>'ssp1-pop'!W59*('ssp1-us'!W59/100)</f>
        <v>4.6659256963159215E-2</v>
      </c>
      <c r="X59" s="5">
        <f>'ssp1-pop'!X59*('ssp1-us'!X59/100)</f>
        <v>4.538269199509213E-2</v>
      </c>
    </row>
    <row r="60" spans="1:24" x14ac:dyDescent="0.3">
      <c r="A60" s="6" t="s">
        <v>6</v>
      </c>
      <c r="B60" s="6" t="s">
        <v>203</v>
      </c>
      <c r="C60" s="6" t="s">
        <v>67</v>
      </c>
      <c r="D60" s="6" t="s">
        <v>205</v>
      </c>
      <c r="E60" s="6" t="s">
        <v>204</v>
      </c>
      <c r="F60" s="5">
        <f>'ssp1-pop'!F60*('ssp1-us'!F60/100)</f>
        <v>1.2951197096400011</v>
      </c>
      <c r="G60" s="5">
        <f>'ssp1-pop'!G60*('ssp1-us'!G60/100)</f>
        <v>1.4222221008009093</v>
      </c>
      <c r="H60" s="5">
        <f>'ssp1-pop'!H60*('ssp1-us'!H60/100)</f>
        <v>1.541329799219447</v>
      </c>
      <c r="I60" s="5">
        <f>'ssp1-pop'!I60*('ssp1-us'!I60/100)</f>
        <v>1.6463283070655745</v>
      </c>
      <c r="J60" s="5">
        <f>'ssp1-pop'!J60*('ssp1-us'!J60/100)</f>
        <v>1.734258663316562</v>
      </c>
      <c r="K60" s="5">
        <f>'ssp1-pop'!K60*('ssp1-us'!K60/100)</f>
        <v>1.8097688678080703</v>
      </c>
      <c r="L60" s="5">
        <f>'ssp1-pop'!L60*('ssp1-us'!L60/100)</f>
        <v>1.8723134434700535</v>
      </c>
      <c r="M60" s="5">
        <f>'ssp1-pop'!M60*('ssp1-us'!M60/100)</f>
        <v>1.9215797127091325</v>
      </c>
      <c r="N60" s="5">
        <f>'ssp1-pop'!N60*('ssp1-us'!N60/100)</f>
        <v>1.9585175089279674</v>
      </c>
      <c r="O60" s="5">
        <f>'ssp1-pop'!O60*('ssp1-us'!O60/100)</f>
        <v>1.9833382865686326</v>
      </c>
      <c r="P60" s="5">
        <f>'ssp1-pop'!P60*('ssp1-us'!P60/100)</f>
        <v>1.9964349244323067</v>
      </c>
      <c r="Q60" s="5">
        <f>'ssp1-pop'!Q60*('ssp1-us'!Q60/100)</f>
        <v>1.9978548408265451</v>
      </c>
      <c r="R60" s="5">
        <f>'ssp1-pop'!R60*('ssp1-us'!R60/100)</f>
        <v>1.9871834720091317</v>
      </c>
      <c r="S60" s="5">
        <f>'ssp1-pop'!S60*('ssp1-us'!S60/100)</f>
        <v>1.9647808299539702</v>
      </c>
      <c r="T60" s="5">
        <f>'ssp1-pop'!T60*('ssp1-us'!T60/100)</f>
        <v>1.9309758530467929</v>
      </c>
      <c r="U60" s="5">
        <f>'ssp1-pop'!U60*('ssp1-us'!U60/100)</f>
        <v>1.8869411019929412</v>
      </c>
      <c r="V60" s="5">
        <f>'ssp1-pop'!V60*('ssp1-us'!V60/100)</f>
        <v>1.833599053204811</v>
      </c>
      <c r="W60" s="5">
        <f>'ssp1-pop'!W60*('ssp1-us'!W60/100)</f>
        <v>1.7727817709361249</v>
      </c>
      <c r="X60" s="5">
        <f>'ssp1-pop'!X60*('ssp1-us'!X60/100)</f>
        <v>1.7067738945600337</v>
      </c>
    </row>
    <row r="61" spans="1:24" x14ac:dyDescent="0.3">
      <c r="A61" s="6" t="s">
        <v>6</v>
      </c>
      <c r="B61" s="6" t="s">
        <v>203</v>
      </c>
      <c r="C61" s="6" t="s">
        <v>68</v>
      </c>
      <c r="D61" s="6" t="s">
        <v>205</v>
      </c>
      <c r="E61" s="6" t="s">
        <v>204</v>
      </c>
      <c r="F61" s="5">
        <f>'ssp1-pop'!F61*('ssp1-us'!F61/100)</f>
        <v>49.403887236600028</v>
      </c>
      <c r="G61" s="5">
        <f>'ssp1-pop'!G61*('ssp1-us'!G61/100)</f>
        <v>53.149944895428661</v>
      </c>
      <c r="H61" s="5">
        <f>'ssp1-pop'!H61*('ssp1-us'!H61/100)</f>
        <v>56.810953066268794</v>
      </c>
      <c r="I61" s="5">
        <f>'ssp1-pop'!I61*('ssp1-us'!I61/100)</f>
        <v>60.384391282939745</v>
      </c>
      <c r="J61" s="5">
        <f>'ssp1-pop'!J61*('ssp1-us'!J61/100)</f>
        <v>63.753346908923461</v>
      </c>
      <c r="K61" s="5">
        <f>'ssp1-pop'!K61*('ssp1-us'!K61/100)</f>
        <v>66.907983404521829</v>
      </c>
      <c r="L61" s="5">
        <f>'ssp1-pop'!L61*('ssp1-us'!L61/100)</f>
        <v>69.889939113402491</v>
      </c>
      <c r="M61" s="5">
        <f>'ssp1-pop'!M61*('ssp1-us'!M61/100)</f>
        <v>72.709660948200309</v>
      </c>
      <c r="N61" s="5">
        <f>'ssp1-pop'!N61*('ssp1-us'!N61/100)</f>
        <v>75.322244608604947</v>
      </c>
      <c r="O61" s="5">
        <f>'ssp1-pop'!O61*('ssp1-us'!O61/100)</f>
        <v>77.672239233217056</v>
      </c>
      <c r="P61" s="5">
        <f>'ssp1-pop'!P61*('ssp1-us'!P61/100)</f>
        <v>79.754104923915477</v>
      </c>
      <c r="Q61" s="5">
        <f>'ssp1-pop'!Q61*('ssp1-us'!Q61/100)</f>
        <v>81.53527726209991</v>
      </c>
      <c r="R61" s="5">
        <f>'ssp1-pop'!R61*('ssp1-us'!R61/100)</f>
        <v>83.067164431489886</v>
      </c>
      <c r="S61" s="5">
        <f>'ssp1-pop'!S61*('ssp1-us'!S61/100)</f>
        <v>84.239982535098221</v>
      </c>
      <c r="T61" s="5">
        <f>'ssp1-pop'!T61*('ssp1-us'!T61/100)</f>
        <v>85.101938579617908</v>
      </c>
      <c r="U61" s="5">
        <f>'ssp1-pop'!U61*('ssp1-us'!U61/100)</f>
        <v>85.585479047497003</v>
      </c>
      <c r="V61" s="5">
        <f>'ssp1-pop'!V61*('ssp1-us'!V61/100)</f>
        <v>85.566491239812024</v>
      </c>
      <c r="W61" s="5">
        <f>'ssp1-pop'!W61*('ssp1-us'!W61/100)</f>
        <v>85.158395127866996</v>
      </c>
      <c r="X61" s="5">
        <f>'ssp1-pop'!X61*('ssp1-us'!X61/100)</f>
        <v>84.470001106318406</v>
      </c>
    </row>
    <row r="62" spans="1:24" x14ac:dyDescent="0.3">
      <c r="A62" s="6" t="s">
        <v>6</v>
      </c>
      <c r="B62" s="6" t="s">
        <v>203</v>
      </c>
      <c r="C62" s="6" t="s">
        <v>69</v>
      </c>
      <c r="D62" s="6" t="s">
        <v>205</v>
      </c>
      <c r="E62" s="6" t="s">
        <v>204</v>
      </c>
      <c r="F62" s="5">
        <f>'ssp1-pop'!F62*('ssp1-us'!F62/100)</f>
        <v>2.2956781426800004</v>
      </c>
      <c r="G62" s="5">
        <f>'ssp1-pop'!G62*('ssp1-us'!G62/100)</f>
        <v>2.4130498059416032</v>
      </c>
      <c r="H62" s="5">
        <f>'ssp1-pop'!H62*('ssp1-us'!H62/100)</f>
        <v>2.4956849423298149</v>
      </c>
      <c r="I62" s="5">
        <f>'ssp1-pop'!I62*('ssp1-us'!I62/100)</f>
        <v>2.5481501953748888</v>
      </c>
      <c r="J62" s="5">
        <f>'ssp1-pop'!J62*('ssp1-us'!J62/100)</f>
        <v>2.5766938508711474</v>
      </c>
      <c r="K62" s="5">
        <f>'ssp1-pop'!K62*('ssp1-us'!K62/100)</f>
        <v>2.5879205285829485</v>
      </c>
      <c r="L62" s="5">
        <f>'ssp1-pop'!L62*('ssp1-us'!L62/100)</f>
        <v>2.5775576506879694</v>
      </c>
      <c r="M62" s="5">
        <f>'ssp1-pop'!M62*('ssp1-us'!M62/100)</f>
        <v>2.5426527454123167</v>
      </c>
      <c r="N62" s="5">
        <f>'ssp1-pop'!N62*('ssp1-us'!N62/100)</f>
        <v>2.4845400823323067</v>
      </c>
      <c r="O62" s="5">
        <f>'ssp1-pop'!O62*('ssp1-us'!O62/100)</f>
        <v>2.4091873610058947</v>
      </c>
      <c r="P62" s="5">
        <f>'ssp1-pop'!P62*('ssp1-us'!P62/100)</f>
        <v>2.3233296580239546</v>
      </c>
      <c r="Q62" s="5">
        <f>'ssp1-pop'!Q62*('ssp1-us'!Q62/100)</f>
        <v>2.2341708725496821</v>
      </c>
      <c r="R62" s="5">
        <f>'ssp1-pop'!R62*('ssp1-us'!R62/100)</f>
        <v>2.1426603329896889</v>
      </c>
      <c r="S62" s="5">
        <f>'ssp1-pop'!S62*('ssp1-us'!S62/100)</f>
        <v>2.0481417641712869</v>
      </c>
      <c r="T62" s="5">
        <f>'ssp1-pop'!T62*('ssp1-us'!T62/100)</f>
        <v>1.9505522708177081</v>
      </c>
      <c r="U62" s="5">
        <f>'ssp1-pop'!U62*('ssp1-us'!U62/100)</f>
        <v>1.8517844846943892</v>
      </c>
      <c r="V62" s="5">
        <f>'ssp1-pop'!V62*('ssp1-us'!V62/100)</f>
        <v>1.7478240068738371</v>
      </c>
      <c r="W62" s="5">
        <f>'ssp1-pop'!W62*('ssp1-us'!W62/100)</f>
        <v>1.6422998868722021</v>
      </c>
      <c r="X62" s="5">
        <f>'ssp1-pop'!X62*('ssp1-us'!X62/100)</f>
        <v>1.5407116912816028</v>
      </c>
    </row>
    <row r="63" spans="1:24" x14ac:dyDescent="0.3">
      <c r="A63" s="6" t="s">
        <v>6</v>
      </c>
      <c r="B63" s="6" t="s">
        <v>203</v>
      </c>
      <c r="C63" s="6" t="s">
        <v>70</v>
      </c>
      <c r="D63" s="6" t="s">
        <v>205</v>
      </c>
      <c r="E63" s="6" t="s">
        <v>204</v>
      </c>
      <c r="F63" s="5">
        <f>'ssp1-pop'!F63*('ssp1-us'!F63/100)</f>
        <v>12.554715216329988</v>
      </c>
      <c r="G63" s="5">
        <f>'ssp1-pop'!G63*('ssp1-us'!G63/100)</f>
        <v>15.115199213778268</v>
      </c>
      <c r="H63" s="5">
        <f>'ssp1-pop'!H63*('ssp1-us'!H63/100)</f>
        <v>17.72720041065109</v>
      </c>
      <c r="I63" s="5">
        <f>'ssp1-pop'!I63*('ssp1-us'!I63/100)</f>
        <v>20.339028755782859</v>
      </c>
      <c r="J63" s="5">
        <f>'ssp1-pop'!J63*('ssp1-us'!J63/100)</f>
        <v>22.888867131151144</v>
      </c>
      <c r="K63" s="5">
        <f>'ssp1-pop'!K63*('ssp1-us'!K63/100)</f>
        <v>25.403168238666471</v>
      </c>
      <c r="L63" s="5">
        <f>'ssp1-pop'!L63*('ssp1-us'!L63/100)</f>
        <v>27.787491380378135</v>
      </c>
      <c r="M63" s="5">
        <f>'ssp1-pop'!M63*('ssp1-us'!M63/100)</f>
        <v>29.940154706857836</v>
      </c>
      <c r="N63" s="5">
        <f>'ssp1-pop'!N63*('ssp1-us'!N63/100)</f>
        <v>31.819067819341885</v>
      </c>
      <c r="O63" s="5">
        <f>'ssp1-pop'!O63*('ssp1-us'!O63/100)</f>
        <v>33.425885389701435</v>
      </c>
      <c r="P63" s="5">
        <f>'ssp1-pop'!P63*('ssp1-us'!P63/100)</f>
        <v>34.777360119750298</v>
      </c>
      <c r="Q63" s="5">
        <f>'ssp1-pop'!Q63*('ssp1-us'!Q63/100)</f>
        <v>35.901270305834259</v>
      </c>
      <c r="R63" s="5">
        <f>'ssp1-pop'!R63*('ssp1-us'!R63/100)</f>
        <v>36.779182909196408</v>
      </c>
      <c r="S63" s="5">
        <f>'ssp1-pop'!S63*('ssp1-us'!S63/100)</f>
        <v>37.39387232267908</v>
      </c>
      <c r="T63" s="5">
        <f>'ssp1-pop'!T63*('ssp1-us'!T63/100)</f>
        <v>37.743362852104987</v>
      </c>
      <c r="U63" s="5">
        <f>'ssp1-pop'!U63*('ssp1-us'!U63/100)</f>
        <v>37.841178781355637</v>
      </c>
      <c r="V63" s="5">
        <f>'ssp1-pop'!V63*('ssp1-us'!V63/100)</f>
        <v>37.706491173946667</v>
      </c>
      <c r="W63" s="5">
        <f>'ssp1-pop'!W63*('ssp1-us'!W63/100)</f>
        <v>37.353093699183916</v>
      </c>
      <c r="X63" s="5">
        <f>'ssp1-pop'!X63*('ssp1-us'!X63/100)</f>
        <v>36.796469708130601</v>
      </c>
    </row>
    <row r="64" spans="1:24" x14ac:dyDescent="0.3">
      <c r="A64" s="6" t="s">
        <v>6</v>
      </c>
      <c r="B64" s="6" t="s">
        <v>203</v>
      </c>
      <c r="C64" s="6" t="s">
        <v>71</v>
      </c>
      <c r="D64" s="6" t="s">
        <v>205</v>
      </c>
      <c r="E64" s="6" t="s">
        <v>204</v>
      </c>
      <c r="F64" s="5">
        <f>'ssp1-pop'!F64*('ssp1-us'!F64/100)</f>
        <v>3.5295900399</v>
      </c>
      <c r="G64" s="5">
        <f>'ssp1-pop'!G64*('ssp1-us'!G64/100)</f>
        <v>4.3147401632228952</v>
      </c>
      <c r="H64" s="5">
        <f>'ssp1-pop'!H64*('ssp1-us'!H64/100)</f>
        <v>5.1423764443159445</v>
      </c>
      <c r="I64" s="5">
        <f>'ssp1-pop'!I64*('ssp1-us'!I64/100)</f>
        <v>5.9855693516785404</v>
      </c>
      <c r="J64" s="5">
        <f>'ssp1-pop'!J64*('ssp1-us'!J64/100)</f>
        <v>6.8004571394477908</v>
      </c>
      <c r="K64" s="5">
        <f>'ssp1-pop'!K64*('ssp1-us'!K64/100)</f>
        <v>7.5795065525237071</v>
      </c>
      <c r="L64" s="5">
        <f>'ssp1-pop'!L64*('ssp1-us'!L64/100)</f>
        <v>8.2874564266612136</v>
      </c>
      <c r="M64" s="5">
        <f>'ssp1-pop'!M64*('ssp1-us'!M64/100)</f>
        <v>8.9020149343705341</v>
      </c>
      <c r="N64" s="5">
        <f>'ssp1-pop'!N64*('ssp1-us'!N64/100)</f>
        <v>9.4141515073497235</v>
      </c>
      <c r="O64" s="5">
        <f>'ssp1-pop'!O64*('ssp1-us'!O64/100)</f>
        <v>9.8290237829647999</v>
      </c>
      <c r="P64" s="5">
        <f>'ssp1-pop'!P64*('ssp1-us'!P64/100)</f>
        <v>10.15020697141401</v>
      </c>
      <c r="Q64" s="5">
        <f>'ssp1-pop'!Q64*('ssp1-us'!Q64/100)</f>
        <v>10.419023761935426</v>
      </c>
      <c r="R64" s="5">
        <f>'ssp1-pop'!R64*('ssp1-us'!R64/100)</f>
        <v>10.634567276768554</v>
      </c>
      <c r="S64" s="5">
        <f>'ssp1-pop'!S64*('ssp1-us'!S64/100)</f>
        <v>10.794181056619303</v>
      </c>
      <c r="T64" s="5">
        <f>'ssp1-pop'!T64*('ssp1-us'!T64/100)</f>
        <v>10.896571151038534</v>
      </c>
      <c r="U64" s="5">
        <f>'ssp1-pop'!U64*('ssp1-us'!U64/100)</f>
        <v>10.94262054844666</v>
      </c>
      <c r="V64" s="5">
        <f>'ssp1-pop'!V64*('ssp1-us'!V64/100)</f>
        <v>10.934182825504539</v>
      </c>
      <c r="W64" s="5">
        <f>'ssp1-pop'!W64*('ssp1-us'!W64/100)</f>
        <v>10.874417984094107</v>
      </c>
      <c r="X64" s="5">
        <f>'ssp1-pop'!X64*('ssp1-us'!X64/100)</f>
        <v>10.766475944570843</v>
      </c>
    </row>
    <row r="65" spans="1:24" x14ac:dyDescent="0.3">
      <c r="A65" s="6" t="s">
        <v>6</v>
      </c>
      <c r="B65" s="6" t="s">
        <v>203</v>
      </c>
      <c r="C65" s="6" t="s">
        <v>72</v>
      </c>
      <c r="D65" s="6" t="s">
        <v>205</v>
      </c>
      <c r="E65" s="6" t="s">
        <v>204</v>
      </c>
      <c r="F65" s="5">
        <f>'ssp1-pop'!F65*('ssp1-us'!F65/100)</f>
        <v>0.4533321972622657</v>
      </c>
      <c r="G65" s="5">
        <f>'ssp1-pop'!G65*('ssp1-us'!G65/100)</f>
        <v>0.4703545519904036</v>
      </c>
      <c r="H65" s="5">
        <f>'ssp1-pop'!H65*('ssp1-us'!H65/100)</f>
        <v>0.47913018007514424</v>
      </c>
      <c r="I65" s="5">
        <f>'ssp1-pop'!I65*('ssp1-us'!I65/100)</f>
        <v>0.48555893467024203</v>
      </c>
      <c r="J65" s="5">
        <f>'ssp1-pop'!J65*('ssp1-us'!J65/100)</f>
        <v>0.4899124592999079</v>
      </c>
      <c r="K65" s="5">
        <f>'ssp1-pop'!K65*('ssp1-us'!K65/100)</f>
        <v>0.49257454797636724</v>
      </c>
      <c r="L65" s="5">
        <f>'ssp1-pop'!L65*('ssp1-us'!L65/100)</f>
        <v>0.49305300535715291</v>
      </c>
      <c r="M65" s="5">
        <f>'ssp1-pop'!M65*('ssp1-us'!M65/100)</f>
        <v>0.49099748223645884</v>
      </c>
      <c r="N65" s="5">
        <f>'ssp1-pop'!N65*('ssp1-us'!N65/100)</f>
        <v>0.48624649113873158</v>
      </c>
      <c r="O65" s="5">
        <f>'ssp1-pop'!O65*('ssp1-us'!O65/100)</f>
        <v>0.47926906414777898</v>
      </c>
      <c r="P65" s="5">
        <f>'ssp1-pop'!P65*('ssp1-us'!P65/100)</f>
        <v>0.47045203058439294</v>
      </c>
      <c r="Q65" s="5">
        <f>'ssp1-pop'!Q65*('ssp1-us'!Q65/100)</f>
        <v>0.46050015653187693</v>
      </c>
      <c r="R65" s="5">
        <f>'ssp1-pop'!R65*('ssp1-us'!R65/100)</f>
        <v>0.44849504305558474</v>
      </c>
      <c r="S65" s="5">
        <f>'ssp1-pop'!S65*('ssp1-us'!S65/100)</f>
        <v>0.43516825895209788</v>
      </c>
      <c r="T65" s="5">
        <f>'ssp1-pop'!T65*('ssp1-us'!T65/100)</f>
        <v>0.42113985109747987</v>
      </c>
      <c r="U65" s="5">
        <f>'ssp1-pop'!U65*('ssp1-us'!U65/100)</f>
        <v>0.40632296252919942</v>
      </c>
      <c r="V65" s="5">
        <f>'ssp1-pop'!V65*('ssp1-us'!V65/100)</f>
        <v>0.38971144718549428</v>
      </c>
      <c r="W65" s="5">
        <f>'ssp1-pop'!W65*('ssp1-us'!W65/100)</f>
        <v>0.37142196721082654</v>
      </c>
      <c r="X65" s="5">
        <f>'ssp1-pop'!X65*('ssp1-us'!X65/100)</f>
        <v>0.35186640611247522</v>
      </c>
    </row>
    <row r="66" spans="1:24" x14ac:dyDescent="0.3">
      <c r="A66" s="6" t="s">
        <v>6</v>
      </c>
      <c r="B66" s="6" t="s">
        <v>203</v>
      </c>
      <c r="C66" s="6" t="s">
        <v>73</v>
      </c>
      <c r="D66" s="6" t="s">
        <v>205</v>
      </c>
      <c r="E66" s="6" t="s">
        <v>204</v>
      </c>
      <c r="F66" s="5">
        <f>'ssp1-pop'!F66*('ssp1-us'!F66/100)</f>
        <v>1.0050438270599997</v>
      </c>
      <c r="G66" s="5">
        <f>'ssp1-pop'!G66*('ssp1-us'!G66/100)</f>
        <v>1.1972852027034626</v>
      </c>
      <c r="H66" s="5">
        <f>'ssp1-pop'!H66*('ssp1-us'!H66/100)</f>
        <v>1.3921232254252274</v>
      </c>
      <c r="I66" s="5">
        <f>'ssp1-pop'!I66*('ssp1-us'!I66/100)</f>
        <v>1.5876340584632154</v>
      </c>
      <c r="J66" s="5">
        <f>'ssp1-pop'!J66*('ssp1-us'!J66/100)</f>
        <v>1.7772778977239254</v>
      </c>
      <c r="K66" s="5">
        <f>'ssp1-pop'!K66*('ssp1-us'!K66/100)</f>
        <v>1.9635269887555489</v>
      </c>
      <c r="L66" s="5">
        <f>'ssp1-pop'!L66*('ssp1-us'!L66/100)</f>
        <v>2.1381645267294203</v>
      </c>
      <c r="M66" s="5">
        <f>'ssp1-pop'!M66*('ssp1-us'!M66/100)</f>
        <v>2.2931960548369545</v>
      </c>
      <c r="N66" s="5">
        <f>'ssp1-pop'!N66*('ssp1-us'!N66/100)</f>
        <v>2.4251108602006708</v>
      </c>
      <c r="O66" s="5">
        <f>'ssp1-pop'!O66*('ssp1-us'!O66/100)</f>
        <v>2.5335659761510563</v>
      </c>
      <c r="P66" s="5">
        <f>'ssp1-pop'!P66*('ssp1-us'!P66/100)</f>
        <v>2.6194993275008915</v>
      </c>
      <c r="Q66" s="5">
        <f>'ssp1-pop'!Q66*('ssp1-us'!Q66/100)</f>
        <v>2.6880122400565387</v>
      </c>
      <c r="R66" s="5">
        <f>'ssp1-pop'!R66*('ssp1-us'!R66/100)</f>
        <v>2.7381770502620482</v>
      </c>
      <c r="S66" s="5">
        <f>'ssp1-pop'!S66*('ssp1-us'!S66/100)</f>
        <v>2.7692337745960032</v>
      </c>
      <c r="T66" s="5">
        <f>'ssp1-pop'!T66*('ssp1-us'!T66/100)</f>
        <v>2.7820316481441805</v>
      </c>
      <c r="U66" s="5">
        <f>'ssp1-pop'!U66*('ssp1-us'!U66/100)</f>
        <v>2.7779316896673834</v>
      </c>
      <c r="V66" s="5">
        <f>'ssp1-pop'!V66*('ssp1-us'!V66/100)</f>
        <v>2.7583626693575614</v>
      </c>
      <c r="W66" s="5">
        <f>'ssp1-pop'!W66*('ssp1-us'!W66/100)</f>
        <v>2.7245420941330663</v>
      </c>
      <c r="X66" s="5">
        <f>'ssp1-pop'!X66*('ssp1-us'!X66/100)</f>
        <v>2.6774349083328577</v>
      </c>
    </row>
    <row r="67" spans="1:24" x14ac:dyDescent="0.3">
      <c r="A67" s="6" t="s">
        <v>6</v>
      </c>
      <c r="B67" s="6" t="s">
        <v>203</v>
      </c>
      <c r="C67" s="6" t="s">
        <v>74</v>
      </c>
      <c r="D67" s="6" t="s">
        <v>205</v>
      </c>
      <c r="E67" s="6" t="s">
        <v>204</v>
      </c>
      <c r="F67" s="5">
        <f>'ssp1-pop'!F67*('ssp1-us'!F67/100)</f>
        <v>0.45461265671999995</v>
      </c>
      <c r="G67" s="5">
        <f>'ssp1-pop'!G67*('ssp1-us'!G67/100)</f>
        <v>0.56979521493937157</v>
      </c>
      <c r="H67" s="5">
        <f>'ssp1-pop'!H67*('ssp1-us'!H67/100)</f>
        <v>0.697299777254485</v>
      </c>
      <c r="I67" s="5">
        <f>'ssp1-pop'!I67*('ssp1-us'!I67/100)</f>
        <v>0.83370106488373019</v>
      </c>
      <c r="J67" s="5">
        <f>'ssp1-pop'!J67*('ssp1-us'!J67/100)</f>
        <v>0.97261491751171236</v>
      </c>
      <c r="K67" s="5">
        <f>'ssp1-pop'!K67*('ssp1-us'!K67/100)</f>
        <v>1.1139908342141871</v>
      </c>
      <c r="L67" s="5">
        <f>'ssp1-pop'!L67*('ssp1-us'!L67/100)</f>
        <v>1.2516363297698125</v>
      </c>
      <c r="M67" s="5">
        <f>'ssp1-pop'!M67*('ssp1-us'!M67/100)</f>
        <v>1.3810680648507374</v>
      </c>
      <c r="N67" s="5">
        <f>'ssp1-pop'!N67*('ssp1-us'!N67/100)</f>
        <v>1.4973632323706094</v>
      </c>
      <c r="O67" s="5">
        <f>'ssp1-pop'!O67*('ssp1-us'!O67/100)</f>
        <v>1.5992879443013519</v>
      </c>
      <c r="P67" s="5">
        <f>'ssp1-pop'!P67*('ssp1-us'!P67/100)</f>
        <v>1.6861537145601848</v>
      </c>
      <c r="Q67" s="5">
        <f>'ssp1-pop'!Q67*('ssp1-us'!Q67/100)</f>
        <v>1.759079866541623</v>
      </c>
      <c r="R67" s="5">
        <f>'ssp1-pop'!R67*('ssp1-us'!R67/100)</f>
        <v>1.8173978097826164</v>
      </c>
      <c r="S67" s="5">
        <f>'ssp1-pop'!S67*('ssp1-us'!S67/100)</f>
        <v>1.8601120387367269</v>
      </c>
      <c r="T67" s="5">
        <f>'ssp1-pop'!T67*('ssp1-us'!T67/100)</f>
        <v>1.8871785363320421</v>
      </c>
      <c r="U67" s="5">
        <f>'ssp1-pop'!U67*('ssp1-us'!U67/100)</f>
        <v>1.899467508483081</v>
      </c>
      <c r="V67" s="5">
        <f>'ssp1-pop'!V67*('ssp1-us'!V67/100)</f>
        <v>1.8980622073990934</v>
      </c>
      <c r="W67" s="5">
        <f>'ssp1-pop'!W67*('ssp1-us'!W67/100)</f>
        <v>1.8844221789991671</v>
      </c>
      <c r="X67" s="5">
        <f>'ssp1-pop'!X67*('ssp1-us'!X67/100)</f>
        <v>1.8600638546975456</v>
      </c>
    </row>
    <row r="68" spans="1:24" x14ac:dyDescent="0.3">
      <c r="A68" s="6" t="s">
        <v>6</v>
      </c>
      <c r="B68" s="6" t="s">
        <v>203</v>
      </c>
      <c r="C68" s="6" t="s">
        <v>75</v>
      </c>
      <c r="D68" s="6" t="s">
        <v>205</v>
      </c>
      <c r="E68" s="6" t="s">
        <v>204</v>
      </c>
      <c r="F68" s="5">
        <f>'ssp1-pop'!F68*('ssp1-us'!F68/100)</f>
        <v>0.27807320501999999</v>
      </c>
      <c r="G68" s="5">
        <f>'ssp1-pop'!G68*('ssp1-us'!G68/100)</f>
        <v>0.35253600913601207</v>
      </c>
      <c r="H68" s="5">
        <f>'ssp1-pop'!H68*('ssp1-us'!H68/100)</f>
        <v>0.4344649546835806</v>
      </c>
      <c r="I68" s="5">
        <f>'ssp1-pop'!I68*('ssp1-us'!I68/100)</f>
        <v>0.52090345766360324</v>
      </c>
      <c r="J68" s="5">
        <f>'ssp1-pop'!J68*('ssp1-us'!J68/100)</f>
        <v>0.60789888362516198</v>
      </c>
      <c r="K68" s="5">
        <f>'ssp1-pop'!K68*('ssp1-us'!K68/100)</f>
        <v>0.69482092246339044</v>
      </c>
      <c r="L68" s="5">
        <f>'ssp1-pop'!L68*('ssp1-us'!L68/100)</f>
        <v>0.7783746148298385</v>
      </c>
      <c r="M68" s="5">
        <f>'ssp1-pop'!M68*('ssp1-us'!M68/100)</f>
        <v>0.85655893774019609</v>
      </c>
      <c r="N68" s="5">
        <f>'ssp1-pop'!N68*('ssp1-us'!N68/100)</f>
        <v>0.9285266896941532</v>
      </c>
      <c r="O68" s="5">
        <f>'ssp1-pop'!O68*('ssp1-us'!O68/100)</f>
        <v>0.99453032865982904</v>
      </c>
      <c r="P68" s="5">
        <f>'ssp1-pop'!P68*('ssp1-us'!P68/100)</f>
        <v>1.0542643497935238</v>
      </c>
      <c r="Q68" s="5">
        <f>'ssp1-pop'!Q68*('ssp1-us'!Q68/100)</f>
        <v>1.1057033439511146</v>
      </c>
      <c r="R68" s="5">
        <f>'ssp1-pop'!R68*('ssp1-us'!R68/100)</f>
        <v>1.1472783843229317</v>
      </c>
      <c r="S68" s="5">
        <f>'ssp1-pop'!S68*('ssp1-us'!S68/100)</f>
        <v>1.1782457148267778</v>
      </c>
      <c r="T68" s="5">
        <f>'ssp1-pop'!T68*('ssp1-us'!T68/100)</f>
        <v>1.1983491595498257</v>
      </c>
      <c r="U68" s="5">
        <f>'ssp1-pop'!U68*('ssp1-us'!U68/100)</f>
        <v>1.2084126313722154</v>
      </c>
      <c r="V68" s="5">
        <f>'ssp1-pop'!V68*('ssp1-us'!V68/100)</f>
        <v>1.2092817340616733</v>
      </c>
      <c r="W68" s="5">
        <f>'ssp1-pop'!W68*('ssp1-us'!W68/100)</f>
        <v>1.2011709070033669</v>
      </c>
      <c r="X68" s="5">
        <f>'ssp1-pop'!X68*('ssp1-us'!X68/100)</f>
        <v>1.1849620748316094</v>
      </c>
    </row>
    <row r="69" spans="1:24" x14ac:dyDescent="0.3">
      <c r="A69" s="6" t="s">
        <v>6</v>
      </c>
      <c r="B69" s="6" t="s">
        <v>203</v>
      </c>
      <c r="C69" s="6" t="s">
        <v>76</v>
      </c>
      <c r="D69" s="6" t="s">
        <v>205</v>
      </c>
      <c r="E69" s="6" t="s">
        <v>204</v>
      </c>
      <c r="F69" s="5">
        <f>'ssp1-pop'!F69*('ssp1-us'!F69/100)</f>
        <v>6.9762287524400044</v>
      </c>
      <c r="G69" s="5">
        <f>'ssp1-pop'!G69*('ssp1-us'!G69/100)</f>
        <v>7.487253567067504</v>
      </c>
      <c r="H69" s="5">
        <f>'ssp1-pop'!H69*('ssp1-us'!H69/100)</f>
        <v>7.914393033318996</v>
      </c>
      <c r="I69" s="5">
        <f>'ssp1-pop'!I69*('ssp1-us'!I69/100)</f>
        <v>8.3114715612960381</v>
      </c>
      <c r="J69" s="5">
        <f>'ssp1-pop'!J69*('ssp1-us'!J69/100)</f>
        <v>8.6841205181534722</v>
      </c>
      <c r="K69" s="5">
        <f>'ssp1-pop'!K69*('ssp1-us'!K69/100)</f>
        <v>9.0396407548856299</v>
      </c>
      <c r="L69" s="5">
        <f>'ssp1-pop'!L69*('ssp1-us'!L69/100)</f>
        <v>9.3703144872841477</v>
      </c>
      <c r="M69" s="5">
        <f>'ssp1-pop'!M69*('ssp1-us'!M69/100)</f>
        <v>9.6629461644146559</v>
      </c>
      <c r="N69" s="5">
        <f>'ssp1-pop'!N69*('ssp1-us'!N69/100)</f>
        <v>9.9044796361905796</v>
      </c>
      <c r="O69" s="5">
        <f>'ssp1-pop'!O69*('ssp1-us'!O69/100)</f>
        <v>10.091171745044379</v>
      </c>
      <c r="P69" s="5">
        <f>'ssp1-pop'!P69*('ssp1-us'!P69/100)</f>
        <v>10.230266650625182</v>
      </c>
      <c r="Q69" s="5">
        <f>'ssp1-pop'!Q69*('ssp1-us'!Q69/100)</f>
        <v>10.311477709362579</v>
      </c>
      <c r="R69" s="5">
        <f>'ssp1-pop'!R69*('ssp1-us'!R69/100)</f>
        <v>10.314609845278879</v>
      </c>
      <c r="S69" s="5">
        <f>'ssp1-pop'!S69*('ssp1-us'!S69/100)</f>
        <v>10.247295769138644</v>
      </c>
      <c r="T69" s="5">
        <f>'ssp1-pop'!T69*('ssp1-us'!T69/100)</f>
        <v>10.127187787782658</v>
      </c>
      <c r="U69" s="5">
        <f>'ssp1-pop'!U69*('ssp1-us'!U69/100)</f>
        <v>9.9445015500700134</v>
      </c>
      <c r="V69" s="5">
        <f>'ssp1-pop'!V69*('ssp1-us'!V69/100)</f>
        <v>9.7145369741231118</v>
      </c>
      <c r="W69" s="5">
        <f>'ssp1-pop'!W69*('ssp1-us'!W69/100)</f>
        <v>9.4561199560643754</v>
      </c>
      <c r="X69" s="5">
        <f>'ssp1-pop'!X69*('ssp1-us'!X69/100)</f>
        <v>9.1772823705683795</v>
      </c>
    </row>
    <row r="70" spans="1:24" x14ac:dyDescent="0.3">
      <c r="A70" s="6" t="s">
        <v>6</v>
      </c>
      <c r="B70" s="6" t="s">
        <v>203</v>
      </c>
      <c r="C70" s="6" t="s">
        <v>77</v>
      </c>
      <c r="D70" s="6" t="s">
        <v>205</v>
      </c>
      <c r="E70" s="6" t="s">
        <v>204</v>
      </c>
      <c r="F70" s="5">
        <f>'ssp1-pop'!F70*('ssp1-us'!F70/100)</f>
        <v>4.1053987170000021E-2</v>
      </c>
      <c r="G70" s="5">
        <f>'ssp1-pop'!G70*('ssp1-us'!G70/100)</f>
        <v>4.6504104800685349E-2</v>
      </c>
      <c r="H70" s="5">
        <f>'ssp1-pop'!H70*('ssp1-us'!H70/100)</f>
        <v>5.1431164223108394E-2</v>
      </c>
      <c r="I70" s="5">
        <f>'ssp1-pop'!I70*('ssp1-us'!I70/100)</f>
        <v>5.5612157486822696E-2</v>
      </c>
      <c r="J70" s="5">
        <f>'ssp1-pop'!J70*('ssp1-us'!J70/100)</f>
        <v>5.9117353783753428E-2</v>
      </c>
      <c r="K70" s="5">
        <f>'ssp1-pop'!K70*('ssp1-us'!K70/100)</f>
        <v>6.2103024958062053E-2</v>
      </c>
      <c r="L70" s="5">
        <f>'ssp1-pop'!L70*('ssp1-us'!L70/100)</f>
        <v>6.4489697168611138E-2</v>
      </c>
      <c r="M70" s="5">
        <f>'ssp1-pop'!M70*('ssp1-us'!M70/100)</f>
        <v>6.6164127343405252E-2</v>
      </c>
      <c r="N70" s="5">
        <f>'ssp1-pop'!N70*('ssp1-us'!N70/100)</f>
        <v>6.713550799481019E-2</v>
      </c>
      <c r="O70" s="5">
        <f>'ssp1-pop'!O70*('ssp1-us'!O70/100)</f>
        <v>6.7557575176964521E-2</v>
      </c>
      <c r="P70" s="5">
        <f>'ssp1-pop'!P70*('ssp1-us'!P70/100)</f>
        <v>6.7532777648668066E-2</v>
      </c>
      <c r="Q70" s="5">
        <f>'ssp1-pop'!Q70*('ssp1-us'!Q70/100)</f>
        <v>6.7124409770994306E-2</v>
      </c>
      <c r="R70" s="5">
        <f>'ssp1-pop'!R70*('ssp1-us'!R70/100)</f>
        <v>6.6360724455097414E-2</v>
      </c>
      <c r="S70" s="5">
        <f>'ssp1-pop'!S70*('ssp1-us'!S70/100)</f>
        <v>6.5247205833789762E-2</v>
      </c>
      <c r="T70" s="5">
        <f>'ssp1-pop'!T70*('ssp1-us'!T70/100)</f>
        <v>6.3809475895862999E-2</v>
      </c>
      <c r="U70" s="5">
        <f>'ssp1-pop'!U70*('ssp1-us'!U70/100)</f>
        <v>6.2122471217990791E-2</v>
      </c>
      <c r="V70" s="5">
        <f>'ssp1-pop'!V70*('ssp1-us'!V70/100)</f>
        <v>6.0155589445564622E-2</v>
      </c>
      <c r="W70" s="5">
        <f>'ssp1-pop'!W70*('ssp1-us'!W70/100)</f>
        <v>5.7888376441473655E-2</v>
      </c>
      <c r="X70" s="5">
        <f>'ssp1-pop'!X70*('ssp1-us'!X70/100)</f>
        <v>5.5420571701727352E-2</v>
      </c>
    </row>
    <row r="71" spans="1:24" x14ac:dyDescent="0.3">
      <c r="A71" s="6" t="s">
        <v>6</v>
      </c>
      <c r="B71" s="6" t="s">
        <v>203</v>
      </c>
      <c r="C71" s="6" t="s">
        <v>78</v>
      </c>
      <c r="D71" s="6" t="s">
        <v>205</v>
      </c>
      <c r="E71" s="6" t="s">
        <v>204</v>
      </c>
      <c r="F71" s="5">
        <f>'ssp1-pop'!F71*('ssp1-us'!F71/100)</f>
        <v>7.1164765048199969</v>
      </c>
      <c r="G71" s="5">
        <f>'ssp1-pop'!G71*('ssp1-us'!G71/100)</f>
        <v>8.4644066464687828</v>
      </c>
      <c r="H71" s="5">
        <f>'ssp1-pop'!H71*('ssp1-us'!H71/100)</f>
        <v>9.7815760433143826</v>
      </c>
      <c r="I71" s="5">
        <f>'ssp1-pop'!I71*('ssp1-us'!I71/100)</f>
        <v>11.076923279460621</v>
      </c>
      <c r="J71" s="5">
        <f>'ssp1-pop'!J71*('ssp1-us'!J71/100)</f>
        <v>12.307636907037168</v>
      </c>
      <c r="K71" s="5">
        <f>'ssp1-pop'!K71*('ssp1-us'!K71/100)</f>
        <v>13.460149526900679</v>
      </c>
      <c r="L71" s="5">
        <f>'ssp1-pop'!L71*('ssp1-us'!L71/100)</f>
        <v>14.49294297760056</v>
      </c>
      <c r="M71" s="5">
        <f>'ssp1-pop'!M71*('ssp1-us'!M71/100)</f>
        <v>15.387503722655282</v>
      </c>
      <c r="N71" s="5">
        <f>'ssp1-pop'!N71*('ssp1-us'!N71/100)</f>
        <v>16.137972992573832</v>
      </c>
      <c r="O71" s="5">
        <f>'ssp1-pop'!O71*('ssp1-us'!O71/100)</f>
        <v>16.758086326699747</v>
      </c>
      <c r="P71" s="5">
        <f>'ssp1-pop'!P71*('ssp1-us'!P71/100)</f>
        <v>17.244583406600864</v>
      </c>
      <c r="Q71" s="5">
        <f>'ssp1-pop'!Q71*('ssp1-us'!Q71/100)</f>
        <v>17.625640681051649</v>
      </c>
      <c r="R71" s="5">
        <f>'ssp1-pop'!R71*('ssp1-us'!R71/100)</f>
        <v>17.895279546885948</v>
      </c>
      <c r="S71" s="5">
        <f>'ssp1-pop'!S71*('ssp1-us'!S71/100)</f>
        <v>18.048032046070979</v>
      </c>
      <c r="T71" s="5">
        <f>'ssp1-pop'!T71*('ssp1-us'!T71/100)</f>
        <v>18.082336815724613</v>
      </c>
      <c r="U71" s="5">
        <f>'ssp1-pop'!U71*('ssp1-us'!U71/100)</f>
        <v>17.998959803082293</v>
      </c>
      <c r="V71" s="5">
        <f>'ssp1-pop'!V71*('ssp1-us'!V71/100)</f>
        <v>17.799135103517781</v>
      </c>
      <c r="W71" s="5">
        <f>'ssp1-pop'!W71*('ssp1-us'!W71/100)</f>
        <v>17.491828385804684</v>
      </c>
      <c r="X71" s="5">
        <f>'ssp1-pop'!X71*('ssp1-us'!X71/100)</f>
        <v>17.068185165255187</v>
      </c>
    </row>
    <row r="72" spans="1:24" x14ac:dyDescent="0.3">
      <c r="A72" s="6" t="s">
        <v>6</v>
      </c>
      <c r="B72" s="6" t="s">
        <v>203</v>
      </c>
      <c r="C72" s="6" t="s">
        <v>79</v>
      </c>
      <c r="D72" s="6" t="s">
        <v>205</v>
      </c>
      <c r="E72" s="6" t="s">
        <v>204</v>
      </c>
      <c r="F72" s="5">
        <f>'ssp1-pop'!F72*('ssp1-us'!F72/100)</f>
        <v>0.17648378092991071</v>
      </c>
      <c r="G72" s="5">
        <f>'ssp1-pop'!G72*('ssp1-us'!G72/100)</f>
        <v>0.20592457656995927</v>
      </c>
      <c r="H72" s="5">
        <f>'ssp1-pop'!H72*('ssp1-us'!H72/100)</f>
        <v>0.23384562041106607</v>
      </c>
      <c r="I72" s="5">
        <f>'ssp1-pop'!I72*('ssp1-us'!I72/100)</f>
        <v>0.25968077799958189</v>
      </c>
      <c r="J72" s="5">
        <f>'ssp1-pop'!J72*('ssp1-us'!J72/100)</f>
        <v>0.28243130958117951</v>
      </c>
      <c r="K72" s="5">
        <f>'ssp1-pop'!K72*('ssp1-us'!K72/100)</f>
        <v>0.3024422554300692</v>
      </c>
      <c r="L72" s="5">
        <f>'ssp1-pop'!L72*('ssp1-us'!L72/100)</f>
        <v>0.31948878310908557</v>
      </c>
      <c r="M72" s="5">
        <f>'ssp1-pop'!M72*('ssp1-us'!M72/100)</f>
        <v>0.33316816763779206</v>
      </c>
      <c r="N72" s="5">
        <f>'ssp1-pop'!N72*('ssp1-us'!N72/100)</f>
        <v>0.34340729102287182</v>
      </c>
      <c r="O72" s="5">
        <f>'ssp1-pop'!O72*('ssp1-us'!O72/100)</f>
        <v>0.350677676734234</v>
      </c>
      <c r="P72" s="5">
        <f>'ssp1-pop'!P72*('ssp1-us'!P72/100)</f>
        <v>0.35524194299565476</v>
      </c>
      <c r="Q72" s="5">
        <f>'ssp1-pop'!Q72*('ssp1-us'!Q72/100)</f>
        <v>0.3573449709453328</v>
      </c>
      <c r="R72" s="5">
        <f>'ssp1-pop'!R72*('ssp1-us'!R72/100)</f>
        <v>0.35714934867037407</v>
      </c>
      <c r="S72" s="5">
        <f>'ssp1-pop'!S72*('ssp1-us'!S72/100)</f>
        <v>0.35475248357134598</v>
      </c>
      <c r="T72" s="5">
        <f>'ssp1-pop'!T72*('ssp1-us'!T72/100)</f>
        <v>0.34942113600091501</v>
      </c>
      <c r="U72" s="5">
        <f>'ssp1-pop'!U72*('ssp1-us'!U72/100)</f>
        <v>0.34141800682719581</v>
      </c>
      <c r="V72" s="5">
        <f>'ssp1-pop'!V72*('ssp1-us'!V72/100)</f>
        <v>0.33101917859278607</v>
      </c>
      <c r="W72" s="5">
        <f>'ssp1-pop'!W72*('ssp1-us'!W72/100)</f>
        <v>0.31817079331107184</v>
      </c>
      <c r="X72" s="5">
        <f>'ssp1-pop'!X72*('ssp1-us'!X72/100)</f>
        <v>0.30251587518200679</v>
      </c>
    </row>
    <row r="73" spans="1:24" x14ac:dyDescent="0.3">
      <c r="A73" s="6" t="s">
        <v>6</v>
      </c>
      <c r="B73" s="6" t="s">
        <v>203</v>
      </c>
      <c r="C73" s="6" t="s">
        <v>80</v>
      </c>
      <c r="D73" s="6" t="s">
        <v>205</v>
      </c>
      <c r="E73" s="6" t="s">
        <v>204</v>
      </c>
      <c r="F73" s="5">
        <f>'ssp1-pop'!F73*('ssp1-us'!F73/100)</f>
        <v>0.1676055052799999</v>
      </c>
      <c r="G73" s="5">
        <f>'ssp1-pop'!G73*('ssp1-us'!G73/100)</f>
        <v>0.18116086806961007</v>
      </c>
      <c r="H73" s="5">
        <f>'ssp1-pop'!H73*('ssp1-us'!H73/100)</f>
        <v>0.19168335796209479</v>
      </c>
      <c r="I73" s="5">
        <f>'ssp1-pop'!I73*('ssp1-us'!I73/100)</f>
        <v>0.20025162589594001</v>
      </c>
      <c r="J73" s="5">
        <f>'ssp1-pop'!J73*('ssp1-us'!J73/100)</f>
        <v>0.20689192394859213</v>
      </c>
      <c r="K73" s="5">
        <f>'ssp1-pop'!K73*('ssp1-us'!K73/100)</f>
        <v>0.21194401200672106</v>
      </c>
      <c r="L73" s="5">
        <f>'ssp1-pop'!L73*('ssp1-us'!L73/100)</f>
        <v>0.21528576671676555</v>
      </c>
      <c r="M73" s="5">
        <f>'ssp1-pop'!M73*('ssp1-us'!M73/100)</f>
        <v>0.21695480763377067</v>
      </c>
      <c r="N73" s="5">
        <f>'ssp1-pop'!N73*('ssp1-us'!N73/100)</f>
        <v>0.21708999782902255</v>
      </c>
      <c r="O73" s="5">
        <f>'ssp1-pop'!O73*('ssp1-us'!O73/100)</f>
        <v>0.21601809082557055</v>
      </c>
      <c r="P73" s="5">
        <f>'ssp1-pop'!P73*('ssp1-us'!P73/100)</f>
        <v>0.2139268385288762</v>
      </c>
      <c r="Q73" s="5">
        <f>'ssp1-pop'!Q73*('ssp1-us'!Q73/100)</f>
        <v>0.21100136252278806</v>
      </c>
      <c r="R73" s="5">
        <f>'ssp1-pop'!R73*('ssp1-us'!R73/100)</f>
        <v>0.20738601058106229</v>
      </c>
      <c r="S73" s="5">
        <f>'ssp1-pop'!S73*('ssp1-us'!S73/100)</f>
        <v>0.20315028589255815</v>
      </c>
      <c r="T73" s="5">
        <f>'ssp1-pop'!T73*('ssp1-us'!T73/100)</f>
        <v>0.19824548873183395</v>
      </c>
      <c r="U73" s="5">
        <f>'ssp1-pop'!U73*('ssp1-us'!U73/100)</f>
        <v>0.19220249161923708</v>
      </c>
      <c r="V73" s="5">
        <f>'ssp1-pop'!V73*('ssp1-us'!V73/100)</f>
        <v>0.1847359011556893</v>
      </c>
      <c r="W73" s="5">
        <f>'ssp1-pop'!W73*('ssp1-us'!W73/100)</f>
        <v>0.17601937120717595</v>
      </c>
      <c r="X73" s="5">
        <f>'ssp1-pop'!X73*('ssp1-us'!X73/100)</f>
        <v>0.16589724814473397</v>
      </c>
    </row>
    <row r="74" spans="1:24" x14ac:dyDescent="0.3">
      <c r="A74" s="6" t="s">
        <v>6</v>
      </c>
      <c r="B74" s="6" t="s">
        <v>203</v>
      </c>
      <c r="C74" s="6" t="s">
        <v>81</v>
      </c>
      <c r="D74" s="6" t="s">
        <v>205</v>
      </c>
      <c r="E74" s="6" t="s">
        <v>204</v>
      </c>
      <c r="F74" s="5">
        <f>'ssp1-pop'!F74*('ssp1-us'!F74/100)</f>
        <v>0.21581517771999997</v>
      </c>
      <c r="G74" s="5">
        <f>'ssp1-pop'!G74*('ssp1-us'!G74/100)</f>
        <v>0.2601952680954942</v>
      </c>
      <c r="H74" s="5">
        <f>'ssp1-pop'!H74*('ssp1-us'!H74/100)</f>
        <v>0.30652356494620769</v>
      </c>
      <c r="I74" s="5">
        <f>'ssp1-pop'!I74*('ssp1-us'!I74/100)</f>
        <v>0.35047561302394203</v>
      </c>
      <c r="J74" s="5">
        <f>'ssp1-pop'!J74*('ssp1-us'!J74/100)</f>
        <v>0.38874962663282225</v>
      </c>
      <c r="K74" s="5">
        <f>'ssp1-pop'!K74*('ssp1-us'!K74/100)</f>
        <v>0.42049153446834531</v>
      </c>
      <c r="L74" s="5">
        <f>'ssp1-pop'!L74*('ssp1-us'!L74/100)</f>
        <v>0.44434922131966725</v>
      </c>
      <c r="M74" s="5">
        <f>'ssp1-pop'!M74*('ssp1-us'!M74/100)</f>
        <v>0.46018132414619084</v>
      </c>
      <c r="N74" s="5">
        <f>'ssp1-pop'!N74*('ssp1-us'!N74/100)</f>
        <v>0.4684524812338613</v>
      </c>
      <c r="O74" s="5">
        <f>'ssp1-pop'!O74*('ssp1-us'!O74/100)</f>
        <v>0.47017455053126728</v>
      </c>
      <c r="P74" s="5">
        <f>'ssp1-pop'!P74*('ssp1-us'!P74/100)</f>
        <v>0.46601318061153896</v>
      </c>
      <c r="Q74" s="5">
        <f>'ssp1-pop'!Q74*('ssp1-us'!Q74/100)</f>
        <v>0.45872184056416565</v>
      </c>
      <c r="R74" s="5">
        <f>'ssp1-pop'!R74*('ssp1-us'!R74/100)</f>
        <v>0.44904896909791914</v>
      </c>
      <c r="S74" s="5">
        <f>'ssp1-pop'!S74*('ssp1-us'!S74/100)</f>
        <v>0.43738369374354513</v>
      </c>
      <c r="T74" s="5">
        <f>'ssp1-pop'!T74*('ssp1-us'!T74/100)</f>
        <v>0.42399377709156105</v>
      </c>
      <c r="U74" s="5">
        <f>'ssp1-pop'!U74*('ssp1-us'!U74/100)</f>
        <v>0.40895069602272777</v>
      </c>
      <c r="V74" s="5">
        <f>'ssp1-pop'!V74*('ssp1-us'!V74/100)</f>
        <v>0.39223046599085759</v>
      </c>
      <c r="W74" s="5">
        <f>'ssp1-pop'!W74*('ssp1-us'!W74/100)</f>
        <v>0.37437945581306681</v>
      </c>
      <c r="X74" s="5">
        <f>'ssp1-pop'!X74*('ssp1-us'!X74/100)</f>
        <v>0.35652232662319638</v>
      </c>
    </row>
    <row r="75" spans="1:24" x14ac:dyDescent="0.3">
      <c r="A75" s="6" t="s">
        <v>6</v>
      </c>
      <c r="B75" s="6" t="s">
        <v>203</v>
      </c>
      <c r="C75" s="6" t="s">
        <v>82</v>
      </c>
      <c r="D75" s="6" t="s">
        <v>205</v>
      </c>
      <c r="E75" s="6" t="s">
        <v>204</v>
      </c>
      <c r="F75" s="5">
        <f>'ssp1-pop'!F75*('ssp1-us'!F75/100)</f>
        <v>7.0531890000000033</v>
      </c>
      <c r="G75" s="5">
        <f>'ssp1-pop'!G75*('ssp1-us'!G75/100)</f>
        <v>7.3521965510999339</v>
      </c>
      <c r="H75" s="5">
        <f>'ssp1-pop'!H75*('ssp1-us'!H75/100)</f>
        <v>7.6245589884449023</v>
      </c>
      <c r="I75" s="5">
        <f>'ssp1-pop'!I75*('ssp1-us'!I75/100)</f>
        <v>7.8986323494820994</v>
      </c>
      <c r="J75" s="5">
        <f>'ssp1-pop'!J75*('ssp1-us'!J75/100)</f>
        <v>8.1832928854335307</v>
      </c>
      <c r="K75" s="5">
        <f>'ssp1-pop'!K75*('ssp1-us'!K75/100)</f>
        <v>8.4636156631803932</v>
      </c>
      <c r="L75" s="5">
        <f>'ssp1-pop'!L75*('ssp1-us'!L75/100)</f>
        <v>8.7098937919247383</v>
      </c>
      <c r="M75" s="5">
        <f>'ssp1-pop'!M75*('ssp1-us'!M75/100)</f>
        <v>8.911093650172397</v>
      </c>
      <c r="N75" s="5">
        <f>'ssp1-pop'!N75*('ssp1-us'!N75/100)</f>
        <v>9.0505503422712152</v>
      </c>
      <c r="O75" s="5">
        <f>'ssp1-pop'!O75*('ssp1-us'!O75/100)</f>
        <v>9.1229465224441402</v>
      </c>
      <c r="P75" s="5">
        <f>'ssp1-pop'!P75*('ssp1-us'!P75/100)</f>
        <v>9.1356508659067934</v>
      </c>
      <c r="Q75" s="5">
        <f>'ssp1-pop'!Q75*('ssp1-us'!Q75/100)</f>
        <v>9.0355022765351336</v>
      </c>
      <c r="R75" s="5">
        <f>'ssp1-pop'!R75*('ssp1-us'!R75/100)</f>
        <v>8.8433137217211453</v>
      </c>
      <c r="S75" s="5">
        <f>'ssp1-pop'!S75*('ssp1-us'!S75/100)</f>
        <v>8.5772658751737652</v>
      </c>
      <c r="T75" s="5">
        <f>'ssp1-pop'!T75*('ssp1-us'!T75/100)</f>
        <v>8.24993844068781</v>
      </c>
      <c r="U75" s="5">
        <f>'ssp1-pop'!U75*('ssp1-us'!U75/100)</f>
        <v>7.8435795930285561</v>
      </c>
      <c r="V75" s="5">
        <f>'ssp1-pop'!V75*('ssp1-us'!V75/100)</f>
        <v>7.3756879845841494</v>
      </c>
      <c r="W75" s="5">
        <f>'ssp1-pop'!W75*('ssp1-us'!W75/100)</f>
        <v>6.8661084657515499</v>
      </c>
      <c r="X75" s="5">
        <f>'ssp1-pop'!X75*('ssp1-us'!X75/100)</f>
        <v>6.3333349406790695</v>
      </c>
    </row>
    <row r="76" spans="1:24" x14ac:dyDescent="0.3">
      <c r="A76" s="6" t="s">
        <v>6</v>
      </c>
      <c r="B76" s="6" t="s">
        <v>203</v>
      </c>
      <c r="C76" s="6" t="s">
        <v>83</v>
      </c>
      <c r="D76" s="6" t="s">
        <v>205</v>
      </c>
      <c r="E76" s="6" t="s">
        <v>204</v>
      </c>
      <c r="F76" s="5">
        <f>'ssp1-pop'!F76*('ssp1-us'!F76/100)</f>
        <v>3.9221744049600011</v>
      </c>
      <c r="G76" s="5">
        <f>'ssp1-pop'!G76*('ssp1-us'!G76/100)</f>
        <v>4.5932736692605616</v>
      </c>
      <c r="H76" s="5">
        <f>'ssp1-pop'!H76*('ssp1-us'!H76/100)</f>
        <v>5.2415860053836054</v>
      </c>
      <c r="I76" s="5">
        <f>'ssp1-pop'!I76*('ssp1-us'!I76/100)</f>
        <v>5.8536790574649293</v>
      </c>
      <c r="J76" s="5">
        <f>'ssp1-pop'!J76*('ssp1-us'!J76/100)</f>
        <v>6.4100947436771625</v>
      </c>
      <c r="K76" s="5">
        <f>'ssp1-pop'!K76*('ssp1-us'!K76/100)</f>
        <v>6.911811875274414</v>
      </c>
      <c r="L76" s="5">
        <f>'ssp1-pop'!L76*('ssp1-us'!L76/100)</f>
        <v>7.3463433124734907</v>
      </c>
      <c r="M76" s="5">
        <f>'ssp1-pop'!M76*('ssp1-us'!M76/100)</f>
        <v>7.7071831582299479</v>
      </c>
      <c r="N76" s="5">
        <f>'ssp1-pop'!N76*('ssp1-us'!N76/100)</f>
        <v>7.9924821169418676</v>
      </c>
      <c r="O76" s="5">
        <f>'ssp1-pop'!O76*('ssp1-us'!O76/100)</f>
        <v>8.2091685978865669</v>
      </c>
      <c r="P76" s="5">
        <f>'ssp1-pop'!P76*('ssp1-us'!P76/100)</f>
        <v>8.3575937749694553</v>
      </c>
      <c r="Q76" s="5">
        <f>'ssp1-pop'!Q76*('ssp1-us'!Q76/100)</f>
        <v>8.4523640943552589</v>
      </c>
      <c r="R76" s="5">
        <f>'ssp1-pop'!R76*('ssp1-us'!R76/100)</f>
        <v>8.4935264254459657</v>
      </c>
      <c r="S76" s="5">
        <f>'ssp1-pop'!S76*('ssp1-us'!S76/100)</f>
        <v>8.4821502204757451</v>
      </c>
      <c r="T76" s="5">
        <f>'ssp1-pop'!T76*('ssp1-us'!T76/100)</f>
        <v>8.4190451458752733</v>
      </c>
      <c r="U76" s="5">
        <f>'ssp1-pop'!U76*('ssp1-us'!U76/100)</f>
        <v>8.3075799465730302</v>
      </c>
      <c r="V76" s="5">
        <f>'ssp1-pop'!V76*('ssp1-us'!V76/100)</f>
        <v>8.1511289054799416</v>
      </c>
      <c r="W76" s="5">
        <f>'ssp1-pop'!W76*('ssp1-us'!W76/100)</f>
        <v>7.9387866174381614</v>
      </c>
      <c r="X76" s="5">
        <f>'ssp1-pop'!X76*('ssp1-us'!X76/100)</f>
        <v>7.6696001840320376</v>
      </c>
    </row>
    <row r="77" spans="1:24" x14ac:dyDescent="0.3">
      <c r="A77" s="6" t="s">
        <v>6</v>
      </c>
      <c r="B77" s="6" t="s">
        <v>203</v>
      </c>
      <c r="C77" s="6" t="s">
        <v>84</v>
      </c>
      <c r="D77" s="6" t="s">
        <v>205</v>
      </c>
      <c r="E77" s="6" t="s">
        <v>204</v>
      </c>
      <c r="F77" s="5">
        <f>'ssp1-pop'!F77*('ssp1-us'!F77/100)</f>
        <v>2.542394675400002</v>
      </c>
      <c r="G77" s="5">
        <f>'ssp1-pop'!G77*('ssp1-us'!G77/100)</f>
        <v>2.6957434877693891</v>
      </c>
      <c r="H77" s="5">
        <f>'ssp1-pop'!H77*('ssp1-us'!H77/100)</f>
        <v>2.8335372116599209</v>
      </c>
      <c r="I77" s="5">
        <f>'ssp1-pop'!I77*('ssp1-us'!I77/100)</f>
        <v>2.9535961631685552</v>
      </c>
      <c r="J77" s="5">
        <f>'ssp1-pop'!J77*('ssp1-us'!J77/100)</f>
        <v>3.0547842246385213</v>
      </c>
      <c r="K77" s="5">
        <f>'ssp1-pop'!K77*('ssp1-us'!K77/100)</f>
        <v>3.1404724774160853</v>
      </c>
      <c r="L77" s="5">
        <f>'ssp1-pop'!L77*('ssp1-us'!L77/100)</f>
        <v>3.2086664400952061</v>
      </c>
      <c r="M77" s="5">
        <f>'ssp1-pop'!M77*('ssp1-us'!M77/100)</f>
        <v>3.2554147024572964</v>
      </c>
      <c r="N77" s="5">
        <f>'ssp1-pop'!N77*('ssp1-us'!N77/100)</f>
        <v>3.2788204422967171</v>
      </c>
      <c r="O77" s="5">
        <f>'ssp1-pop'!O77*('ssp1-us'!O77/100)</f>
        <v>3.2812208841348478</v>
      </c>
      <c r="P77" s="5">
        <f>'ssp1-pop'!P77*('ssp1-us'!P77/100)</f>
        <v>3.2651485586637761</v>
      </c>
      <c r="Q77" s="5">
        <f>'ssp1-pop'!Q77*('ssp1-us'!Q77/100)</f>
        <v>3.2267831142957863</v>
      </c>
      <c r="R77" s="5">
        <f>'ssp1-pop'!R77*('ssp1-us'!R77/100)</f>
        <v>3.1682696105485997</v>
      </c>
      <c r="S77" s="5">
        <f>'ssp1-pop'!S77*('ssp1-us'!S77/100)</f>
        <v>3.0906992156671853</v>
      </c>
      <c r="T77" s="5">
        <f>'ssp1-pop'!T77*('ssp1-us'!T77/100)</f>
        <v>2.9864195205389934</v>
      </c>
      <c r="U77" s="5">
        <f>'ssp1-pop'!U77*('ssp1-us'!U77/100)</f>
        <v>2.8568504930852114</v>
      </c>
      <c r="V77" s="5">
        <f>'ssp1-pop'!V77*('ssp1-us'!V77/100)</f>
        <v>2.7103935618238952</v>
      </c>
      <c r="W77" s="5">
        <f>'ssp1-pop'!W77*('ssp1-us'!W77/100)</f>
        <v>2.5508895304123693</v>
      </c>
      <c r="X77" s="5">
        <f>'ssp1-pop'!X77*('ssp1-us'!X77/100)</f>
        <v>2.3754139021565757</v>
      </c>
    </row>
    <row r="78" spans="1:24" x14ac:dyDescent="0.3">
      <c r="A78" s="6" t="s">
        <v>6</v>
      </c>
      <c r="B78" s="6" t="s">
        <v>203</v>
      </c>
      <c r="C78" s="6" t="s">
        <v>85</v>
      </c>
      <c r="D78" s="6" t="s">
        <v>205</v>
      </c>
      <c r="E78" s="6" t="s">
        <v>204</v>
      </c>
      <c r="F78" s="5">
        <f>'ssp1-pop'!F78*('ssp1-us'!F78/100)</f>
        <v>5.2051825648900012</v>
      </c>
      <c r="G78" s="5">
        <f>'ssp1-pop'!G78*('ssp1-us'!G78/100)</f>
        <v>6.3364293940095253</v>
      </c>
      <c r="H78" s="5">
        <f>'ssp1-pop'!H78*('ssp1-us'!H78/100)</f>
        <v>7.3068803524963331</v>
      </c>
      <c r="I78" s="5">
        <f>'ssp1-pop'!I78*('ssp1-us'!I78/100)</f>
        <v>8.1082355215759883</v>
      </c>
      <c r="J78" s="5">
        <f>'ssp1-pop'!J78*('ssp1-us'!J78/100)</f>
        <v>8.7433792157398802</v>
      </c>
      <c r="K78" s="5">
        <f>'ssp1-pop'!K78*('ssp1-us'!K78/100)</f>
        <v>9.2536920403795389</v>
      </c>
      <c r="L78" s="5">
        <f>'ssp1-pop'!L78*('ssp1-us'!L78/100)</f>
        <v>9.6476390752449479</v>
      </c>
      <c r="M78" s="5">
        <f>'ssp1-pop'!M78*('ssp1-us'!M78/100)</f>
        <v>9.934873882499744</v>
      </c>
      <c r="N78" s="5">
        <f>'ssp1-pop'!N78*('ssp1-us'!N78/100)</f>
        <v>10.123499548927466</v>
      </c>
      <c r="O78" s="5">
        <f>'ssp1-pop'!O78*('ssp1-us'!O78/100)</f>
        <v>10.219703022466684</v>
      </c>
      <c r="P78" s="5">
        <f>'ssp1-pop'!P78*('ssp1-us'!P78/100)</f>
        <v>10.23071604257561</v>
      </c>
      <c r="Q78" s="5">
        <f>'ssp1-pop'!Q78*('ssp1-us'!Q78/100)</f>
        <v>10.185829013057594</v>
      </c>
      <c r="R78" s="5">
        <f>'ssp1-pop'!R78*('ssp1-us'!R78/100)</f>
        <v>10.083728320124953</v>
      </c>
      <c r="S78" s="5">
        <f>'ssp1-pop'!S78*('ssp1-us'!S78/100)</f>
        <v>9.9248371842251828</v>
      </c>
      <c r="T78" s="5">
        <f>'ssp1-pop'!T78*('ssp1-us'!T78/100)</f>
        <v>9.7111197718043201</v>
      </c>
      <c r="U78" s="5">
        <f>'ssp1-pop'!U78*('ssp1-us'!U78/100)</f>
        <v>9.450642456286209</v>
      </c>
      <c r="V78" s="5">
        <f>'ssp1-pop'!V78*('ssp1-us'!V78/100)</f>
        <v>9.1519878333126083</v>
      </c>
      <c r="W78" s="5">
        <f>'ssp1-pop'!W78*('ssp1-us'!W78/100)</f>
        <v>8.8252136530625336</v>
      </c>
      <c r="X78" s="5">
        <f>'ssp1-pop'!X78*('ssp1-us'!X78/100)</f>
        <v>8.4804919311525779</v>
      </c>
    </row>
    <row r="79" spans="1:24" x14ac:dyDescent="0.3">
      <c r="A79" s="6" t="s">
        <v>6</v>
      </c>
      <c r="B79" s="6" t="s">
        <v>203</v>
      </c>
      <c r="C79" s="6" t="s">
        <v>86</v>
      </c>
      <c r="D79" s="6" t="s">
        <v>205</v>
      </c>
      <c r="E79" s="6" t="s">
        <v>204</v>
      </c>
      <c r="F79" s="5">
        <f>'ssp1-pop'!F79*('ssp1-us'!F79/100)</f>
        <v>6.7983630627500071</v>
      </c>
      <c r="G79" s="5">
        <f>'ssp1-pop'!G79*('ssp1-us'!G79/100)</f>
        <v>6.9437496974754165</v>
      </c>
      <c r="H79" s="5">
        <f>'ssp1-pop'!H79*('ssp1-us'!H79/100)</f>
        <v>7.1006487754916296</v>
      </c>
      <c r="I79" s="5">
        <f>'ssp1-pop'!I79*('ssp1-us'!I79/100)</f>
        <v>7.2590184850515742</v>
      </c>
      <c r="J79" s="5">
        <f>'ssp1-pop'!J79*('ssp1-us'!J79/100)</f>
        <v>7.4074537992005265</v>
      </c>
      <c r="K79" s="5">
        <f>'ssp1-pop'!K79*('ssp1-us'!K79/100)</f>
        <v>7.5397584801331785</v>
      </c>
      <c r="L79" s="5">
        <f>'ssp1-pop'!L79*('ssp1-us'!L79/100)</f>
        <v>7.6585383679139483</v>
      </c>
      <c r="M79" s="5">
        <f>'ssp1-pop'!M79*('ssp1-us'!M79/100)</f>
        <v>7.7626310066432085</v>
      </c>
      <c r="N79" s="5">
        <f>'ssp1-pop'!N79*('ssp1-us'!N79/100)</f>
        <v>7.8478468385482794</v>
      </c>
      <c r="O79" s="5">
        <f>'ssp1-pop'!O79*('ssp1-us'!O79/100)</f>
        <v>7.9120207674032761</v>
      </c>
      <c r="P79" s="5">
        <f>'ssp1-pop'!P79*('ssp1-us'!P79/100)</f>
        <v>7.9521065259053278</v>
      </c>
      <c r="Q79" s="5">
        <f>'ssp1-pop'!Q79*('ssp1-us'!Q79/100)</f>
        <v>7.9520805995361368</v>
      </c>
      <c r="R79" s="5">
        <f>'ssp1-pop'!R79*('ssp1-us'!R79/100)</f>
        <v>7.91167620180725</v>
      </c>
      <c r="S79" s="5">
        <f>'ssp1-pop'!S79*('ssp1-us'!S79/100)</f>
        <v>7.8384638722667797</v>
      </c>
      <c r="T79" s="5">
        <f>'ssp1-pop'!T79*('ssp1-us'!T79/100)</f>
        <v>7.7431618895214509</v>
      </c>
      <c r="U79" s="5">
        <f>'ssp1-pop'!U79*('ssp1-us'!U79/100)</f>
        <v>7.6267104192531052</v>
      </c>
      <c r="V79" s="5">
        <f>'ssp1-pop'!V79*('ssp1-us'!V79/100)</f>
        <v>7.4723428969774872</v>
      </c>
      <c r="W79" s="5">
        <f>'ssp1-pop'!W79*('ssp1-us'!W79/100)</f>
        <v>7.2944572212094094</v>
      </c>
      <c r="X79" s="5">
        <f>'ssp1-pop'!X79*('ssp1-us'!X79/100)</f>
        <v>7.1031605734033176</v>
      </c>
    </row>
    <row r="80" spans="1:24" x14ac:dyDescent="0.3">
      <c r="A80" s="6" t="s">
        <v>6</v>
      </c>
      <c r="B80" s="6" t="s">
        <v>203</v>
      </c>
      <c r="C80" s="6" t="s">
        <v>87</v>
      </c>
      <c r="D80" s="6" t="s">
        <v>205</v>
      </c>
      <c r="E80" s="6" t="s">
        <v>204</v>
      </c>
      <c r="F80" s="5">
        <f>'ssp1-pop'!F80*('ssp1-us'!F80/100)</f>
        <v>106.21724961967512</v>
      </c>
      <c r="G80" s="5">
        <f>'ssp1-pop'!G80*('ssp1-us'!G80/100)</f>
        <v>123.47084061864527</v>
      </c>
      <c r="H80" s="5">
        <f>'ssp1-pop'!H80*('ssp1-us'!H80/100)</f>
        <v>140.05034377096581</v>
      </c>
      <c r="I80" s="5">
        <f>'ssp1-pop'!I80*('ssp1-us'!I80/100)</f>
        <v>155.27327233256261</v>
      </c>
      <c r="J80" s="5">
        <f>'ssp1-pop'!J80*('ssp1-us'!J80/100)</f>
        <v>168.73565741820829</v>
      </c>
      <c r="K80" s="5">
        <f>'ssp1-pop'!K80*('ssp1-us'!K80/100)</f>
        <v>180.46650174123801</v>
      </c>
      <c r="L80" s="5">
        <f>'ssp1-pop'!L80*('ssp1-us'!L80/100)</f>
        <v>190.15540494664938</v>
      </c>
      <c r="M80" s="5">
        <f>'ssp1-pop'!M80*('ssp1-us'!M80/100)</f>
        <v>197.63134204075664</v>
      </c>
      <c r="N80" s="5">
        <f>'ssp1-pop'!N80*('ssp1-us'!N80/100)</f>
        <v>202.75821085136101</v>
      </c>
      <c r="O80" s="5">
        <f>'ssp1-pop'!O80*('ssp1-us'!O80/100)</f>
        <v>205.66629254089301</v>
      </c>
      <c r="P80" s="5">
        <f>'ssp1-pop'!P80*('ssp1-us'!P80/100)</f>
        <v>206.47706578441995</v>
      </c>
      <c r="Q80" s="5">
        <f>'ssp1-pop'!Q80*('ssp1-us'!Q80/100)</f>
        <v>205.41565312149899</v>
      </c>
      <c r="R80" s="5">
        <f>'ssp1-pop'!R80*('ssp1-us'!R80/100)</f>
        <v>202.73624118843458</v>
      </c>
      <c r="S80" s="5">
        <f>'ssp1-pop'!S80*('ssp1-us'!S80/100)</f>
        <v>198.65418776541208</v>
      </c>
      <c r="T80" s="5">
        <f>'ssp1-pop'!T80*('ssp1-us'!T80/100)</f>
        <v>193.4222632133912</v>
      </c>
      <c r="U80" s="5">
        <f>'ssp1-pop'!U80*('ssp1-us'!U80/100)</f>
        <v>187.24347512892942</v>
      </c>
      <c r="V80" s="5">
        <f>'ssp1-pop'!V80*('ssp1-us'!V80/100)</f>
        <v>180.31883577309108</v>
      </c>
      <c r="W80" s="5">
        <f>'ssp1-pop'!W80*('ssp1-us'!W80/100)</f>
        <v>172.82075149890892</v>
      </c>
      <c r="X80" s="5">
        <f>'ssp1-pop'!X80*('ssp1-us'!X80/100)</f>
        <v>164.87859572592362</v>
      </c>
    </row>
    <row r="81" spans="1:24" x14ac:dyDescent="0.3">
      <c r="A81" s="6" t="s">
        <v>6</v>
      </c>
      <c r="B81" s="6" t="s">
        <v>203</v>
      </c>
      <c r="C81" s="6" t="s">
        <v>88</v>
      </c>
      <c r="D81" s="6" t="s">
        <v>205</v>
      </c>
      <c r="E81" s="6" t="s">
        <v>204</v>
      </c>
      <c r="F81" s="5">
        <f>'ssp1-pop'!F81*('ssp1-us'!F81/100)</f>
        <v>367.50675953269996</v>
      </c>
      <c r="G81" s="5">
        <f>'ssp1-pop'!G81*('ssp1-us'!G81/100)</f>
        <v>450.02541667450475</v>
      </c>
      <c r="H81" s="5">
        <f>'ssp1-pop'!H81*('ssp1-us'!H81/100)</f>
        <v>537.96566747087343</v>
      </c>
      <c r="I81" s="5">
        <f>'ssp1-pop'!I81*('ssp1-us'!I81/100)</f>
        <v>628.94724077742603</v>
      </c>
      <c r="J81" s="5">
        <f>'ssp1-pop'!J81*('ssp1-us'!J81/100)</f>
        <v>719.78569065930549</v>
      </c>
      <c r="K81" s="5">
        <f>'ssp1-pop'!K81*('ssp1-us'!K81/100)</f>
        <v>809.20103396118975</v>
      </c>
      <c r="L81" s="5">
        <f>'ssp1-pop'!L81*('ssp1-us'!L81/100)</f>
        <v>893.79550518635665</v>
      </c>
      <c r="M81" s="5">
        <f>'ssp1-pop'!M81*('ssp1-us'!M81/100)</f>
        <v>970.87887885605062</v>
      </c>
      <c r="N81" s="5">
        <f>'ssp1-pop'!N81*('ssp1-us'!N81/100)</f>
        <v>1037.8413077324662</v>
      </c>
      <c r="O81" s="5">
        <f>'ssp1-pop'!O81*('ssp1-us'!O81/100)</f>
        <v>1093.2962000522273</v>
      </c>
      <c r="P81" s="5">
        <f>'ssp1-pop'!P81*('ssp1-us'!P81/100)</f>
        <v>1135.8312390710289</v>
      </c>
      <c r="Q81" s="5">
        <f>'ssp1-pop'!Q81*('ssp1-us'!Q81/100)</f>
        <v>1164.6909589273998</v>
      </c>
      <c r="R81" s="5">
        <f>'ssp1-pop'!R81*('ssp1-us'!R81/100)</f>
        <v>1179.9097648427653</v>
      </c>
      <c r="S81" s="5">
        <f>'ssp1-pop'!S81*('ssp1-us'!S81/100)</f>
        <v>1181.7633667994596</v>
      </c>
      <c r="T81" s="5">
        <f>'ssp1-pop'!T81*('ssp1-us'!T81/100)</f>
        <v>1171.0918392909739</v>
      </c>
      <c r="U81" s="5">
        <f>'ssp1-pop'!U81*('ssp1-us'!U81/100)</f>
        <v>1148.9815265769298</v>
      </c>
      <c r="V81" s="5">
        <f>'ssp1-pop'!V81*('ssp1-us'!V81/100)</f>
        <v>1117.0635028181546</v>
      </c>
      <c r="W81" s="5">
        <f>'ssp1-pop'!W81*('ssp1-us'!W81/100)</f>
        <v>1077.1773066526598</v>
      </c>
      <c r="X81" s="5">
        <f>'ssp1-pop'!X81*('ssp1-us'!X81/100)</f>
        <v>1031.278142589784</v>
      </c>
    </row>
    <row r="82" spans="1:24" x14ac:dyDescent="0.3">
      <c r="A82" s="6" t="s">
        <v>6</v>
      </c>
      <c r="B82" s="6" t="s">
        <v>203</v>
      </c>
      <c r="C82" s="6" t="s">
        <v>89</v>
      </c>
      <c r="D82" s="6" t="s">
        <v>205</v>
      </c>
      <c r="E82" s="6" t="s">
        <v>204</v>
      </c>
      <c r="F82" s="5">
        <f>'ssp1-pop'!F82*('ssp1-us'!F82/100)</f>
        <v>2.7687007589999997</v>
      </c>
      <c r="G82" s="5">
        <f>'ssp1-pop'!G82*('ssp1-us'!G82/100)</f>
        <v>3.1563617368936221</v>
      </c>
      <c r="H82" s="5">
        <f>'ssp1-pop'!H82*('ssp1-us'!H82/100)</f>
        <v>3.5257356829608413</v>
      </c>
      <c r="I82" s="5">
        <f>'ssp1-pop'!I82*('ssp1-us'!I82/100)</f>
        <v>3.8772187799742417</v>
      </c>
      <c r="J82" s="5">
        <f>'ssp1-pop'!J82*('ssp1-us'!J82/100)</f>
        <v>4.2128296301121848</v>
      </c>
      <c r="K82" s="5">
        <f>'ssp1-pop'!K82*('ssp1-us'!K82/100)</f>
        <v>4.5405239279650997</v>
      </c>
      <c r="L82" s="5">
        <f>'ssp1-pop'!L82*('ssp1-us'!L82/100)</f>
        <v>4.863617833964704</v>
      </c>
      <c r="M82" s="5">
        <f>'ssp1-pop'!M82*('ssp1-us'!M82/100)</f>
        <v>5.1768584935811042</v>
      </c>
      <c r="N82" s="5">
        <f>'ssp1-pop'!N82*('ssp1-us'!N82/100)</f>
        <v>5.4704659384462735</v>
      </c>
      <c r="O82" s="5">
        <f>'ssp1-pop'!O82*('ssp1-us'!O82/100)</f>
        <v>5.7379798964049664</v>
      </c>
      <c r="P82" s="5">
        <f>'ssp1-pop'!P82*('ssp1-us'!P82/100)</f>
        <v>5.9798906716640792</v>
      </c>
      <c r="Q82" s="5">
        <f>'ssp1-pop'!Q82*('ssp1-us'!Q82/100)</f>
        <v>6.1927305940368127</v>
      </c>
      <c r="R82" s="5">
        <f>'ssp1-pop'!R82*('ssp1-us'!R82/100)</f>
        <v>6.3803639541451371</v>
      </c>
      <c r="S82" s="5">
        <f>'ssp1-pop'!S82*('ssp1-us'!S82/100)</f>
        <v>6.5295271651917393</v>
      </c>
      <c r="T82" s="5">
        <f>'ssp1-pop'!T82*('ssp1-us'!T82/100)</f>
        <v>6.6428367625625571</v>
      </c>
      <c r="U82" s="5">
        <f>'ssp1-pop'!U82*('ssp1-us'!U82/100)</f>
        <v>6.7250676127226452</v>
      </c>
      <c r="V82" s="5">
        <f>'ssp1-pop'!V82*('ssp1-us'!V82/100)</f>
        <v>6.7653623265973302</v>
      </c>
      <c r="W82" s="5">
        <f>'ssp1-pop'!W82*('ssp1-us'!W82/100)</f>
        <v>6.7707545605614952</v>
      </c>
      <c r="X82" s="5">
        <f>'ssp1-pop'!X82*('ssp1-us'!X82/100)</f>
        <v>6.7459313415676494</v>
      </c>
    </row>
    <row r="83" spans="1:24" x14ac:dyDescent="0.3">
      <c r="A83" s="6" t="s">
        <v>6</v>
      </c>
      <c r="B83" s="6" t="s">
        <v>203</v>
      </c>
      <c r="C83" s="6" t="s">
        <v>90</v>
      </c>
      <c r="D83" s="6" t="s">
        <v>205</v>
      </c>
      <c r="E83" s="6" t="s">
        <v>204</v>
      </c>
      <c r="F83" s="5">
        <f>'ssp1-pop'!F83*('ssp1-us'!F83/100)</f>
        <v>52.338562433899959</v>
      </c>
      <c r="G83" s="5">
        <f>'ssp1-pop'!G83*('ssp1-us'!G83/100)</f>
        <v>59.023911431491108</v>
      </c>
      <c r="H83" s="5">
        <f>'ssp1-pop'!H83*('ssp1-us'!H83/100)</f>
        <v>64.496021973140486</v>
      </c>
      <c r="I83" s="5">
        <f>'ssp1-pop'!I83*('ssp1-us'!I83/100)</f>
        <v>68.686422193457801</v>
      </c>
      <c r="J83" s="5">
        <f>'ssp1-pop'!J83*('ssp1-us'!J83/100)</f>
        <v>71.827396858202576</v>
      </c>
      <c r="K83" s="5">
        <f>'ssp1-pop'!K83*('ssp1-us'!K83/100)</f>
        <v>74.344181134503074</v>
      </c>
      <c r="L83" s="5">
        <f>'ssp1-pop'!L83*('ssp1-us'!L83/100)</f>
        <v>76.337230158413419</v>
      </c>
      <c r="M83" s="5">
        <f>'ssp1-pop'!M83*('ssp1-us'!M83/100)</f>
        <v>77.708235711611522</v>
      </c>
      <c r="N83" s="5">
        <f>'ssp1-pop'!N83*('ssp1-us'!N83/100)</f>
        <v>78.338666707840275</v>
      </c>
      <c r="O83" s="5">
        <f>'ssp1-pop'!O83*('ssp1-us'!O83/100)</f>
        <v>78.252620314996534</v>
      </c>
      <c r="P83" s="5">
        <f>'ssp1-pop'!P83*('ssp1-us'!P83/100)</f>
        <v>77.525638022133265</v>
      </c>
      <c r="Q83" s="5">
        <f>'ssp1-pop'!Q83*('ssp1-us'!Q83/100)</f>
        <v>76.254705432425524</v>
      </c>
      <c r="R83" s="5">
        <f>'ssp1-pop'!R83*('ssp1-us'!R83/100)</f>
        <v>74.474131055918548</v>
      </c>
      <c r="S83" s="5">
        <f>'ssp1-pop'!S83*('ssp1-us'!S83/100)</f>
        <v>72.175455655773405</v>
      </c>
      <c r="T83" s="5">
        <f>'ssp1-pop'!T83*('ssp1-us'!T83/100)</f>
        <v>69.392347470944316</v>
      </c>
      <c r="U83" s="5">
        <f>'ssp1-pop'!U83*('ssp1-us'!U83/100)</f>
        <v>65.962064648951682</v>
      </c>
      <c r="V83" s="5">
        <f>'ssp1-pop'!V83*('ssp1-us'!V83/100)</f>
        <v>62.160954163774051</v>
      </c>
      <c r="W83" s="5">
        <f>'ssp1-pop'!W83*('ssp1-us'!W83/100)</f>
        <v>58.190230405623694</v>
      </c>
      <c r="X83" s="5">
        <f>'ssp1-pop'!X83*('ssp1-us'!X83/100)</f>
        <v>54.081848060590701</v>
      </c>
    </row>
    <row r="84" spans="1:24" x14ac:dyDescent="0.3">
      <c r="A84" s="6" t="s">
        <v>6</v>
      </c>
      <c r="B84" s="6" t="s">
        <v>203</v>
      </c>
      <c r="C84" s="6" t="s">
        <v>91</v>
      </c>
      <c r="D84" s="6" t="s">
        <v>205</v>
      </c>
      <c r="E84" s="6" t="s">
        <v>204</v>
      </c>
      <c r="F84" s="5">
        <f>'ssp1-pop'!F84*('ssp1-us'!F84/100)</f>
        <v>20.958041912429994</v>
      </c>
      <c r="G84" s="5">
        <f>'ssp1-pop'!G84*('ssp1-us'!G84/100)</f>
        <v>24.951281438062221</v>
      </c>
      <c r="H84" s="5">
        <f>'ssp1-pop'!H84*('ssp1-us'!H84/100)</f>
        <v>28.899782020654378</v>
      </c>
      <c r="I84" s="5">
        <f>'ssp1-pop'!I84*('ssp1-us'!I84/100)</f>
        <v>32.79995937192151</v>
      </c>
      <c r="J84" s="5">
        <f>'ssp1-pop'!J84*('ssp1-us'!J84/100)</f>
        <v>36.579904965123731</v>
      </c>
      <c r="K84" s="5">
        <f>'ssp1-pop'!K84*('ssp1-us'!K84/100)</f>
        <v>40.264856399452974</v>
      </c>
      <c r="L84" s="5">
        <f>'ssp1-pop'!L84*('ssp1-us'!L84/100)</f>
        <v>43.68540003029036</v>
      </c>
      <c r="M84" s="5">
        <f>'ssp1-pop'!M84*('ssp1-us'!M84/100)</f>
        <v>46.715261358127982</v>
      </c>
      <c r="N84" s="5">
        <f>'ssp1-pop'!N84*('ssp1-us'!N84/100)</f>
        <v>49.319935129894731</v>
      </c>
      <c r="O84" s="5">
        <f>'ssp1-pop'!O84*('ssp1-us'!O84/100)</f>
        <v>51.562925787098649</v>
      </c>
      <c r="P84" s="5">
        <f>'ssp1-pop'!P84*('ssp1-us'!P84/100)</f>
        <v>53.462584479656826</v>
      </c>
      <c r="Q84" s="5">
        <f>'ssp1-pop'!Q84*('ssp1-us'!Q84/100)</f>
        <v>55.050136785099511</v>
      </c>
      <c r="R84" s="5">
        <f>'ssp1-pop'!R84*('ssp1-us'!R84/100)</f>
        <v>56.305665585976321</v>
      </c>
      <c r="S84" s="5">
        <f>'ssp1-pop'!S84*('ssp1-us'!S84/100)</f>
        <v>57.211939656820157</v>
      </c>
      <c r="T84" s="5">
        <f>'ssp1-pop'!T84*('ssp1-us'!T84/100)</f>
        <v>57.763978714969518</v>
      </c>
      <c r="U84" s="5">
        <f>'ssp1-pop'!U84*('ssp1-us'!U84/100)</f>
        <v>57.968005871846195</v>
      </c>
      <c r="V84" s="5">
        <f>'ssp1-pop'!V84*('ssp1-us'!V84/100)</f>
        <v>57.832239040650464</v>
      </c>
      <c r="W84" s="5">
        <f>'ssp1-pop'!W84*('ssp1-us'!W84/100)</f>
        <v>57.272532230121392</v>
      </c>
      <c r="X84" s="5">
        <f>'ssp1-pop'!X84*('ssp1-us'!X84/100)</f>
        <v>56.20893709741285</v>
      </c>
    </row>
    <row r="85" spans="1:24" x14ac:dyDescent="0.3">
      <c r="A85" s="6" t="s">
        <v>6</v>
      </c>
      <c r="B85" s="6" t="s">
        <v>203</v>
      </c>
      <c r="C85" s="6" t="s">
        <v>92</v>
      </c>
      <c r="D85" s="6" t="s">
        <v>205</v>
      </c>
      <c r="E85" s="6" t="s">
        <v>204</v>
      </c>
      <c r="F85" s="5">
        <f>'ssp1-pop'!F85*('ssp1-us'!F85/100)</f>
        <v>0.29905819496165698</v>
      </c>
      <c r="G85" s="5">
        <f>'ssp1-pop'!G85*('ssp1-us'!G85/100)</f>
        <v>0.33100940024497338</v>
      </c>
      <c r="H85" s="5">
        <f>'ssp1-pop'!H85*('ssp1-us'!H85/100)</f>
        <v>0.35786918607668355</v>
      </c>
      <c r="I85" s="5">
        <f>'ssp1-pop'!I85*('ssp1-us'!I85/100)</f>
        <v>0.38308063463480996</v>
      </c>
      <c r="J85" s="5">
        <f>'ssp1-pop'!J85*('ssp1-us'!J85/100)</f>
        <v>0.4067215194068946</v>
      </c>
      <c r="K85" s="5">
        <f>'ssp1-pop'!K85*('ssp1-us'!K85/100)</f>
        <v>0.42931911044445514</v>
      </c>
      <c r="L85" s="5">
        <f>'ssp1-pop'!L85*('ssp1-us'!L85/100)</f>
        <v>0.45165381352523304</v>
      </c>
      <c r="M85" s="5">
        <f>'ssp1-pop'!M85*('ssp1-us'!M85/100)</f>
        <v>0.47371278104728437</v>
      </c>
      <c r="N85" s="5">
        <f>'ssp1-pop'!N85*('ssp1-us'!N85/100)</f>
        <v>0.49495399536577672</v>
      </c>
      <c r="O85" s="5">
        <f>'ssp1-pop'!O85*('ssp1-us'!O85/100)</f>
        <v>0.51490120408118956</v>
      </c>
      <c r="P85" s="5">
        <f>'ssp1-pop'!P85*('ssp1-us'!P85/100)</f>
        <v>0.53347007845344041</v>
      </c>
      <c r="Q85" s="5">
        <f>'ssp1-pop'!Q85*('ssp1-us'!Q85/100)</f>
        <v>0.54996178421575015</v>
      </c>
      <c r="R85" s="5">
        <f>'ssp1-pop'!R85*('ssp1-us'!R85/100)</f>
        <v>0.56380405074156825</v>
      </c>
      <c r="S85" s="5">
        <f>'ssp1-pop'!S85*('ssp1-us'!S85/100)</f>
        <v>0.57540007169106289</v>
      </c>
      <c r="T85" s="5">
        <f>'ssp1-pop'!T85*('ssp1-us'!T85/100)</f>
        <v>0.58374895232654023</v>
      </c>
      <c r="U85" s="5">
        <f>'ssp1-pop'!U85*('ssp1-us'!U85/100)</f>
        <v>0.58837266095871898</v>
      </c>
      <c r="V85" s="5">
        <f>'ssp1-pop'!V85*('ssp1-us'!V85/100)</f>
        <v>0.58962334854274356</v>
      </c>
      <c r="W85" s="5">
        <f>'ssp1-pop'!W85*('ssp1-us'!W85/100)</f>
        <v>0.58818280109004051</v>
      </c>
      <c r="X85" s="5">
        <f>'ssp1-pop'!X85*('ssp1-us'!X85/100)</f>
        <v>0.5847494163930872</v>
      </c>
    </row>
    <row r="86" spans="1:24" x14ac:dyDescent="0.3">
      <c r="A86" s="6" t="s">
        <v>6</v>
      </c>
      <c r="B86" s="6" t="s">
        <v>203</v>
      </c>
      <c r="C86" s="6" t="s">
        <v>93</v>
      </c>
      <c r="D86" s="6" t="s">
        <v>205</v>
      </c>
      <c r="E86" s="6" t="s">
        <v>204</v>
      </c>
      <c r="F86" s="5">
        <f>'ssp1-pop'!F86*('ssp1-us'!F86/100)</f>
        <v>6.814022952000002</v>
      </c>
      <c r="G86" s="5">
        <f>'ssp1-pop'!G86*('ssp1-us'!G86/100)</f>
        <v>7.6534030048437067</v>
      </c>
      <c r="H86" s="5">
        <f>'ssp1-pop'!H86*('ssp1-us'!H86/100)</f>
        <v>8.5052531121826327</v>
      </c>
      <c r="I86" s="5">
        <f>'ssp1-pop'!I86*('ssp1-us'!I86/100)</f>
        <v>9.3555020168850529</v>
      </c>
      <c r="J86" s="5">
        <f>'ssp1-pop'!J86*('ssp1-us'!J86/100)</f>
        <v>10.199389365204816</v>
      </c>
      <c r="K86" s="5">
        <f>'ssp1-pop'!K86*('ssp1-us'!K86/100)</f>
        <v>11.048482683485254</v>
      </c>
      <c r="L86" s="5">
        <f>'ssp1-pop'!L86*('ssp1-us'!L86/100)</f>
        <v>11.902997313465587</v>
      </c>
      <c r="M86" s="5">
        <f>'ssp1-pop'!M86*('ssp1-us'!M86/100)</f>
        <v>12.747582938377789</v>
      </c>
      <c r="N86" s="5">
        <f>'ssp1-pop'!N86*('ssp1-us'!N86/100)</f>
        <v>13.563524097193877</v>
      </c>
      <c r="O86" s="5">
        <f>'ssp1-pop'!O86*('ssp1-us'!O86/100)</f>
        <v>14.343775107789446</v>
      </c>
      <c r="P86" s="5">
        <f>'ssp1-pop'!P86*('ssp1-us'!P86/100)</f>
        <v>15.092043000826004</v>
      </c>
      <c r="Q86" s="5">
        <f>'ssp1-pop'!Q86*('ssp1-us'!Q86/100)</f>
        <v>15.855117657959184</v>
      </c>
      <c r="R86" s="5">
        <f>'ssp1-pop'!R86*('ssp1-us'!R86/100)</f>
        <v>16.616095057540075</v>
      </c>
      <c r="S86" s="5">
        <f>'ssp1-pop'!S86*('ssp1-us'!S86/100)</f>
        <v>17.362333537216148</v>
      </c>
      <c r="T86" s="5">
        <f>'ssp1-pop'!T86*('ssp1-us'!T86/100)</f>
        <v>18.08856697000525</v>
      </c>
      <c r="U86" s="5">
        <f>'ssp1-pop'!U86*('ssp1-us'!U86/100)</f>
        <v>18.788966765616067</v>
      </c>
      <c r="V86" s="5">
        <f>'ssp1-pop'!V86*('ssp1-us'!V86/100)</f>
        <v>19.448835847585656</v>
      </c>
      <c r="W86" s="5">
        <f>'ssp1-pop'!W86*('ssp1-us'!W86/100)</f>
        <v>20.084818216016764</v>
      </c>
      <c r="X86" s="5">
        <f>'ssp1-pop'!X86*('ssp1-us'!X86/100)</f>
        <v>20.71296160678915</v>
      </c>
    </row>
    <row r="87" spans="1:24" x14ac:dyDescent="0.3">
      <c r="A87" s="6" t="s">
        <v>6</v>
      </c>
      <c r="B87" s="6" t="s">
        <v>203</v>
      </c>
      <c r="C87" s="6" t="s">
        <v>94</v>
      </c>
      <c r="D87" s="6" t="s">
        <v>205</v>
      </c>
      <c r="E87" s="6" t="s">
        <v>204</v>
      </c>
      <c r="F87" s="5">
        <f>'ssp1-pop'!F87*('ssp1-us'!F87/100)</f>
        <v>41.392559692799978</v>
      </c>
      <c r="G87" s="5">
        <f>'ssp1-pop'!G87*('ssp1-us'!G87/100)</f>
        <v>44.065335000680946</v>
      </c>
      <c r="H87" s="5">
        <f>'ssp1-pop'!H87*('ssp1-us'!H87/100)</f>
        <v>46.133408270188362</v>
      </c>
      <c r="I87" s="5">
        <f>'ssp1-pop'!I87*('ssp1-us'!I87/100)</f>
        <v>47.975783085564416</v>
      </c>
      <c r="J87" s="5">
        <f>'ssp1-pop'!J87*('ssp1-us'!J87/100)</f>
        <v>49.646302125886528</v>
      </c>
      <c r="K87" s="5">
        <f>'ssp1-pop'!K87*('ssp1-us'!K87/100)</f>
        <v>51.177691002511018</v>
      </c>
      <c r="L87" s="5">
        <f>'ssp1-pop'!L87*('ssp1-us'!L87/100)</f>
        <v>52.562306488406207</v>
      </c>
      <c r="M87" s="5">
        <f>'ssp1-pop'!M87*('ssp1-us'!M87/100)</f>
        <v>53.726130766292279</v>
      </c>
      <c r="N87" s="5">
        <f>'ssp1-pop'!N87*('ssp1-us'!N87/100)</f>
        <v>54.614808101576195</v>
      </c>
      <c r="O87" s="5">
        <f>'ssp1-pop'!O87*('ssp1-us'!O87/100)</f>
        <v>55.227070831194609</v>
      </c>
      <c r="P87" s="5">
        <f>'ssp1-pop'!P87*('ssp1-us'!P87/100)</f>
        <v>55.586782594927286</v>
      </c>
      <c r="Q87" s="5">
        <f>'ssp1-pop'!Q87*('ssp1-us'!Q87/100)</f>
        <v>55.524989622337642</v>
      </c>
      <c r="R87" s="5">
        <f>'ssp1-pop'!R87*('ssp1-us'!R87/100)</f>
        <v>55.057008070955007</v>
      </c>
      <c r="S87" s="5">
        <f>'ssp1-pop'!S87*('ssp1-us'!S87/100)</f>
        <v>54.320482361953154</v>
      </c>
      <c r="T87" s="5">
        <f>'ssp1-pop'!T87*('ssp1-us'!T87/100)</f>
        <v>53.410750920566713</v>
      </c>
      <c r="U87" s="5">
        <f>'ssp1-pop'!U87*('ssp1-us'!U87/100)</f>
        <v>52.243861746875098</v>
      </c>
      <c r="V87" s="5">
        <f>'ssp1-pop'!V87*('ssp1-us'!V87/100)</f>
        <v>50.914732560942383</v>
      </c>
      <c r="W87" s="5">
        <f>'ssp1-pop'!W87*('ssp1-us'!W87/100)</f>
        <v>49.47357159255575</v>
      </c>
      <c r="X87" s="5">
        <f>'ssp1-pop'!X87*('ssp1-us'!X87/100)</f>
        <v>47.932843366145669</v>
      </c>
    </row>
    <row r="88" spans="1:24" x14ac:dyDescent="0.3">
      <c r="A88" s="6" t="s">
        <v>6</v>
      </c>
      <c r="B88" s="6" t="s">
        <v>203</v>
      </c>
      <c r="C88" s="6" t="s">
        <v>95</v>
      </c>
      <c r="D88" s="6" t="s">
        <v>205</v>
      </c>
      <c r="E88" s="6" t="s">
        <v>204</v>
      </c>
      <c r="F88" s="5">
        <f>'ssp1-pop'!F88*('ssp1-us'!F88/100)</f>
        <v>1.4255115031200001</v>
      </c>
      <c r="G88" s="5">
        <f>'ssp1-pop'!G88*('ssp1-us'!G88/100)</f>
        <v>1.565575932864719</v>
      </c>
      <c r="H88" s="5">
        <f>'ssp1-pop'!H88*('ssp1-us'!H88/100)</f>
        <v>1.692132227159161</v>
      </c>
      <c r="I88" s="5">
        <f>'ssp1-pop'!I88*('ssp1-us'!I88/100)</f>
        <v>1.797117871445058</v>
      </c>
      <c r="J88" s="5">
        <f>'ssp1-pop'!J88*('ssp1-us'!J88/100)</f>
        <v>1.8774259553666968</v>
      </c>
      <c r="K88" s="5">
        <f>'ssp1-pop'!K88*('ssp1-us'!K88/100)</f>
        <v>1.9367075841764434</v>
      </c>
      <c r="L88" s="5">
        <f>'ssp1-pop'!L88*('ssp1-us'!L88/100)</f>
        <v>1.9742196952976603</v>
      </c>
      <c r="M88" s="5">
        <f>'ssp1-pop'!M88*('ssp1-us'!M88/100)</f>
        <v>1.9901007124992891</v>
      </c>
      <c r="N88" s="5">
        <f>'ssp1-pop'!N88*('ssp1-us'!N88/100)</f>
        <v>1.9847698005376511</v>
      </c>
      <c r="O88" s="5">
        <f>'ssp1-pop'!O88*('ssp1-us'!O88/100)</f>
        <v>1.9613094894017613</v>
      </c>
      <c r="P88" s="5">
        <f>'ssp1-pop'!P88*('ssp1-us'!P88/100)</f>
        <v>1.9222909862229032</v>
      </c>
      <c r="Q88" s="5">
        <f>'ssp1-pop'!Q88*('ssp1-us'!Q88/100)</f>
        <v>1.8771472973931611</v>
      </c>
      <c r="R88" s="5">
        <f>'ssp1-pop'!R88*('ssp1-us'!R88/100)</f>
        <v>1.827965105900577</v>
      </c>
      <c r="S88" s="5">
        <f>'ssp1-pop'!S88*('ssp1-us'!S88/100)</f>
        <v>1.7761115208307072</v>
      </c>
      <c r="T88" s="5">
        <f>'ssp1-pop'!T88*('ssp1-us'!T88/100)</f>
        <v>1.7219141196715759</v>
      </c>
      <c r="U88" s="5">
        <f>'ssp1-pop'!U88*('ssp1-us'!U88/100)</f>
        <v>1.6645661972479877</v>
      </c>
      <c r="V88" s="5">
        <f>'ssp1-pop'!V88*('ssp1-us'!V88/100)</f>
        <v>1.6032586926234778</v>
      </c>
      <c r="W88" s="5">
        <f>'ssp1-pop'!W88*('ssp1-us'!W88/100)</f>
        <v>1.532482468108608</v>
      </c>
      <c r="X88" s="5">
        <f>'ssp1-pop'!X88*('ssp1-us'!X88/100)</f>
        <v>1.4551778369097907</v>
      </c>
    </row>
    <row r="89" spans="1:24" x14ac:dyDescent="0.3">
      <c r="A89" s="6" t="s">
        <v>6</v>
      </c>
      <c r="B89" s="6" t="s">
        <v>203</v>
      </c>
      <c r="C89" s="6" t="s">
        <v>96</v>
      </c>
      <c r="D89" s="6" t="s">
        <v>205</v>
      </c>
      <c r="E89" s="6" t="s">
        <v>204</v>
      </c>
      <c r="F89" s="5">
        <f>'ssp1-pop'!F89*('ssp1-us'!F89/100)</f>
        <v>4.8586437462900012</v>
      </c>
      <c r="G89" s="5">
        <f>'ssp1-pop'!G89*('ssp1-us'!G89/100)</f>
        <v>5.7808701117729635</v>
      </c>
      <c r="H89" s="5">
        <f>'ssp1-pop'!H89*('ssp1-us'!H89/100)</f>
        <v>6.7188382653811507</v>
      </c>
      <c r="I89" s="5">
        <f>'ssp1-pop'!I89*('ssp1-us'!I89/100)</f>
        <v>7.6303671267673119</v>
      </c>
      <c r="J89" s="5">
        <f>'ssp1-pop'!J89*('ssp1-us'!J89/100)</f>
        <v>8.4890722151504932</v>
      </c>
      <c r="K89" s="5">
        <f>'ssp1-pop'!K89*('ssp1-us'!K89/100)</f>
        <v>9.3074246022211753</v>
      </c>
      <c r="L89" s="5">
        <f>'ssp1-pop'!L89*('ssp1-us'!L89/100)</f>
        <v>10.064440420962441</v>
      </c>
      <c r="M89" s="5">
        <f>'ssp1-pop'!M89*('ssp1-us'!M89/100)</f>
        <v>10.744777028331935</v>
      </c>
      <c r="N89" s="5">
        <f>'ssp1-pop'!N89*('ssp1-us'!N89/100)</f>
        <v>11.340319278563449</v>
      </c>
      <c r="O89" s="5">
        <f>'ssp1-pop'!O89*('ssp1-us'!O89/100)</f>
        <v>11.851405983916232</v>
      </c>
      <c r="P89" s="5">
        <f>'ssp1-pop'!P89*('ssp1-us'!P89/100)</f>
        <v>12.27106934188952</v>
      </c>
      <c r="Q89" s="5">
        <f>'ssp1-pop'!Q89*('ssp1-us'!Q89/100)</f>
        <v>12.577171473621522</v>
      </c>
      <c r="R89" s="5">
        <f>'ssp1-pop'!R89*('ssp1-us'!R89/100)</f>
        <v>12.764087020532086</v>
      </c>
      <c r="S89" s="5">
        <f>'ssp1-pop'!S89*('ssp1-us'!S89/100)</f>
        <v>12.832284326196243</v>
      </c>
      <c r="T89" s="5">
        <f>'ssp1-pop'!T89*('ssp1-us'!T89/100)</f>
        <v>12.788269298966624</v>
      </c>
      <c r="U89" s="5">
        <f>'ssp1-pop'!U89*('ssp1-us'!U89/100)</f>
        <v>12.642951211092862</v>
      </c>
      <c r="V89" s="5">
        <f>'ssp1-pop'!V89*('ssp1-us'!V89/100)</f>
        <v>12.410365974688602</v>
      </c>
      <c r="W89" s="5">
        <f>'ssp1-pop'!W89*('ssp1-us'!W89/100)</f>
        <v>12.073475240119867</v>
      </c>
      <c r="X89" s="5">
        <f>'ssp1-pop'!X89*('ssp1-us'!X89/100)</f>
        <v>11.637177917856507</v>
      </c>
    </row>
    <row r="90" spans="1:24" x14ac:dyDescent="0.3">
      <c r="A90" s="6" t="s">
        <v>6</v>
      </c>
      <c r="B90" s="6" t="s">
        <v>203</v>
      </c>
      <c r="C90" s="6" t="s">
        <v>97</v>
      </c>
      <c r="D90" s="6" t="s">
        <v>205</v>
      </c>
      <c r="E90" s="6" t="s">
        <v>204</v>
      </c>
      <c r="F90" s="5">
        <f>'ssp1-pop'!F90*('ssp1-us'!F90/100)</f>
        <v>84.567751424439749</v>
      </c>
      <c r="G90" s="5">
        <f>'ssp1-pop'!G90*('ssp1-us'!G90/100)</f>
        <v>88.931658615913889</v>
      </c>
      <c r="H90" s="5">
        <f>'ssp1-pop'!H90*('ssp1-us'!H90/100)</f>
        <v>92.216147196217392</v>
      </c>
      <c r="I90" s="5">
        <f>'ssp1-pop'!I90*('ssp1-us'!I90/100)</f>
        <v>94.553197599024259</v>
      </c>
      <c r="J90" s="5">
        <f>'ssp1-pop'!J90*('ssp1-us'!J90/100)</f>
        <v>96.113505939417109</v>
      </c>
      <c r="K90" s="5">
        <f>'ssp1-pop'!K90*('ssp1-us'!K90/100)</f>
        <v>97.051128432248319</v>
      </c>
      <c r="L90" s="5">
        <f>'ssp1-pop'!L90*('ssp1-us'!L90/100)</f>
        <v>97.484324746091104</v>
      </c>
      <c r="M90" s="5">
        <f>'ssp1-pop'!M90*('ssp1-us'!M90/100)</f>
        <v>97.490046804190555</v>
      </c>
      <c r="N90" s="5">
        <f>'ssp1-pop'!N90*('ssp1-us'!N90/100)</f>
        <v>97.122979136256262</v>
      </c>
      <c r="O90" s="5">
        <f>'ssp1-pop'!O90*('ssp1-us'!O90/100)</f>
        <v>96.474071979214159</v>
      </c>
      <c r="P90" s="5">
        <f>'ssp1-pop'!P90*('ssp1-us'!P90/100)</f>
        <v>95.288779365554944</v>
      </c>
      <c r="Q90" s="5">
        <f>'ssp1-pop'!Q90*('ssp1-us'!Q90/100)</f>
        <v>93.460736629237942</v>
      </c>
      <c r="R90" s="5">
        <f>'ssp1-pop'!R90*('ssp1-us'!R90/100)</f>
        <v>91.100361566630696</v>
      </c>
      <c r="S90" s="5">
        <f>'ssp1-pop'!S90*('ssp1-us'!S90/100)</f>
        <v>88.372558556964435</v>
      </c>
      <c r="T90" s="5">
        <f>'ssp1-pop'!T90*('ssp1-us'!T90/100)</f>
        <v>85.408996931803514</v>
      </c>
      <c r="U90" s="5">
        <f>'ssp1-pop'!U90*('ssp1-us'!U90/100)</f>
        <v>82.130497423331619</v>
      </c>
      <c r="V90" s="5">
        <f>'ssp1-pop'!V90*('ssp1-us'!V90/100)</f>
        <v>78.733835842726023</v>
      </c>
      <c r="W90" s="5">
        <f>'ssp1-pop'!W90*('ssp1-us'!W90/100)</f>
        <v>75.322779877575329</v>
      </c>
      <c r="X90" s="5">
        <f>'ssp1-pop'!X90*('ssp1-us'!X90/100)</f>
        <v>71.93686081233173</v>
      </c>
    </row>
    <row r="91" spans="1:24" x14ac:dyDescent="0.3">
      <c r="A91" s="6" t="s">
        <v>6</v>
      </c>
      <c r="B91" s="6" t="s">
        <v>203</v>
      </c>
      <c r="C91" s="6" t="s">
        <v>98</v>
      </c>
      <c r="D91" s="6" t="s">
        <v>205</v>
      </c>
      <c r="E91" s="6" t="s">
        <v>204</v>
      </c>
      <c r="F91" s="5">
        <f>'ssp1-pop'!F91*('ssp1-us'!F91/100)</f>
        <v>9.3763862772871409</v>
      </c>
      <c r="G91" s="5">
        <f>'ssp1-pop'!G91*('ssp1-us'!G91/100)</f>
        <v>10.479303521618315</v>
      </c>
      <c r="H91" s="5">
        <f>'ssp1-pop'!H91*('ssp1-us'!H91/100)</f>
        <v>11.527411697720376</v>
      </c>
      <c r="I91" s="5">
        <f>'ssp1-pop'!I91*('ssp1-us'!I91/100)</f>
        <v>12.47203389956797</v>
      </c>
      <c r="J91" s="5">
        <f>'ssp1-pop'!J91*('ssp1-us'!J91/100)</f>
        <v>13.304959311938218</v>
      </c>
      <c r="K91" s="5">
        <f>'ssp1-pop'!K91*('ssp1-us'!K91/100)</f>
        <v>14.074048617515475</v>
      </c>
      <c r="L91" s="5">
        <f>'ssp1-pop'!L91*('ssp1-us'!L91/100)</f>
        <v>14.772561307256511</v>
      </c>
      <c r="M91" s="5">
        <f>'ssp1-pop'!M91*('ssp1-us'!M91/100)</f>
        <v>15.350351826478455</v>
      </c>
      <c r="N91" s="5">
        <f>'ssp1-pop'!N91*('ssp1-us'!N91/100)</f>
        <v>15.775184453012436</v>
      </c>
      <c r="O91" s="5">
        <f>'ssp1-pop'!O91*('ssp1-us'!O91/100)</f>
        <v>16.062969184088601</v>
      </c>
      <c r="P91" s="5">
        <f>'ssp1-pop'!P91*('ssp1-us'!P91/100)</f>
        <v>16.231782812731449</v>
      </c>
      <c r="Q91" s="5">
        <f>'ssp1-pop'!Q91*('ssp1-us'!Q91/100)</f>
        <v>16.288873961744638</v>
      </c>
      <c r="R91" s="5">
        <f>'ssp1-pop'!R91*('ssp1-us'!R91/100)</f>
        <v>16.237636213155831</v>
      </c>
      <c r="S91" s="5">
        <f>'ssp1-pop'!S91*('ssp1-us'!S91/100)</f>
        <v>16.072531031056624</v>
      </c>
      <c r="T91" s="5">
        <f>'ssp1-pop'!T91*('ssp1-us'!T91/100)</f>
        <v>15.796917842088931</v>
      </c>
      <c r="U91" s="5">
        <f>'ssp1-pop'!U91*('ssp1-us'!U91/100)</f>
        <v>15.428490259601359</v>
      </c>
      <c r="V91" s="5">
        <f>'ssp1-pop'!V91*('ssp1-us'!V91/100)</f>
        <v>14.99328428340708</v>
      </c>
      <c r="W91" s="5">
        <f>'ssp1-pop'!W91*('ssp1-us'!W91/100)</f>
        <v>14.511390906172796</v>
      </c>
      <c r="X91" s="5">
        <f>'ssp1-pop'!X91*('ssp1-us'!X91/100)</f>
        <v>13.971778728936819</v>
      </c>
    </row>
    <row r="92" spans="1:24" x14ac:dyDescent="0.3">
      <c r="A92" s="6" t="s">
        <v>6</v>
      </c>
      <c r="B92" s="6" t="s">
        <v>203</v>
      </c>
      <c r="C92" s="6" t="s">
        <v>99</v>
      </c>
      <c r="D92" s="6" t="s">
        <v>205</v>
      </c>
      <c r="E92" s="6" t="s">
        <v>204</v>
      </c>
      <c r="F92" s="5">
        <f>'ssp1-pop'!F92*('ssp1-us'!F92/100)</f>
        <v>8.9857128675999967</v>
      </c>
      <c r="G92" s="5">
        <f>'ssp1-pop'!G92*('ssp1-us'!G92/100)</f>
        <v>11.987744085392773</v>
      </c>
      <c r="H92" s="5">
        <f>'ssp1-pop'!H92*('ssp1-us'!H92/100)</f>
        <v>15.496758970317797</v>
      </c>
      <c r="I92" s="5">
        <f>'ssp1-pop'!I92*('ssp1-us'!I92/100)</f>
        <v>19.44662259786783</v>
      </c>
      <c r="J92" s="5">
        <f>'ssp1-pop'!J92*('ssp1-us'!J92/100)</f>
        <v>23.723866030204416</v>
      </c>
      <c r="K92" s="5">
        <f>'ssp1-pop'!K92*('ssp1-us'!K92/100)</f>
        <v>28.263035876585853</v>
      </c>
      <c r="L92" s="5">
        <f>'ssp1-pop'!L92*('ssp1-us'!L92/100)</f>
        <v>32.86806487336559</v>
      </c>
      <c r="M92" s="5">
        <f>'ssp1-pop'!M92*('ssp1-us'!M92/100)</f>
        <v>37.331061656123467</v>
      </c>
      <c r="N92" s="5">
        <f>'ssp1-pop'!N92*('ssp1-us'!N92/100)</f>
        <v>41.504078578779605</v>
      </c>
      <c r="O92" s="5">
        <f>'ssp1-pop'!O92*('ssp1-us'!O92/100)</f>
        <v>45.332902294273872</v>
      </c>
      <c r="P92" s="5">
        <f>'ssp1-pop'!P92*('ssp1-us'!P92/100)</f>
        <v>48.764824897738265</v>
      </c>
      <c r="Q92" s="5">
        <f>'ssp1-pop'!Q92*('ssp1-us'!Q92/100)</f>
        <v>51.80642635040779</v>
      </c>
      <c r="R92" s="5">
        <f>'ssp1-pop'!R92*('ssp1-us'!R92/100)</f>
        <v>54.405758587278385</v>
      </c>
      <c r="S92" s="5">
        <f>'ssp1-pop'!S92*('ssp1-us'!S92/100)</f>
        <v>56.532590746040604</v>
      </c>
      <c r="T92" s="5">
        <f>'ssp1-pop'!T92*('ssp1-us'!T92/100)</f>
        <v>58.192702381040299</v>
      </c>
      <c r="U92" s="5">
        <f>'ssp1-pop'!U92*('ssp1-us'!U92/100)</f>
        <v>59.403922940849604</v>
      </c>
      <c r="V92" s="5">
        <f>'ssp1-pop'!V92*('ssp1-us'!V92/100)</f>
        <v>60.182097814867895</v>
      </c>
      <c r="W92" s="5">
        <f>'ssp1-pop'!W92*('ssp1-us'!W92/100)</f>
        <v>60.530887575808848</v>
      </c>
      <c r="X92" s="5">
        <f>'ssp1-pop'!X92*('ssp1-us'!X92/100)</f>
        <v>60.462944864468511</v>
      </c>
    </row>
    <row r="93" spans="1:24" x14ac:dyDescent="0.3">
      <c r="A93" s="6" t="s">
        <v>6</v>
      </c>
      <c r="B93" s="6" t="s">
        <v>203</v>
      </c>
      <c r="C93" s="6" t="s">
        <v>100</v>
      </c>
      <c r="D93" s="6" t="s">
        <v>205</v>
      </c>
      <c r="E93" s="6" t="s">
        <v>204</v>
      </c>
      <c r="F93" s="5">
        <f>'ssp1-pop'!F93*('ssp1-us'!F93/100)</f>
        <v>1.8429207042699993</v>
      </c>
      <c r="G93" s="5">
        <f>'ssp1-pop'!G93*('ssp1-us'!G93/100)</f>
        <v>2.194749517864226</v>
      </c>
      <c r="H93" s="5">
        <f>'ssp1-pop'!H93*('ssp1-us'!H93/100)</f>
        <v>2.5420021761395191</v>
      </c>
      <c r="I93" s="5">
        <f>'ssp1-pop'!I93*('ssp1-us'!I93/100)</f>
        <v>2.8653668439960485</v>
      </c>
      <c r="J93" s="5">
        <f>'ssp1-pop'!J93*('ssp1-us'!J93/100)</f>
        <v>3.1609364890667182</v>
      </c>
      <c r="K93" s="5">
        <f>'ssp1-pop'!K93*('ssp1-us'!K93/100)</f>
        <v>3.4292569732151024</v>
      </c>
      <c r="L93" s="5">
        <f>'ssp1-pop'!L93*('ssp1-us'!L93/100)</f>
        <v>3.6567315931337974</v>
      </c>
      <c r="M93" s="5">
        <f>'ssp1-pop'!M93*('ssp1-us'!M93/100)</f>
        <v>3.8345595844123701</v>
      </c>
      <c r="N93" s="5">
        <f>'ssp1-pop'!N93*('ssp1-us'!N93/100)</f>
        <v>3.9606414455600434</v>
      </c>
      <c r="O93" s="5">
        <f>'ssp1-pop'!O93*('ssp1-us'!O93/100)</f>
        <v>4.042197321163524</v>
      </c>
      <c r="P93" s="5">
        <f>'ssp1-pop'!P93*('ssp1-us'!P93/100)</f>
        <v>4.0843562213863125</v>
      </c>
      <c r="Q93" s="5">
        <f>'ssp1-pop'!Q93*('ssp1-us'!Q93/100)</f>
        <v>4.0976419480767312</v>
      </c>
      <c r="R93" s="5">
        <f>'ssp1-pop'!R93*('ssp1-us'!R93/100)</f>
        <v>4.0826331119210506</v>
      </c>
      <c r="S93" s="5">
        <f>'ssp1-pop'!S93*('ssp1-us'!S93/100)</f>
        <v>4.0399207986608792</v>
      </c>
      <c r="T93" s="5">
        <f>'ssp1-pop'!T93*('ssp1-us'!T93/100)</f>
        <v>3.9714840600659063</v>
      </c>
      <c r="U93" s="5">
        <f>'ssp1-pop'!U93*('ssp1-us'!U93/100)</f>
        <v>3.8810167887639135</v>
      </c>
      <c r="V93" s="5">
        <f>'ssp1-pop'!V93*('ssp1-us'!V93/100)</f>
        <v>3.7745410393429704</v>
      </c>
      <c r="W93" s="5">
        <f>'ssp1-pop'!W93*('ssp1-us'!W93/100)</f>
        <v>3.6582014600190629</v>
      </c>
      <c r="X93" s="5">
        <f>'ssp1-pop'!X93*('ssp1-us'!X93/100)</f>
        <v>3.5356910663051768</v>
      </c>
    </row>
    <row r="94" spans="1:24" x14ac:dyDescent="0.3">
      <c r="A94" s="6" t="s">
        <v>6</v>
      </c>
      <c r="B94" s="6" t="s">
        <v>203</v>
      </c>
      <c r="C94" s="6" t="s">
        <v>101</v>
      </c>
      <c r="D94" s="6" t="s">
        <v>205</v>
      </c>
      <c r="E94" s="6" t="s">
        <v>204</v>
      </c>
      <c r="F94" s="5">
        <f>'ssp1-pop'!F94*('ssp1-us'!F94/100)</f>
        <v>2.842920315422945</v>
      </c>
      <c r="G94" s="5">
        <f>'ssp1-pop'!G94*('ssp1-us'!G94/100)</f>
        <v>3.5013142715649623</v>
      </c>
      <c r="H94" s="5">
        <f>'ssp1-pop'!H94*('ssp1-us'!H94/100)</f>
        <v>4.2435473424772034</v>
      </c>
      <c r="I94" s="5">
        <f>'ssp1-pop'!I94*('ssp1-us'!I94/100)</f>
        <v>5.0285499670172804</v>
      </c>
      <c r="J94" s="5">
        <f>'ssp1-pop'!J94*('ssp1-us'!J94/100)</f>
        <v>5.8266218323173851</v>
      </c>
      <c r="K94" s="5">
        <f>'ssp1-pop'!K94*('ssp1-us'!K94/100)</f>
        <v>6.629241280113729</v>
      </c>
      <c r="L94" s="5">
        <f>'ssp1-pop'!L94*('ssp1-us'!L94/100)</f>
        <v>7.4082942953188482</v>
      </c>
      <c r="M94" s="5">
        <f>'ssp1-pop'!M94*('ssp1-us'!M94/100)</f>
        <v>8.1385004370363241</v>
      </c>
      <c r="N94" s="5">
        <f>'ssp1-pop'!N94*('ssp1-us'!N94/100)</f>
        <v>8.7894140582064431</v>
      </c>
      <c r="O94" s="5">
        <f>'ssp1-pop'!O94*('ssp1-us'!O94/100)</f>
        <v>9.3416656968781258</v>
      </c>
      <c r="P94" s="5">
        <f>'ssp1-pop'!P94*('ssp1-us'!P94/100)</f>
        <v>9.781021628380298</v>
      </c>
      <c r="Q94" s="5">
        <f>'ssp1-pop'!Q94*('ssp1-us'!Q94/100)</f>
        <v>10.115354698708545</v>
      </c>
      <c r="R94" s="5">
        <f>'ssp1-pop'!R94*('ssp1-us'!R94/100)</f>
        <v>10.337094828530834</v>
      </c>
      <c r="S94" s="5">
        <f>'ssp1-pop'!S94*('ssp1-us'!S94/100)</f>
        <v>10.443147861789546</v>
      </c>
      <c r="T94" s="5">
        <f>'ssp1-pop'!T94*('ssp1-us'!T94/100)</f>
        <v>10.437060501862698</v>
      </c>
      <c r="U94" s="5">
        <f>'ssp1-pop'!U94*('ssp1-us'!U94/100)</f>
        <v>10.336559876851778</v>
      </c>
      <c r="V94" s="5">
        <f>'ssp1-pop'!V94*('ssp1-us'!V94/100)</f>
        <v>10.162701271578651</v>
      </c>
      <c r="W94" s="5">
        <f>'ssp1-pop'!W94*('ssp1-us'!W94/100)</f>
        <v>9.9350865906894175</v>
      </c>
      <c r="X94" s="5">
        <f>'ssp1-pop'!X94*('ssp1-us'!X94/100)</f>
        <v>9.6688998759157183</v>
      </c>
    </row>
    <row r="95" spans="1:24" x14ac:dyDescent="0.3">
      <c r="A95" s="6" t="s">
        <v>6</v>
      </c>
      <c r="B95" s="6" t="s">
        <v>203</v>
      </c>
      <c r="C95" s="6" t="s">
        <v>102</v>
      </c>
      <c r="D95" s="6" t="s">
        <v>205</v>
      </c>
      <c r="E95" s="6" t="s">
        <v>204</v>
      </c>
      <c r="F95" s="5">
        <f>'ssp1-pop'!F95*('ssp1-us'!F95/100)</f>
        <v>39.97213761633229</v>
      </c>
      <c r="G95" s="5">
        <f>'ssp1-pop'!G95*('ssp1-us'!G95/100)</f>
        <v>41.290305059485149</v>
      </c>
      <c r="H95" s="5">
        <f>'ssp1-pop'!H95*('ssp1-us'!H95/100)</f>
        <v>42.457906820994353</v>
      </c>
      <c r="I95" s="5">
        <f>'ssp1-pop'!I95*('ssp1-us'!I95/100)</f>
        <v>43.4608217088971</v>
      </c>
      <c r="J95" s="5">
        <f>'ssp1-pop'!J95*('ssp1-us'!J95/100)</f>
        <v>44.254035088011818</v>
      </c>
      <c r="K95" s="5">
        <f>'ssp1-pop'!K95*('ssp1-us'!K95/100)</f>
        <v>44.771257833671058</v>
      </c>
      <c r="L95" s="5">
        <f>'ssp1-pop'!L95*('ssp1-us'!L95/100)</f>
        <v>44.973008777042359</v>
      </c>
      <c r="M95" s="5">
        <f>'ssp1-pop'!M95*('ssp1-us'!M95/100)</f>
        <v>44.861798005032746</v>
      </c>
      <c r="N95" s="5">
        <f>'ssp1-pop'!N95*('ssp1-us'!N95/100)</f>
        <v>44.452918657154051</v>
      </c>
      <c r="O95" s="5">
        <f>'ssp1-pop'!O95*('ssp1-us'!O95/100)</f>
        <v>43.788933081015962</v>
      </c>
      <c r="P95" s="5">
        <f>'ssp1-pop'!P95*('ssp1-us'!P95/100)</f>
        <v>42.924167696330869</v>
      </c>
      <c r="Q95" s="5">
        <f>'ssp1-pop'!Q95*('ssp1-us'!Q95/100)</f>
        <v>41.903403867894127</v>
      </c>
      <c r="R95" s="5">
        <f>'ssp1-pop'!R95*('ssp1-us'!R95/100)</f>
        <v>40.673191727959697</v>
      </c>
      <c r="S95" s="5">
        <f>'ssp1-pop'!S95*('ssp1-us'!S95/100)</f>
        <v>39.224178319055731</v>
      </c>
      <c r="T95" s="5">
        <f>'ssp1-pop'!T95*('ssp1-us'!T95/100)</f>
        <v>37.670155384477511</v>
      </c>
      <c r="U95" s="5">
        <f>'ssp1-pop'!U95*('ssp1-us'!U95/100)</f>
        <v>36.092030587800267</v>
      </c>
      <c r="V95" s="5">
        <f>'ssp1-pop'!V95*('ssp1-us'!V95/100)</f>
        <v>34.48519652775655</v>
      </c>
      <c r="W95" s="5">
        <f>'ssp1-pop'!W95*('ssp1-us'!W95/100)</f>
        <v>32.792519047641534</v>
      </c>
      <c r="X95" s="5">
        <f>'ssp1-pop'!X95*('ssp1-us'!X95/100)</f>
        <v>31.103656077988305</v>
      </c>
    </row>
    <row r="96" spans="1:24" x14ac:dyDescent="0.3">
      <c r="A96" s="6" t="s">
        <v>6</v>
      </c>
      <c r="B96" s="6" t="s">
        <v>203</v>
      </c>
      <c r="C96" s="6" t="s">
        <v>103</v>
      </c>
      <c r="D96" s="6" t="s">
        <v>205</v>
      </c>
      <c r="E96" s="6" t="s">
        <v>204</v>
      </c>
      <c r="F96" s="5">
        <f>'ssp1-pop'!F96*('ssp1-us'!F96/100)</f>
        <v>2.6925064108799996</v>
      </c>
      <c r="G96" s="5">
        <f>'ssp1-pop'!G96*('ssp1-us'!G96/100)</f>
        <v>3.1531690089358149</v>
      </c>
      <c r="H96" s="5">
        <f>'ssp1-pop'!H96*('ssp1-us'!H96/100)</f>
        <v>3.5321252601746003</v>
      </c>
      <c r="I96" s="5">
        <f>'ssp1-pop'!I96*('ssp1-us'!I96/100)</f>
        <v>3.8919299404957597</v>
      </c>
      <c r="J96" s="5">
        <f>'ssp1-pop'!J96*('ssp1-us'!J96/100)</f>
        <v>4.2368075565108727</v>
      </c>
      <c r="K96" s="5">
        <f>'ssp1-pop'!K96*('ssp1-us'!K96/100)</f>
        <v>4.5722517404739502</v>
      </c>
      <c r="L96" s="5">
        <f>'ssp1-pop'!L96*('ssp1-us'!L96/100)</f>
        <v>4.8813375974224424</v>
      </c>
      <c r="M96" s="5">
        <f>'ssp1-pop'!M96*('ssp1-us'!M96/100)</f>
        <v>5.1453413713760323</v>
      </c>
      <c r="N96" s="5">
        <f>'ssp1-pop'!N96*('ssp1-us'!N96/100)</f>
        <v>5.3554410218472217</v>
      </c>
      <c r="O96" s="5">
        <f>'ssp1-pop'!O96*('ssp1-us'!O96/100)</f>
        <v>5.5138451701495521</v>
      </c>
      <c r="P96" s="5">
        <f>'ssp1-pop'!P96*('ssp1-us'!P96/100)</f>
        <v>5.6244273346296314</v>
      </c>
      <c r="Q96" s="5">
        <f>'ssp1-pop'!Q96*('ssp1-us'!Q96/100)</f>
        <v>5.6767627585110612</v>
      </c>
      <c r="R96" s="5">
        <f>'ssp1-pop'!R96*('ssp1-us'!R96/100)</f>
        <v>5.6719203299333181</v>
      </c>
      <c r="S96" s="5">
        <f>'ssp1-pop'!S96*('ssp1-us'!S96/100)</f>
        <v>5.6120782143718726</v>
      </c>
      <c r="T96" s="5">
        <f>'ssp1-pop'!T96*('ssp1-us'!T96/100)</f>
        <v>5.504704299695562</v>
      </c>
      <c r="U96" s="5">
        <f>'ssp1-pop'!U96*('ssp1-us'!U96/100)</f>
        <v>5.3615259432731959</v>
      </c>
      <c r="V96" s="5">
        <f>'ssp1-pop'!V96*('ssp1-us'!V96/100)</f>
        <v>5.187790897465443</v>
      </c>
      <c r="W96" s="5">
        <f>'ssp1-pop'!W96*('ssp1-us'!W96/100)</f>
        <v>4.9786653425539455</v>
      </c>
      <c r="X96" s="5">
        <f>'ssp1-pop'!X96*('ssp1-us'!X96/100)</f>
        <v>4.7280025782786419</v>
      </c>
    </row>
    <row r="97" spans="1:24" x14ac:dyDescent="0.3">
      <c r="A97" s="6" t="s">
        <v>6</v>
      </c>
      <c r="B97" s="6" t="s">
        <v>203</v>
      </c>
      <c r="C97" s="6" t="s">
        <v>104</v>
      </c>
      <c r="D97" s="6" t="s">
        <v>205</v>
      </c>
      <c r="E97" s="6" t="s">
        <v>204</v>
      </c>
      <c r="F97" s="5">
        <f>'ssp1-pop'!F97*('ssp1-us'!F97/100)</f>
        <v>2.0577046649599988</v>
      </c>
      <c r="G97" s="5">
        <f>'ssp1-pop'!G97*('ssp1-us'!G97/100)</f>
        <v>2.6629471703403436</v>
      </c>
      <c r="H97" s="5">
        <f>'ssp1-pop'!H97*('ssp1-us'!H97/100)</f>
        <v>3.296909861104024</v>
      </c>
      <c r="I97" s="5">
        <f>'ssp1-pop'!I97*('ssp1-us'!I97/100)</f>
        <v>3.915541807393466</v>
      </c>
      <c r="J97" s="5">
        <f>'ssp1-pop'!J97*('ssp1-us'!J97/100)</f>
        <v>4.475200085516942</v>
      </c>
      <c r="K97" s="5">
        <f>'ssp1-pop'!K97*('ssp1-us'!K97/100)</f>
        <v>4.9629826713121572</v>
      </c>
      <c r="L97" s="5">
        <f>'ssp1-pop'!L97*('ssp1-us'!L97/100)</f>
        <v>5.3694782299907713</v>
      </c>
      <c r="M97" s="5">
        <f>'ssp1-pop'!M97*('ssp1-us'!M97/100)</f>
        <v>5.6931564834883934</v>
      </c>
      <c r="N97" s="5">
        <f>'ssp1-pop'!N97*('ssp1-us'!N97/100)</f>
        <v>5.9358561435839849</v>
      </c>
      <c r="O97" s="5">
        <f>'ssp1-pop'!O97*('ssp1-us'!O97/100)</f>
        <v>6.1024826691472907</v>
      </c>
      <c r="P97" s="5">
        <f>'ssp1-pop'!P97*('ssp1-us'!P97/100)</f>
        <v>6.1937504993104033</v>
      </c>
      <c r="Q97" s="5">
        <f>'ssp1-pop'!Q97*('ssp1-us'!Q97/100)</f>
        <v>6.2230175625811004</v>
      </c>
      <c r="R97" s="5">
        <f>'ssp1-pop'!R97*('ssp1-us'!R97/100)</f>
        <v>6.194670287537182</v>
      </c>
      <c r="S97" s="5">
        <f>'ssp1-pop'!S97*('ssp1-us'!S97/100)</f>
        <v>6.1138625139072014</v>
      </c>
      <c r="T97" s="5">
        <f>'ssp1-pop'!T97*('ssp1-us'!T97/100)</f>
        <v>5.9874705227041591</v>
      </c>
      <c r="U97" s="5">
        <f>'ssp1-pop'!U97*('ssp1-us'!U97/100)</f>
        <v>5.8239514225147602</v>
      </c>
      <c r="V97" s="5">
        <f>'ssp1-pop'!V97*('ssp1-us'!V97/100)</f>
        <v>5.6340875635009526</v>
      </c>
      <c r="W97" s="5">
        <f>'ssp1-pop'!W97*('ssp1-us'!W97/100)</f>
        <v>5.4283404782228999</v>
      </c>
      <c r="X97" s="5">
        <f>'ssp1-pop'!X97*('ssp1-us'!X97/100)</f>
        <v>5.2151490273375822</v>
      </c>
    </row>
    <row r="98" spans="1:24" x14ac:dyDescent="0.3">
      <c r="A98" s="6" t="s">
        <v>6</v>
      </c>
      <c r="B98" s="6" t="s">
        <v>203</v>
      </c>
      <c r="C98" s="6" t="s">
        <v>105</v>
      </c>
      <c r="D98" s="6" t="s">
        <v>205</v>
      </c>
      <c r="E98" s="6" t="s">
        <v>204</v>
      </c>
      <c r="F98" s="5">
        <f>'ssp1-pop'!F98*('ssp1-us'!F98/100)</f>
        <v>3.6883247266799959</v>
      </c>
      <c r="G98" s="5">
        <f>'ssp1-pop'!G98*('ssp1-us'!G98/100)</f>
        <v>3.8601815025353403</v>
      </c>
      <c r="H98" s="5">
        <f>'ssp1-pop'!H98*('ssp1-us'!H98/100)</f>
        <v>4.0091116976468664</v>
      </c>
      <c r="I98" s="5">
        <f>'ssp1-pop'!I98*('ssp1-us'!I98/100)</f>
        <v>4.131388083532614</v>
      </c>
      <c r="J98" s="5">
        <f>'ssp1-pop'!J98*('ssp1-us'!J98/100)</f>
        <v>4.2220577378529196</v>
      </c>
      <c r="K98" s="5">
        <f>'ssp1-pop'!K98*('ssp1-us'!K98/100)</f>
        <v>4.2859661759678511</v>
      </c>
      <c r="L98" s="5">
        <f>'ssp1-pop'!L98*('ssp1-us'!L98/100)</f>
        <v>4.3219125190335577</v>
      </c>
      <c r="M98" s="5">
        <f>'ssp1-pop'!M98*('ssp1-us'!M98/100)</f>
        <v>4.3288919691170227</v>
      </c>
      <c r="N98" s="5">
        <f>'ssp1-pop'!N98*('ssp1-us'!N98/100)</f>
        <v>4.3067956577609356</v>
      </c>
      <c r="O98" s="5">
        <f>'ssp1-pop'!O98*('ssp1-us'!O98/100)</f>
        <v>4.2595160489960397</v>
      </c>
      <c r="P98" s="5">
        <f>'ssp1-pop'!P98*('ssp1-us'!P98/100)</f>
        <v>4.188922210916096</v>
      </c>
      <c r="Q98" s="5">
        <f>'ssp1-pop'!Q98*('ssp1-us'!Q98/100)</f>
        <v>4.0945043563972536</v>
      </c>
      <c r="R98" s="5">
        <f>'ssp1-pop'!R98*('ssp1-us'!R98/100)</f>
        <v>3.9790457483841633</v>
      </c>
      <c r="S98" s="5">
        <f>'ssp1-pop'!S98*('ssp1-us'!S98/100)</f>
        <v>3.8454751466264248</v>
      </c>
      <c r="T98" s="5">
        <f>'ssp1-pop'!T98*('ssp1-us'!T98/100)</f>
        <v>3.6977051888912214</v>
      </c>
      <c r="U98" s="5">
        <f>'ssp1-pop'!U98*('ssp1-us'!U98/100)</f>
        <v>3.539271393170401</v>
      </c>
      <c r="V98" s="5">
        <f>'ssp1-pop'!V98*('ssp1-us'!V98/100)</f>
        <v>3.3738247290504244</v>
      </c>
      <c r="W98" s="5">
        <f>'ssp1-pop'!W98*('ssp1-us'!W98/100)</f>
        <v>3.2007721672898888</v>
      </c>
      <c r="X98" s="5">
        <f>'ssp1-pop'!X98*('ssp1-us'!X98/100)</f>
        <v>3.0126937328850101</v>
      </c>
    </row>
    <row r="99" spans="1:24" x14ac:dyDescent="0.3">
      <c r="A99" s="6" t="s">
        <v>6</v>
      </c>
      <c r="B99" s="6" t="s">
        <v>203</v>
      </c>
      <c r="C99" s="6" t="s">
        <v>106</v>
      </c>
      <c r="D99" s="6" t="s">
        <v>205</v>
      </c>
      <c r="E99" s="6" t="s">
        <v>204</v>
      </c>
      <c r="F99" s="5">
        <f>'ssp1-pop'!F99*('ssp1-us'!F99/100)</f>
        <v>1.9097894343000004</v>
      </c>
      <c r="G99" s="5">
        <f>'ssp1-pop'!G99*('ssp1-us'!G99/100)</f>
        <v>2.5246844104200794</v>
      </c>
      <c r="H99" s="5">
        <f>'ssp1-pop'!H99*('ssp1-us'!H99/100)</f>
        <v>3.1976409508929264</v>
      </c>
      <c r="I99" s="5">
        <f>'ssp1-pop'!I99*('ssp1-us'!I99/100)</f>
        <v>3.9209581106276135</v>
      </c>
      <c r="J99" s="5">
        <f>'ssp1-pop'!J99*('ssp1-us'!J99/100)</f>
        <v>4.6642136584035914</v>
      </c>
      <c r="K99" s="5">
        <f>'ssp1-pop'!K99*('ssp1-us'!K99/100)</f>
        <v>5.4257175287987343</v>
      </c>
      <c r="L99" s="5">
        <f>'ssp1-pop'!L99*('ssp1-us'!L99/100)</f>
        <v>6.1817996744012218</v>
      </c>
      <c r="M99" s="5">
        <f>'ssp1-pop'!M99*('ssp1-us'!M99/100)</f>
        <v>6.9074848736087349</v>
      </c>
      <c r="N99" s="5">
        <f>'ssp1-pop'!N99*('ssp1-us'!N99/100)</f>
        <v>7.5857953598263101</v>
      </c>
      <c r="O99" s="5">
        <f>'ssp1-pop'!O99*('ssp1-us'!O99/100)</f>
        <v>8.2051882215693119</v>
      </c>
      <c r="P99" s="5">
        <f>'ssp1-pop'!P99*('ssp1-us'!P99/100)</f>
        <v>8.757823646253307</v>
      </c>
      <c r="Q99" s="5">
        <f>'ssp1-pop'!Q99*('ssp1-us'!Q99/100)</f>
        <v>9.2262399899122851</v>
      </c>
      <c r="R99" s="5">
        <f>'ssp1-pop'!R99*('ssp1-us'!R99/100)</f>
        <v>9.6017429947113975</v>
      </c>
      <c r="S99" s="5">
        <f>'ssp1-pop'!S99*('ssp1-us'!S99/100)</f>
        <v>9.8795767368530001</v>
      </c>
      <c r="T99" s="5">
        <f>'ssp1-pop'!T99*('ssp1-us'!T99/100)</f>
        <v>10.059667493724257</v>
      </c>
      <c r="U99" s="5">
        <f>'ssp1-pop'!U99*('ssp1-us'!U99/100)</f>
        <v>10.146479638523326</v>
      </c>
      <c r="V99" s="5">
        <f>'ssp1-pop'!V99*('ssp1-us'!V99/100)</f>
        <v>10.14440815429359</v>
      </c>
      <c r="W99" s="5">
        <f>'ssp1-pop'!W99*('ssp1-us'!W99/100)</f>
        <v>10.058624897860431</v>
      </c>
      <c r="X99" s="5">
        <f>'ssp1-pop'!X99*('ssp1-us'!X99/100)</f>
        <v>9.894565359755477</v>
      </c>
    </row>
    <row r="100" spans="1:24" x14ac:dyDescent="0.3">
      <c r="A100" s="6" t="s">
        <v>6</v>
      </c>
      <c r="B100" s="6" t="s">
        <v>203</v>
      </c>
      <c r="C100" s="6" t="s">
        <v>107</v>
      </c>
      <c r="D100" s="6" t="s">
        <v>205</v>
      </c>
      <c r="E100" s="6" t="s">
        <v>204</v>
      </c>
      <c r="F100" s="5">
        <f>'ssp1-pop'!F100*('ssp1-us'!F100/100)</f>
        <v>4.9498696345599962</v>
      </c>
      <c r="G100" s="5">
        <f>'ssp1-pop'!G100*('ssp1-us'!G100/100)</f>
        <v>5.6298779410856676</v>
      </c>
      <c r="H100" s="5">
        <f>'ssp1-pop'!H100*('ssp1-us'!H100/100)</f>
        <v>6.2312828726871423</v>
      </c>
      <c r="I100" s="5">
        <f>'ssp1-pop'!I100*('ssp1-us'!I100/100)</f>
        <v>6.726024708512397</v>
      </c>
      <c r="J100" s="5">
        <f>'ssp1-pop'!J100*('ssp1-us'!J100/100)</f>
        <v>7.1351407027432581</v>
      </c>
      <c r="K100" s="5">
        <f>'ssp1-pop'!K100*('ssp1-us'!K100/100)</f>
        <v>7.5082177499480354</v>
      </c>
      <c r="L100" s="5">
        <f>'ssp1-pop'!L100*('ssp1-us'!L100/100)</f>
        <v>7.8508762833212797</v>
      </c>
      <c r="M100" s="5">
        <f>'ssp1-pop'!M100*('ssp1-us'!M100/100)</f>
        <v>8.141396496554119</v>
      </c>
      <c r="N100" s="5">
        <f>'ssp1-pop'!N100*('ssp1-us'!N100/100)</f>
        <v>8.3539608994188086</v>
      </c>
      <c r="O100" s="5">
        <f>'ssp1-pop'!O100*('ssp1-us'!O100/100)</f>
        <v>8.4821864883750653</v>
      </c>
      <c r="P100" s="5">
        <f>'ssp1-pop'!P100*('ssp1-us'!P100/100)</f>
        <v>8.5307448402515433</v>
      </c>
      <c r="Q100" s="5">
        <f>'ssp1-pop'!Q100*('ssp1-us'!Q100/100)</f>
        <v>8.5169951257689167</v>
      </c>
      <c r="R100" s="5">
        <f>'ssp1-pop'!R100*('ssp1-us'!R100/100)</f>
        <v>8.4545030594039687</v>
      </c>
      <c r="S100" s="5">
        <f>'ssp1-pop'!S100*('ssp1-us'!S100/100)</f>
        <v>8.3493238069191253</v>
      </c>
      <c r="T100" s="5">
        <f>'ssp1-pop'!T100*('ssp1-us'!T100/100)</f>
        <v>8.2039080151760277</v>
      </c>
      <c r="U100" s="5">
        <f>'ssp1-pop'!U100*('ssp1-us'!U100/100)</f>
        <v>8.0072696601567532</v>
      </c>
      <c r="V100" s="5">
        <f>'ssp1-pop'!V100*('ssp1-us'!V100/100)</f>
        <v>7.7625607501423062</v>
      </c>
      <c r="W100" s="5">
        <f>'ssp1-pop'!W100*('ssp1-us'!W100/100)</f>
        <v>7.4827035463929263</v>
      </c>
      <c r="X100" s="5">
        <f>'ssp1-pop'!X100*('ssp1-us'!X100/100)</f>
        <v>7.1578731973453502</v>
      </c>
    </row>
    <row r="101" spans="1:24" x14ac:dyDescent="0.3">
      <c r="A101" s="6" t="s">
        <v>6</v>
      </c>
      <c r="B101" s="6" t="s">
        <v>203</v>
      </c>
      <c r="C101" s="6" t="s">
        <v>108</v>
      </c>
      <c r="D101" s="6" t="s">
        <v>205</v>
      </c>
      <c r="E101" s="6" t="s">
        <v>204</v>
      </c>
      <c r="F101" s="5">
        <f>'ssp1-pop'!F101*('ssp1-us'!F101/100)</f>
        <v>4.8735509220000015E-2</v>
      </c>
      <c r="G101" s="5">
        <f>'ssp1-pop'!G101*('ssp1-us'!G101/100)</f>
        <v>6.143929705307638E-2</v>
      </c>
      <c r="H101" s="5">
        <f>'ssp1-pop'!H101*('ssp1-us'!H101/100)</f>
        <v>7.496846413254897E-2</v>
      </c>
      <c r="I101" s="5">
        <f>'ssp1-pop'!I101*('ssp1-us'!I101/100)</f>
        <v>8.8648163070270472E-2</v>
      </c>
      <c r="J101" s="5">
        <f>'ssp1-pop'!J101*('ssp1-us'!J101/100)</f>
        <v>0.10182738506827033</v>
      </c>
      <c r="K101" s="5">
        <f>'ssp1-pop'!K101*('ssp1-us'!K101/100)</f>
        <v>0.11415415341017163</v>
      </c>
      <c r="L101" s="5">
        <f>'ssp1-pop'!L101*('ssp1-us'!L101/100)</f>
        <v>0.12515647731280177</v>
      </c>
      <c r="M101" s="5">
        <f>'ssp1-pop'!M101*('ssp1-us'!M101/100)</f>
        <v>0.13443353547597045</v>
      </c>
      <c r="N101" s="5">
        <f>'ssp1-pop'!N101*('ssp1-us'!N101/100)</f>
        <v>0.14175454685482378</v>
      </c>
      <c r="O101" s="5">
        <f>'ssp1-pop'!O101*('ssp1-us'!O101/100)</f>
        <v>0.14715135943102903</v>
      </c>
      <c r="P101" s="5">
        <f>'ssp1-pop'!P101*('ssp1-us'!P101/100)</f>
        <v>0.15070404055153999</v>
      </c>
      <c r="Q101" s="5">
        <f>'ssp1-pop'!Q101*('ssp1-us'!Q101/100)</f>
        <v>0.152497052420629</v>
      </c>
      <c r="R101" s="5">
        <f>'ssp1-pop'!R101*('ssp1-us'!R101/100)</f>
        <v>0.15265092213920195</v>
      </c>
      <c r="S101" s="5">
        <f>'ssp1-pop'!S101*('ssp1-us'!S101/100)</f>
        <v>0.15131135268487111</v>
      </c>
      <c r="T101" s="5">
        <f>'ssp1-pop'!T101*('ssp1-us'!T101/100)</f>
        <v>0.14865113469967176</v>
      </c>
      <c r="U101" s="5">
        <f>'ssp1-pop'!U101*('ssp1-us'!U101/100)</f>
        <v>0.14486947825302698</v>
      </c>
      <c r="V101" s="5">
        <f>'ssp1-pop'!V101*('ssp1-us'!V101/100)</f>
        <v>0.13978529118923361</v>
      </c>
      <c r="W101" s="5">
        <f>'ssp1-pop'!W101*('ssp1-us'!W101/100)</f>
        <v>0.13357552429248271</v>
      </c>
      <c r="X101" s="5">
        <f>'ssp1-pop'!X101*('ssp1-us'!X101/100)</f>
        <v>0.126594283143702</v>
      </c>
    </row>
    <row r="102" spans="1:24" x14ac:dyDescent="0.3">
      <c r="A102" s="6" t="s">
        <v>6</v>
      </c>
      <c r="B102" s="6" t="s">
        <v>203</v>
      </c>
      <c r="C102" s="6" t="s">
        <v>109</v>
      </c>
      <c r="D102" s="6" t="s">
        <v>205</v>
      </c>
      <c r="E102" s="6" t="s">
        <v>204</v>
      </c>
      <c r="F102" s="5">
        <f>'ssp1-pop'!F102*('ssp1-us'!F102/100)</f>
        <v>2.9854759008799974</v>
      </c>
      <c r="G102" s="5">
        <f>'ssp1-pop'!G102*('ssp1-us'!G102/100)</f>
        <v>3.7146233012424159</v>
      </c>
      <c r="H102" s="5">
        <f>'ssp1-pop'!H102*('ssp1-us'!H102/100)</f>
        <v>4.530476715576838</v>
      </c>
      <c r="I102" s="5">
        <f>'ssp1-pop'!I102*('ssp1-us'!I102/100)</f>
        <v>5.421451073027054</v>
      </c>
      <c r="J102" s="5">
        <f>'ssp1-pop'!J102*('ssp1-us'!J102/100)</f>
        <v>6.3812647225607808</v>
      </c>
      <c r="K102" s="5">
        <f>'ssp1-pop'!K102*('ssp1-us'!K102/100)</f>
        <v>7.4060341389738067</v>
      </c>
      <c r="L102" s="5">
        <f>'ssp1-pop'!L102*('ssp1-us'!L102/100)</f>
        <v>8.4573996127309119</v>
      </c>
      <c r="M102" s="5">
        <f>'ssp1-pop'!M102*('ssp1-us'!M102/100)</f>
        <v>9.4810580862614486</v>
      </c>
      <c r="N102" s="5">
        <f>'ssp1-pop'!N102*('ssp1-us'!N102/100)</f>
        <v>10.431747375873233</v>
      </c>
      <c r="O102" s="5">
        <f>'ssp1-pop'!O102*('ssp1-us'!O102/100)</f>
        <v>11.28456291582016</v>
      </c>
      <c r="P102" s="5">
        <f>'ssp1-pop'!P102*('ssp1-us'!P102/100)</f>
        <v>12.019425882216918</v>
      </c>
      <c r="Q102" s="5">
        <f>'ssp1-pop'!Q102*('ssp1-us'!Q102/100)</f>
        <v>12.633561583552805</v>
      </c>
      <c r="R102" s="5">
        <f>'ssp1-pop'!R102*('ssp1-us'!R102/100)</f>
        <v>13.111994836895125</v>
      </c>
      <c r="S102" s="5">
        <f>'ssp1-pop'!S102*('ssp1-us'!S102/100)</f>
        <v>13.445868979224779</v>
      </c>
      <c r="T102" s="5">
        <f>'ssp1-pop'!T102*('ssp1-us'!T102/100)</f>
        <v>13.636336297009066</v>
      </c>
      <c r="U102" s="5">
        <f>'ssp1-pop'!U102*('ssp1-us'!U102/100)</f>
        <v>13.697737864741214</v>
      </c>
      <c r="V102" s="5">
        <f>'ssp1-pop'!V102*('ssp1-us'!V102/100)</f>
        <v>13.59245120061567</v>
      </c>
      <c r="W102" s="5">
        <f>'ssp1-pop'!W102*('ssp1-us'!W102/100)</f>
        <v>13.333315859408703</v>
      </c>
      <c r="X102" s="5">
        <f>'ssp1-pop'!X102*('ssp1-us'!X102/100)</f>
        <v>12.93614307659181</v>
      </c>
    </row>
    <row r="103" spans="1:24" x14ac:dyDescent="0.3">
      <c r="A103" s="6" t="s">
        <v>6</v>
      </c>
      <c r="B103" s="6" t="s">
        <v>203</v>
      </c>
      <c r="C103" s="6" t="s">
        <v>110</v>
      </c>
      <c r="D103" s="6" t="s">
        <v>205</v>
      </c>
      <c r="E103" s="6" t="s">
        <v>204</v>
      </c>
      <c r="F103" s="5">
        <f>'ssp1-pop'!F103*('ssp1-us'!F103/100)</f>
        <v>0.58373712210173645</v>
      </c>
      <c r="G103" s="5">
        <f>'ssp1-pop'!G103*('ssp1-us'!G103/100)</f>
        <v>0.74022803394703385</v>
      </c>
      <c r="H103" s="5">
        <f>'ssp1-pop'!H103*('ssp1-us'!H103/100)</f>
        <v>0.91616576433223162</v>
      </c>
      <c r="I103" s="5">
        <f>'ssp1-pop'!I103*('ssp1-us'!I103/100)</f>
        <v>1.0978916045038949</v>
      </c>
      <c r="J103" s="5">
        <f>'ssp1-pop'!J103*('ssp1-us'!J103/100)</f>
        <v>1.2730536209593331</v>
      </c>
      <c r="K103" s="5">
        <f>'ssp1-pop'!K103*('ssp1-us'!K103/100)</f>
        <v>1.4374846058362194</v>
      </c>
      <c r="L103" s="5">
        <f>'ssp1-pop'!L103*('ssp1-us'!L103/100)</f>
        <v>1.5860665773701053</v>
      </c>
      <c r="M103" s="5">
        <f>'ssp1-pop'!M103*('ssp1-us'!M103/100)</f>
        <v>1.7157706807283966</v>
      </c>
      <c r="N103" s="5">
        <f>'ssp1-pop'!N103*('ssp1-us'!N103/100)</f>
        <v>1.8246392749796072</v>
      </c>
      <c r="O103" s="5">
        <f>'ssp1-pop'!O103*('ssp1-us'!O103/100)</f>
        <v>1.9104964020223953</v>
      </c>
      <c r="P103" s="5">
        <f>'ssp1-pop'!P103*('ssp1-us'!P103/100)</f>
        <v>1.9730060664914599</v>
      </c>
      <c r="Q103" s="5">
        <f>'ssp1-pop'!Q103*('ssp1-us'!Q103/100)</f>
        <v>2.012699024749578</v>
      </c>
      <c r="R103" s="5">
        <f>'ssp1-pop'!R103*('ssp1-us'!R103/100)</f>
        <v>2.0326812350409913</v>
      </c>
      <c r="S103" s="5">
        <f>'ssp1-pop'!S103*('ssp1-us'!S103/100)</f>
        <v>2.0339278002143706</v>
      </c>
      <c r="T103" s="5">
        <f>'ssp1-pop'!T103*('ssp1-us'!T103/100)</f>
        <v>2.0185038019426567</v>
      </c>
      <c r="U103" s="5">
        <f>'ssp1-pop'!U103*('ssp1-us'!U103/100)</f>
        <v>1.988277666049475</v>
      </c>
      <c r="V103" s="5">
        <f>'ssp1-pop'!V103*('ssp1-us'!V103/100)</f>
        <v>1.9456572248779949</v>
      </c>
      <c r="W103" s="5">
        <f>'ssp1-pop'!W103*('ssp1-us'!W103/100)</f>
        <v>1.8925470955590409</v>
      </c>
      <c r="X103" s="5">
        <f>'ssp1-pop'!X103*('ssp1-us'!X103/100)</f>
        <v>1.8308171492011689</v>
      </c>
    </row>
    <row r="104" spans="1:24" x14ac:dyDescent="0.3">
      <c r="A104" s="6" t="s">
        <v>6</v>
      </c>
      <c r="B104" s="6" t="s">
        <v>203</v>
      </c>
      <c r="C104" s="6" t="s">
        <v>111</v>
      </c>
      <c r="D104" s="6" t="s">
        <v>205</v>
      </c>
      <c r="E104" s="6" t="s">
        <v>204</v>
      </c>
      <c r="F104" s="5">
        <f>'ssp1-pop'!F104*('ssp1-us'!F104/100)</f>
        <v>2.2262875922399998</v>
      </c>
      <c r="G104" s="5">
        <f>'ssp1-pop'!G104*('ssp1-us'!G104/100)</f>
        <v>2.2896906312162941</v>
      </c>
      <c r="H104" s="5">
        <f>'ssp1-pop'!H104*('ssp1-us'!H104/100)</f>
        <v>2.333510664693482</v>
      </c>
      <c r="I104" s="5">
        <f>'ssp1-pop'!I104*('ssp1-us'!I104/100)</f>
        <v>2.3584470390578764</v>
      </c>
      <c r="J104" s="5">
        <f>'ssp1-pop'!J104*('ssp1-us'!J104/100)</f>
        <v>2.3616182843364104</v>
      </c>
      <c r="K104" s="5">
        <f>'ssp1-pop'!K104*('ssp1-us'!K104/100)</f>
        <v>2.347714852389164</v>
      </c>
      <c r="L104" s="5">
        <f>'ssp1-pop'!L104*('ssp1-us'!L104/100)</f>
        <v>2.322130345373191</v>
      </c>
      <c r="M104" s="5">
        <f>'ssp1-pop'!M104*('ssp1-us'!M104/100)</f>
        <v>2.2871315941590162</v>
      </c>
      <c r="N104" s="5">
        <f>'ssp1-pop'!N104*('ssp1-us'!N104/100)</f>
        <v>2.2405618398124898</v>
      </c>
      <c r="O104" s="5">
        <f>'ssp1-pop'!O104*('ssp1-us'!O104/100)</f>
        <v>2.1816978382723589</v>
      </c>
      <c r="P104" s="5">
        <f>'ssp1-pop'!P104*('ssp1-us'!P104/100)</f>
        <v>2.1118226129240765</v>
      </c>
      <c r="Q104" s="5">
        <f>'ssp1-pop'!Q104*('ssp1-us'!Q104/100)</f>
        <v>2.0360384593637808</v>
      </c>
      <c r="R104" s="5">
        <f>'ssp1-pop'!R104*('ssp1-us'!R104/100)</f>
        <v>1.9578494608614536</v>
      </c>
      <c r="S104" s="5">
        <f>'ssp1-pop'!S104*('ssp1-us'!S104/100)</f>
        <v>1.8788664959979957</v>
      </c>
      <c r="T104" s="5">
        <f>'ssp1-pop'!T104*('ssp1-us'!T104/100)</f>
        <v>1.7989259646308513</v>
      </c>
      <c r="U104" s="5">
        <f>'ssp1-pop'!U104*('ssp1-us'!U104/100)</f>
        <v>1.7127269900796238</v>
      </c>
      <c r="V104" s="5">
        <f>'ssp1-pop'!V104*('ssp1-us'!V104/100)</f>
        <v>1.620329086869178</v>
      </c>
      <c r="W104" s="5">
        <f>'ssp1-pop'!W104*('ssp1-us'!W104/100)</f>
        <v>1.5285308973145366</v>
      </c>
      <c r="X104" s="5">
        <f>'ssp1-pop'!X104*('ssp1-us'!X104/100)</f>
        <v>1.4421135361067234</v>
      </c>
    </row>
    <row r="105" spans="1:24" x14ac:dyDescent="0.3">
      <c r="A105" s="6" t="s">
        <v>6</v>
      </c>
      <c r="B105" s="6" t="s">
        <v>203</v>
      </c>
      <c r="C105" s="6" t="s">
        <v>112</v>
      </c>
      <c r="D105" s="6" t="s">
        <v>205</v>
      </c>
      <c r="E105" s="6" t="s">
        <v>204</v>
      </c>
      <c r="F105" s="5">
        <f>'ssp1-pop'!F105*('ssp1-us'!F105/100)</f>
        <v>0.43227465328000009</v>
      </c>
      <c r="G105" s="5">
        <f>'ssp1-pop'!G105*('ssp1-us'!G105/100)</f>
        <v>0.47991867882494132</v>
      </c>
      <c r="H105" s="5">
        <f>'ssp1-pop'!H105*('ssp1-us'!H105/100)</f>
        <v>0.52386414333104381</v>
      </c>
      <c r="I105" s="5">
        <f>'ssp1-pop'!I105*('ssp1-us'!I105/100)</f>
        <v>0.56948638819140518</v>
      </c>
      <c r="J105" s="5">
        <f>'ssp1-pop'!J105*('ssp1-us'!J105/100)</f>
        <v>0.61585225604805627</v>
      </c>
      <c r="K105" s="5">
        <f>'ssp1-pop'!K105*('ssp1-us'!K105/100)</f>
        <v>0.66241501938766245</v>
      </c>
      <c r="L105" s="5">
        <f>'ssp1-pop'!L105*('ssp1-us'!L105/100)</f>
        <v>0.70878607442837649</v>
      </c>
      <c r="M105" s="5">
        <f>'ssp1-pop'!M105*('ssp1-us'!M105/100)</f>
        <v>0.75399304498002473</v>
      </c>
      <c r="N105" s="5">
        <f>'ssp1-pop'!N105*('ssp1-us'!N105/100)</f>
        <v>0.79711557743105255</v>
      </c>
      <c r="O105" s="5">
        <f>'ssp1-pop'!O105*('ssp1-us'!O105/100)</f>
        <v>0.83735827987755185</v>
      </c>
      <c r="P105" s="5">
        <f>'ssp1-pop'!P105*('ssp1-us'!P105/100)</f>
        <v>0.87443544915775129</v>
      </c>
      <c r="Q105" s="5">
        <f>'ssp1-pop'!Q105*('ssp1-us'!Q105/100)</f>
        <v>0.90627207522575692</v>
      </c>
      <c r="R105" s="5">
        <f>'ssp1-pop'!R105*('ssp1-us'!R105/100)</f>
        <v>0.93195676562107443</v>
      </c>
      <c r="S105" s="5">
        <f>'ssp1-pop'!S105*('ssp1-us'!S105/100)</f>
        <v>0.95006946259118918</v>
      </c>
      <c r="T105" s="5">
        <f>'ssp1-pop'!T105*('ssp1-us'!T105/100)</f>
        <v>0.96089029724667929</v>
      </c>
      <c r="U105" s="5">
        <f>'ssp1-pop'!U105*('ssp1-us'!U105/100)</f>
        <v>0.96367460311549125</v>
      </c>
      <c r="V105" s="5">
        <f>'ssp1-pop'!V105*('ssp1-us'!V105/100)</f>
        <v>0.95803859373444578</v>
      </c>
      <c r="W105" s="5">
        <f>'ssp1-pop'!W105*('ssp1-us'!W105/100)</f>
        <v>0.94540502544931182</v>
      </c>
      <c r="X105" s="5">
        <f>'ssp1-pop'!X105*('ssp1-us'!X105/100)</f>
        <v>0.9269749710693751</v>
      </c>
    </row>
    <row r="106" spans="1:24" x14ac:dyDescent="0.3">
      <c r="A106" s="6" t="s">
        <v>6</v>
      </c>
      <c r="B106" s="6" t="s">
        <v>203</v>
      </c>
      <c r="C106" s="6" t="s">
        <v>113</v>
      </c>
      <c r="D106" s="6" t="s">
        <v>205</v>
      </c>
      <c r="E106" s="6" t="s">
        <v>204</v>
      </c>
      <c r="F106" s="5">
        <f>'ssp1-pop'!F106*('ssp1-us'!F106/100)</f>
        <v>1.5250950320000007</v>
      </c>
      <c r="G106" s="5">
        <f>'ssp1-pop'!G106*('ssp1-us'!G106/100)</f>
        <v>1.5513676803809566</v>
      </c>
      <c r="H106" s="5">
        <f>'ssp1-pop'!H106*('ssp1-us'!H106/100)</f>
        <v>1.5700127501972081</v>
      </c>
      <c r="I106" s="5">
        <f>'ssp1-pop'!I106*('ssp1-us'!I106/100)</f>
        <v>1.5813936036236882</v>
      </c>
      <c r="J106" s="5">
        <f>'ssp1-pop'!J106*('ssp1-us'!J106/100)</f>
        <v>1.5834676529858791</v>
      </c>
      <c r="K106" s="5">
        <f>'ssp1-pop'!K106*('ssp1-us'!K106/100)</f>
        <v>1.5801776809858799</v>
      </c>
      <c r="L106" s="5">
        <f>'ssp1-pop'!L106*('ssp1-us'!L106/100)</f>
        <v>1.5737389188370945</v>
      </c>
      <c r="M106" s="5">
        <f>'ssp1-pop'!M106*('ssp1-us'!M106/100)</f>
        <v>1.561348041852374</v>
      </c>
      <c r="N106" s="5">
        <f>'ssp1-pop'!N106*('ssp1-us'!N106/100)</f>
        <v>1.5408096586851348</v>
      </c>
      <c r="O106" s="5">
        <f>'ssp1-pop'!O106*('ssp1-us'!O106/100)</f>
        <v>1.5128532792562388</v>
      </c>
      <c r="P106" s="5">
        <f>'ssp1-pop'!P106*('ssp1-us'!P106/100)</f>
        <v>1.4785874418427882</v>
      </c>
      <c r="Q106" s="5">
        <f>'ssp1-pop'!Q106*('ssp1-us'!Q106/100)</f>
        <v>1.4373491263863396</v>
      </c>
      <c r="R106" s="5">
        <f>'ssp1-pop'!R106*('ssp1-us'!R106/100)</f>
        <v>1.3904557451489827</v>
      </c>
      <c r="S106" s="5">
        <f>'ssp1-pop'!S106*('ssp1-us'!S106/100)</f>
        <v>1.3385454971060091</v>
      </c>
      <c r="T106" s="5">
        <f>'ssp1-pop'!T106*('ssp1-us'!T106/100)</f>
        <v>1.2820325357242941</v>
      </c>
      <c r="U106" s="5">
        <f>'ssp1-pop'!U106*('ssp1-us'!U106/100)</f>
        <v>1.220284922038966</v>
      </c>
      <c r="V106" s="5">
        <f>'ssp1-pop'!V106*('ssp1-us'!V106/100)</f>
        <v>1.1521892807705405</v>
      </c>
      <c r="W106" s="5">
        <f>'ssp1-pop'!W106*('ssp1-us'!W106/100)</f>
        <v>1.0828627905229413</v>
      </c>
      <c r="X106" s="5">
        <f>'ssp1-pop'!X106*('ssp1-us'!X106/100)</f>
        <v>1.0149785097141741</v>
      </c>
    </row>
    <row r="107" spans="1:24" x14ac:dyDescent="0.3">
      <c r="A107" s="6" t="s">
        <v>6</v>
      </c>
      <c r="B107" s="6" t="s">
        <v>203</v>
      </c>
      <c r="C107" s="6" t="s">
        <v>114</v>
      </c>
      <c r="D107" s="6" t="s">
        <v>205</v>
      </c>
      <c r="E107" s="6" t="s">
        <v>204</v>
      </c>
      <c r="F107" s="5">
        <f>'ssp1-pop'!F107*('ssp1-us'!F107/100)</f>
        <v>0.54365599999999947</v>
      </c>
      <c r="G107" s="5">
        <f>'ssp1-pop'!G107*('ssp1-us'!G107/100)</f>
        <v>0.58675004700899114</v>
      </c>
      <c r="H107" s="5">
        <f>'ssp1-pop'!H107*('ssp1-us'!H107/100)</f>
        <v>0.61216384610984664</v>
      </c>
      <c r="I107" s="5">
        <f>'ssp1-pop'!I107*('ssp1-us'!I107/100)</f>
        <v>0.64020617144059067</v>
      </c>
      <c r="J107" s="5">
        <f>'ssp1-pop'!J107*('ssp1-us'!J107/100)</f>
        <v>0.66916403507778777</v>
      </c>
      <c r="K107" s="5">
        <f>'ssp1-pop'!K107*('ssp1-us'!K107/100)</f>
        <v>0.69705452001635704</v>
      </c>
      <c r="L107" s="5">
        <f>'ssp1-pop'!L107*('ssp1-us'!L107/100)</f>
        <v>0.72125650634120175</v>
      </c>
      <c r="M107" s="5">
        <f>'ssp1-pop'!M107*('ssp1-us'!M107/100)</f>
        <v>0.74043586118511351</v>
      </c>
      <c r="N107" s="5">
        <f>'ssp1-pop'!N107*('ssp1-us'!N107/100)</f>
        <v>0.75375838630934633</v>
      </c>
      <c r="O107" s="5">
        <f>'ssp1-pop'!O107*('ssp1-us'!O107/100)</f>
        <v>0.76087724406036827</v>
      </c>
      <c r="P107" s="5">
        <f>'ssp1-pop'!P107*('ssp1-us'!P107/100)</f>
        <v>0.76233001630522113</v>
      </c>
      <c r="Q107" s="5">
        <f>'ssp1-pop'!Q107*('ssp1-us'!Q107/100)</f>
        <v>0.75693864175341863</v>
      </c>
      <c r="R107" s="5">
        <f>'ssp1-pop'!R107*('ssp1-us'!R107/100)</f>
        <v>0.74317232633610364</v>
      </c>
      <c r="S107" s="5">
        <f>'ssp1-pop'!S107*('ssp1-us'!S107/100)</f>
        <v>0.72194252030137251</v>
      </c>
      <c r="T107" s="5">
        <f>'ssp1-pop'!T107*('ssp1-us'!T107/100)</f>
        <v>0.69485766768807555</v>
      </c>
      <c r="U107" s="5">
        <f>'ssp1-pop'!U107*('ssp1-us'!U107/100)</f>
        <v>0.66154533747193622</v>
      </c>
      <c r="V107" s="5">
        <f>'ssp1-pop'!V107*('ssp1-us'!V107/100)</f>
        <v>0.62274712512964914</v>
      </c>
      <c r="W107" s="5">
        <f>'ssp1-pop'!W107*('ssp1-us'!W107/100)</f>
        <v>0.58050160832661102</v>
      </c>
      <c r="X107" s="5">
        <f>'ssp1-pop'!X107*('ssp1-us'!X107/100)</f>
        <v>0.53640321554058323</v>
      </c>
    </row>
    <row r="108" spans="1:24" x14ac:dyDescent="0.3">
      <c r="A108" s="6" t="s">
        <v>6</v>
      </c>
      <c r="B108" s="6" t="s">
        <v>203</v>
      </c>
      <c r="C108" s="6" t="s">
        <v>115</v>
      </c>
      <c r="D108" s="6" t="s">
        <v>205</v>
      </c>
      <c r="E108" s="6" t="s">
        <v>204</v>
      </c>
      <c r="F108" s="5">
        <f>'ssp1-pop'!F108*('ssp1-us'!F108/100)</f>
        <v>18.608182834679994</v>
      </c>
      <c r="G108" s="5">
        <f>'ssp1-pop'!G108*('ssp1-us'!G108/100)</f>
        <v>20.564921841186941</v>
      </c>
      <c r="H108" s="5">
        <f>'ssp1-pop'!H108*('ssp1-us'!H108/100)</f>
        <v>22.397013745082269</v>
      </c>
      <c r="I108" s="5">
        <f>'ssp1-pop'!I108*('ssp1-us'!I108/100)</f>
        <v>24.048513558371845</v>
      </c>
      <c r="J108" s="5">
        <f>'ssp1-pop'!J108*('ssp1-us'!J108/100)</f>
        <v>25.455204324653785</v>
      </c>
      <c r="K108" s="5">
        <f>'ssp1-pop'!K108*('ssp1-us'!K108/100)</f>
        <v>26.652334710923636</v>
      </c>
      <c r="L108" s="5">
        <f>'ssp1-pop'!L108*('ssp1-us'!L108/100)</f>
        <v>27.617076939547886</v>
      </c>
      <c r="M108" s="5">
        <f>'ssp1-pop'!M108*('ssp1-us'!M108/100)</f>
        <v>28.318123261721468</v>
      </c>
      <c r="N108" s="5">
        <f>'ssp1-pop'!N108*('ssp1-us'!N108/100)</f>
        <v>28.725487580925098</v>
      </c>
      <c r="O108" s="5">
        <f>'ssp1-pop'!O108*('ssp1-us'!O108/100)</f>
        <v>28.849269360180596</v>
      </c>
      <c r="P108" s="5">
        <f>'ssp1-pop'!P108*('ssp1-us'!P108/100)</f>
        <v>28.702548997736397</v>
      </c>
      <c r="Q108" s="5">
        <f>'ssp1-pop'!Q108*('ssp1-us'!Q108/100)</f>
        <v>28.363424391111678</v>
      </c>
      <c r="R108" s="5">
        <f>'ssp1-pop'!R108*('ssp1-us'!R108/100)</f>
        <v>27.858164867151928</v>
      </c>
      <c r="S108" s="5">
        <f>'ssp1-pop'!S108*('ssp1-us'!S108/100)</f>
        <v>27.205931906159595</v>
      </c>
      <c r="T108" s="5">
        <f>'ssp1-pop'!T108*('ssp1-us'!T108/100)</f>
        <v>26.423452322756955</v>
      </c>
      <c r="U108" s="5">
        <f>'ssp1-pop'!U108*('ssp1-us'!U108/100)</f>
        <v>25.537810758096995</v>
      </c>
      <c r="V108" s="5">
        <f>'ssp1-pop'!V108*('ssp1-us'!V108/100)</f>
        <v>24.582786247695175</v>
      </c>
      <c r="W108" s="5">
        <f>'ssp1-pop'!W108*('ssp1-us'!W108/100)</f>
        <v>23.591743864915077</v>
      </c>
      <c r="X108" s="5">
        <f>'ssp1-pop'!X108*('ssp1-us'!X108/100)</f>
        <v>22.500871333202515</v>
      </c>
    </row>
    <row r="109" spans="1:24" x14ac:dyDescent="0.3">
      <c r="A109" s="6" t="s">
        <v>6</v>
      </c>
      <c r="B109" s="6" t="s">
        <v>203</v>
      </c>
      <c r="C109" s="6" t="s">
        <v>116</v>
      </c>
      <c r="D109" s="6" t="s">
        <v>205</v>
      </c>
      <c r="E109" s="6" t="s">
        <v>204</v>
      </c>
      <c r="F109" s="5">
        <f>'ssp1-pop'!F109*('ssp1-us'!F109/100)</f>
        <v>1.6774695074999997</v>
      </c>
      <c r="G109" s="5">
        <f>'ssp1-pop'!G109*('ssp1-us'!G109/100)</f>
        <v>1.762665120137455</v>
      </c>
      <c r="H109" s="5">
        <f>'ssp1-pop'!H109*('ssp1-us'!H109/100)</f>
        <v>1.8265227924172462</v>
      </c>
      <c r="I109" s="5">
        <f>'ssp1-pop'!I109*('ssp1-us'!I109/100)</f>
        <v>1.860560015097934</v>
      </c>
      <c r="J109" s="5">
        <f>'ssp1-pop'!J109*('ssp1-us'!J109/100)</f>
        <v>1.8676277831786119</v>
      </c>
      <c r="K109" s="5">
        <f>'ssp1-pop'!K109*('ssp1-us'!K109/100)</f>
        <v>1.8510232369239357</v>
      </c>
      <c r="L109" s="5">
        <f>'ssp1-pop'!L109*('ssp1-us'!L109/100)</f>
        <v>1.813061129715333</v>
      </c>
      <c r="M109" s="5">
        <f>'ssp1-pop'!M109*('ssp1-us'!M109/100)</f>
        <v>1.7549255194445093</v>
      </c>
      <c r="N109" s="5">
        <f>'ssp1-pop'!N109*('ssp1-us'!N109/100)</f>
        <v>1.6805280211928424</v>
      </c>
      <c r="O109" s="5">
        <f>'ssp1-pop'!O109*('ssp1-us'!O109/100)</f>
        <v>1.5954889078139114</v>
      </c>
      <c r="P109" s="5">
        <f>'ssp1-pop'!P109*('ssp1-us'!P109/100)</f>
        <v>1.5041778171577764</v>
      </c>
      <c r="Q109" s="5">
        <f>'ssp1-pop'!Q109*('ssp1-us'!Q109/100)</f>
        <v>1.4127445238754961</v>
      </c>
      <c r="R109" s="5">
        <f>'ssp1-pop'!R109*('ssp1-us'!R109/100)</f>
        <v>1.3208927176919794</v>
      </c>
      <c r="S109" s="5">
        <f>'ssp1-pop'!S109*('ssp1-us'!S109/100)</f>
        <v>1.2282415943130214</v>
      </c>
      <c r="T109" s="5">
        <f>'ssp1-pop'!T109*('ssp1-us'!T109/100)</f>
        <v>1.1356355217730325</v>
      </c>
      <c r="U109" s="5">
        <f>'ssp1-pop'!U109*('ssp1-us'!U109/100)</f>
        <v>1.045659281490007</v>
      </c>
      <c r="V109" s="5">
        <f>'ssp1-pop'!V109*('ssp1-us'!V109/100)</f>
        <v>0.96129813562909583</v>
      </c>
      <c r="W109" s="5">
        <f>'ssp1-pop'!W109*('ssp1-us'!W109/100)</f>
        <v>0.88521030582326665</v>
      </c>
      <c r="X109" s="5">
        <f>'ssp1-pop'!X109*('ssp1-us'!X109/100)</f>
        <v>0.81748572092469329</v>
      </c>
    </row>
    <row r="110" spans="1:24" x14ac:dyDescent="0.3">
      <c r="A110" s="6" t="s">
        <v>6</v>
      </c>
      <c r="B110" s="6" t="s">
        <v>203</v>
      </c>
      <c r="C110" s="6" t="s">
        <v>117</v>
      </c>
      <c r="D110" s="6" t="s">
        <v>205</v>
      </c>
      <c r="E110" s="6" t="s">
        <v>204</v>
      </c>
      <c r="F110" s="5">
        <f>'ssp1-pop'!F110*('ssp1-us'!F110/100)</f>
        <v>6.2532948168289337</v>
      </c>
      <c r="G110" s="5">
        <f>'ssp1-pop'!G110*('ssp1-us'!G110/100)</f>
        <v>8.1268324769197875</v>
      </c>
      <c r="H110" s="5">
        <f>'ssp1-pop'!H110*('ssp1-us'!H110/100)</f>
        <v>10.276397379142974</v>
      </c>
      <c r="I110" s="5">
        <f>'ssp1-pop'!I110*('ssp1-us'!I110/100)</f>
        <v>12.645942334900431</v>
      </c>
      <c r="J110" s="5">
        <f>'ssp1-pop'!J110*('ssp1-us'!J110/100)</f>
        <v>15.146854151617747</v>
      </c>
      <c r="K110" s="5">
        <f>'ssp1-pop'!K110*('ssp1-us'!K110/100)</f>
        <v>17.736417601838433</v>
      </c>
      <c r="L110" s="5">
        <f>'ssp1-pop'!L110*('ssp1-us'!L110/100)</f>
        <v>20.307001346454832</v>
      </c>
      <c r="M110" s="5">
        <f>'ssp1-pop'!M110*('ssp1-us'!M110/100)</f>
        <v>22.762159816670295</v>
      </c>
      <c r="N110" s="5">
        <f>'ssp1-pop'!N110*('ssp1-us'!N110/100)</f>
        <v>25.035659009346489</v>
      </c>
      <c r="O110" s="5">
        <f>'ssp1-pop'!O110*('ssp1-us'!O110/100)</f>
        <v>27.11467359458431</v>
      </c>
      <c r="P110" s="5">
        <f>'ssp1-pop'!P110*('ssp1-us'!P110/100)</f>
        <v>28.965712502885609</v>
      </c>
      <c r="Q110" s="5">
        <f>'ssp1-pop'!Q110*('ssp1-us'!Q110/100)</f>
        <v>30.561080016437472</v>
      </c>
      <c r="R110" s="5">
        <f>'ssp1-pop'!R110*('ssp1-us'!R110/100)</f>
        <v>31.872870602102658</v>
      </c>
      <c r="S110" s="5">
        <f>'ssp1-pop'!S110*('ssp1-us'!S110/100)</f>
        <v>32.883248884410811</v>
      </c>
      <c r="T110" s="5">
        <f>'ssp1-pop'!T110*('ssp1-us'!T110/100)</f>
        <v>33.581431317760135</v>
      </c>
      <c r="U110" s="5">
        <f>'ssp1-pop'!U110*('ssp1-us'!U110/100)</f>
        <v>33.96373339769395</v>
      </c>
      <c r="V110" s="5">
        <f>'ssp1-pop'!V110*('ssp1-us'!V110/100)</f>
        <v>34.031528085362545</v>
      </c>
      <c r="W110" s="5">
        <f>'ssp1-pop'!W110*('ssp1-us'!W110/100)</f>
        <v>33.802202287428443</v>
      </c>
      <c r="X110" s="5">
        <f>'ssp1-pop'!X110*('ssp1-us'!X110/100)</f>
        <v>33.304251807154984</v>
      </c>
    </row>
    <row r="111" spans="1:24" x14ac:dyDescent="0.3">
      <c r="A111" s="6" t="s">
        <v>6</v>
      </c>
      <c r="B111" s="6" t="s">
        <v>203</v>
      </c>
      <c r="C111" s="6" t="s">
        <v>118</v>
      </c>
      <c r="D111" s="6" t="s">
        <v>205</v>
      </c>
      <c r="E111" s="6" t="s">
        <v>204</v>
      </c>
      <c r="F111" s="5">
        <f>'ssp1-pop'!F111*('ssp1-us'!F111/100)</f>
        <v>0.12668252039999997</v>
      </c>
      <c r="G111" s="5">
        <f>'ssp1-pop'!G111*('ssp1-us'!G111/100)</f>
        <v>0.16100718384839011</v>
      </c>
      <c r="H111" s="5">
        <f>'ssp1-pop'!H111*('ssp1-us'!H111/100)</f>
        <v>0.1954833890683654</v>
      </c>
      <c r="I111" s="5">
        <f>'ssp1-pop'!I111*('ssp1-us'!I111/100)</f>
        <v>0.2275769851298016</v>
      </c>
      <c r="J111" s="5">
        <f>'ssp1-pop'!J111*('ssp1-us'!J111/100)</f>
        <v>0.2557331950523824</v>
      </c>
      <c r="K111" s="5">
        <f>'ssp1-pop'!K111*('ssp1-us'!K111/100)</f>
        <v>0.28024114747037038</v>
      </c>
      <c r="L111" s="5">
        <f>'ssp1-pop'!L111*('ssp1-us'!L111/100)</f>
        <v>0.30145765799090224</v>
      </c>
      <c r="M111" s="5">
        <f>'ssp1-pop'!M111*('ssp1-us'!M111/100)</f>
        <v>0.31959138946900106</v>
      </c>
      <c r="N111" s="5">
        <f>'ssp1-pop'!N111*('ssp1-us'!N111/100)</f>
        <v>0.33438738730751455</v>
      </c>
      <c r="O111" s="5">
        <f>'ssp1-pop'!O111*('ssp1-us'!O111/100)</f>
        <v>0.34568732084454123</v>
      </c>
      <c r="P111" s="5">
        <f>'ssp1-pop'!P111*('ssp1-us'!P111/100)</f>
        <v>0.35345595865188867</v>
      </c>
      <c r="Q111" s="5">
        <f>'ssp1-pop'!Q111*('ssp1-us'!Q111/100)</f>
        <v>0.35756052635745234</v>
      </c>
      <c r="R111" s="5">
        <f>'ssp1-pop'!R111*('ssp1-us'!R111/100)</f>
        <v>0.3575270354027536</v>
      </c>
      <c r="S111" s="5">
        <f>'ssp1-pop'!S111*('ssp1-us'!S111/100)</f>
        <v>0.35333465376107104</v>
      </c>
      <c r="T111" s="5">
        <f>'ssp1-pop'!T111*('ssp1-us'!T111/100)</f>
        <v>0.3438067592609072</v>
      </c>
      <c r="U111" s="5">
        <f>'ssp1-pop'!U111*('ssp1-us'!U111/100)</f>
        <v>0.32892781701997914</v>
      </c>
      <c r="V111" s="5">
        <f>'ssp1-pop'!V111*('ssp1-us'!V111/100)</f>
        <v>0.30984659299032352</v>
      </c>
      <c r="W111" s="5">
        <f>'ssp1-pop'!W111*('ssp1-us'!W111/100)</f>
        <v>0.28855348058797331</v>
      </c>
      <c r="X111" s="5">
        <f>'ssp1-pop'!X111*('ssp1-us'!X111/100)</f>
        <v>0.26693648057628333</v>
      </c>
    </row>
    <row r="112" spans="1:24" x14ac:dyDescent="0.3">
      <c r="A112" s="6" t="s">
        <v>6</v>
      </c>
      <c r="B112" s="6" t="s">
        <v>203</v>
      </c>
      <c r="C112" s="6" t="s">
        <v>119</v>
      </c>
      <c r="D112" s="6" t="s">
        <v>205</v>
      </c>
      <c r="E112" s="6" t="s">
        <v>204</v>
      </c>
      <c r="F112" s="5">
        <f>'ssp1-pop'!F112*('ssp1-us'!F112/100)</f>
        <v>88.274889013316354</v>
      </c>
      <c r="G112" s="5">
        <f>'ssp1-pop'!G112*('ssp1-us'!G112/100)</f>
        <v>97.374290950810177</v>
      </c>
      <c r="H112" s="5">
        <f>'ssp1-pop'!H112*('ssp1-us'!H112/100)</f>
        <v>105.25013129453403</v>
      </c>
      <c r="I112" s="5">
        <f>'ssp1-pop'!I112*('ssp1-us'!I112/100)</f>
        <v>111.81605215110515</v>
      </c>
      <c r="J112" s="5">
        <f>'ssp1-pop'!J112*('ssp1-us'!J112/100)</f>
        <v>117.01965286557956</v>
      </c>
      <c r="K112" s="5">
        <f>'ssp1-pop'!K112*('ssp1-us'!K112/100)</f>
        <v>121.09677480144293</v>
      </c>
      <c r="L112" s="5">
        <f>'ssp1-pop'!L112*('ssp1-us'!L112/100)</f>
        <v>123.99822653615635</v>
      </c>
      <c r="M112" s="5">
        <f>'ssp1-pop'!M112*('ssp1-us'!M112/100)</f>
        <v>125.7198996268758</v>
      </c>
      <c r="N112" s="5">
        <f>'ssp1-pop'!N112*('ssp1-us'!N112/100)</f>
        <v>126.32130474594095</v>
      </c>
      <c r="O112" s="5">
        <f>'ssp1-pop'!O112*('ssp1-us'!O112/100)</f>
        <v>125.99188217484068</v>
      </c>
      <c r="P112" s="5">
        <f>'ssp1-pop'!P112*('ssp1-us'!P112/100)</f>
        <v>124.84433363190759</v>
      </c>
      <c r="Q112" s="5">
        <f>'ssp1-pop'!Q112*('ssp1-us'!Q112/100)</f>
        <v>123.19539363417941</v>
      </c>
      <c r="R112" s="5">
        <f>'ssp1-pop'!R112*('ssp1-us'!R112/100)</f>
        <v>121.10745655143074</v>
      </c>
      <c r="S112" s="5">
        <f>'ssp1-pop'!S112*('ssp1-us'!S112/100)</f>
        <v>118.64207477617713</v>
      </c>
      <c r="T112" s="5">
        <f>'ssp1-pop'!T112*('ssp1-us'!T112/100)</f>
        <v>115.85200769521174</v>
      </c>
      <c r="U112" s="5">
        <f>'ssp1-pop'!U112*('ssp1-us'!U112/100)</f>
        <v>112.41708033698259</v>
      </c>
      <c r="V112" s="5">
        <f>'ssp1-pop'!V112*('ssp1-us'!V112/100)</f>
        <v>108.42010458489077</v>
      </c>
      <c r="W112" s="5">
        <f>'ssp1-pop'!W112*('ssp1-us'!W112/100)</f>
        <v>103.89618528372195</v>
      </c>
      <c r="X112" s="5">
        <f>'ssp1-pop'!X112*('ssp1-us'!X112/100)</f>
        <v>98.66395648811357</v>
      </c>
    </row>
    <row r="113" spans="1:24" x14ac:dyDescent="0.3">
      <c r="A113" s="6" t="s">
        <v>6</v>
      </c>
      <c r="B113" s="6" t="s">
        <v>203</v>
      </c>
      <c r="C113" s="6" t="s">
        <v>120</v>
      </c>
      <c r="D113" s="6" t="s">
        <v>205</v>
      </c>
      <c r="E113" s="6" t="s">
        <v>204</v>
      </c>
      <c r="F113" s="5">
        <f>'ssp1-pop'!F113*('ssp1-us'!F113/100)</f>
        <v>1.2219401483721533</v>
      </c>
      <c r="G113" s="5">
        <f>'ssp1-pop'!G113*('ssp1-us'!G113/100)</f>
        <v>1.3189889296991359</v>
      </c>
      <c r="H113" s="5">
        <f>'ssp1-pop'!H113*('ssp1-us'!H113/100)</f>
        <v>1.4146243781036525</v>
      </c>
      <c r="I113" s="5">
        <f>'ssp1-pop'!I113*('ssp1-us'!I113/100)</f>
        <v>1.5073438989295247</v>
      </c>
      <c r="J113" s="5">
        <f>'ssp1-pop'!J113*('ssp1-us'!J113/100)</f>
        <v>1.5951963836781791</v>
      </c>
      <c r="K113" s="5">
        <f>'ssp1-pop'!K113*('ssp1-us'!K113/100)</f>
        <v>1.6792216958685011</v>
      </c>
      <c r="L113" s="5">
        <f>'ssp1-pop'!L113*('ssp1-us'!L113/100)</f>
        <v>1.757476096754844</v>
      </c>
      <c r="M113" s="5">
        <f>'ssp1-pop'!M113*('ssp1-us'!M113/100)</f>
        <v>1.8267653747064956</v>
      </c>
      <c r="N113" s="5">
        <f>'ssp1-pop'!N113*('ssp1-us'!N113/100)</f>
        <v>1.8833493766885236</v>
      </c>
      <c r="O113" s="5">
        <f>'ssp1-pop'!O113*('ssp1-us'!O113/100)</f>
        <v>1.9257057923873595</v>
      </c>
      <c r="P113" s="5">
        <f>'ssp1-pop'!P113*('ssp1-us'!P113/100)</f>
        <v>1.9525923936219594</v>
      </c>
      <c r="Q113" s="5">
        <f>'ssp1-pop'!Q113*('ssp1-us'!Q113/100)</f>
        <v>1.9571805386645831</v>
      </c>
      <c r="R113" s="5">
        <f>'ssp1-pop'!R113*('ssp1-us'!R113/100)</f>
        <v>1.9413188993462727</v>
      </c>
      <c r="S113" s="5">
        <f>'ssp1-pop'!S113*('ssp1-us'!S113/100)</f>
        <v>1.9066581768066615</v>
      </c>
      <c r="T113" s="5">
        <f>'ssp1-pop'!T113*('ssp1-us'!T113/100)</f>
        <v>1.8551895594526389</v>
      </c>
      <c r="U113" s="5">
        <f>'ssp1-pop'!U113*('ssp1-us'!U113/100)</f>
        <v>1.7904031444636268</v>
      </c>
      <c r="V113" s="5">
        <f>'ssp1-pop'!V113*('ssp1-us'!V113/100)</f>
        <v>1.7096995241370589</v>
      </c>
      <c r="W113" s="5">
        <f>'ssp1-pop'!W113*('ssp1-us'!W113/100)</f>
        <v>1.6157069665810821</v>
      </c>
      <c r="X113" s="5">
        <f>'ssp1-pop'!X113*('ssp1-us'!X113/100)</f>
        <v>1.5132096653369751</v>
      </c>
    </row>
    <row r="114" spans="1:24" x14ac:dyDescent="0.3">
      <c r="A114" s="6" t="s">
        <v>6</v>
      </c>
      <c r="B114" s="6" t="s">
        <v>203</v>
      </c>
      <c r="C114" s="6" t="s">
        <v>121</v>
      </c>
      <c r="D114" s="6" t="s">
        <v>205</v>
      </c>
      <c r="E114" s="6" t="s">
        <v>204</v>
      </c>
      <c r="F114" s="5">
        <f>'ssp1-pop'!F114*('ssp1-us'!F114/100)</f>
        <v>5.5111524131299978</v>
      </c>
      <c r="G114" s="5">
        <f>'ssp1-pop'!G114*('ssp1-us'!G114/100)</f>
        <v>7.3578672429843595</v>
      </c>
      <c r="H114" s="5">
        <f>'ssp1-pop'!H114*('ssp1-us'!H114/100)</f>
        <v>9.4526300575888609</v>
      </c>
      <c r="I114" s="5">
        <f>'ssp1-pop'!I114*('ssp1-us'!I114/100)</f>
        <v>11.740597908223821</v>
      </c>
      <c r="J114" s="5">
        <f>'ssp1-pop'!J114*('ssp1-us'!J114/100)</f>
        <v>14.099694852561786</v>
      </c>
      <c r="K114" s="5">
        <f>'ssp1-pop'!K114*('ssp1-us'!K114/100)</f>
        <v>16.513770584351875</v>
      </c>
      <c r="L114" s="5">
        <f>'ssp1-pop'!L114*('ssp1-us'!L114/100)</f>
        <v>18.858070601306217</v>
      </c>
      <c r="M114" s="5">
        <f>'ssp1-pop'!M114*('ssp1-us'!M114/100)</f>
        <v>21.051520705145432</v>
      </c>
      <c r="N114" s="5">
        <f>'ssp1-pop'!N114*('ssp1-us'!N114/100)</f>
        <v>23.033781139441864</v>
      </c>
      <c r="O114" s="5">
        <f>'ssp1-pop'!O114*('ssp1-us'!O114/100)</f>
        <v>24.798616721189898</v>
      </c>
      <c r="P114" s="5">
        <f>'ssp1-pop'!P114*('ssp1-us'!P114/100)</f>
        <v>26.337562679542565</v>
      </c>
      <c r="Q114" s="5">
        <f>'ssp1-pop'!Q114*('ssp1-us'!Q114/100)</f>
        <v>27.671789193833774</v>
      </c>
      <c r="R114" s="5">
        <f>'ssp1-pop'!R114*('ssp1-us'!R114/100)</f>
        <v>28.792484586872202</v>
      </c>
      <c r="S114" s="5">
        <f>'ssp1-pop'!S114*('ssp1-us'!S114/100)</f>
        <v>29.690487865468288</v>
      </c>
      <c r="T114" s="5">
        <f>'ssp1-pop'!T114*('ssp1-us'!T114/100)</f>
        <v>30.366959550181711</v>
      </c>
      <c r="U114" s="5">
        <f>'ssp1-pop'!U114*('ssp1-us'!U114/100)</f>
        <v>30.831246252252345</v>
      </c>
      <c r="V114" s="5">
        <f>'ssp1-pop'!V114*('ssp1-us'!V114/100)</f>
        <v>31.090457404154666</v>
      </c>
      <c r="W114" s="5">
        <f>'ssp1-pop'!W114*('ssp1-us'!W114/100)</f>
        <v>31.149629015481402</v>
      </c>
      <c r="X114" s="5">
        <f>'ssp1-pop'!X114*('ssp1-us'!X114/100)</f>
        <v>31.019675347033047</v>
      </c>
    </row>
    <row r="115" spans="1:24" x14ac:dyDescent="0.3">
      <c r="A115" s="6" t="s">
        <v>6</v>
      </c>
      <c r="B115" s="6" t="s">
        <v>203</v>
      </c>
      <c r="C115" s="6" t="s">
        <v>122</v>
      </c>
      <c r="D115" s="6" t="s">
        <v>205</v>
      </c>
      <c r="E115" s="6" t="s">
        <v>204</v>
      </c>
      <c r="F115" s="5">
        <f>'ssp1-pop'!F115*('ssp1-us'!F115/100)</f>
        <v>0.39430642011784345</v>
      </c>
      <c r="G115" s="5">
        <f>'ssp1-pop'!G115*('ssp1-us'!G115/100)</f>
        <v>0.40808550324965359</v>
      </c>
      <c r="H115" s="5">
        <f>'ssp1-pop'!H115*('ssp1-us'!H115/100)</f>
        <v>0.41921180656494067</v>
      </c>
      <c r="I115" s="5">
        <f>'ssp1-pop'!I115*('ssp1-us'!I115/100)</f>
        <v>0.427112980148038</v>
      </c>
      <c r="J115" s="5">
        <f>'ssp1-pop'!J115*('ssp1-us'!J115/100)</f>
        <v>0.4314421932852901</v>
      </c>
      <c r="K115" s="5">
        <f>'ssp1-pop'!K115*('ssp1-us'!K115/100)</f>
        <v>0.433032708557399</v>
      </c>
      <c r="L115" s="5">
        <f>'ssp1-pop'!L115*('ssp1-us'!L115/100)</f>
        <v>0.43225314718280811</v>
      </c>
      <c r="M115" s="5">
        <f>'ssp1-pop'!M115*('ssp1-us'!M115/100)</f>
        <v>0.42944749793331455</v>
      </c>
      <c r="N115" s="5">
        <f>'ssp1-pop'!N115*('ssp1-us'!N115/100)</f>
        <v>0.42489437991825679</v>
      </c>
      <c r="O115" s="5">
        <f>'ssp1-pop'!O115*('ssp1-us'!O115/100)</f>
        <v>0.4190686249594987</v>
      </c>
      <c r="P115" s="5">
        <f>'ssp1-pop'!P115*('ssp1-us'!P115/100)</f>
        <v>0.41209568451778511</v>
      </c>
      <c r="Q115" s="5">
        <f>'ssp1-pop'!Q115*('ssp1-us'!Q115/100)</f>
        <v>0.40344011924773121</v>
      </c>
      <c r="R115" s="5">
        <f>'ssp1-pop'!R115*('ssp1-us'!R115/100)</f>
        <v>0.39307904577954628</v>
      </c>
      <c r="S115" s="5">
        <f>'ssp1-pop'!S115*('ssp1-us'!S115/100)</f>
        <v>0.37948743487663161</v>
      </c>
      <c r="T115" s="5">
        <f>'ssp1-pop'!T115*('ssp1-us'!T115/100)</f>
        <v>0.36283417239283933</v>
      </c>
      <c r="U115" s="5">
        <f>'ssp1-pop'!U115*('ssp1-us'!U115/100)</f>
        <v>0.34390149119480795</v>
      </c>
      <c r="V115" s="5">
        <f>'ssp1-pop'!V115*('ssp1-us'!V115/100)</f>
        <v>0.32264385866893319</v>
      </c>
      <c r="W115" s="5">
        <f>'ssp1-pop'!W115*('ssp1-us'!W115/100)</f>
        <v>0.30014565312615071</v>
      </c>
      <c r="X115" s="5">
        <f>'ssp1-pop'!X115*('ssp1-us'!X115/100)</f>
        <v>0.27764126657062305</v>
      </c>
    </row>
    <row r="116" spans="1:24" x14ac:dyDescent="0.3">
      <c r="A116" s="6" t="s">
        <v>6</v>
      </c>
      <c r="B116" s="6" t="s">
        <v>203</v>
      </c>
      <c r="C116" s="6" t="s">
        <v>123</v>
      </c>
      <c r="D116" s="6" t="s">
        <v>205</v>
      </c>
      <c r="E116" s="6" t="s">
        <v>204</v>
      </c>
      <c r="F116" s="5">
        <f>'ssp1-pop'!F116*('ssp1-us'!F116/100)</f>
        <v>16.138114647640009</v>
      </c>
      <c r="G116" s="5">
        <f>'ssp1-pop'!G116*('ssp1-us'!G116/100)</f>
        <v>18.943848577501189</v>
      </c>
      <c r="H116" s="5">
        <f>'ssp1-pop'!H116*('ssp1-us'!H116/100)</f>
        <v>21.644406307920239</v>
      </c>
      <c r="I116" s="5">
        <f>'ssp1-pop'!I116*('ssp1-us'!I116/100)</f>
        <v>24.147952101792043</v>
      </c>
      <c r="J116" s="5">
        <f>'ssp1-pop'!J116*('ssp1-us'!J116/100)</f>
        <v>26.288342382116159</v>
      </c>
      <c r="K116" s="5">
        <f>'ssp1-pop'!K116*('ssp1-us'!K116/100)</f>
        <v>28.054997324030143</v>
      </c>
      <c r="L116" s="5">
        <f>'ssp1-pop'!L116*('ssp1-us'!L116/100)</f>
        <v>29.402294442172309</v>
      </c>
      <c r="M116" s="5">
        <f>'ssp1-pop'!M116*('ssp1-us'!M116/100)</f>
        <v>30.292553166252493</v>
      </c>
      <c r="N116" s="5">
        <f>'ssp1-pop'!N116*('ssp1-us'!N116/100)</f>
        <v>30.768778863606876</v>
      </c>
      <c r="O116" s="5">
        <f>'ssp1-pop'!O116*('ssp1-us'!O116/100)</f>
        <v>30.870205283114174</v>
      </c>
      <c r="P116" s="5">
        <f>'ssp1-pop'!P116*('ssp1-us'!P116/100)</f>
        <v>30.650154447368376</v>
      </c>
      <c r="Q116" s="5">
        <f>'ssp1-pop'!Q116*('ssp1-us'!Q116/100)</f>
        <v>30.187745016761699</v>
      </c>
      <c r="R116" s="5">
        <f>'ssp1-pop'!R116*('ssp1-us'!R116/100)</f>
        <v>29.532593061863118</v>
      </c>
      <c r="S116" s="5">
        <f>'ssp1-pop'!S116*('ssp1-us'!S116/100)</f>
        <v>28.707401130169348</v>
      </c>
      <c r="T116" s="5">
        <f>'ssp1-pop'!T116*('ssp1-us'!T116/100)</f>
        <v>27.739817956560167</v>
      </c>
      <c r="U116" s="5">
        <f>'ssp1-pop'!U116*('ssp1-us'!U116/100)</f>
        <v>26.670247850253123</v>
      </c>
      <c r="V116" s="5">
        <f>'ssp1-pop'!V116*('ssp1-us'!V116/100)</f>
        <v>25.540155042020935</v>
      </c>
      <c r="W116" s="5">
        <f>'ssp1-pop'!W116*('ssp1-us'!W116/100)</f>
        <v>24.390324029819219</v>
      </c>
      <c r="X116" s="5">
        <f>'ssp1-pop'!X116*('ssp1-us'!X116/100)</f>
        <v>23.252598893358204</v>
      </c>
    </row>
    <row r="117" spans="1:24" x14ac:dyDescent="0.3">
      <c r="A117" s="6" t="s">
        <v>6</v>
      </c>
      <c r="B117" s="6" t="s">
        <v>203</v>
      </c>
      <c r="C117" s="6" t="s">
        <v>124</v>
      </c>
      <c r="D117" s="6" t="s">
        <v>205</v>
      </c>
      <c r="E117" s="6" t="s">
        <v>204</v>
      </c>
      <c r="F117" s="5">
        <f>'ssp1-pop'!F117*('ssp1-us'!F117/100)</f>
        <v>0.38810112419999987</v>
      </c>
      <c r="G117" s="5">
        <f>'ssp1-pop'!G117*('ssp1-us'!G117/100)</f>
        <v>0.42176354203163691</v>
      </c>
      <c r="H117" s="5">
        <f>'ssp1-pop'!H117*('ssp1-us'!H117/100)</f>
        <v>0.45157581963216414</v>
      </c>
      <c r="I117" s="5">
        <f>'ssp1-pop'!I117*('ssp1-us'!I117/100)</f>
        <v>0.4770819911773429</v>
      </c>
      <c r="J117" s="5">
        <f>'ssp1-pop'!J117*('ssp1-us'!J117/100)</f>
        <v>0.49830631181145024</v>
      </c>
      <c r="K117" s="5">
        <f>'ssp1-pop'!K117*('ssp1-us'!K117/100)</f>
        <v>0.51640074243080725</v>
      </c>
      <c r="L117" s="5">
        <f>'ssp1-pop'!L117*('ssp1-us'!L117/100)</f>
        <v>0.53152148511909503</v>
      </c>
      <c r="M117" s="5">
        <f>'ssp1-pop'!M117*('ssp1-us'!M117/100)</f>
        <v>0.54317238994690309</v>
      </c>
      <c r="N117" s="5">
        <f>'ssp1-pop'!N117*('ssp1-us'!N117/100)</f>
        <v>0.55107519226319657</v>
      </c>
      <c r="O117" s="5">
        <f>'ssp1-pop'!O117*('ssp1-us'!O117/100)</f>
        <v>0.55550745753967667</v>
      </c>
      <c r="P117" s="5">
        <f>'ssp1-pop'!P117*('ssp1-us'!P117/100)</f>
        <v>0.5566128578915317</v>
      </c>
      <c r="Q117" s="5">
        <f>'ssp1-pop'!Q117*('ssp1-us'!Q117/100)</f>
        <v>0.55291767101889544</v>
      </c>
      <c r="R117" s="5">
        <f>'ssp1-pop'!R117*('ssp1-us'!R117/100)</f>
        <v>0.54483803704305689</v>
      </c>
      <c r="S117" s="5">
        <f>'ssp1-pop'!S117*('ssp1-us'!S117/100)</f>
        <v>0.53260257790929788</v>
      </c>
      <c r="T117" s="5">
        <f>'ssp1-pop'!T117*('ssp1-us'!T117/100)</f>
        <v>0.51615758441684978</v>
      </c>
      <c r="U117" s="5">
        <f>'ssp1-pop'!U117*('ssp1-us'!U117/100)</f>
        <v>0.49436746216302996</v>
      </c>
      <c r="V117" s="5">
        <f>'ssp1-pop'!V117*('ssp1-us'!V117/100)</f>
        <v>0.46880829305910598</v>
      </c>
      <c r="W117" s="5">
        <f>'ssp1-pop'!W117*('ssp1-us'!W117/100)</f>
        <v>0.4408658469151307</v>
      </c>
      <c r="X117" s="5">
        <f>'ssp1-pop'!X117*('ssp1-us'!X117/100)</f>
        <v>0.40957257807214192</v>
      </c>
    </row>
    <row r="118" spans="1:24" x14ac:dyDescent="0.3">
      <c r="A118" s="6" t="s">
        <v>6</v>
      </c>
      <c r="B118" s="6" t="s">
        <v>203</v>
      </c>
      <c r="C118" s="6" t="s">
        <v>125</v>
      </c>
      <c r="D118" s="6" t="s">
        <v>205</v>
      </c>
      <c r="E118" s="6" t="s">
        <v>204</v>
      </c>
      <c r="F118" s="5">
        <f>'ssp1-pop'!F118*('ssp1-us'!F118/100)</f>
        <v>1.7094371802600004</v>
      </c>
      <c r="G118" s="5">
        <f>'ssp1-pop'!G118*('ssp1-us'!G118/100)</f>
        <v>1.9486168390668801</v>
      </c>
      <c r="H118" s="5">
        <f>'ssp1-pop'!H118*('ssp1-us'!H118/100)</f>
        <v>2.1635173123105989</v>
      </c>
      <c r="I118" s="5">
        <f>'ssp1-pop'!I118*('ssp1-us'!I118/100)</f>
        <v>2.343589921388658</v>
      </c>
      <c r="J118" s="5">
        <f>'ssp1-pop'!J118*('ssp1-us'!J118/100)</f>
        <v>2.4880659465587156</v>
      </c>
      <c r="K118" s="5">
        <f>'ssp1-pop'!K118*('ssp1-us'!K118/100)</f>
        <v>2.6125221943757113</v>
      </c>
      <c r="L118" s="5">
        <f>'ssp1-pop'!L118*('ssp1-us'!L118/100)</f>
        <v>2.7204511271134404</v>
      </c>
      <c r="M118" s="5">
        <f>'ssp1-pop'!M118*('ssp1-us'!M118/100)</f>
        <v>2.8063217632671602</v>
      </c>
      <c r="N118" s="5">
        <f>'ssp1-pop'!N118*('ssp1-us'!N118/100)</f>
        <v>2.8620762546780596</v>
      </c>
      <c r="O118" s="5">
        <f>'ssp1-pop'!O118*('ssp1-us'!O118/100)</f>
        <v>2.8885422236700951</v>
      </c>
      <c r="P118" s="5">
        <f>'ssp1-pop'!P118*('ssp1-us'!P118/100)</f>
        <v>2.8899230448761055</v>
      </c>
      <c r="Q118" s="5">
        <f>'ssp1-pop'!Q118*('ssp1-us'!Q118/100)</f>
        <v>2.8737852301199589</v>
      </c>
      <c r="R118" s="5">
        <f>'ssp1-pop'!R118*('ssp1-us'!R118/100)</f>
        <v>2.8432450581523381</v>
      </c>
      <c r="S118" s="5">
        <f>'ssp1-pop'!S118*('ssp1-us'!S118/100)</f>
        <v>2.798419278502978</v>
      </c>
      <c r="T118" s="5">
        <f>'ssp1-pop'!T118*('ssp1-us'!T118/100)</f>
        <v>2.739469385141851</v>
      </c>
      <c r="U118" s="5">
        <f>'ssp1-pop'!U118*('ssp1-us'!U118/100)</f>
        <v>2.6692208418162919</v>
      </c>
      <c r="V118" s="5">
        <f>'ssp1-pop'!V118*('ssp1-us'!V118/100)</f>
        <v>2.5916458261191253</v>
      </c>
      <c r="W118" s="5">
        <f>'ssp1-pop'!W118*('ssp1-us'!W118/100)</f>
        <v>2.5097340983134786</v>
      </c>
      <c r="X118" s="5">
        <f>'ssp1-pop'!X118*('ssp1-us'!X118/100)</f>
        <v>2.4233051790914835</v>
      </c>
    </row>
    <row r="119" spans="1:24" x14ac:dyDescent="0.3">
      <c r="A119" s="6" t="s">
        <v>6</v>
      </c>
      <c r="B119" s="6" t="s">
        <v>203</v>
      </c>
      <c r="C119" s="6" t="s">
        <v>126</v>
      </c>
      <c r="D119" s="6" t="s">
        <v>205</v>
      </c>
      <c r="E119" s="6" t="s">
        <v>204</v>
      </c>
      <c r="F119" s="5">
        <f>'ssp1-pop'!F119*('ssp1-us'!F119/100)</f>
        <v>8.9900066200999991</v>
      </c>
      <c r="G119" s="5">
        <f>'ssp1-pop'!G119*('ssp1-us'!G119/100)</f>
        <v>11.398336071950281</v>
      </c>
      <c r="H119" s="5">
        <f>'ssp1-pop'!H119*('ssp1-us'!H119/100)</f>
        <v>13.992513411040907</v>
      </c>
      <c r="I119" s="5">
        <f>'ssp1-pop'!I119*('ssp1-us'!I119/100)</f>
        <v>16.679695677210344</v>
      </c>
      <c r="J119" s="5">
        <f>'ssp1-pop'!J119*('ssp1-us'!J119/100)</f>
        <v>19.303224776407589</v>
      </c>
      <c r="K119" s="5">
        <f>'ssp1-pop'!K119*('ssp1-us'!K119/100)</f>
        <v>21.839977997229962</v>
      </c>
      <c r="L119" s="5">
        <f>'ssp1-pop'!L119*('ssp1-us'!L119/100)</f>
        <v>24.178355177696474</v>
      </c>
      <c r="M119" s="5">
        <f>'ssp1-pop'!M119*('ssp1-us'!M119/100)</f>
        <v>26.268724739381444</v>
      </c>
      <c r="N119" s="5">
        <f>'ssp1-pop'!N119*('ssp1-us'!N119/100)</f>
        <v>28.110549342420796</v>
      </c>
      <c r="O119" s="5">
        <f>'ssp1-pop'!O119*('ssp1-us'!O119/100)</f>
        <v>29.720456456384703</v>
      </c>
      <c r="P119" s="5">
        <f>'ssp1-pop'!P119*('ssp1-us'!P119/100)</f>
        <v>31.095664913208456</v>
      </c>
      <c r="Q119" s="5">
        <f>'ssp1-pop'!Q119*('ssp1-us'!Q119/100)</f>
        <v>32.234966086416058</v>
      </c>
      <c r="R119" s="5">
        <f>'ssp1-pop'!R119*('ssp1-us'!R119/100)</f>
        <v>33.118208442557538</v>
      </c>
      <c r="S119" s="5">
        <f>'ssp1-pop'!S119*('ssp1-us'!S119/100)</f>
        <v>33.738830988858588</v>
      </c>
      <c r="T119" s="5">
        <f>'ssp1-pop'!T119*('ssp1-us'!T119/100)</f>
        <v>34.10262721542739</v>
      </c>
      <c r="U119" s="5">
        <f>'ssp1-pop'!U119*('ssp1-us'!U119/100)</f>
        <v>34.210919454350815</v>
      </c>
      <c r="V119" s="5">
        <f>'ssp1-pop'!V119*('ssp1-us'!V119/100)</f>
        <v>34.069175931766864</v>
      </c>
      <c r="W119" s="5">
        <f>'ssp1-pop'!W119*('ssp1-us'!W119/100)</f>
        <v>33.689388905932844</v>
      </c>
      <c r="X119" s="5">
        <f>'ssp1-pop'!X119*('ssp1-us'!X119/100)</f>
        <v>33.098664786007092</v>
      </c>
    </row>
    <row r="120" spans="1:24" x14ac:dyDescent="0.3">
      <c r="A120" s="6" t="s">
        <v>6</v>
      </c>
      <c r="B120" s="6" t="s">
        <v>203</v>
      </c>
      <c r="C120" s="6" t="s">
        <v>127</v>
      </c>
      <c r="D120" s="6" t="s">
        <v>205</v>
      </c>
      <c r="E120" s="6" t="s">
        <v>204</v>
      </c>
      <c r="F120" s="5">
        <f>'ssp1-pop'!F120*('ssp1-us'!F120/100)</f>
        <v>1.4335223448200003</v>
      </c>
      <c r="G120" s="5">
        <f>'ssp1-pop'!G120*('ssp1-us'!G120/100)</f>
        <v>1.7790812896086061</v>
      </c>
      <c r="H120" s="5">
        <f>'ssp1-pop'!H120*('ssp1-us'!H120/100)</f>
        <v>2.1365035073924017</v>
      </c>
      <c r="I120" s="5">
        <f>'ssp1-pop'!I120*('ssp1-us'!I120/100)</f>
        <v>2.4911980780621836</v>
      </c>
      <c r="J120" s="5">
        <f>'ssp1-pop'!J120*('ssp1-us'!J120/100)</f>
        <v>2.8348376428046849</v>
      </c>
      <c r="K120" s="5">
        <f>'ssp1-pop'!K120*('ssp1-us'!K120/100)</f>
        <v>3.1661659680509087</v>
      </c>
      <c r="L120" s="5">
        <f>'ssp1-pop'!L120*('ssp1-us'!L120/100)</f>
        <v>3.47152557162002</v>
      </c>
      <c r="M120" s="5">
        <f>'ssp1-pop'!M120*('ssp1-us'!M120/100)</f>
        <v>3.7383144280409617</v>
      </c>
      <c r="N120" s="5">
        <f>'ssp1-pop'!N120*('ssp1-us'!N120/100)</f>
        <v>3.9626100063153529</v>
      </c>
      <c r="O120" s="5">
        <f>'ssp1-pop'!O120*('ssp1-us'!O120/100)</f>
        <v>4.1495216109737711</v>
      </c>
      <c r="P120" s="5">
        <f>'ssp1-pop'!P120*('ssp1-us'!P120/100)</f>
        <v>4.3056035142344644</v>
      </c>
      <c r="Q120" s="5">
        <f>'ssp1-pop'!Q120*('ssp1-us'!Q120/100)</f>
        <v>4.4324480180081878</v>
      </c>
      <c r="R120" s="5">
        <f>'ssp1-pop'!R120*('ssp1-us'!R120/100)</f>
        <v>4.5281027719470188</v>
      </c>
      <c r="S120" s="5">
        <f>'ssp1-pop'!S120*('ssp1-us'!S120/100)</f>
        <v>4.5894277024764953</v>
      </c>
      <c r="T120" s="5">
        <f>'ssp1-pop'!T120*('ssp1-us'!T120/100)</f>
        <v>4.6177408451534019</v>
      </c>
      <c r="U120" s="5">
        <f>'ssp1-pop'!U120*('ssp1-us'!U120/100)</f>
        <v>4.6155029052292669</v>
      </c>
      <c r="V120" s="5">
        <f>'ssp1-pop'!V120*('ssp1-us'!V120/100)</f>
        <v>4.585788597618949</v>
      </c>
      <c r="W120" s="5">
        <f>'ssp1-pop'!W120*('ssp1-us'!W120/100)</f>
        <v>4.5319421336471146</v>
      </c>
      <c r="X120" s="5">
        <f>'ssp1-pop'!X120*('ssp1-us'!X120/100)</f>
        <v>4.4568014469349615</v>
      </c>
    </row>
    <row r="121" spans="1:24" x14ac:dyDescent="0.3">
      <c r="A121" s="6" t="s">
        <v>6</v>
      </c>
      <c r="B121" s="6" t="s">
        <v>203</v>
      </c>
      <c r="C121" s="6" t="s">
        <v>128</v>
      </c>
      <c r="D121" s="6" t="s">
        <v>205</v>
      </c>
      <c r="E121" s="6" t="s">
        <v>204</v>
      </c>
      <c r="F121" s="5">
        <f>'ssp1-pop'!F121*('ssp1-us'!F121/100)</f>
        <v>0.36136113436911299</v>
      </c>
      <c r="G121" s="5">
        <f>'ssp1-pop'!G121*('ssp1-us'!G121/100)</f>
        <v>0.37596547280760922</v>
      </c>
      <c r="H121" s="5">
        <f>'ssp1-pop'!H121*('ssp1-us'!H121/100)</f>
        <v>0.38649605740784199</v>
      </c>
      <c r="I121" s="5">
        <f>'ssp1-pop'!I121*('ssp1-us'!I121/100)</f>
        <v>0.39423993275671948</v>
      </c>
      <c r="J121" s="5">
        <f>'ssp1-pop'!J121*('ssp1-us'!J121/100)</f>
        <v>0.39943442420551728</v>
      </c>
      <c r="K121" s="5">
        <f>'ssp1-pop'!K121*('ssp1-us'!K121/100)</f>
        <v>0.40289777115663072</v>
      </c>
      <c r="L121" s="5">
        <f>'ssp1-pop'!L121*('ssp1-us'!L121/100)</f>
        <v>0.40437488334988708</v>
      </c>
      <c r="M121" s="5">
        <f>'ssp1-pop'!M121*('ssp1-us'!M121/100)</f>
        <v>0.40369361264395875</v>
      </c>
      <c r="N121" s="5">
        <f>'ssp1-pop'!N121*('ssp1-us'!N121/100)</f>
        <v>0.40079158940690351</v>
      </c>
      <c r="O121" s="5">
        <f>'ssp1-pop'!O121*('ssp1-us'!O121/100)</f>
        <v>0.39597428162253123</v>
      </c>
      <c r="P121" s="5">
        <f>'ssp1-pop'!P121*('ssp1-us'!P121/100)</f>
        <v>0.38961636766577873</v>
      </c>
      <c r="Q121" s="5">
        <f>'ssp1-pop'!Q121*('ssp1-us'!Q121/100)</f>
        <v>0.38200249478818921</v>
      </c>
      <c r="R121" s="5">
        <f>'ssp1-pop'!R121*('ssp1-us'!R121/100)</f>
        <v>0.3732652267784895</v>
      </c>
      <c r="S121" s="5">
        <f>'ssp1-pop'!S121*('ssp1-us'!S121/100)</f>
        <v>0.36295031967949404</v>
      </c>
      <c r="T121" s="5">
        <f>'ssp1-pop'!T121*('ssp1-us'!T121/100)</f>
        <v>0.35152546707055227</v>
      </c>
      <c r="U121" s="5">
        <f>'ssp1-pop'!U121*('ssp1-us'!U121/100)</f>
        <v>0.33907220891622425</v>
      </c>
      <c r="V121" s="5">
        <f>'ssp1-pop'!V121*('ssp1-us'!V121/100)</f>
        <v>0.32501416339150208</v>
      </c>
      <c r="W121" s="5">
        <f>'ssp1-pop'!W121*('ssp1-us'!W121/100)</f>
        <v>0.30912433703177616</v>
      </c>
      <c r="X121" s="5">
        <f>'ssp1-pop'!X121*('ssp1-us'!X121/100)</f>
        <v>0.29209194617780687</v>
      </c>
    </row>
    <row r="122" spans="1:24" x14ac:dyDescent="0.3">
      <c r="A122" s="6" t="s">
        <v>6</v>
      </c>
      <c r="B122" s="6" t="s">
        <v>203</v>
      </c>
      <c r="C122" s="6" t="s">
        <v>129</v>
      </c>
      <c r="D122" s="6" t="s">
        <v>205</v>
      </c>
      <c r="E122" s="6" t="s">
        <v>204</v>
      </c>
      <c r="F122" s="5">
        <f>'ssp1-pop'!F122*('ssp1-us'!F122/100)</f>
        <v>0.54353458963999979</v>
      </c>
      <c r="G122" s="5">
        <f>'ssp1-pop'!G122*('ssp1-us'!G122/100)</f>
        <v>0.62249232570655355</v>
      </c>
      <c r="H122" s="5">
        <f>'ssp1-pop'!H122*('ssp1-us'!H122/100)</f>
        <v>0.70052852966481638</v>
      </c>
      <c r="I122" s="5">
        <f>'ssp1-pop'!I122*('ssp1-us'!I122/100)</f>
        <v>0.77459004393805075</v>
      </c>
      <c r="J122" s="5">
        <f>'ssp1-pop'!J122*('ssp1-us'!J122/100)</f>
        <v>0.84145454762208383</v>
      </c>
      <c r="K122" s="5">
        <f>'ssp1-pop'!K122*('ssp1-us'!K122/100)</f>
        <v>0.90065881299505746</v>
      </c>
      <c r="L122" s="5">
        <f>'ssp1-pop'!L122*('ssp1-us'!L122/100)</f>
        <v>0.95092070136335494</v>
      </c>
      <c r="M122" s="5">
        <f>'ssp1-pop'!M122*('ssp1-us'!M122/100)</f>
        <v>0.99116779374416997</v>
      </c>
      <c r="N122" s="5">
        <f>'ssp1-pop'!N122*('ssp1-us'!N122/100)</f>
        <v>1.0210228959256431</v>
      </c>
      <c r="O122" s="5">
        <f>'ssp1-pop'!O122*('ssp1-us'!O122/100)</f>
        <v>1.041229825502709</v>
      </c>
      <c r="P122" s="5">
        <f>'ssp1-pop'!P122*('ssp1-us'!P122/100)</f>
        <v>1.0526522928356619</v>
      </c>
      <c r="Q122" s="5">
        <f>'ssp1-pop'!Q122*('ssp1-us'!Q122/100)</f>
        <v>1.05504457061663</v>
      </c>
      <c r="R122" s="5">
        <f>'ssp1-pop'!R122*('ssp1-us'!R122/100)</f>
        <v>1.0494631117357114</v>
      </c>
      <c r="S122" s="5">
        <f>'ssp1-pop'!S122*('ssp1-us'!S122/100)</f>
        <v>1.0367556779380969</v>
      </c>
      <c r="T122" s="5">
        <f>'ssp1-pop'!T122*('ssp1-us'!T122/100)</f>
        <v>1.0178315576489931</v>
      </c>
      <c r="U122" s="5">
        <f>'ssp1-pop'!U122*('ssp1-us'!U122/100)</f>
        <v>0.99342417545289963</v>
      </c>
      <c r="V122" s="5">
        <f>'ssp1-pop'!V122*('ssp1-us'!V122/100)</f>
        <v>0.96107154601566203</v>
      </c>
      <c r="W122" s="5">
        <f>'ssp1-pop'!W122*('ssp1-us'!W122/100)</f>
        <v>0.92183628689823094</v>
      </c>
      <c r="X122" s="5">
        <f>'ssp1-pop'!X122*('ssp1-us'!X122/100)</f>
        <v>0.8776910499724726</v>
      </c>
    </row>
    <row r="123" spans="1:24" x14ac:dyDescent="0.3">
      <c r="A123" s="6" t="s">
        <v>6</v>
      </c>
      <c r="B123" s="6" t="s">
        <v>203</v>
      </c>
      <c r="C123" s="6" t="s">
        <v>130</v>
      </c>
      <c r="D123" s="6" t="s">
        <v>205</v>
      </c>
      <c r="E123" s="6" t="s">
        <v>204</v>
      </c>
      <c r="F123" s="5">
        <f>'ssp1-pop'!F123*('ssp1-us'!F123/100)</f>
        <v>2.9457472572924823</v>
      </c>
      <c r="G123" s="5">
        <f>'ssp1-pop'!G123*('ssp1-us'!G123/100)</f>
        <v>4.0012618300112415</v>
      </c>
      <c r="H123" s="5">
        <f>'ssp1-pop'!H123*('ssp1-us'!H123/100)</f>
        <v>5.3394741170199191</v>
      </c>
      <c r="I123" s="5">
        <f>'ssp1-pop'!I123*('ssp1-us'!I123/100)</f>
        <v>6.9636516255143279</v>
      </c>
      <c r="J123" s="5">
        <f>'ssp1-pop'!J123*('ssp1-us'!J123/100)</f>
        <v>8.8605761806315115</v>
      </c>
      <c r="K123" s="5">
        <f>'ssp1-pop'!K123*('ssp1-us'!K123/100)</f>
        <v>11.056823234595958</v>
      </c>
      <c r="L123" s="5">
        <f>'ssp1-pop'!L123*('ssp1-us'!L123/100)</f>
        <v>13.496770387311019</v>
      </c>
      <c r="M123" s="5">
        <f>'ssp1-pop'!M123*('ssp1-us'!M123/100)</f>
        <v>16.100640998541273</v>
      </c>
      <c r="N123" s="5">
        <f>'ssp1-pop'!N123*('ssp1-us'!N123/100)</f>
        <v>18.78212570722139</v>
      </c>
      <c r="O123" s="5">
        <f>'ssp1-pop'!O123*('ssp1-us'!O123/100)</f>
        <v>21.479846345238169</v>
      </c>
      <c r="P123" s="5">
        <f>'ssp1-pop'!P123*('ssp1-us'!P123/100)</f>
        <v>24.120600037048721</v>
      </c>
      <c r="Q123" s="5">
        <f>'ssp1-pop'!Q123*('ssp1-us'!Q123/100)</f>
        <v>26.654952331750877</v>
      </c>
      <c r="R123" s="5">
        <f>'ssp1-pop'!R123*('ssp1-us'!R123/100)</f>
        <v>29.013783756202059</v>
      </c>
      <c r="S123" s="5">
        <f>'ssp1-pop'!S123*('ssp1-us'!S123/100)</f>
        <v>31.144151808667296</v>
      </c>
      <c r="T123" s="5">
        <f>'ssp1-pop'!T123*('ssp1-us'!T123/100)</f>
        <v>33.01527501825305</v>
      </c>
      <c r="U123" s="5">
        <f>'ssp1-pop'!U123*('ssp1-us'!U123/100)</f>
        <v>34.609282380176275</v>
      </c>
      <c r="V123" s="5">
        <f>'ssp1-pop'!V123*('ssp1-us'!V123/100)</f>
        <v>35.914550722699992</v>
      </c>
      <c r="W123" s="5">
        <f>'ssp1-pop'!W123*('ssp1-us'!W123/100)</f>
        <v>36.921702253743483</v>
      </c>
      <c r="X123" s="5">
        <f>'ssp1-pop'!X123*('ssp1-us'!X123/100)</f>
        <v>37.62797018542075</v>
      </c>
    </row>
    <row r="124" spans="1:24" x14ac:dyDescent="0.3">
      <c r="A124" s="6" t="s">
        <v>6</v>
      </c>
      <c r="B124" s="6" t="s">
        <v>203</v>
      </c>
      <c r="C124" s="6" t="s">
        <v>131</v>
      </c>
      <c r="D124" s="6" t="s">
        <v>205</v>
      </c>
      <c r="E124" s="6" t="s">
        <v>204</v>
      </c>
      <c r="F124" s="5">
        <f>'ssp1-pop'!F124*('ssp1-us'!F124/100)</f>
        <v>20.497297979069998</v>
      </c>
      <c r="G124" s="5">
        <f>'ssp1-pop'!G124*('ssp1-us'!G124/100)</f>
        <v>23.34831264772447</v>
      </c>
      <c r="H124" s="5">
        <f>'ssp1-pop'!H124*('ssp1-us'!H124/100)</f>
        <v>25.914350676466839</v>
      </c>
      <c r="I124" s="5">
        <f>'ssp1-pop'!I124*('ssp1-us'!I124/100)</f>
        <v>28.195337376806403</v>
      </c>
      <c r="J124" s="5">
        <f>'ssp1-pop'!J124*('ssp1-us'!J124/100)</f>
        <v>30.180265149262297</v>
      </c>
      <c r="K124" s="5">
        <f>'ssp1-pop'!K124*('ssp1-us'!K124/100)</f>
        <v>31.92516317116392</v>
      </c>
      <c r="L124" s="5">
        <f>'ssp1-pop'!L124*('ssp1-us'!L124/100)</f>
        <v>33.389875969674712</v>
      </c>
      <c r="M124" s="5">
        <f>'ssp1-pop'!M124*('ssp1-us'!M124/100)</f>
        <v>34.554230636277573</v>
      </c>
      <c r="N124" s="5">
        <f>'ssp1-pop'!N124*('ssp1-us'!N124/100)</f>
        <v>35.426440700433368</v>
      </c>
      <c r="O124" s="5">
        <f>'ssp1-pop'!O124*('ssp1-us'!O124/100)</f>
        <v>36.053516501239592</v>
      </c>
      <c r="P124" s="5">
        <f>'ssp1-pop'!P124*('ssp1-us'!P124/100)</f>
        <v>36.459362997400817</v>
      </c>
      <c r="Q124" s="5">
        <f>'ssp1-pop'!Q124*('ssp1-us'!Q124/100)</f>
        <v>36.65854413737884</v>
      </c>
      <c r="R124" s="5">
        <f>'ssp1-pop'!R124*('ssp1-us'!R124/100)</f>
        <v>36.655887141015313</v>
      </c>
      <c r="S124" s="5">
        <f>'ssp1-pop'!S124*('ssp1-us'!S124/100)</f>
        <v>36.443555832958097</v>
      </c>
      <c r="T124" s="5">
        <f>'ssp1-pop'!T124*('ssp1-us'!T124/100)</f>
        <v>36.019777728459893</v>
      </c>
      <c r="U124" s="5">
        <f>'ssp1-pop'!U124*('ssp1-us'!U124/100)</f>
        <v>35.400526132350102</v>
      </c>
      <c r="V124" s="5">
        <f>'ssp1-pop'!V124*('ssp1-us'!V124/100)</f>
        <v>34.517002852153453</v>
      </c>
      <c r="W124" s="5">
        <f>'ssp1-pop'!W124*('ssp1-us'!W124/100)</f>
        <v>33.368180651983472</v>
      </c>
      <c r="X124" s="5">
        <f>'ssp1-pop'!X124*('ssp1-us'!X124/100)</f>
        <v>32.013847611211915</v>
      </c>
    </row>
    <row r="125" spans="1:24" x14ac:dyDescent="0.3">
      <c r="A125" s="6" t="s">
        <v>6</v>
      </c>
      <c r="B125" s="6" t="s">
        <v>203</v>
      </c>
      <c r="C125" s="6" t="s">
        <v>132</v>
      </c>
      <c r="D125" s="6" t="s">
        <v>205</v>
      </c>
      <c r="E125" s="6" t="s">
        <v>204</v>
      </c>
      <c r="F125" s="5">
        <f>'ssp1-pop'!F125*('ssp1-us'!F125/100)</f>
        <v>0.10221008549999998</v>
      </c>
      <c r="G125" s="5">
        <f>'ssp1-pop'!G125*('ssp1-us'!G125/100)</f>
        <v>0.12717280749750795</v>
      </c>
      <c r="H125" s="5">
        <f>'ssp1-pop'!H125*('ssp1-us'!H125/100)</f>
        <v>0.15237586396004732</v>
      </c>
      <c r="I125" s="5">
        <f>'ssp1-pop'!I125*('ssp1-us'!I125/100)</f>
        <v>0.17790198793375223</v>
      </c>
      <c r="J125" s="5">
        <f>'ssp1-pop'!J125*('ssp1-us'!J125/100)</f>
        <v>0.20396603848119882</v>
      </c>
      <c r="K125" s="5">
        <f>'ssp1-pop'!K125*('ssp1-us'!K125/100)</f>
        <v>0.23026011060687371</v>
      </c>
      <c r="L125" s="5">
        <f>'ssp1-pop'!L125*('ssp1-us'!L125/100)</f>
        <v>0.25536061416979011</v>
      </c>
      <c r="M125" s="5">
        <f>'ssp1-pop'!M125*('ssp1-us'!M125/100)</f>
        <v>0.27830454800779553</v>
      </c>
      <c r="N125" s="5">
        <f>'ssp1-pop'!N125*('ssp1-us'!N125/100)</f>
        <v>0.29863322963708461</v>
      </c>
      <c r="O125" s="5">
        <f>'ssp1-pop'!O125*('ssp1-us'!O125/100)</f>
        <v>0.31660198207788853</v>
      </c>
      <c r="P125" s="5">
        <f>'ssp1-pop'!P125*('ssp1-us'!P125/100)</f>
        <v>0.3323716610579871</v>
      </c>
      <c r="Q125" s="5">
        <f>'ssp1-pop'!Q125*('ssp1-us'!Q125/100)</f>
        <v>0.34591230893819713</v>
      </c>
      <c r="R125" s="5">
        <f>'ssp1-pop'!R125*('ssp1-us'!R125/100)</f>
        <v>0.35702843599763862</v>
      </c>
      <c r="S125" s="5">
        <f>'ssp1-pop'!S125*('ssp1-us'!S125/100)</f>
        <v>0.36509902905816405</v>
      </c>
      <c r="T125" s="5">
        <f>'ssp1-pop'!T125*('ssp1-us'!T125/100)</f>
        <v>0.37014834460216056</v>
      </c>
      <c r="U125" s="5">
        <f>'ssp1-pop'!U125*('ssp1-us'!U125/100)</f>
        <v>0.3724138990504996</v>
      </c>
      <c r="V125" s="5">
        <f>'ssp1-pop'!V125*('ssp1-us'!V125/100)</f>
        <v>0.37205010368825336</v>
      </c>
      <c r="W125" s="5">
        <f>'ssp1-pop'!W125*('ssp1-us'!W125/100)</f>
        <v>0.36826209847843006</v>
      </c>
      <c r="X125" s="5">
        <f>'ssp1-pop'!X125*('ssp1-us'!X125/100)</f>
        <v>0.36065292822719702</v>
      </c>
    </row>
    <row r="126" spans="1:24" x14ac:dyDescent="0.3">
      <c r="A126" s="6" t="s">
        <v>6</v>
      </c>
      <c r="B126" s="6" t="s">
        <v>203</v>
      </c>
      <c r="C126" s="6" t="s">
        <v>133</v>
      </c>
      <c r="D126" s="6" t="s">
        <v>205</v>
      </c>
      <c r="E126" s="6" t="s">
        <v>204</v>
      </c>
      <c r="F126" s="5">
        <f>'ssp1-pop'!F126*('ssp1-us'!F126/100)</f>
        <v>0.86712466353000051</v>
      </c>
      <c r="G126" s="5">
        <f>'ssp1-pop'!G126*('ssp1-us'!G126/100)</f>
        <v>1.052066707192439</v>
      </c>
      <c r="H126" s="5">
        <f>'ssp1-pop'!H126*('ssp1-us'!H126/100)</f>
        <v>1.2470425331523731</v>
      </c>
      <c r="I126" s="5">
        <f>'ssp1-pop'!I126*('ssp1-us'!I126/100)</f>
        <v>1.443381464509125</v>
      </c>
      <c r="J126" s="5">
        <f>'ssp1-pop'!J126*('ssp1-us'!J126/100)</f>
        <v>1.6331629995815315</v>
      </c>
      <c r="K126" s="5">
        <f>'ssp1-pop'!K126*('ssp1-us'!K126/100)</f>
        <v>1.8151532346720507</v>
      </c>
      <c r="L126" s="5">
        <f>'ssp1-pop'!L126*('ssp1-us'!L126/100)</f>
        <v>1.9834766004093562</v>
      </c>
      <c r="M126" s="5">
        <f>'ssp1-pop'!M126*('ssp1-us'!M126/100)</f>
        <v>2.1332545850263367</v>
      </c>
      <c r="N126" s="5">
        <f>'ssp1-pop'!N126*('ssp1-us'!N126/100)</f>
        <v>2.2633635059532526</v>
      </c>
      <c r="O126" s="5">
        <f>'ssp1-pop'!O126*('ssp1-us'!O126/100)</f>
        <v>2.3732141923596721</v>
      </c>
      <c r="P126" s="5">
        <f>'ssp1-pop'!P126*('ssp1-us'!P126/100)</f>
        <v>2.4626303013479114</v>
      </c>
      <c r="Q126" s="5">
        <f>'ssp1-pop'!Q126*('ssp1-us'!Q126/100)</f>
        <v>2.5310623158289354</v>
      </c>
      <c r="R126" s="5">
        <f>'ssp1-pop'!R126*('ssp1-us'!R126/100)</f>
        <v>2.5773129074301191</v>
      </c>
      <c r="S126" s="5">
        <f>'ssp1-pop'!S126*('ssp1-us'!S126/100)</f>
        <v>2.6003733934177693</v>
      </c>
      <c r="T126" s="5">
        <f>'ssp1-pop'!T126*('ssp1-us'!T126/100)</f>
        <v>2.6007091040514441</v>
      </c>
      <c r="U126" s="5">
        <f>'ssp1-pop'!U126*('ssp1-us'!U126/100)</f>
        <v>2.5796018399372733</v>
      </c>
      <c r="V126" s="5">
        <f>'ssp1-pop'!V126*('ssp1-us'!V126/100)</f>
        <v>2.5394385746896027</v>
      </c>
      <c r="W126" s="5">
        <f>'ssp1-pop'!W126*('ssp1-us'!W126/100)</f>
        <v>2.4829765095179219</v>
      </c>
      <c r="X126" s="5">
        <f>'ssp1-pop'!X126*('ssp1-us'!X126/100)</f>
        <v>2.4136778502235221</v>
      </c>
    </row>
    <row r="127" spans="1:24" x14ac:dyDescent="0.3">
      <c r="A127" s="6" t="s">
        <v>6</v>
      </c>
      <c r="B127" s="6" t="s">
        <v>203</v>
      </c>
      <c r="C127" s="6" t="s">
        <v>134</v>
      </c>
      <c r="D127" s="6" t="s">
        <v>205</v>
      </c>
      <c r="E127" s="6" t="s">
        <v>204</v>
      </c>
      <c r="F127" s="5">
        <f>'ssp1-pop'!F127*('ssp1-us'!F127/100)</f>
        <v>0.143894014746731</v>
      </c>
      <c r="G127" s="5">
        <f>'ssp1-pop'!G127*('ssp1-us'!G127/100)</f>
        <v>0.16540896917634601</v>
      </c>
      <c r="H127" s="5">
        <f>'ssp1-pop'!H127*('ssp1-us'!H127/100)</f>
        <v>0.18694124139971297</v>
      </c>
      <c r="I127" s="5">
        <f>'ssp1-pop'!I127*('ssp1-us'!I127/100)</f>
        <v>0.20780781745973445</v>
      </c>
      <c r="J127" s="5">
        <f>'ssp1-pop'!J127*('ssp1-us'!J127/100)</f>
        <v>0.22746895316958643</v>
      </c>
      <c r="K127" s="5">
        <f>'ssp1-pop'!K127*('ssp1-us'!K127/100)</f>
        <v>0.24617999584032982</v>
      </c>
      <c r="L127" s="5">
        <f>'ssp1-pop'!L127*('ssp1-us'!L127/100)</f>
        <v>0.26369299890799652</v>
      </c>
      <c r="M127" s="5">
        <f>'ssp1-pop'!M127*('ssp1-us'!M127/100)</f>
        <v>0.27963658414196768</v>
      </c>
      <c r="N127" s="5">
        <f>'ssp1-pop'!N127*('ssp1-us'!N127/100)</f>
        <v>0.29356378844662628</v>
      </c>
      <c r="O127" s="5">
        <f>'ssp1-pop'!O127*('ssp1-us'!O127/100)</f>
        <v>0.3053671955557537</v>
      </c>
      <c r="P127" s="5">
        <f>'ssp1-pop'!P127*('ssp1-us'!P127/100)</f>
        <v>0.31493778774341652</v>
      </c>
      <c r="Q127" s="5">
        <f>'ssp1-pop'!Q127*('ssp1-us'!Q127/100)</f>
        <v>0.3216764708534936</v>
      </c>
      <c r="R127" s="5">
        <f>'ssp1-pop'!R127*('ssp1-us'!R127/100)</f>
        <v>0.32571882679864111</v>
      </c>
      <c r="S127" s="5">
        <f>'ssp1-pop'!S127*('ssp1-us'!S127/100)</f>
        <v>0.32720407673492102</v>
      </c>
      <c r="T127" s="5">
        <f>'ssp1-pop'!T127*('ssp1-us'!T127/100)</f>
        <v>0.32627405545242821</v>
      </c>
      <c r="U127" s="5">
        <f>'ssp1-pop'!U127*('ssp1-us'!U127/100)</f>
        <v>0.32275740084081472</v>
      </c>
      <c r="V127" s="5">
        <f>'ssp1-pop'!V127*('ssp1-us'!V127/100)</f>
        <v>0.31641908527519119</v>
      </c>
      <c r="W127" s="5">
        <f>'ssp1-pop'!W127*('ssp1-us'!W127/100)</f>
        <v>0.30762061604959962</v>
      </c>
      <c r="X127" s="5">
        <f>'ssp1-pop'!X127*('ssp1-us'!X127/100)</f>
        <v>0.29682876142924514</v>
      </c>
    </row>
    <row r="128" spans="1:24" x14ac:dyDescent="0.3">
      <c r="A128" s="6" t="s">
        <v>6</v>
      </c>
      <c r="B128" s="6" t="s">
        <v>203</v>
      </c>
      <c r="C128" s="6" t="s">
        <v>135</v>
      </c>
      <c r="D128" s="6" t="s">
        <v>205</v>
      </c>
      <c r="E128" s="6" t="s">
        <v>204</v>
      </c>
      <c r="F128" s="5">
        <f>'ssp1-pop'!F128*('ssp1-us'!F128/100)</f>
        <v>2.653940038770001</v>
      </c>
      <c r="G128" s="5">
        <f>'ssp1-pop'!G128*('ssp1-us'!G128/100)</f>
        <v>3.6909486633964486</v>
      </c>
      <c r="H128" s="5">
        <f>'ssp1-pop'!H128*('ssp1-us'!H128/100)</f>
        <v>5.0161882382137941</v>
      </c>
      <c r="I128" s="5">
        <f>'ssp1-pop'!I128*('ssp1-us'!I128/100)</f>
        <v>6.6614203556105709</v>
      </c>
      <c r="J128" s="5">
        <f>'ssp1-pop'!J128*('ssp1-us'!J128/100)</f>
        <v>8.6316276850132887</v>
      </c>
      <c r="K128" s="5">
        <f>'ssp1-pop'!K128*('ssp1-us'!K128/100)</f>
        <v>10.972753462904357</v>
      </c>
      <c r="L128" s="5">
        <f>'ssp1-pop'!L128*('ssp1-us'!L128/100)</f>
        <v>13.630292243217283</v>
      </c>
      <c r="M128" s="5">
        <f>'ssp1-pop'!M128*('ssp1-us'!M128/100)</f>
        <v>16.529763708896105</v>
      </c>
      <c r="N128" s="5">
        <f>'ssp1-pop'!N128*('ssp1-us'!N128/100)</f>
        <v>19.574184880392114</v>
      </c>
      <c r="O128" s="5">
        <f>'ssp1-pop'!O128*('ssp1-us'!O128/100)</f>
        <v>22.701573097200768</v>
      </c>
      <c r="P128" s="5">
        <f>'ssp1-pop'!P128*('ssp1-us'!P128/100)</f>
        <v>25.824196229244126</v>
      </c>
      <c r="Q128" s="5">
        <f>'ssp1-pop'!Q128*('ssp1-us'!Q128/100)</f>
        <v>28.875864687775799</v>
      </c>
      <c r="R128" s="5">
        <f>'ssp1-pop'!R128*('ssp1-us'!R128/100)</f>
        <v>31.777621217990106</v>
      </c>
      <c r="S128" s="5">
        <f>'ssp1-pop'!S128*('ssp1-us'!S128/100)</f>
        <v>34.456256290590439</v>
      </c>
      <c r="T128" s="5">
        <f>'ssp1-pop'!T128*('ssp1-us'!T128/100)</f>
        <v>36.857570790611696</v>
      </c>
      <c r="U128" s="5">
        <f>'ssp1-pop'!U128*('ssp1-us'!U128/100)</f>
        <v>38.946969601402891</v>
      </c>
      <c r="V128" s="5">
        <f>'ssp1-pop'!V128*('ssp1-us'!V128/100)</f>
        <v>40.708121234615753</v>
      </c>
      <c r="W128" s="5">
        <f>'ssp1-pop'!W128*('ssp1-us'!W128/100)</f>
        <v>42.132082051667098</v>
      </c>
      <c r="X128" s="5">
        <f>'ssp1-pop'!X128*('ssp1-us'!X128/100)</f>
        <v>43.215640493833526</v>
      </c>
    </row>
    <row r="129" spans="1:24" x14ac:dyDescent="0.3">
      <c r="A129" s="6" t="s">
        <v>6</v>
      </c>
      <c r="B129" s="6" t="s">
        <v>203</v>
      </c>
      <c r="C129" s="6" t="s">
        <v>136</v>
      </c>
      <c r="D129" s="6" t="s">
        <v>205</v>
      </c>
      <c r="E129" s="6" t="s">
        <v>204</v>
      </c>
      <c r="F129" s="5">
        <f>'ssp1-pop'!F129*('ssp1-us'!F129/100)</f>
        <v>78.89949727828126</v>
      </c>
      <c r="G129" s="5">
        <f>'ssp1-pop'!G129*('ssp1-us'!G129/100)</f>
        <v>96.274382976380792</v>
      </c>
      <c r="H129" s="5">
        <f>'ssp1-pop'!H129*('ssp1-us'!H129/100)</f>
        <v>115.80530854153047</v>
      </c>
      <c r="I129" s="5">
        <f>'ssp1-pop'!I129*('ssp1-us'!I129/100)</f>
        <v>137.13521118896</v>
      </c>
      <c r="J129" s="5">
        <f>'ssp1-pop'!J129*('ssp1-us'!J129/100)</f>
        <v>159.6597452644703</v>
      </c>
      <c r="K129" s="5">
        <f>'ssp1-pop'!K129*('ssp1-us'!K129/100)</f>
        <v>183.69247713195736</v>
      </c>
      <c r="L129" s="5">
        <f>'ssp1-pop'!L129*('ssp1-us'!L129/100)</f>
        <v>208.61742283296249</v>
      </c>
      <c r="M129" s="5">
        <f>'ssp1-pop'!M129*('ssp1-us'!M129/100)</f>
        <v>233.57786052034456</v>
      </c>
      <c r="N129" s="5">
        <f>'ssp1-pop'!N129*('ssp1-us'!N129/100)</f>
        <v>257.79319073445424</v>
      </c>
      <c r="O129" s="5">
        <f>'ssp1-pop'!O129*('ssp1-us'!O129/100)</f>
        <v>280.90731032415954</v>
      </c>
      <c r="P129" s="5">
        <f>'ssp1-pop'!P129*('ssp1-us'!P129/100)</f>
        <v>302.56557968199672</v>
      </c>
      <c r="Q129" s="5">
        <f>'ssp1-pop'!Q129*('ssp1-us'!Q129/100)</f>
        <v>322.61189369794226</v>
      </c>
      <c r="R129" s="5">
        <f>'ssp1-pop'!R129*('ssp1-us'!R129/100)</f>
        <v>340.72760376239557</v>
      </c>
      <c r="S129" s="5">
        <f>'ssp1-pop'!S129*('ssp1-us'!S129/100)</f>
        <v>356.66907404487318</v>
      </c>
      <c r="T129" s="5">
        <f>'ssp1-pop'!T129*('ssp1-us'!T129/100)</f>
        <v>370.30688468818545</v>
      </c>
      <c r="U129" s="5">
        <f>'ssp1-pop'!U129*('ssp1-us'!U129/100)</f>
        <v>381.64580807286978</v>
      </c>
      <c r="V129" s="5">
        <f>'ssp1-pop'!V129*('ssp1-us'!V129/100)</f>
        <v>390.70727670667611</v>
      </c>
      <c r="W129" s="5">
        <f>'ssp1-pop'!W129*('ssp1-us'!W129/100)</f>
        <v>397.53462476604295</v>
      </c>
      <c r="X129" s="5">
        <f>'ssp1-pop'!X129*('ssp1-us'!X129/100)</f>
        <v>402.13100335915613</v>
      </c>
    </row>
    <row r="130" spans="1:24" x14ac:dyDescent="0.3">
      <c r="A130" s="6" t="s">
        <v>6</v>
      </c>
      <c r="B130" s="6" t="s">
        <v>203</v>
      </c>
      <c r="C130" s="6" t="s">
        <v>137</v>
      </c>
      <c r="D130" s="6" t="s">
        <v>205</v>
      </c>
      <c r="E130" s="6" t="s">
        <v>204</v>
      </c>
      <c r="F130" s="5">
        <f>'ssp1-pop'!F130*('ssp1-us'!F130/100)</f>
        <v>3.3177171499699978</v>
      </c>
      <c r="G130" s="5">
        <f>'ssp1-pop'!G130*('ssp1-us'!G130/100)</f>
        <v>3.7016025244560398</v>
      </c>
      <c r="H130" s="5">
        <f>'ssp1-pop'!H130*('ssp1-us'!H130/100)</f>
        <v>4.0432290150361299</v>
      </c>
      <c r="I130" s="5">
        <f>'ssp1-pop'!I130*('ssp1-us'!I130/100)</f>
        <v>4.3400230540266032</v>
      </c>
      <c r="J130" s="5">
        <f>'ssp1-pop'!J130*('ssp1-us'!J130/100)</f>
        <v>4.5852053333795322</v>
      </c>
      <c r="K130" s="5">
        <f>'ssp1-pop'!K130*('ssp1-us'!K130/100)</f>
        <v>4.7836774526459669</v>
      </c>
      <c r="L130" s="5">
        <f>'ssp1-pop'!L130*('ssp1-us'!L130/100)</f>
        <v>4.9307039998155666</v>
      </c>
      <c r="M130" s="5">
        <f>'ssp1-pop'!M130*('ssp1-us'!M130/100)</f>
        <v>5.0247837712238272</v>
      </c>
      <c r="N130" s="5">
        <f>'ssp1-pop'!N130*('ssp1-us'!N130/100)</f>
        <v>5.0678935271000221</v>
      </c>
      <c r="O130" s="5">
        <f>'ssp1-pop'!O130*('ssp1-us'!O130/100)</f>
        <v>5.0678022276761938</v>
      </c>
      <c r="P130" s="5">
        <f>'ssp1-pop'!P130*('ssp1-us'!P130/100)</f>
        <v>5.0279463613874302</v>
      </c>
      <c r="Q130" s="5">
        <f>'ssp1-pop'!Q130*('ssp1-us'!Q130/100)</f>
        <v>4.9699923837893545</v>
      </c>
      <c r="R130" s="5">
        <f>'ssp1-pop'!R130*('ssp1-us'!R130/100)</f>
        <v>4.8945995488450587</v>
      </c>
      <c r="S130" s="5">
        <f>'ssp1-pop'!S130*('ssp1-us'!S130/100)</f>
        <v>4.8022871635846434</v>
      </c>
      <c r="T130" s="5">
        <f>'ssp1-pop'!T130*('ssp1-us'!T130/100)</f>
        <v>4.6931313718338581</v>
      </c>
      <c r="U130" s="5">
        <f>'ssp1-pop'!U130*('ssp1-us'!U130/100)</f>
        <v>4.5685013616264518</v>
      </c>
      <c r="V130" s="5">
        <f>'ssp1-pop'!V130*('ssp1-us'!V130/100)</f>
        <v>4.4300316240292927</v>
      </c>
      <c r="W130" s="5">
        <f>'ssp1-pop'!W130*('ssp1-us'!W130/100)</f>
        <v>4.2728150237699802</v>
      </c>
      <c r="X130" s="5">
        <f>'ssp1-pop'!X130*('ssp1-us'!X130/100)</f>
        <v>4.0949352577646012</v>
      </c>
    </row>
    <row r="131" spans="1:24" x14ac:dyDescent="0.3">
      <c r="A131" s="6" t="s">
        <v>6</v>
      </c>
      <c r="B131" s="6" t="s">
        <v>203</v>
      </c>
      <c r="C131" s="6" t="s">
        <v>138</v>
      </c>
      <c r="D131" s="6" t="s">
        <v>205</v>
      </c>
      <c r="E131" s="6" t="s">
        <v>204</v>
      </c>
      <c r="F131" s="5">
        <f>'ssp1-pop'!F131*('ssp1-us'!F131/100)</f>
        <v>13.765687986680001</v>
      </c>
      <c r="G131" s="5">
        <f>'ssp1-pop'!G131*('ssp1-us'!G131/100)</f>
        <v>14.285111804656275</v>
      </c>
      <c r="H131" s="5">
        <f>'ssp1-pop'!H131*('ssp1-us'!H131/100)</f>
        <v>14.818867764277421</v>
      </c>
      <c r="I131" s="5">
        <f>'ssp1-pop'!I131*('ssp1-us'!I131/100)</f>
        <v>15.361867844129215</v>
      </c>
      <c r="J131" s="5">
        <f>'ssp1-pop'!J131*('ssp1-us'!J131/100)</f>
        <v>15.890339334289996</v>
      </c>
      <c r="K131" s="5">
        <f>'ssp1-pop'!K131*('ssp1-us'!K131/100)</f>
        <v>16.380317876611169</v>
      </c>
      <c r="L131" s="5">
        <f>'ssp1-pop'!L131*('ssp1-us'!L131/100)</f>
        <v>16.825598519892274</v>
      </c>
      <c r="M131" s="5">
        <f>'ssp1-pop'!M131*('ssp1-us'!M131/100)</f>
        <v>17.225728742691778</v>
      </c>
      <c r="N131" s="5">
        <f>'ssp1-pop'!N131*('ssp1-us'!N131/100)</f>
        <v>17.591193747886539</v>
      </c>
      <c r="O131" s="5">
        <f>'ssp1-pop'!O131*('ssp1-us'!O131/100)</f>
        <v>17.931293848566522</v>
      </c>
      <c r="P131" s="5">
        <f>'ssp1-pop'!P131*('ssp1-us'!P131/100)</f>
        <v>18.253058707902202</v>
      </c>
      <c r="Q131" s="5">
        <f>'ssp1-pop'!Q131*('ssp1-us'!Q131/100)</f>
        <v>18.546913383343053</v>
      </c>
      <c r="R131" s="5">
        <f>'ssp1-pop'!R131*('ssp1-us'!R131/100)</f>
        <v>18.799876044850848</v>
      </c>
      <c r="S131" s="5">
        <f>'ssp1-pop'!S131*('ssp1-us'!S131/100)</f>
        <v>18.978138971892374</v>
      </c>
      <c r="T131" s="5">
        <f>'ssp1-pop'!T131*('ssp1-us'!T131/100)</f>
        <v>19.096447461419867</v>
      </c>
      <c r="U131" s="5">
        <f>'ssp1-pop'!U131*('ssp1-us'!U131/100)</f>
        <v>19.114905639615607</v>
      </c>
      <c r="V131" s="5">
        <f>'ssp1-pop'!V131*('ssp1-us'!V131/100)</f>
        <v>19.031059671426089</v>
      </c>
      <c r="W131" s="5">
        <f>'ssp1-pop'!W131*('ssp1-us'!W131/100)</f>
        <v>18.859770941688456</v>
      </c>
      <c r="X131" s="5">
        <f>'ssp1-pop'!X131*('ssp1-us'!X131/100)</f>
        <v>18.618935455163079</v>
      </c>
    </row>
    <row r="132" spans="1:24" x14ac:dyDescent="0.3">
      <c r="A132" s="6" t="s">
        <v>6</v>
      </c>
      <c r="B132" s="6" t="s">
        <v>203</v>
      </c>
      <c r="C132" s="6" t="s">
        <v>139</v>
      </c>
      <c r="D132" s="6" t="s">
        <v>205</v>
      </c>
      <c r="E132" s="6" t="s">
        <v>204</v>
      </c>
      <c r="F132" s="5">
        <f>'ssp1-pop'!F132*('ssp1-us'!F132/100)</f>
        <v>3.8777272235389613</v>
      </c>
      <c r="G132" s="5">
        <f>'ssp1-pop'!G132*('ssp1-us'!G132/100)</f>
        <v>4.255872173117254</v>
      </c>
      <c r="H132" s="5">
        <f>'ssp1-pop'!H132*('ssp1-us'!H132/100)</f>
        <v>4.6471524550418</v>
      </c>
      <c r="I132" s="5">
        <f>'ssp1-pop'!I132*('ssp1-us'!I132/100)</f>
        <v>5.0549053819411141</v>
      </c>
      <c r="J132" s="5">
        <f>'ssp1-pop'!J132*('ssp1-us'!J132/100)</f>
        <v>5.4620059923832631</v>
      </c>
      <c r="K132" s="5">
        <f>'ssp1-pop'!K132*('ssp1-us'!K132/100)</f>
        <v>5.856166259722615</v>
      </c>
      <c r="L132" s="5">
        <f>'ssp1-pop'!L132*('ssp1-us'!L132/100)</f>
        <v>6.2354245858947053</v>
      </c>
      <c r="M132" s="5">
        <f>'ssp1-pop'!M132*('ssp1-us'!M132/100)</f>
        <v>6.6011931042506777</v>
      </c>
      <c r="N132" s="5">
        <f>'ssp1-pop'!N132*('ssp1-us'!N132/100)</f>
        <v>6.9554278085150374</v>
      </c>
      <c r="O132" s="5">
        <f>'ssp1-pop'!O132*('ssp1-us'!O132/100)</f>
        <v>7.2980281282477906</v>
      </c>
      <c r="P132" s="5">
        <f>'ssp1-pop'!P132*('ssp1-us'!P132/100)</f>
        <v>7.6254965992981711</v>
      </c>
      <c r="Q132" s="5">
        <f>'ssp1-pop'!Q132*('ssp1-us'!Q132/100)</f>
        <v>7.9210443109366118</v>
      </c>
      <c r="R132" s="5">
        <f>'ssp1-pop'!R132*('ssp1-us'!R132/100)</f>
        <v>8.1725309854675796</v>
      </c>
      <c r="S132" s="5">
        <f>'ssp1-pop'!S132*('ssp1-us'!S132/100)</f>
        <v>8.3788069585902107</v>
      </c>
      <c r="T132" s="5">
        <f>'ssp1-pop'!T132*('ssp1-us'!T132/100)</f>
        <v>8.5460207957823204</v>
      </c>
      <c r="U132" s="5">
        <f>'ssp1-pop'!U132*('ssp1-us'!U132/100)</f>
        <v>8.6574814684335504</v>
      </c>
      <c r="V132" s="5">
        <f>'ssp1-pop'!V132*('ssp1-us'!V132/100)</f>
        <v>8.7136747257386364</v>
      </c>
      <c r="W132" s="5">
        <f>'ssp1-pop'!W132*('ssp1-us'!W132/100)</f>
        <v>8.7205273373124328</v>
      </c>
      <c r="X132" s="5">
        <f>'ssp1-pop'!X132*('ssp1-us'!X132/100)</f>
        <v>8.6860345437309281</v>
      </c>
    </row>
    <row r="133" spans="1:24" x14ac:dyDescent="0.3">
      <c r="A133" s="6" t="s">
        <v>6</v>
      </c>
      <c r="B133" s="6" t="s">
        <v>203</v>
      </c>
      <c r="C133" s="6" t="s">
        <v>140</v>
      </c>
      <c r="D133" s="6" t="s">
        <v>205</v>
      </c>
      <c r="E133" s="6" t="s">
        <v>204</v>
      </c>
      <c r="F133" s="5">
        <f>'ssp1-pop'!F133*('ssp1-us'!F133/100)</f>
        <v>5.5787331704400014</v>
      </c>
      <c r="G133" s="5">
        <f>'ssp1-pop'!G133*('ssp1-us'!G133/100)</f>
        <v>7.2821643774140616</v>
      </c>
      <c r="H133" s="5">
        <f>'ssp1-pop'!H133*('ssp1-us'!H133/100)</f>
        <v>9.2968959852910267</v>
      </c>
      <c r="I133" s="5">
        <f>'ssp1-pop'!I133*('ssp1-us'!I133/100)</f>
        <v>11.589373680026014</v>
      </c>
      <c r="J133" s="5">
        <f>'ssp1-pop'!J133*('ssp1-us'!J133/100)</f>
        <v>14.084532276339294</v>
      </c>
      <c r="K133" s="5">
        <f>'ssp1-pop'!K133*('ssp1-us'!K133/100)</f>
        <v>16.737644935626857</v>
      </c>
      <c r="L133" s="5">
        <f>'ssp1-pop'!L133*('ssp1-us'!L133/100)</f>
        <v>19.461092889185657</v>
      </c>
      <c r="M133" s="5">
        <f>'ssp1-pop'!M133*('ssp1-us'!M133/100)</f>
        <v>22.15745230412444</v>
      </c>
      <c r="N133" s="5">
        <f>'ssp1-pop'!N133*('ssp1-us'!N133/100)</f>
        <v>24.723139463235452</v>
      </c>
      <c r="O133" s="5">
        <f>'ssp1-pop'!O133*('ssp1-us'!O133/100)</f>
        <v>27.077420212885574</v>
      </c>
      <c r="P133" s="5">
        <f>'ssp1-pop'!P133*('ssp1-us'!P133/100)</f>
        <v>29.142228810985326</v>
      </c>
      <c r="Q133" s="5">
        <f>'ssp1-pop'!Q133*('ssp1-us'!Q133/100)</f>
        <v>30.873006046530524</v>
      </c>
      <c r="R133" s="5">
        <f>'ssp1-pop'!R133*('ssp1-us'!R133/100)</f>
        <v>32.234433940130472</v>
      </c>
      <c r="S133" s="5">
        <f>'ssp1-pop'!S133*('ssp1-us'!S133/100)</f>
        <v>33.205594603495385</v>
      </c>
      <c r="T133" s="5">
        <f>'ssp1-pop'!T133*('ssp1-us'!T133/100)</f>
        <v>33.777086089291508</v>
      </c>
      <c r="U133" s="5">
        <f>'ssp1-pop'!U133*('ssp1-us'!U133/100)</f>
        <v>33.954191556861225</v>
      </c>
      <c r="V133" s="5">
        <f>'ssp1-pop'!V133*('ssp1-us'!V133/100)</f>
        <v>33.761179115525621</v>
      </c>
      <c r="W133" s="5">
        <f>'ssp1-pop'!W133*('ssp1-us'!W133/100)</f>
        <v>33.240753249791155</v>
      </c>
      <c r="X133" s="5">
        <f>'ssp1-pop'!X133*('ssp1-us'!X133/100)</f>
        <v>32.381258668348273</v>
      </c>
    </row>
    <row r="134" spans="1:24" x14ac:dyDescent="0.3">
      <c r="A134" s="6" t="s">
        <v>6</v>
      </c>
      <c r="B134" s="6" t="s">
        <v>203</v>
      </c>
      <c r="C134" s="6" t="s">
        <v>141</v>
      </c>
      <c r="D134" s="6" t="s">
        <v>205</v>
      </c>
      <c r="E134" s="6" t="s">
        <v>204</v>
      </c>
      <c r="F134" s="5">
        <f>'ssp1-pop'!F134*('ssp1-us'!F134/100)</f>
        <v>3.7653332320000024</v>
      </c>
      <c r="G134" s="5">
        <f>'ssp1-pop'!G134*('ssp1-us'!G134/100)</f>
        <v>4.0313995852541176</v>
      </c>
      <c r="H134" s="5">
        <f>'ssp1-pop'!H134*('ssp1-us'!H134/100)</f>
        <v>4.2925754484187983</v>
      </c>
      <c r="I134" s="5">
        <f>'ssp1-pop'!I134*('ssp1-us'!I134/100)</f>
        <v>4.5425821914114231</v>
      </c>
      <c r="J134" s="5">
        <f>'ssp1-pop'!J134*('ssp1-us'!J134/100)</f>
        <v>4.7743057082953779</v>
      </c>
      <c r="K134" s="5">
        <f>'ssp1-pop'!K134*('ssp1-us'!K134/100)</f>
        <v>4.9914088859849661</v>
      </c>
      <c r="L134" s="5">
        <f>'ssp1-pop'!L134*('ssp1-us'!L134/100)</f>
        <v>5.196703224416372</v>
      </c>
      <c r="M134" s="5">
        <f>'ssp1-pop'!M134*('ssp1-us'!M134/100)</f>
        <v>5.3897924644003261</v>
      </c>
      <c r="N134" s="5">
        <f>'ssp1-pop'!N134*('ssp1-us'!N134/100)</f>
        <v>5.5679743339557657</v>
      </c>
      <c r="O134" s="5">
        <f>'ssp1-pop'!O134*('ssp1-us'!O134/100)</f>
        <v>5.7295381849874865</v>
      </c>
      <c r="P134" s="5">
        <f>'ssp1-pop'!P134*('ssp1-us'!P134/100)</f>
        <v>5.8764401438926956</v>
      </c>
      <c r="Q134" s="5">
        <f>'ssp1-pop'!Q134*('ssp1-us'!Q134/100)</f>
        <v>6.0059437077892239</v>
      </c>
      <c r="R134" s="5">
        <f>'ssp1-pop'!R134*('ssp1-us'!R134/100)</f>
        <v>6.1161206323916675</v>
      </c>
      <c r="S134" s="5">
        <f>'ssp1-pop'!S134*('ssp1-us'!S134/100)</f>
        <v>6.200770935238709</v>
      </c>
      <c r="T134" s="5">
        <f>'ssp1-pop'!T134*('ssp1-us'!T134/100)</f>
        <v>6.2607401873878672</v>
      </c>
      <c r="U134" s="5">
        <f>'ssp1-pop'!U134*('ssp1-us'!U134/100)</f>
        <v>6.2811716843355434</v>
      </c>
      <c r="V134" s="5">
        <f>'ssp1-pop'!V134*('ssp1-us'!V134/100)</f>
        <v>6.2623843200935498</v>
      </c>
      <c r="W134" s="5">
        <f>'ssp1-pop'!W134*('ssp1-us'!W134/100)</f>
        <v>6.2110504397861774</v>
      </c>
      <c r="X134" s="5">
        <f>'ssp1-pop'!X134*('ssp1-us'!X134/100)</f>
        <v>6.1354426834372946</v>
      </c>
    </row>
    <row r="135" spans="1:24" x14ac:dyDescent="0.3">
      <c r="A135" s="6" t="s">
        <v>6</v>
      </c>
      <c r="B135" s="6" t="s">
        <v>203</v>
      </c>
      <c r="C135" s="6" t="s">
        <v>142</v>
      </c>
      <c r="D135" s="6" t="s">
        <v>205</v>
      </c>
      <c r="E135" s="6" t="s">
        <v>204</v>
      </c>
      <c r="F135" s="5">
        <f>'ssp1-pop'!F135*('ssp1-us'!F135/100)</f>
        <v>2.0321514022499985</v>
      </c>
      <c r="G135" s="5">
        <f>'ssp1-pop'!G135*('ssp1-us'!G135/100)</f>
        <v>2.3402598565948289</v>
      </c>
      <c r="H135" s="5">
        <f>'ssp1-pop'!H135*('ssp1-us'!H135/100)</f>
        <v>2.6174489363626083</v>
      </c>
      <c r="I135" s="5">
        <f>'ssp1-pop'!I135*('ssp1-us'!I135/100)</f>
        <v>2.8738856612815074</v>
      </c>
      <c r="J135" s="5">
        <f>'ssp1-pop'!J135*('ssp1-us'!J135/100)</f>
        <v>3.0976480129351778</v>
      </c>
      <c r="K135" s="5">
        <f>'ssp1-pop'!K135*('ssp1-us'!K135/100)</f>
        <v>3.2955839314481263</v>
      </c>
      <c r="L135" s="5">
        <f>'ssp1-pop'!L135*('ssp1-us'!L135/100)</f>
        <v>3.4682710337284428</v>
      </c>
      <c r="M135" s="5">
        <f>'ssp1-pop'!M135*('ssp1-us'!M135/100)</f>
        <v>3.6079621328905325</v>
      </c>
      <c r="N135" s="5">
        <f>'ssp1-pop'!N135*('ssp1-us'!N135/100)</f>
        <v>3.7124178379048423</v>
      </c>
      <c r="O135" s="5">
        <f>'ssp1-pop'!O135*('ssp1-us'!O135/100)</f>
        <v>3.7842448991716529</v>
      </c>
      <c r="P135" s="5">
        <f>'ssp1-pop'!P135*('ssp1-us'!P135/100)</f>
        <v>3.8256061888167157</v>
      </c>
      <c r="Q135" s="5">
        <f>'ssp1-pop'!Q135*('ssp1-us'!Q135/100)</f>
        <v>3.838009218995309</v>
      </c>
      <c r="R135" s="5">
        <f>'ssp1-pop'!R135*('ssp1-us'!R135/100)</f>
        <v>3.822622719127144</v>
      </c>
      <c r="S135" s="5">
        <f>'ssp1-pop'!S135*('ssp1-us'!S135/100)</f>
        <v>3.7811323501945884</v>
      </c>
      <c r="T135" s="5">
        <f>'ssp1-pop'!T135*('ssp1-us'!T135/100)</f>
        <v>3.7173390981077028</v>
      </c>
      <c r="U135" s="5">
        <f>'ssp1-pop'!U135*('ssp1-us'!U135/100)</f>
        <v>3.6373349042517091</v>
      </c>
      <c r="V135" s="5">
        <f>'ssp1-pop'!V135*('ssp1-us'!V135/100)</f>
        <v>3.5347541831144484</v>
      </c>
      <c r="W135" s="5">
        <f>'ssp1-pop'!W135*('ssp1-us'!W135/100)</f>
        <v>3.4157526366956534</v>
      </c>
      <c r="X135" s="5">
        <f>'ssp1-pop'!X135*('ssp1-us'!X135/100)</f>
        <v>3.2838175341179441</v>
      </c>
    </row>
    <row r="136" spans="1:24" x14ac:dyDescent="0.3">
      <c r="A136" s="6" t="s">
        <v>6</v>
      </c>
      <c r="B136" s="6" t="s">
        <v>203</v>
      </c>
      <c r="C136" s="6" t="s">
        <v>143</v>
      </c>
      <c r="D136" s="6" t="s">
        <v>205</v>
      </c>
      <c r="E136" s="6" t="s">
        <v>204</v>
      </c>
      <c r="F136" s="5">
        <f>'ssp1-pop'!F136*('ssp1-us'!F136/100)</f>
        <v>62.31134482784995</v>
      </c>
      <c r="G136" s="5">
        <f>'ssp1-pop'!G136*('ssp1-us'!G136/100)</f>
        <v>76.467474872213415</v>
      </c>
      <c r="H136" s="5">
        <f>'ssp1-pop'!H136*('ssp1-us'!H136/100)</f>
        <v>91.81072563772203</v>
      </c>
      <c r="I136" s="5">
        <f>'ssp1-pop'!I136*('ssp1-us'!I136/100)</f>
        <v>107.55152771219582</v>
      </c>
      <c r="J136" s="5">
        <f>'ssp1-pop'!J136*('ssp1-us'!J136/100)</f>
        <v>122.97350378812322</v>
      </c>
      <c r="K136" s="5">
        <f>'ssp1-pop'!K136*('ssp1-us'!K136/100)</f>
        <v>138.03518477537239</v>
      </c>
      <c r="L136" s="5">
        <f>'ssp1-pop'!L136*('ssp1-us'!L136/100)</f>
        <v>152.33922102556383</v>
      </c>
      <c r="M136" s="5">
        <f>'ssp1-pop'!M136*('ssp1-us'!M136/100)</f>
        <v>165.41981532850249</v>
      </c>
      <c r="N136" s="5">
        <f>'ssp1-pop'!N136*('ssp1-us'!N136/100)</f>
        <v>176.85161302054439</v>
      </c>
      <c r="O136" s="5">
        <f>'ssp1-pop'!O136*('ssp1-us'!O136/100)</f>
        <v>186.51601592306793</v>
      </c>
      <c r="P136" s="5">
        <f>'ssp1-pop'!P136*('ssp1-us'!P136/100)</f>
        <v>194.300137544584</v>
      </c>
      <c r="Q136" s="5">
        <f>'ssp1-pop'!Q136*('ssp1-us'!Q136/100)</f>
        <v>200.31436163266898</v>
      </c>
      <c r="R136" s="5">
        <f>'ssp1-pop'!R136*('ssp1-us'!R136/100)</f>
        <v>204.53263755555119</v>
      </c>
      <c r="S136" s="5">
        <f>'ssp1-pop'!S136*('ssp1-us'!S136/100)</f>
        <v>206.92252832539376</v>
      </c>
      <c r="T136" s="5">
        <f>'ssp1-pop'!T136*('ssp1-us'!T136/100)</f>
        <v>207.52797468107534</v>
      </c>
      <c r="U136" s="5">
        <f>'ssp1-pop'!U136*('ssp1-us'!U136/100)</f>
        <v>206.50151132761073</v>
      </c>
      <c r="V136" s="5">
        <f>'ssp1-pop'!V136*('ssp1-us'!V136/100)</f>
        <v>204.07829506082587</v>
      </c>
      <c r="W136" s="5">
        <f>'ssp1-pop'!W136*('ssp1-us'!W136/100)</f>
        <v>200.50036216972333</v>
      </c>
      <c r="X136" s="5">
        <f>'ssp1-pop'!X136*('ssp1-us'!X136/100)</f>
        <v>195.97596638300743</v>
      </c>
    </row>
    <row r="137" spans="1:24" x14ac:dyDescent="0.3">
      <c r="A137" s="6" t="s">
        <v>6</v>
      </c>
      <c r="B137" s="6" t="s">
        <v>203</v>
      </c>
      <c r="C137" s="6" t="s">
        <v>144</v>
      </c>
      <c r="D137" s="6" t="s">
        <v>205</v>
      </c>
      <c r="E137" s="6" t="s">
        <v>204</v>
      </c>
      <c r="F137" s="5">
        <f>'ssp1-pop'!F137*('ssp1-us'!F137/100)</f>
        <v>2.6305461916986559</v>
      </c>
      <c r="G137" s="5">
        <f>'ssp1-pop'!G137*('ssp1-us'!G137/100)</f>
        <v>2.9647461549430738</v>
      </c>
      <c r="H137" s="5">
        <f>'ssp1-pop'!H137*('ssp1-us'!H137/100)</f>
        <v>3.25351239273584</v>
      </c>
      <c r="I137" s="5">
        <f>'ssp1-pop'!I137*('ssp1-us'!I137/100)</f>
        <v>3.5030665523149853</v>
      </c>
      <c r="J137" s="5">
        <f>'ssp1-pop'!J137*('ssp1-us'!J137/100)</f>
        <v>3.713249612577906</v>
      </c>
      <c r="K137" s="5">
        <f>'ssp1-pop'!K137*('ssp1-us'!K137/100)</f>
        <v>3.8902066135689175</v>
      </c>
      <c r="L137" s="5">
        <f>'ssp1-pop'!L137*('ssp1-us'!L137/100)</f>
        <v>4.0317917154095371</v>
      </c>
      <c r="M137" s="5">
        <f>'ssp1-pop'!M137*('ssp1-us'!M137/100)</f>
        <v>4.1372815946215562</v>
      </c>
      <c r="N137" s="5">
        <f>'ssp1-pop'!N137*('ssp1-us'!N137/100)</f>
        <v>4.2079821099685102</v>
      </c>
      <c r="O137" s="5">
        <f>'ssp1-pop'!O137*('ssp1-us'!O137/100)</f>
        <v>4.2481420844550266</v>
      </c>
      <c r="P137" s="5">
        <f>'ssp1-pop'!P137*('ssp1-us'!P137/100)</f>
        <v>4.259578781929652</v>
      </c>
      <c r="Q137" s="5">
        <f>'ssp1-pop'!Q137*('ssp1-us'!Q137/100)</f>
        <v>4.24327676486456</v>
      </c>
      <c r="R137" s="5">
        <f>'ssp1-pop'!R137*('ssp1-us'!R137/100)</f>
        <v>4.2017194606622565</v>
      </c>
      <c r="S137" s="5">
        <f>'ssp1-pop'!S137*('ssp1-us'!S137/100)</f>
        <v>4.1373583703035948</v>
      </c>
      <c r="T137" s="5">
        <f>'ssp1-pop'!T137*('ssp1-us'!T137/100)</f>
        <v>4.0511669254200848</v>
      </c>
      <c r="U137" s="5">
        <f>'ssp1-pop'!U137*('ssp1-us'!U137/100)</f>
        <v>3.9341186441858969</v>
      </c>
      <c r="V137" s="5">
        <f>'ssp1-pop'!V137*('ssp1-us'!V137/100)</f>
        <v>3.7898533753964307</v>
      </c>
      <c r="W137" s="5">
        <f>'ssp1-pop'!W137*('ssp1-us'!W137/100)</f>
        <v>3.6230116409465656</v>
      </c>
      <c r="X137" s="5">
        <f>'ssp1-pop'!X137*('ssp1-us'!X137/100)</f>
        <v>3.4312349170026839</v>
      </c>
    </row>
    <row r="138" spans="1:24" x14ac:dyDescent="0.3">
      <c r="A138" s="6" t="s">
        <v>6</v>
      </c>
      <c r="B138" s="6" t="s">
        <v>203</v>
      </c>
      <c r="C138" s="6" t="s">
        <v>145</v>
      </c>
      <c r="D138" s="6" t="s">
        <v>205</v>
      </c>
      <c r="E138" s="6" t="s">
        <v>204</v>
      </c>
      <c r="F138" s="5">
        <f>'ssp1-pop'!F138*('ssp1-us'!F138/100)</f>
        <v>22.365653030399994</v>
      </c>
      <c r="G138" s="5">
        <f>'ssp1-pop'!G138*('ssp1-us'!G138/100)</f>
        <v>24.415822219701301</v>
      </c>
      <c r="H138" s="5">
        <f>'ssp1-pop'!H138*('ssp1-us'!H138/100)</f>
        <v>25.95095700029804</v>
      </c>
      <c r="I138" s="5">
        <f>'ssp1-pop'!I138*('ssp1-us'!I138/100)</f>
        <v>27.069345275554021</v>
      </c>
      <c r="J138" s="5">
        <f>'ssp1-pop'!J138*('ssp1-us'!J138/100)</f>
        <v>27.824121303756556</v>
      </c>
      <c r="K138" s="5">
        <f>'ssp1-pop'!K138*('ssp1-us'!K138/100)</f>
        <v>28.311139687717858</v>
      </c>
      <c r="L138" s="5">
        <f>'ssp1-pop'!L138*('ssp1-us'!L138/100)</f>
        <v>28.539468639534174</v>
      </c>
      <c r="M138" s="5">
        <f>'ssp1-pop'!M138*('ssp1-us'!M138/100)</f>
        <v>28.516569490262597</v>
      </c>
      <c r="N138" s="5">
        <f>'ssp1-pop'!N138*('ssp1-us'!N138/100)</f>
        <v>28.26406185891182</v>
      </c>
      <c r="O138" s="5">
        <f>'ssp1-pop'!O138*('ssp1-us'!O138/100)</f>
        <v>27.825200695306002</v>
      </c>
      <c r="P138" s="5">
        <f>'ssp1-pop'!P138*('ssp1-us'!P138/100)</f>
        <v>27.224510326029808</v>
      </c>
      <c r="Q138" s="5">
        <f>'ssp1-pop'!Q138*('ssp1-us'!Q138/100)</f>
        <v>26.548443570355371</v>
      </c>
      <c r="R138" s="5">
        <f>'ssp1-pop'!R138*('ssp1-us'!R138/100)</f>
        <v>25.810585902341302</v>
      </c>
      <c r="S138" s="5">
        <f>'ssp1-pop'!S138*('ssp1-us'!S138/100)</f>
        <v>25.017828365201122</v>
      </c>
      <c r="T138" s="5">
        <f>'ssp1-pop'!T138*('ssp1-us'!T138/100)</f>
        <v>24.180044148972012</v>
      </c>
      <c r="U138" s="5">
        <f>'ssp1-pop'!U138*('ssp1-us'!U138/100)</f>
        <v>23.302337677930314</v>
      </c>
      <c r="V138" s="5">
        <f>'ssp1-pop'!V138*('ssp1-us'!V138/100)</f>
        <v>22.396215138307475</v>
      </c>
      <c r="W138" s="5">
        <f>'ssp1-pop'!W138*('ssp1-us'!W138/100)</f>
        <v>21.399413392199161</v>
      </c>
      <c r="X138" s="5">
        <f>'ssp1-pop'!X138*('ssp1-us'!X138/100)</f>
        <v>20.334388207412317</v>
      </c>
    </row>
    <row r="139" spans="1:24" x14ac:dyDescent="0.3">
      <c r="A139" s="6" t="s">
        <v>6</v>
      </c>
      <c r="B139" s="6" t="s">
        <v>203</v>
      </c>
      <c r="C139" s="6" t="s">
        <v>146</v>
      </c>
      <c r="D139" s="6" t="s">
        <v>205</v>
      </c>
      <c r="E139" s="6" t="s">
        <v>204</v>
      </c>
      <c r="F139" s="5">
        <f>'ssp1-pop'!F139*('ssp1-us'!F139/100)</f>
        <v>45.607328045940029</v>
      </c>
      <c r="G139" s="5">
        <f>'ssp1-pop'!G139*('ssp1-us'!G139/100)</f>
        <v>53.60275782408889</v>
      </c>
      <c r="H139" s="5">
        <f>'ssp1-pop'!H139*('ssp1-us'!H139/100)</f>
        <v>61.940792036648254</v>
      </c>
      <c r="I139" s="5">
        <f>'ssp1-pop'!I139*('ssp1-us'!I139/100)</f>
        <v>70.209513495468073</v>
      </c>
      <c r="J139" s="5">
        <f>'ssp1-pop'!J139*('ssp1-us'!J139/100)</f>
        <v>78.101485018117998</v>
      </c>
      <c r="K139" s="5">
        <f>'ssp1-pop'!K139*('ssp1-us'!K139/100)</f>
        <v>85.580065005187677</v>
      </c>
      <c r="L139" s="5">
        <f>'ssp1-pop'!L139*('ssp1-us'!L139/100)</f>
        <v>92.405586800371267</v>
      </c>
      <c r="M139" s="5">
        <f>'ssp1-pop'!M139*('ssp1-us'!M139/100)</f>
        <v>98.409233029676358</v>
      </c>
      <c r="N139" s="5">
        <f>'ssp1-pop'!N139*('ssp1-us'!N139/100)</f>
        <v>103.50994055206934</v>
      </c>
      <c r="O139" s="5">
        <f>'ssp1-pop'!O139*('ssp1-us'!O139/100)</f>
        <v>107.76889736862016</v>
      </c>
      <c r="P139" s="5">
        <f>'ssp1-pop'!P139*('ssp1-us'!P139/100)</f>
        <v>111.174737155665</v>
      </c>
      <c r="Q139" s="5">
        <f>'ssp1-pop'!Q139*('ssp1-us'!Q139/100)</f>
        <v>113.73132186914634</v>
      </c>
      <c r="R139" s="5">
        <f>'ssp1-pop'!R139*('ssp1-us'!R139/100)</f>
        <v>115.41991126764545</v>
      </c>
      <c r="S139" s="5">
        <f>'ssp1-pop'!S139*('ssp1-us'!S139/100)</f>
        <v>116.21686642774836</v>
      </c>
      <c r="T139" s="5">
        <f>'ssp1-pop'!T139*('ssp1-us'!T139/100)</f>
        <v>116.14211559428257</v>
      </c>
      <c r="U139" s="5">
        <f>'ssp1-pop'!U139*('ssp1-us'!U139/100)</f>
        <v>115.24426667894301</v>
      </c>
      <c r="V139" s="5">
        <f>'ssp1-pop'!V139*('ssp1-us'!V139/100)</f>
        <v>113.59429326262591</v>
      </c>
      <c r="W139" s="5">
        <f>'ssp1-pop'!W139*('ssp1-us'!W139/100)</f>
        <v>111.29975862538315</v>
      </c>
      <c r="X139" s="5">
        <f>'ssp1-pop'!X139*('ssp1-us'!X139/100)</f>
        <v>108.44554677602487</v>
      </c>
    </row>
    <row r="140" spans="1:24" x14ac:dyDescent="0.3">
      <c r="A140" s="6" t="s">
        <v>6</v>
      </c>
      <c r="B140" s="6" t="s">
        <v>203</v>
      </c>
      <c r="C140" s="6" t="s">
        <v>147</v>
      </c>
      <c r="D140" s="6" t="s">
        <v>205</v>
      </c>
      <c r="E140" s="6" t="s">
        <v>204</v>
      </c>
      <c r="F140" s="5">
        <f>'ssp1-pop'!F140*('ssp1-us'!F140/100)</f>
        <v>0.85906639916000016</v>
      </c>
      <c r="G140" s="5">
        <f>'ssp1-pop'!G140*('ssp1-us'!G140/100)</f>
        <v>1.1556493938728518</v>
      </c>
      <c r="H140" s="5">
        <f>'ssp1-pop'!H140*('ssp1-us'!H140/100)</f>
        <v>1.5186626895735802</v>
      </c>
      <c r="I140" s="5">
        <f>'ssp1-pop'!I140*('ssp1-us'!I140/100)</f>
        <v>1.9484997513683853</v>
      </c>
      <c r="J140" s="5">
        <f>'ssp1-pop'!J140*('ssp1-us'!J140/100)</f>
        <v>2.4416199136409076</v>
      </c>
      <c r="K140" s="5">
        <f>'ssp1-pop'!K140*('ssp1-us'!K140/100)</f>
        <v>2.9949204440748112</v>
      </c>
      <c r="L140" s="5">
        <f>'ssp1-pop'!L140*('ssp1-us'!L140/100)</f>
        <v>3.5891140318858596</v>
      </c>
      <c r="M140" s="5">
        <f>'ssp1-pop'!M140*('ssp1-us'!M140/100)</f>
        <v>4.2002075453276975</v>
      </c>
      <c r="N140" s="5">
        <f>'ssp1-pop'!N140*('ssp1-us'!N140/100)</f>
        <v>4.804449005516223</v>
      </c>
      <c r="O140" s="5">
        <f>'ssp1-pop'!O140*('ssp1-us'!O140/100)</f>
        <v>5.3840167727025738</v>
      </c>
      <c r="P140" s="5">
        <f>'ssp1-pop'!P140*('ssp1-us'!P140/100)</f>
        <v>5.9178242335858915</v>
      </c>
      <c r="Q140" s="5">
        <f>'ssp1-pop'!Q140*('ssp1-us'!Q140/100)</f>
        <v>6.3884548469220768</v>
      </c>
      <c r="R140" s="5">
        <f>'ssp1-pop'!R140*('ssp1-us'!R140/100)</f>
        <v>6.7817810669751415</v>
      </c>
      <c r="S140" s="5">
        <f>'ssp1-pop'!S140*('ssp1-us'!S140/100)</f>
        <v>7.0877143392647737</v>
      </c>
      <c r="T140" s="5">
        <f>'ssp1-pop'!T140*('ssp1-us'!T140/100)</f>
        <v>7.30092139739729</v>
      </c>
      <c r="U140" s="5">
        <f>'ssp1-pop'!U140*('ssp1-us'!U140/100)</f>
        <v>7.419997895186258</v>
      </c>
      <c r="V140" s="5">
        <f>'ssp1-pop'!V140*('ssp1-us'!V140/100)</f>
        <v>7.4483229483624713</v>
      </c>
      <c r="W140" s="5">
        <f>'ssp1-pop'!W140*('ssp1-us'!W140/100)</f>
        <v>7.3936973445161289</v>
      </c>
      <c r="X140" s="5">
        <f>'ssp1-pop'!X140*('ssp1-us'!X140/100)</f>
        <v>7.2687369667644726</v>
      </c>
    </row>
    <row r="141" spans="1:24" x14ac:dyDescent="0.3">
      <c r="A141" s="6" t="s">
        <v>6</v>
      </c>
      <c r="B141" s="6" t="s">
        <v>203</v>
      </c>
      <c r="C141" s="6" t="s">
        <v>148</v>
      </c>
      <c r="D141" s="6" t="s">
        <v>205</v>
      </c>
      <c r="E141" s="6" t="s">
        <v>204</v>
      </c>
      <c r="F141" s="5">
        <f>'ssp1-pop'!F141*('ssp1-us'!F141/100)</f>
        <v>23.3326864028</v>
      </c>
      <c r="G141" s="5">
        <f>'ssp1-pop'!G141*('ssp1-us'!G141/100)</f>
        <v>24.865181167884423</v>
      </c>
      <c r="H141" s="5">
        <f>'ssp1-pop'!H141*('ssp1-us'!H141/100)</f>
        <v>26.293743249861222</v>
      </c>
      <c r="I141" s="5">
        <f>'ssp1-pop'!I141*('ssp1-us'!I141/100)</f>
        <v>27.562492682850028</v>
      </c>
      <c r="J141" s="5">
        <f>'ssp1-pop'!J141*('ssp1-us'!J141/100)</f>
        <v>28.607375444111103</v>
      </c>
      <c r="K141" s="5">
        <f>'ssp1-pop'!K141*('ssp1-us'!K141/100)</f>
        <v>29.410640043676317</v>
      </c>
      <c r="L141" s="5">
        <f>'ssp1-pop'!L141*('ssp1-us'!L141/100)</f>
        <v>30.041656258312933</v>
      </c>
      <c r="M141" s="5">
        <f>'ssp1-pop'!M141*('ssp1-us'!M141/100)</f>
        <v>30.544584979750926</v>
      </c>
      <c r="N141" s="5">
        <f>'ssp1-pop'!N141*('ssp1-us'!N141/100)</f>
        <v>30.923379960696487</v>
      </c>
      <c r="O141" s="5">
        <f>'ssp1-pop'!O141*('ssp1-us'!O141/100)</f>
        <v>31.159105533215463</v>
      </c>
      <c r="P141" s="5">
        <f>'ssp1-pop'!P141*('ssp1-us'!P141/100)</f>
        <v>31.242477753488306</v>
      </c>
      <c r="Q141" s="5">
        <f>'ssp1-pop'!Q141*('ssp1-us'!Q141/100)</f>
        <v>31.151316351827596</v>
      </c>
      <c r="R141" s="5">
        <f>'ssp1-pop'!R141*('ssp1-us'!R141/100)</f>
        <v>30.89733119939924</v>
      </c>
      <c r="S141" s="5">
        <f>'ssp1-pop'!S141*('ssp1-us'!S141/100)</f>
        <v>30.50708245218528</v>
      </c>
      <c r="T141" s="5">
        <f>'ssp1-pop'!T141*('ssp1-us'!T141/100)</f>
        <v>29.948178110607824</v>
      </c>
      <c r="U141" s="5">
        <f>'ssp1-pop'!U141*('ssp1-us'!U141/100)</f>
        <v>29.211671821131301</v>
      </c>
      <c r="V141" s="5">
        <f>'ssp1-pop'!V141*('ssp1-us'!V141/100)</f>
        <v>28.37987420800274</v>
      </c>
      <c r="W141" s="5">
        <f>'ssp1-pop'!W141*('ssp1-us'!W141/100)</f>
        <v>27.536682869973632</v>
      </c>
      <c r="X141" s="5">
        <f>'ssp1-pop'!X141*('ssp1-us'!X141/100)</f>
        <v>26.707360665853166</v>
      </c>
    </row>
    <row r="142" spans="1:24" x14ac:dyDescent="0.3">
      <c r="A142" s="6" t="s">
        <v>6</v>
      </c>
      <c r="B142" s="6" t="s">
        <v>203</v>
      </c>
      <c r="C142" s="6" t="s">
        <v>149</v>
      </c>
      <c r="D142" s="6" t="s">
        <v>205</v>
      </c>
      <c r="E142" s="6" t="s">
        <v>204</v>
      </c>
      <c r="F142" s="5">
        <f>'ssp1-pop'!F142*('ssp1-us'!F142/100)</f>
        <v>3.7034585406500016</v>
      </c>
      <c r="G142" s="5">
        <f>'ssp1-pop'!G142*('ssp1-us'!G142/100)</f>
        <v>3.6842198875103596</v>
      </c>
      <c r="H142" s="5">
        <f>'ssp1-pop'!H142*('ssp1-us'!H142/100)</f>
        <v>3.6127899147666951</v>
      </c>
      <c r="I142" s="5">
        <f>'ssp1-pop'!I142*('ssp1-us'!I142/100)</f>
        <v>3.5192369912273302</v>
      </c>
      <c r="J142" s="5">
        <f>'ssp1-pop'!J142*('ssp1-us'!J142/100)</f>
        <v>3.4070726331337919</v>
      </c>
      <c r="K142" s="5">
        <f>'ssp1-pop'!K142*('ssp1-us'!K142/100)</f>
        <v>3.2826700916011333</v>
      </c>
      <c r="L142" s="5">
        <f>'ssp1-pop'!L142*('ssp1-us'!L142/100)</f>
        <v>3.1461545421518369</v>
      </c>
      <c r="M142" s="5">
        <f>'ssp1-pop'!M142*('ssp1-us'!M142/100)</f>
        <v>2.9991018813169226</v>
      </c>
      <c r="N142" s="5">
        <f>'ssp1-pop'!N142*('ssp1-us'!N142/100)</f>
        <v>2.8445130517444346</v>
      </c>
      <c r="O142" s="5">
        <f>'ssp1-pop'!O142*('ssp1-us'!O142/100)</f>
        <v>2.6862385922098069</v>
      </c>
      <c r="P142" s="5">
        <f>'ssp1-pop'!P142*('ssp1-us'!P142/100)</f>
        <v>2.5268311284427583</v>
      </c>
      <c r="Q142" s="5">
        <f>'ssp1-pop'!Q142*('ssp1-us'!Q142/100)</f>
        <v>2.3737586751271156</v>
      </c>
      <c r="R142" s="5">
        <f>'ssp1-pop'!R142*('ssp1-us'!R142/100)</f>
        <v>2.2195500637925205</v>
      </c>
      <c r="S142" s="5">
        <f>'ssp1-pop'!S142*('ssp1-us'!S142/100)</f>
        <v>2.0645388947586145</v>
      </c>
      <c r="T142" s="5">
        <f>'ssp1-pop'!T142*('ssp1-us'!T142/100)</f>
        <v>1.9124371821165327</v>
      </c>
      <c r="U142" s="5">
        <f>'ssp1-pop'!U142*('ssp1-us'!U142/100)</f>
        <v>1.7662005839082004</v>
      </c>
      <c r="V142" s="5">
        <f>'ssp1-pop'!V142*('ssp1-us'!V142/100)</f>
        <v>1.6244587332190144</v>
      </c>
      <c r="W142" s="5">
        <f>'ssp1-pop'!W142*('ssp1-us'!W142/100)</f>
        <v>1.4834569336842947</v>
      </c>
      <c r="X142" s="5">
        <f>'ssp1-pop'!X142*('ssp1-us'!X142/100)</f>
        <v>1.346770444228661</v>
      </c>
    </row>
    <row r="143" spans="1:24" x14ac:dyDescent="0.3">
      <c r="A143" s="6" t="s">
        <v>6</v>
      </c>
      <c r="B143" s="6" t="s">
        <v>203</v>
      </c>
      <c r="C143" s="6" t="s">
        <v>150</v>
      </c>
      <c r="D143" s="6" t="s">
        <v>205</v>
      </c>
      <c r="E143" s="6" t="s">
        <v>204</v>
      </c>
      <c r="F143" s="5">
        <f>'ssp1-pop'!F143*('ssp1-us'!F143/100)</f>
        <v>14.66008179235001</v>
      </c>
      <c r="G143" s="5">
        <f>'ssp1-pop'!G143*('ssp1-us'!G143/100)</f>
        <v>15.782935112046323</v>
      </c>
      <c r="H143" s="5">
        <f>'ssp1-pop'!H143*('ssp1-us'!H143/100)</f>
        <v>16.849777786834537</v>
      </c>
      <c r="I143" s="5">
        <f>'ssp1-pop'!I143*('ssp1-us'!I143/100)</f>
        <v>17.804619423379258</v>
      </c>
      <c r="J143" s="5">
        <f>'ssp1-pop'!J143*('ssp1-us'!J143/100)</f>
        <v>18.589139601301394</v>
      </c>
      <c r="K143" s="5">
        <f>'ssp1-pop'!K143*('ssp1-us'!K143/100)</f>
        <v>19.209422638971631</v>
      </c>
      <c r="L143" s="5">
        <f>'ssp1-pop'!L143*('ssp1-us'!L143/100)</f>
        <v>19.656483663457124</v>
      </c>
      <c r="M143" s="5">
        <f>'ssp1-pop'!M143*('ssp1-us'!M143/100)</f>
        <v>19.925435128634373</v>
      </c>
      <c r="N143" s="5">
        <f>'ssp1-pop'!N143*('ssp1-us'!N143/100)</f>
        <v>20.003031784288293</v>
      </c>
      <c r="O143" s="5">
        <f>'ssp1-pop'!O143*('ssp1-us'!O143/100)</f>
        <v>19.892627029934111</v>
      </c>
      <c r="P143" s="5">
        <f>'ssp1-pop'!P143*('ssp1-us'!P143/100)</f>
        <v>19.612179470764893</v>
      </c>
      <c r="Q143" s="5">
        <f>'ssp1-pop'!Q143*('ssp1-us'!Q143/100)</f>
        <v>19.195744224101155</v>
      </c>
      <c r="R143" s="5">
        <f>'ssp1-pop'!R143*('ssp1-us'!R143/100)</f>
        <v>18.678290129937437</v>
      </c>
      <c r="S143" s="5">
        <f>'ssp1-pop'!S143*('ssp1-us'!S143/100)</f>
        <v>18.076408035011621</v>
      </c>
      <c r="T143" s="5">
        <f>'ssp1-pop'!T143*('ssp1-us'!T143/100)</f>
        <v>17.386645720846147</v>
      </c>
      <c r="U143" s="5">
        <f>'ssp1-pop'!U143*('ssp1-us'!U143/100)</f>
        <v>16.60804601851606</v>
      </c>
      <c r="V143" s="5">
        <f>'ssp1-pop'!V143*('ssp1-us'!V143/100)</f>
        <v>15.753550357228621</v>
      </c>
      <c r="W143" s="5">
        <f>'ssp1-pop'!W143*('ssp1-us'!W143/100)</f>
        <v>14.851352769745608</v>
      </c>
      <c r="X143" s="5">
        <f>'ssp1-pop'!X143*('ssp1-us'!X143/100)</f>
        <v>13.873441401806213</v>
      </c>
    </row>
    <row r="144" spans="1:24" x14ac:dyDescent="0.3">
      <c r="A144" s="6" t="s">
        <v>6</v>
      </c>
      <c r="B144" s="6" t="s">
        <v>203</v>
      </c>
      <c r="C144" s="6" t="s">
        <v>151</v>
      </c>
      <c r="D144" s="6" t="s">
        <v>205</v>
      </c>
      <c r="E144" s="6" t="s">
        <v>204</v>
      </c>
      <c r="F144" s="5">
        <f>'ssp1-pop'!F144*('ssp1-us'!F144/100)</f>
        <v>6.4803924711599912</v>
      </c>
      <c r="G144" s="5">
        <f>'ssp1-pop'!G144*('ssp1-us'!G144/100)</f>
        <v>6.9630941828714246</v>
      </c>
      <c r="H144" s="5">
        <f>'ssp1-pop'!H144*('ssp1-us'!H144/100)</f>
        <v>7.4357684163480844</v>
      </c>
      <c r="I144" s="5">
        <f>'ssp1-pop'!I144*('ssp1-us'!I144/100)</f>
        <v>7.8925028899322029</v>
      </c>
      <c r="J144" s="5">
        <f>'ssp1-pop'!J144*('ssp1-us'!J144/100)</f>
        <v>8.3354333894827857</v>
      </c>
      <c r="K144" s="5">
        <f>'ssp1-pop'!K144*('ssp1-us'!K144/100)</f>
        <v>8.7656967241486008</v>
      </c>
      <c r="L144" s="5">
        <f>'ssp1-pop'!L144*('ssp1-us'!L144/100)</f>
        <v>9.1729533047716547</v>
      </c>
      <c r="M144" s="5">
        <f>'ssp1-pop'!M144*('ssp1-us'!M144/100)</f>
        <v>9.5426188796211875</v>
      </c>
      <c r="N144" s="5">
        <f>'ssp1-pop'!N144*('ssp1-us'!N144/100)</f>
        <v>9.8651838052719167</v>
      </c>
      <c r="O144" s="5">
        <f>'ssp1-pop'!O144*('ssp1-us'!O144/100)</f>
        <v>10.136960316126427</v>
      </c>
      <c r="P144" s="5">
        <f>'ssp1-pop'!P144*('ssp1-us'!P144/100)</f>
        <v>10.362759890848343</v>
      </c>
      <c r="Q144" s="5">
        <f>'ssp1-pop'!Q144*('ssp1-us'!Q144/100)</f>
        <v>10.527414512839464</v>
      </c>
      <c r="R144" s="5">
        <f>'ssp1-pop'!R144*('ssp1-us'!R144/100)</f>
        <v>10.621326954309174</v>
      </c>
      <c r="S144" s="5">
        <f>'ssp1-pop'!S144*('ssp1-us'!S144/100)</f>
        <v>10.624042968167643</v>
      </c>
      <c r="T144" s="5">
        <f>'ssp1-pop'!T144*('ssp1-us'!T144/100)</f>
        <v>10.554977105525049</v>
      </c>
      <c r="U144" s="5">
        <f>'ssp1-pop'!U144*('ssp1-us'!U144/100)</f>
        <v>10.436836425823047</v>
      </c>
      <c r="V144" s="5">
        <f>'ssp1-pop'!V144*('ssp1-us'!V144/100)</f>
        <v>10.259647032254495</v>
      </c>
      <c r="W144" s="5">
        <f>'ssp1-pop'!W144*('ssp1-us'!W144/100)</f>
        <v>10.032371612984537</v>
      </c>
      <c r="X144" s="5">
        <f>'ssp1-pop'!X144*('ssp1-us'!X144/100)</f>
        <v>9.7653306848642281</v>
      </c>
    </row>
    <row r="145" spans="1:24" x14ac:dyDescent="0.3">
      <c r="A145" s="6" t="s">
        <v>6</v>
      </c>
      <c r="B145" s="6" t="s">
        <v>203</v>
      </c>
      <c r="C145" s="6" t="s">
        <v>152</v>
      </c>
      <c r="D145" s="6" t="s">
        <v>205</v>
      </c>
      <c r="E145" s="6" t="s">
        <v>204</v>
      </c>
      <c r="F145" s="5">
        <f>'ssp1-pop'!F145*('ssp1-us'!F145/100)</f>
        <v>3.9692242925999994</v>
      </c>
      <c r="G145" s="5">
        <f>'ssp1-pop'!G145*('ssp1-us'!G145/100)</f>
        <v>4.5289113509652585</v>
      </c>
      <c r="H145" s="5">
        <f>'ssp1-pop'!H145*('ssp1-us'!H145/100)</f>
        <v>5.0703887976149939</v>
      </c>
      <c r="I145" s="5">
        <f>'ssp1-pop'!I145*('ssp1-us'!I145/100)</f>
        <v>5.580047409484572</v>
      </c>
      <c r="J145" s="5">
        <f>'ssp1-pop'!J145*('ssp1-us'!J145/100)</f>
        <v>6.0424728708747386</v>
      </c>
      <c r="K145" s="5">
        <f>'ssp1-pop'!K145*('ssp1-us'!K145/100)</f>
        <v>6.4615946231067287</v>
      </c>
      <c r="L145" s="5">
        <f>'ssp1-pop'!L145*('ssp1-us'!L145/100)</f>
        <v>6.8256632807900903</v>
      </c>
      <c r="M145" s="5">
        <f>'ssp1-pop'!M145*('ssp1-us'!M145/100)</f>
        <v>7.1278289251668721</v>
      </c>
      <c r="N145" s="5">
        <f>'ssp1-pop'!N145*('ssp1-us'!N145/100)</f>
        <v>7.3663171934424136</v>
      </c>
      <c r="O145" s="5">
        <f>'ssp1-pop'!O145*('ssp1-us'!O145/100)</f>
        <v>7.54604415466798</v>
      </c>
      <c r="P145" s="5">
        <f>'ssp1-pop'!P145*('ssp1-us'!P145/100)</f>
        <v>7.6682759241964531</v>
      </c>
      <c r="Q145" s="5">
        <f>'ssp1-pop'!Q145*('ssp1-us'!Q145/100)</f>
        <v>7.7383558449721965</v>
      </c>
      <c r="R145" s="5">
        <f>'ssp1-pop'!R145*('ssp1-us'!R145/100)</f>
        <v>7.7569937896482717</v>
      </c>
      <c r="S145" s="5">
        <f>'ssp1-pop'!S145*('ssp1-us'!S145/100)</f>
        <v>7.7232788288650251</v>
      </c>
      <c r="T145" s="5">
        <f>'ssp1-pop'!T145*('ssp1-us'!T145/100)</f>
        <v>7.6375343018671344</v>
      </c>
      <c r="U145" s="5">
        <f>'ssp1-pop'!U145*('ssp1-us'!U145/100)</f>
        <v>7.5033543072308575</v>
      </c>
      <c r="V145" s="5">
        <f>'ssp1-pop'!V145*('ssp1-us'!V145/100)</f>
        <v>7.326797171070587</v>
      </c>
      <c r="W145" s="5">
        <f>'ssp1-pop'!W145*('ssp1-us'!W145/100)</f>
        <v>7.11436405598368</v>
      </c>
      <c r="X145" s="5">
        <f>'ssp1-pop'!X145*('ssp1-us'!X145/100)</f>
        <v>6.8512670934424911</v>
      </c>
    </row>
    <row r="146" spans="1:24" x14ac:dyDescent="0.3">
      <c r="A146" s="6" t="s">
        <v>6</v>
      </c>
      <c r="B146" s="6" t="s">
        <v>203</v>
      </c>
      <c r="C146" s="6" t="s">
        <v>153</v>
      </c>
      <c r="D146" s="6" t="s">
        <v>205</v>
      </c>
      <c r="E146" s="6" t="s">
        <v>204</v>
      </c>
      <c r="F146" s="5">
        <f>'ssp1-pop'!F146*('ssp1-us'!F146/100)</f>
        <v>2.994818516480001</v>
      </c>
      <c r="G146" s="5">
        <f>'ssp1-pop'!G146*('ssp1-us'!G146/100)</f>
        <v>3.4719440720442303</v>
      </c>
      <c r="H146" s="5">
        <f>'ssp1-pop'!H146*('ssp1-us'!H146/100)</f>
        <v>3.8605562813189249</v>
      </c>
      <c r="I146" s="5">
        <f>'ssp1-pop'!I146*('ssp1-us'!I146/100)</f>
        <v>4.1543562532111133</v>
      </c>
      <c r="J146" s="5">
        <f>'ssp1-pop'!J146*('ssp1-us'!J146/100)</f>
        <v>4.3573058716117288</v>
      </c>
      <c r="K146" s="5">
        <f>'ssp1-pop'!K146*('ssp1-us'!K146/100)</f>
        <v>4.4890796682143241</v>
      </c>
      <c r="L146" s="5">
        <f>'ssp1-pop'!L146*('ssp1-us'!L146/100)</f>
        <v>4.5601033508193352</v>
      </c>
      <c r="M146" s="5">
        <f>'ssp1-pop'!M146*('ssp1-us'!M146/100)</f>
        <v>4.5767156890367087</v>
      </c>
      <c r="N146" s="5">
        <f>'ssp1-pop'!N146*('ssp1-us'!N146/100)</f>
        <v>4.5470470132639127</v>
      </c>
      <c r="O146" s="5">
        <f>'ssp1-pop'!O146*('ssp1-us'!O146/100)</f>
        <v>4.4827617292882991</v>
      </c>
      <c r="P146" s="5">
        <f>'ssp1-pop'!P146*('ssp1-us'!P146/100)</f>
        <v>4.3867271559095009</v>
      </c>
      <c r="Q146" s="5">
        <f>'ssp1-pop'!Q146*('ssp1-us'!Q146/100)</f>
        <v>4.2869554841985549</v>
      </c>
      <c r="R146" s="5">
        <f>'ssp1-pop'!R146*('ssp1-us'!R146/100)</f>
        <v>4.1863971802615074</v>
      </c>
      <c r="S146" s="5">
        <f>'ssp1-pop'!S146*('ssp1-us'!S146/100)</f>
        <v>4.0861899750592068</v>
      </c>
      <c r="T146" s="5">
        <f>'ssp1-pop'!T146*('ssp1-us'!T146/100)</f>
        <v>3.9865495303699423</v>
      </c>
      <c r="U146" s="5">
        <f>'ssp1-pop'!U146*('ssp1-us'!U146/100)</f>
        <v>3.8882341651544743</v>
      </c>
      <c r="V146" s="5">
        <f>'ssp1-pop'!V146*('ssp1-us'!V146/100)</f>
        <v>3.79185882973883</v>
      </c>
      <c r="W146" s="5">
        <f>'ssp1-pop'!W146*('ssp1-us'!W146/100)</f>
        <v>3.6923381140207385</v>
      </c>
      <c r="X146" s="5">
        <f>'ssp1-pop'!X146*('ssp1-us'!X146/100)</f>
        <v>3.5857233558426755</v>
      </c>
    </row>
    <row r="147" spans="1:24" x14ac:dyDescent="0.3">
      <c r="A147" s="6" t="s">
        <v>6</v>
      </c>
      <c r="B147" s="6" t="s">
        <v>203</v>
      </c>
      <c r="C147" s="6" t="s">
        <v>154</v>
      </c>
      <c r="D147" s="6" t="s">
        <v>205</v>
      </c>
      <c r="E147" s="6" t="s">
        <v>204</v>
      </c>
      <c r="F147" s="5">
        <f>'ssp1-pop'!F147*('ssp1-us'!F147/100)</f>
        <v>0.13928912451999989</v>
      </c>
      <c r="G147" s="5">
        <f>'ssp1-pop'!G147*('ssp1-us'!G147/100)</f>
        <v>0.15956798427893848</v>
      </c>
      <c r="H147" s="5">
        <f>'ssp1-pop'!H147*('ssp1-us'!H147/100)</f>
        <v>0.17935320600167243</v>
      </c>
      <c r="I147" s="5">
        <f>'ssp1-pop'!I147*('ssp1-us'!I147/100)</f>
        <v>0.19781176450076687</v>
      </c>
      <c r="J147" s="5">
        <f>'ssp1-pop'!J147*('ssp1-us'!J147/100)</f>
        <v>0.21426669988592092</v>
      </c>
      <c r="K147" s="5">
        <f>'ssp1-pop'!K147*('ssp1-us'!K147/100)</f>
        <v>0.22889657392075927</v>
      </c>
      <c r="L147" s="5">
        <f>'ssp1-pop'!L147*('ssp1-us'!L147/100)</f>
        <v>0.24155700997608592</v>
      </c>
      <c r="M147" s="5">
        <f>'ssp1-pop'!M147*('ssp1-us'!M147/100)</f>
        <v>0.25203887032852229</v>
      </c>
      <c r="N147" s="5">
        <f>'ssp1-pop'!N147*('ssp1-us'!N147/100)</f>
        <v>0.26012682259508713</v>
      </c>
      <c r="O147" s="5">
        <f>'ssp1-pop'!O147*('ssp1-us'!O147/100)</f>
        <v>0.2659576832411667</v>
      </c>
      <c r="P147" s="5">
        <f>'ssp1-pop'!P147*('ssp1-us'!P147/100)</f>
        <v>0.26969566194294126</v>
      </c>
      <c r="Q147" s="5">
        <f>'ssp1-pop'!Q147*('ssp1-us'!Q147/100)</f>
        <v>0.27160469493406053</v>
      </c>
      <c r="R147" s="5">
        <f>'ssp1-pop'!R147*('ssp1-us'!R147/100)</f>
        <v>0.27189609676584209</v>
      </c>
      <c r="S147" s="5">
        <f>'ssp1-pop'!S147*('ssp1-us'!S147/100)</f>
        <v>0.27067395577387426</v>
      </c>
      <c r="T147" s="5">
        <f>'ssp1-pop'!T147*('ssp1-us'!T147/100)</f>
        <v>0.26798770231647223</v>
      </c>
      <c r="U147" s="5">
        <f>'ssp1-pop'!U147*('ssp1-us'!U147/100)</f>
        <v>0.26390847810997231</v>
      </c>
      <c r="V147" s="5">
        <f>'ssp1-pop'!V147*('ssp1-us'!V147/100)</f>
        <v>0.2581851078281604</v>
      </c>
      <c r="W147" s="5">
        <f>'ssp1-pop'!W147*('ssp1-us'!W147/100)</f>
        <v>0.25071215038340527</v>
      </c>
      <c r="X147" s="5">
        <f>'ssp1-pop'!X147*('ssp1-us'!X147/100)</f>
        <v>0.2419848605036013</v>
      </c>
    </row>
    <row r="148" spans="1:24" x14ac:dyDescent="0.3">
      <c r="A148" s="6" t="s">
        <v>6</v>
      </c>
      <c r="B148" s="6" t="s">
        <v>203</v>
      </c>
      <c r="C148" s="6" t="s">
        <v>155</v>
      </c>
      <c r="D148" s="6" t="s">
        <v>205</v>
      </c>
      <c r="E148" s="6" t="s">
        <v>204</v>
      </c>
      <c r="F148" s="5">
        <f>'ssp1-pop'!F148*('ssp1-us'!F148/100)</f>
        <v>1.6854689201165196</v>
      </c>
      <c r="G148" s="5">
        <f>'ssp1-pop'!G148*('ssp1-us'!G148/100)</f>
        <v>2.2122740584629574</v>
      </c>
      <c r="H148" s="5">
        <f>'ssp1-pop'!H148*('ssp1-us'!H148/100)</f>
        <v>2.45304375975818</v>
      </c>
      <c r="I148" s="5">
        <f>'ssp1-pop'!I148*('ssp1-us'!I148/100)</f>
        <v>2.6796383424772423</v>
      </c>
      <c r="J148" s="5">
        <f>'ssp1-pop'!J148*('ssp1-us'!J148/100)</f>
        <v>2.892107725262711</v>
      </c>
      <c r="K148" s="5">
        <f>'ssp1-pop'!K148*('ssp1-us'!K148/100)</f>
        <v>3.0922734952462037</v>
      </c>
      <c r="L148" s="5">
        <f>'ssp1-pop'!L148*('ssp1-us'!L148/100)</f>
        <v>3.2648599554440572</v>
      </c>
      <c r="M148" s="5">
        <f>'ssp1-pop'!M148*('ssp1-us'!M148/100)</f>
        <v>3.4002268288496751</v>
      </c>
      <c r="N148" s="5">
        <f>'ssp1-pop'!N148*('ssp1-us'!N148/100)</f>
        <v>3.4935315219709775</v>
      </c>
      <c r="O148" s="5">
        <f>'ssp1-pop'!O148*('ssp1-us'!O148/100)</f>
        <v>3.5471011319045078</v>
      </c>
      <c r="P148" s="5">
        <f>'ssp1-pop'!P148*('ssp1-us'!P148/100)</f>
        <v>3.5668023386883907</v>
      </c>
      <c r="Q148" s="5">
        <f>'ssp1-pop'!Q148*('ssp1-us'!Q148/100)</f>
        <v>3.5497261860373079</v>
      </c>
      <c r="R148" s="5">
        <f>'ssp1-pop'!R148*('ssp1-us'!R148/100)</f>
        <v>3.4931118707478412</v>
      </c>
      <c r="S148" s="5">
        <f>'ssp1-pop'!S148*('ssp1-us'!S148/100)</f>
        <v>3.4006504928157657</v>
      </c>
      <c r="T148" s="5">
        <f>'ssp1-pop'!T148*('ssp1-us'!T148/100)</f>
        <v>3.2820134652535509</v>
      </c>
      <c r="U148" s="5">
        <f>'ssp1-pop'!U148*('ssp1-us'!U148/100)</f>
        <v>3.1468914499953748</v>
      </c>
      <c r="V148" s="5">
        <f>'ssp1-pop'!V148*('ssp1-us'!V148/100)</f>
        <v>2.986100617759631</v>
      </c>
      <c r="W148" s="5">
        <f>'ssp1-pop'!W148*('ssp1-us'!W148/100)</f>
        <v>2.80925879350661</v>
      </c>
      <c r="X148" s="5">
        <f>'ssp1-pop'!X148*('ssp1-us'!X148/100)</f>
        <v>2.6231153692473854</v>
      </c>
    </row>
    <row r="149" spans="1:24" x14ac:dyDescent="0.3">
      <c r="A149" s="6" t="s">
        <v>6</v>
      </c>
      <c r="B149" s="6" t="s">
        <v>203</v>
      </c>
      <c r="C149" s="6" t="s">
        <v>156</v>
      </c>
      <c r="D149" s="6" t="s">
        <v>205</v>
      </c>
      <c r="E149" s="6" t="s">
        <v>204</v>
      </c>
      <c r="F149" s="5">
        <f>'ssp1-pop'!F149*('ssp1-us'!F149/100)</f>
        <v>0.79542236952652257</v>
      </c>
      <c r="G149" s="5">
        <f>'ssp1-pop'!G149*('ssp1-us'!G149/100)</f>
        <v>0.86175109652282511</v>
      </c>
      <c r="H149" s="5">
        <f>'ssp1-pop'!H149*('ssp1-us'!H149/100)</f>
        <v>0.9082334345094405</v>
      </c>
      <c r="I149" s="5">
        <f>'ssp1-pop'!I149*('ssp1-us'!I149/100)</f>
        <v>0.9459868776836966</v>
      </c>
      <c r="J149" s="5">
        <f>'ssp1-pop'!J149*('ssp1-us'!J149/100)</f>
        <v>0.97659449056207437</v>
      </c>
      <c r="K149" s="5">
        <f>'ssp1-pop'!K149*('ssp1-us'!K149/100)</f>
        <v>1.0027168446885055</v>
      </c>
      <c r="L149" s="5">
        <f>'ssp1-pop'!L149*('ssp1-us'!L149/100)</f>
        <v>1.0238196430928246</v>
      </c>
      <c r="M149" s="5">
        <f>'ssp1-pop'!M149*('ssp1-us'!M149/100)</f>
        <v>1.0392242107634388</v>
      </c>
      <c r="N149" s="5">
        <f>'ssp1-pop'!N149*('ssp1-us'!N149/100)</f>
        <v>1.0484318345621166</v>
      </c>
      <c r="O149" s="5">
        <f>'ssp1-pop'!O149*('ssp1-us'!O149/100)</f>
        <v>1.0522845147106235</v>
      </c>
      <c r="P149" s="5">
        <f>'ssp1-pop'!P149*('ssp1-us'!P149/100)</f>
        <v>1.0513591094657551</v>
      </c>
      <c r="Q149" s="5">
        <f>'ssp1-pop'!Q149*('ssp1-us'!Q149/100)</f>
        <v>1.0465454465697748</v>
      </c>
      <c r="R149" s="5">
        <f>'ssp1-pop'!R149*('ssp1-us'!R149/100)</f>
        <v>1.0387242702135171</v>
      </c>
      <c r="S149" s="5">
        <f>'ssp1-pop'!S149*('ssp1-us'!S149/100)</f>
        <v>1.0268924139813167</v>
      </c>
      <c r="T149" s="5">
        <f>'ssp1-pop'!T149*('ssp1-us'!T149/100)</f>
        <v>1.0096043273181021</v>
      </c>
      <c r="U149" s="5">
        <f>'ssp1-pop'!U149*('ssp1-us'!U149/100)</f>
        <v>0.98719693595593083</v>
      </c>
      <c r="V149" s="5">
        <f>'ssp1-pop'!V149*('ssp1-us'!V149/100)</f>
        <v>0.96046480747472351</v>
      </c>
      <c r="W149" s="5">
        <f>'ssp1-pop'!W149*('ssp1-us'!W149/100)</f>
        <v>0.9294119503343482</v>
      </c>
      <c r="X149" s="5">
        <f>'ssp1-pop'!X149*('ssp1-us'!X149/100)</f>
        <v>0.89357496257769231</v>
      </c>
    </row>
    <row r="150" spans="1:24" x14ac:dyDescent="0.3">
      <c r="A150" s="6" t="s">
        <v>6</v>
      </c>
      <c r="B150" s="6" t="s">
        <v>203</v>
      </c>
      <c r="C150" s="6" t="s">
        <v>157</v>
      </c>
      <c r="D150" s="6" t="s">
        <v>205</v>
      </c>
      <c r="E150" s="6" t="s">
        <v>204</v>
      </c>
      <c r="F150" s="5">
        <f>'ssp1-pop'!F150*('ssp1-us'!F150/100)</f>
        <v>12.347572822569999</v>
      </c>
      <c r="G150" s="5">
        <f>'ssp1-pop'!G150*('ssp1-us'!G150/100)</f>
        <v>12.938936722571169</v>
      </c>
      <c r="H150" s="5">
        <f>'ssp1-pop'!H150*('ssp1-us'!H150/100)</f>
        <v>13.442490420296265</v>
      </c>
      <c r="I150" s="5">
        <f>'ssp1-pop'!I150*('ssp1-us'!I150/100)</f>
        <v>13.844940339369211</v>
      </c>
      <c r="J150" s="5">
        <f>'ssp1-pop'!J150*('ssp1-us'!J150/100)</f>
        <v>14.140939531046209</v>
      </c>
      <c r="K150" s="5">
        <f>'ssp1-pop'!K150*('ssp1-us'!K150/100)</f>
        <v>14.352447330794062</v>
      </c>
      <c r="L150" s="5">
        <f>'ssp1-pop'!L150*('ssp1-us'!L150/100)</f>
        <v>14.464693686750572</v>
      </c>
      <c r="M150" s="5">
        <f>'ssp1-pop'!M150*('ssp1-us'!M150/100)</f>
        <v>14.455132081957544</v>
      </c>
      <c r="N150" s="5">
        <f>'ssp1-pop'!N150*('ssp1-us'!N150/100)</f>
        <v>14.312232205760937</v>
      </c>
      <c r="O150" s="5">
        <f>'ssp1-pop'!O150*('ssp1-us'!O150/100)</f>
        <v>14.045067121689511</v>
      </c>
      <c r="P150" s="5">
        <f>'ssp1-pop'!P150*('ssp1-us'!P150/100)</f>
        <v>13.664724245597531</v>
      </c>
      <c r="Q150" s="5">
        <f>'ssp1-pop'!Q150*('ssp1-us'!Q150/100)</f>
        <v>13.183741444310543</v>
      </c>
      <c r="R150" s="5">
        <f>'ssp1-pop'!R150*('ssp1-us'!R150/100)</f>
        <v>12.621304882082823</v>
      </c>
      <c r="S150" s="5">
        <f>'ssp1-pop'!S150*('ssp1-us'!S150/100)</f>
        <v>12.001454983369111</v>
      </c>
      <c r="T150" s="5">
        <f>'ssp1-pop'!T150*('ssp1-us'!T150/100)</f>
        <v>11.352648681236451</v>
      </c>
      <c r="U150" s="5">
        <f>'ssp1-pop'!U150*('ssp1-us'!U150/100)</f>
        <v>10.6968589776786</v>
      </c>
      <c r="V150" s="5">
        <f>'ssp1-pop'!V150*('ssp1-us'!V150/100)</f>
        <v>10.002461068795922</v>
      </c>
      <c r="W150" s="5">
        <f>'ssp1-pop'!W150*('ssp1-us'!W150/100)</f>
        <v>9.3088485013459596</v>
      </c>
      <c r="X150" s="5">
        <f>'ssp1-pop'!X150*('ssp1-us'!X150/100)</f>
        <v>8.6345350949186006</v>
      </c>
    </row>
    <row r="151" spans="1:24" x14ac:dyDescent="0.3">
      <c r="A151" s="6" t="s">
        <v>6</v>
      </c>
      <c r="B151" s="6" t="s">
        <v>203</v>
      </c>
      <c r="C151" s="6" t="s">
        <v>158</v>
      </c>
      <c r="D151" s="6" t="s">
        <v>205</v>
      </c>
      <c r="E151" s="6" t="s">
        <v>204</v>
      </c>
      <c r="F151" s="5">
        <f>'ssp1-pop'!F151*('ssp1-us'!F151/100)</f>
        <v>104.59819985388006</v>
      </c>
      <c r="G151" s="5">
        <f>'ssp1-pop'!G151*('ssp1-us'!G151/100)</f>
        <v>109.96188734880219</v>
      </c>
      <c r="H151" s="5">
        <f>'ssp1-pop'!H151*('ssp1-us'!H151/100)</f>
        <v>113.450357003203</v>
      </c>
      <c r="I151" s="5">
        <f>'ssp1-pop'!I151*('ssp1-us'!I151/100)</f>
        <v>115.51811059332786</v>
      </c>
      <c r="J151" s="5">
        <f>'ssp1-pop'!J151*('ssp1-us'!J151/100)</f>
        <v>116.5856557668908</v>
      </c>
      <c r="K151" s="5">
        <f>'ssp1-pop'!K151*('ssp1-us'!K151/100)</f>
        <v>117.2735039694561</v>
      </c>
      <c r="L151" s="5">
        <f>'ssp1-pop'!L151*('ssp1-us'!L151/100)</f>
        <v>117.65048886457051</v>
      </c>
      <c r="M151" s="5">
        <f>'ssp1-pop'!M151*('ssp1-us'!M151/100)</f>
        <v>117.55150696660711</v>
      </c>
      <c r="N151" s="5">
        <f>'ssp1-pop'!N151*('ssp1-us'!N151/100)</f>
        <v>116.83148707968213</v>
      </c>
      <c r="O151" s="5">
        <f>'ssp1-pop'!O151*('ssp1-us'!O151/100)</f>
        <v>115.63625390144172</v>
      </c>
      <c r="P151" s="5">
        <f>'ssp1-pop'!P151*('ssp1-us'!P151/100)</f>
        <v>114.10367976833373</v>
      </c>
      <c r="Q151" s="5">
        <f>'ssp1-pop'!Q151*('ssp1-us'!Q151/100)</f>
        <v>112.10056708614708</v>
      </c>
      <c r="R151" s="5">
        <f>'ssp1-pop'!R151*('ssp1-us'!R151/100)</f>
        <v>109.63315413150058</v>
      </c>
      <c r="S151" s="5">
        <f>'ssp1-pop'!S151*('ssp1-us'!S151/100)</f>
        <v>106.65565092380038</v>
      </c>
      <c r="T151" s="5">
        <f>'ssp1-pop'!T151*('ssp1-us'!T151/100)</f>
        <v>103.17203441171866</v>
      </c>
      <c r="U151" s="5">
        <f>'ssp1-pop'!U151*('ssp1-us'!U151/100)</f>
        <v>99.350103315024469</v>
      </c>
      <c r="V151" s="5">
        <f>'ssp1-pop'!V151*('ssp1-us'!V151/100)</f>
        <v>95.383127495895906</v>
      </c>
      <c r="W151" s="5">
        <f>'ssp1-pop'!W151*('ssp1-us'!W151/100)</f>
        <v>91.376258121131826</v>
      </c>
      <c r="X151" s="5">
        <f>'ssp1-pop'!X151*('ssp1-us'!X151/100)</f>
        <v>86.917622323594983</v>
      </c>
    </row>
    <row r="152" spans="1:24" x14ac:dyDescent="0.3">
      <c r="A152" s="6" t="s">
        <v>6</v>
      </c>
      <c r="B152" s="6" t="s">
        <v>203</v>
      </c>
      <c r="C152" s="6" t="s">
        <v>159</v>
      </c>
      <c r="D152" s="6" t="s">
        <v>205</v>
      </c>
      <c r="E152" s="6" t="s">
        <v>204</v>
      </c>
      <c r="F152" s="5">
        <f>'ssp1-pop'!F152*('ssp1-us'!F152/100)</f>
        <v>2.0030499026999999</v>
      </c>
      <c r="G152" s="5">
        <f>'ssp1-pop'!G152*('ssp1-us'!G152/100)</f>
        <v>2.7150469380684115</v>
      </c>
      <c r="H152" s="5">
        <f>'ssp1-pop'!H152*('ssp1-us'!H152/100)</f>
        <v>3.5789701687498119</v>
      </c>
      <c r="I152" s="5">
        <f>'ssp1-pop'!I152*('ssp1-us'!I152/100)</f>
        <v>4.5822558028063547</v>
      </c>
      <c r="J152" s="5">
        <f>'ssp1-pop'!J152*('ssp1-us'!J152/100)</f>
        <v>5.7153920336755251</v>
      </c>
      <c r="K152" s="5">
        <f>'ssp1-pop'!K152*('ssp1-us'!K152/100)</f>
        <v>6.9961707961277977</v>
      </c>
      <c r="L152" s="5">
        <f>'ssp1-pop'!L152*('ssp1-us'!L152/100)</f>
        <v>8.3917134640254858</v>
      </c>
      <c r="M152" s="5">
        <f>'ssp1-pop'!M152*('ssp1-us'!M152/100)</f>
        <v>9.8341827844423619</v>
      </c>
      <c r="N152" s="5">
        <f>'ssp1-pop'!N152*('ssp1-us'!N152/100)</f>
        <v>11.258257092949727</v>
      </c>
      <c r="O152" s="5">
        <f>'ssp1-pop'!O152*('ssp1-us'!O152/100)</f>
        <v>12.625807836744716</v>
      </c>
      <c r="P152" s="5">
        <f>'ssp1-pop'!P152*('ssp1-us'!P152/100)</f>
        <v>13.913756925780374</v>
      </c>
      <c r="Q152" s="5">
        <f>'ssp1-pop'!Q152*('ssp1-us'!Q152/100)</f>
        <v>15.112043312804406</v>
      </c>
      <c r="R152" s="5">
        <f>'ssp1-pop'!R152*('ssp1-us'!R152/100)</f>
        <v>16.189878814216552</v>
      </c>
      <c r="S152" s="5">
        <f>'ssp1-pop'!S152*('ssp1-us'!S152/100)</f>
        <v>17.117627743610537</v>
      </c>
      <c r="T152" s="5">
        <f>'ssp1-pop'!T152*('ssp1-us'!T152/100)</f>
        <v>17.88115900177965</v>
      </c>
      <c r="U152" s="5">
        <f>'ssp1-pop'!U152*('ssp1-us'!U152/100)</f>
        <v>18.484067989696069</v>
      </c>
      <c r="V152" s="5">
        <f>'ssp1-pop'!V152*('ssp1-us'!V152/100)</f>
        <v>18.930560302993971</v>
      </c>
      <c r="W152" s="5">
        <f>'ssp1-pop'!W152*('ssp1-us'!W152/100)</f>
        <v>19.222245156920014</v>
      </c>
      <c r="X152" s="5">
        <f>'ssp1-pop'!X152*('ssp1-us'!X152/100)</f>
        <v>19.355952490452598</v>
      </c>
    </row>
    <row r="153" spans="1:24" x14ac:dyDescent="0.3">
      <c r="A153" s="6" t="s">
        <v>6</v>
      </c>
      <c r="B153" s="6" t="s">
        <v>203</v>
      </c>
      <c r="C153" s="6" t="s">
        <v>160</v>
      </c>
      <c r="D153" s="6" t="s">
        <v>205</v>
      </c>
      <c r="E153" s="6" t="s">
        <v>204</v>
      </c>
      <c r="F153" s="5">
        <f>'ssp1-pop'!F153*('ssp1-us'!F153/100)</f>
        <v>22.527742103639987</v>
      </c>
      <c r="G153" s="5">
        <f>'ssp1-pop'!G153*('ssp1-us'!G153/100)</f>
        <v>25.816678345169944</v>
      </c>
      <c r="H153" s="5">
        <f>'ssp1-pop'!H153*('ssp1-us'!H153/100)</f>
        <v>29.081729374065741</v>
      </c>
      <c r="I153" s="5">
        <f>'ssp1-pop'!I153*('ssp1-us'!I153/100)</f>
        <v>32.229874961728179</v>
      </c>
      <c r="J153" s="5">
        <f>'ssp1-pop'!J153*('ssp1-us'!J153/100)</f>
        <v>35.231000433089925</v>
      </c>
      <c r="K153" s="5">
        <f>'ssp1-pop'!K153*('ssp1-us'!K153/100)</f>
        <v>38.156927825477091</v>
      </c>
      <c r="L153" s="5">
        <f>'ssp1-pop'!L153*('ssp1-us'!L153/100)</f>
        <v>40.905688732153074</v>
      </c>
      <c r="M153" s="5">
        <f>'ssp1-pop'!M153*('ssp1-us'!M153/100)</f>
        <v>43.346047617594536</v>
      </c>
      <c r="N153" s="5">
        <f>'ssp1-pop'!N153*('ssp1-us'!N153/100)</f>
        <v>45.394021409327657</v>
      </c>
      <c r="O153" s="5">
        <f>'ssp1-pop'!O153*('ssp1-us'!O153/100)</f>
        <v>47.069302502725279</v>
      </c>
      <c r="P153" s="5">
        <f>'ssp1-pop'!P153*('ssp1-us'!P153/100)</f>
        <v>48.378215078860812</v>
      </c>
      <c r="Q153" s="5">
        <f>'ssp1-pop'!Q153*('ssp1-us'!Q153/100)</f>
        <v>49.257566330522529</v>
      </c>
      <c r="R153" s="5">
        <f>'ssp1-pop'!R153*('ssp1-us'!R153/100)</f>
        <v>49.707391891581651</v>
      </c>
      <c r="S153" s="5">
        <f>'ssp1-pop'!S153*('ssp1-us'!S153/100)</f>
        <v>49.741425778805905</v>
      </c>
      <c r="T153" s="5">
        <f>'ssp1-pop'!T153*('ssp1-us'!T153/100)</f>
        <v>49.40634713844161</v>
      </c>
      <c r="U153" s="5">
        <f>'ssp1-pop'!U153*('ssp1-us'!U153/100)</f>
        <v>48.75709499729853</v>
      </c>
      <c r="V153" s="5">
        <f>'ssp1-pop'!V153*('ssp1-us'!V153/100)</f>
        <v>47.837979784526247</v>
      </c>
      <c r="W153" s="5">
        <f>'ssp1-pop'!W153*('ssp1-us'!W153/100)</f>
        <v>46.537685401148842</v>
      </c>
      <c r="X153" s="5">
        <f>'ssp1-pop'!X153*('ssp1-us'!X153/100)</f>
        <v>44.870535724687464</v>
      </c>
    </row>
    <row r="154" spans="1:24" x14ac:dyDescent="0.3">
      <c r="A154" s="6" t="s">
        <v>6</v>
      </c>
      <c r="B154" s="6" t="s">
        <v>203</v>
      </c>
      <c r="C154" s="6" t="s">
        <v>161</v>
      </c>
      <c r="D154" s="6" t="s">
        <v>205</v>
      </c>
      <c r="E154" s="6" t="s">
        <v>204</v>
      </c>
      <c r="F154" s="5">
        <f>'ssp1-pop'!F154*('ssp1-us'!F154/100)</f>
        <v>17.466070418925288</v>
      </c>
      <c r="G154" s="5">
        <f>'ssp1-pop'!G154*('ssp1-us'!G154/100)</f>
        <v>21.939469716989628</v>
      </c>
      <c r="H154" s="5">
        <f>'ssp1-pop'!H154*('ssp1-us'!H154/100)</f>
        <v>26.73376867388918</v>
      </c>
      <c r="I154" s="5">
        <f>'ssp1-pop'!I154*('ssp1-us'!I154/100)</f>
        <v>31.632754308255983</v>
      </c>
      <c r="J154" s="5">
        <f>'ssp1-pop'!J154*('ssp1-us'!J154/100)</f>
        <v>36.458699303787917</v>
      </c>
      <c r="K154" s="5">
        <f>'ssp1-pop'!K154*('ssp1-us'!K154/100)</f>
        <v>41.130912897526571</v>
      </c>
      <c r="L154" s="5">
        <f>'ssp1-pop'!L154*('ssp1-us'!L154/100)</f>
        <v>45.470052986016462</v>
      </c>
      <c r="M154" s="5">
        <f>'ssp1-pop'!M154*('ssp1-us'!M154/100)</f>
        <v>49.341522934213955</v>
      </c>
      <c r="N154" s="5">
        <f>'ssp1-pop'!N154*('ssp1-us'!N154/100)</f>
        <v>52.639902451094848</v>
      </c>
      <c r="O154" s="5">
        <f>'ssp1-pop'!O154*('ssp1-us'!O154/100)</f>
        <v>55.388397125810705</v>
      </c>
      <c r="P154" s="5">
        <f>'ssp1-pop'!P154*('ssp1-us'!P154/100)</f>
        <v>57.611621200844432</v>
      </c>
      <c r="Q154" s="5">
        <f>'ssp1-pop'!Q154*('ssp1-us'!Q154/100)</f>
        <v>59.299907864673266</v>
      </c>
      <c r="R154" s="5">
        <f>'ssp1-pop'!R154*('ssp1-us'!R154/100)</f>
        <v>60.447104780100894</v>
      </c>
      <c r="S154" s="5">
        <f>'ssp1-pop'!S154*('ssp1-us'!S154/100)</f>
        <v>61.041994124813655</v>
      </c>
      <c r="T154" s="5">
        <f>'ssp1-pop'!T154*('ssp1-us'!T154/100)</f>
        <v>61.095035233018891</v>
      </c>
      <c r="U154" s="5">
        <f>'ssp1-pop'!U154*('ssp1-us'!U154/100)</f>
        <v>60.623270017642227</v>
      </c>
      <c r="V154" s="5">
        <f>'ssp1-pop'!V154*('ssp1-us'!V154/100)</f>
        <v>59.682885119561533</v>
      </c>
      <c r="W154" s="5">
        <f>'ssp1-pop'!W154*('ssp1-us'!W154/100)</f>
        <v>58.342220562035529</v>
      </c>
      <c r="X154" s="5">
        <f>'ssp1-pop'!X154*('ssp1-us'!X154/100)</f>
        <v>56.673680797531681</v>
      </c>
    </row>
    <row r="155" spans="1:24" x14ac:dyDescent="0.3">
      <c r="A155" s="6" t="s">
        <v>6</v>
      </c>
      <c r="B155" s="6" t="s">
        <v>203</v>
      </c>
      <c r="C155" s="6" t="s">
        <v>162</v>
      </c>
      <c r="D155" s="6" t="s">
        <v>205</v>
      </c>
      <c r="E155" s="6" t="s">
        <v>204</v>
      </c>
      <c r="F155" s="5">
        <f>'ssp1-pop'!F155*('ssp1-us'!F155/100)</f>
        <v>5.2692895891199969</v>
      </c>
      <c r="G155" s="5">
        <f>'ssp1-pop'!G155*('ssp1-us'!G155/100)</f>
        <v>6.5306370810489893</v>
      </c>
      <c r="H155" s="5">
        <f>'ssp1-pop'!H155*('ssp1-us'!H155/100)</f>
        <v>7.8122635279851416</v>
      </c>
      <c r="I155" s="5">
        <f>'ssp1-pop'!I155*('ssp1-us'!I155/100)</f>
        <v>9.0984288691187487</v>
      </c>
      <c r="J155" s="5">
        <f>'ssp1-pop'!J155*('ssp1-us'!J155/100)</f>
        <v>10.352380388992179</v>
      </c>
      <c r="K155" s="5">
        <f>'ssp1-pop'!K155*('ssp1-us'!K155/100)</f>
        <v>11.571876749649572</v>
      </c>
      <c r="L155" s="5">
        <f>'ssp1-pop'!L155*('ssp1-us'!L155/100)</f>
        <v>12.696331131453787</v>
      </c>
      <c r="M155" s="5">
        <f>'ssp1-pop'!M155*('ssp1-us'!M155/100)</f>
        <v>13.672515439245188</v>
      </c>
      <c r="N155" s="5">
        <f>'ssp1-pop'!N155*('ssp1-us'!N155/100)</f>
        <v>14.483739679606716</v>
      </c>
      <c r="O155" s="5">
        <f>'ssp1-pop'!O155*('ssp1-us'!O155/100)</f>
        <v>15.155749757551954</v>
      </c>
      <c r="P155" s="5">
        <f>'ssp1-pop'!P155*('ssp1-us'!P155/100)</f>
        <v>15.706190016821568</v>
      </c>
      <c r="Q155" s="5">
        <f>'ssp1-pop'!Q155*('ssp1-us'!Q155/100)</f>
        <v>16.167511151347032</v>
      </c>
      <c r="R155" s="5">
        <f>'ssp1-pop'!R155*('ssp1-us'!R155/100)</f>
        <v>16.524629966517587</v>
      </c>
      <c r="S155" s="5">
        <f>'ssp1-pop'!S155*('ssp1-us'!S155/100)</f>
        <v>16.773005319397306</v>
      </c>
      <c r="T155" s="5">
        <f>'ssp1-pop'!T155*('ssp1-us'!T155/100)</f>
        <v>16.914979001973332</v>
      </c>
      <c r="U155" s="5">
        <f>'ssp1-pop'!U155*('ssp1-us'!U155/100)</f>
        <v>16.96082126457566</v>
      </c>
      <c r="V155" s="5">
        <f>'ssp1-pop'!V155*('ssp1-us'!V155/100)</f>
        <v>16.920697002128595</v>
      </c>
      <c r="W155" s="5">
        <f>'ssp1-pop'!W155*('ssp1-us'!W155/100)</f>
        <v>16.802345203788391</v>
      </c>
      <c r="X155" s="5">
        <f>'ssp1-pop'!X155*('ssp1-us'!X155/100)</f>
        <v>16.615074567201322</v>
      </c>
    </row>
    <row r="156" spans="1:24" x14ac:dyDescent="0.3">
      <c r="A156" s="6" t="s">
        <v>6</v>
      </c>
      <c r="B156" s="6" t="s">
        <v>203</v>
      </c>
      <c r="C156" s="6" t="s">
        <v>163</v>
      </c>
      <c r="D156" s="6" t="s">
        <v>205</v>
      </c>
      <c r="E156" s="6" t="s">
        <v>204</v>
      </c>
      <c r="F156" s="5">
        <f>'ssp1-pop'!F156*('ssp1-us'!F156/100)</f>
        <v>5.0864179997320571</v>
      </c>
      <c r="G156" s="5">
        <f>'ssp1-pop'!G156*('ssp1-us'!G156/100)</f>
        <v>5.517864237142577</v>
      </c>
      <c r="H156" s="5">
        <f>'ssp1-pop'!H156*('ssp1-us'!H156/100)</f>
        <v>5.7063452833029746</v>
      </c>
      <c r="I156" s="5">
        <f>'ssp1-pop'!I156*('ssp1-us'!I156/100)</f>
        <v>5.8755921713906316</v>
      </c>
      <c r="J156" s="5">
        <f>'ssp1-pop'!J156*('ssp1-us'!J156/100)</f>
        <v>6.0272367024840117</v>
      </c>
      <c r="K156" s="5">
        <f>'ssp1-pop'!K156*('ssp1-us'!K156/100)</f>
        <v>6.1628665363124977</v>
      </c>
      <c r="L156" s="5">
        <f>'ssp1-pop'!L156*('ssp1-us'!L156/100)</f>
        <v>6.2725911552767197</v>
      </c>
      <c r="M156" s="5">
        <f>'ssp1-pop'!M156*('ssp1-us'!M156/100)</f>
        <v>6.3461849609134591</v>
      </c>
      <c r="N156" s="5">
        <f>'ssp1-pop'!N156*('ssp1-us'!N156/100)</f>
        <v>6.3779276755951368</v>
      </c>
      <c r="O156" s="5">
        <f>'ssp1-pop'!O156*('ssp1-us'!O156/100)</f>
        <v>6.3698910196279535</v>
      </c>
      <c r="P156" s="5">
        <f>'ssp1-pop'!P156*('ssp1-us'!P156/100)</f>
        <v>6.3258248066979377</v>
      </c>
      <c r="Q156" s="5">
        <f>'ssp1-pop'!Q156*('ssp1-us'!Q156/100)</f>
        <v>6.233291197910825</v>
      </c>
      <c r="R156" s="5">
        <f>'ssp1-pop'!R156*('ssp1-us'!R156/100)</f>
        <v>6.0932337815095332</v>
      </c>
      <c r="S156" s="5">
        <f>'ssp1-pop'!S156*('ssp1-us'!S156/100)</f>
        <v>5.8974408779526675</v>
      </c>
      <c r="T156" s="5">
        <f>'ssp1-pop'!T156*('ssp1-us'!T156/100)</f>
        <v>5.655738258850449</v>
      </c>
      <c r="U156" s="5">
        <f>'ssp1-pop'!U156*('ssp1-us'!U156/100)</f>
        <v>5.3779799306786087</v>
      </c>
      <c r="V156" s="5">
        <f>'ssp1-pop'!V156*('ssp1-us'!V156/100)</f>
        <v>5.0545040346785246</v>
      </c>
      <c r="W156" s="5">
        <f>'ssp1-pop'!W156*('ssp1-us'!W156/100)</f>
        <v>4.7011862524567887</v>
      </c>
      <c r="X156" s="5">
        <f>'ssp1-pop'!X156*('ssp1-us'!X156/100)</f>
        <v>4.3325800301046744</v>
      </c>
    </row>
    <row r="157" spans="1:24" x14ac:dyDescent="0.3">
      <c r="A157" s="6" t="s">
        <v>6</v>
      </c>
      <c r="B157" s="6" t="s">
        <v>203</v>
      </c>
      <c r="C157" s="6" t="s">
        <v>164</v>
      </c>
      <c r="D157" s="6" t="s">
        <v>205</v>
      </c>
      <c r="E157" s="6" t="s">
        <v>204</v>
      </c>
      <c r="F157" s="5">
        <f>'ssp1-pop'!F157*('ssp1-us'!F157/100)</f>
        <v>9.9831835479999964E-2</v>
      </c>
      <c r="G157" s="5">
        <f>'ssp1-pop'!G157*('ssp1-us'!G157/100)</f>
        <v>0.13728902169251883</v>
      </c>
      <c r="H157" s="5">
        <f>'ssp1-pop'!H157*('ssp1-us'!H157/100)</f>
        <v>0.18151275208219292</v>
      </c>
      <c r="I157" s="5">
        <f>'ssp1-pop'!I157*('ssp1-us'!I157/100)</f>
        <v>0.23153438761987016</v>
      </c>
      <c r="J157" s="5">
        <f>'ssp1-pop'!J157*('ssp1-us'!J157/100)</f>
        <v>0.28588156307091767</v>
      </c>
      <c r="K157" s="5">
        <f>'ssp1-pop'!K157*('ssp1-us'!K157/100)</f>
        <v>0.34302248616128106</v>
      </c>
      <c r="L157" s="5">
        <f>'ssp1-pop'!L157*('ssp1-us'!L157/100)</f>
        <v>0.39993787561687866</v>
      </c>
      <c r="M157" s="5">
        <f>'ssp1-pop'!M157*('ssp1-us'!M157/100)</f>
        <v>0.4537889929440927</v>
      </c>
      <c r="N157" s="5">
        <f>'ssp1-pop'!N157*('ssp1-us'!N157/100)</f>
        <v>0.50278909570411401</v>
      </c>
      <c r="O157" s="5">
        <f>'ssp1-pop'!O157*('ssp1-us'!O157/100)</f>
        <v>0.54613233860299204</v>
      </c>
      <c r="P157" s="5">
        <f>'ssp1-pop'!P157*('ssp1-us'!P157/100)</f>
        <v>0.58319932857569245</v>
      </c>
      <c r="Q157" s="5">
        <f>'ssp1-pop'!Q157*('ssp1-us'!Q157/100)</f>
        <v>0.61364110945252304</v>
      </c>
      <c r="R157" s="5">
        <f>'ssp1-pop'!R157*('ssp1-us'!R157/100)</f>
        <v>0.6371294270954051</v>
      </c>
      <c r="S157" s="5">
        <f>'ssp1-pop'!S157*('ssp1-us'!S157/100)</f>
        <v>0.65344757690041577</v>
      </c>
      <c r="T157" s="5">
        <f>'ssp1-pop'!T157*('ssp1-us'!T157/100)</f>
        <v>0.66268289382570489</v>
      </c>
      <c r="U157" s="5">
        <f>'ssp1-pop'!U157*('ssp1-us'!U157/100)</f>
        <v>0.66517759221346118</v>
      </c>
      <c r="V157" s="5">
        <f>'ssp1-pop'!V157*('ssp1-us'!V157/100)</f>
        <v>0.66133216352464952</v>
      </c>
      <c r="W157" s="5">
        <f>'ssp1-pop'!W157*('ssp1-us'!W157/100)</f>
        <v>0.65187407571515654</v>
      </c>
      <c r="X157" s="5">
        <f>'ssp1-pop'!X157*('ssp1-us'!X157/100)</f>
        <v>0.6376283083445623</v>
      </c>
    </row>
    <row r="158" spans="1:24" x14ac:dyDescent="0.3">
      <c r="A158" s="6" t="s">
        <v>6</v>
      </c>
      <c r="B158" s="6" t="s">
        <v>203</v>
      </c>
      <c r="C158" s="6" t="s">
        <v>165</v>
      </c>
      <c r="D158" s="6" t="s">
        <v>205</v>
      </c>
      <c r="E158" s="6" t="s">
        <v>204</v>
      </c>
      <c r="F158" s="5">
        <f>'ssp1-pop'!F158*('ssp1-us'!F158/100)</f>
        <v>2.2528404471999988</v>
      </c>
      <c r="G158" s="5">
        <f>'ssp1-pop'!G158*('ssp1-us'!G158/100)</f>
        <v>2.7976030074673384</v>
      </c>
      <c r="H158" s="5">
        <f>'ssp1-pop'!H158*('ssp1-us'!H158/100)</f>
        <v>3.3960767792814472</v>
      </c>
      <c r="I158" s="5">
        <f>'ssp1-pop'!I158*('ssp1-us'!I158/100)</f>
        <v>4.032299524291485</v>
      </c>
      <c r="J158" s="5">
        <f>'ssp1-pop'!J158*('ssp1-us'!J158/100)</f>
        <v>4.6814184091830748</v>
      </c>
      <c r="K158" s="5">
        <f>'ssp1-pop'!K158*('ssp1-us'!K158/100)</f>
        <v>5.3424969605012746</v>
      </c>
      <c r="L158" s="5">
        <f>'ssp1-pop'!L158*('ssp1-us'!L158/100)</f>
        <v>5.9877468636810622</v>
      </c>
      <c r="M158" s="5">
        <f>'ssp1-pop'!M158*('ssp1-us'!M158/100)</f>
        <v>6.5932460286324188</v>
      </c>
      <c r="N158" s="5">
        <f>'ssp1-pop'!N158*('ssp1-us'!N158/100)</f>
        <v>7.1488582626279689</v>
      </c>
      <c r="O158" s="5">
        <f>'ssp1-pop'!O158*('ssp1-us'!O158/100)</f>
        <v>7.6482658010475593</v>
      </c>
      <c r="P158" s="5">
        <f>'ssp1-pop'!P158*('ssp1-us'!P158/100)</f>
        <v>8.0891563217359064</v>
      </c>
      <c r="Q158" s="5">
        <f>'ssp1-pop'!Q158*('ssp1-us'!Q158/100)</f>
        <v>8.4613925805450698</v>
      </c>
      <c r="R158" s="5">
        <f>'ssp1-pop'!R158*('ssp1-us'!R158/100)</f>
        <v>8.7561374691238711</v>
      </c>
      <c r="S158" s="5">
        <f>'ssp1-pop'!S158*('ssp1-us'!S158/100)</f>
        <v>8.9694154729190316</v>
      </c>
      <c r="T158" s="5">
        <f>'ssp1-pop'!T158*('ssp1-us'!T158/100)</f>
        <v>9.1017064380209263</v>
      </c>
      <c r="U158" s="5">
        <f>'ssp1-pop'!U158*('ssp1-us'!U158/100)</f>
        <v>9.158151644738604</v>
      </c>
      <c r="V158" s="5">
        <f>'ssp1-pop'!V158*('ssp1-us'!V158/100)</f>
        <v>9.144230202830391</v>
      </c>
      <c r="W158" s="5">
        <f>'ssp1-pop'!W158*('ssp1-us'!W158/100)</f>
        <v>9.0665826943086518</v>
      </c>
      <c r="X158" s="5">
        <f>'ssp1-pop'!X158*('ssp1-us'!X158/100)</f>
        <v>8.9330779574565771</v>
      </c>
    </row>
    <row r="159" spans="1:24" x14ac:dyDescent="0.3">
      <c r="A159" s="6" t="s">
        <v>6</v>
      </c>
      <c r="B159" s="6" t="s">
        <v>203</v>
      </c>
      <c r="C159" s="6" t="s">
        <v>166</v>
      </c>
      <c r="D159" s="6" t="s">
        <v>205</v>
      </c>
      <c r="E159" s="6" t="s">
        <v>204</v>
      </c>
      <c r="F159" s="5">
        <f>'ssp1-pop'!F159*('ssp1-us'!F159/100)</f>
        <v>3.9824041486500024</v>
      </c>
      <c r="G159" s="5">
        <f>'ssp1-pop'!G159*('ssp1-us'!G159/100)</f>
        <v>4.309723862538708</v>
      </c>
      <c r="H159" s="5">
        <f>'ssp1-pop'!H159*('ssp1-us'!H159/100)</f>
        <v>4.5538759195502605</v>
      </c>
      <c r="I159" s="5">
        <f>'ssp1-pop'!I159*('ssp1-us'!I159/100)</f>
        <v>4.709033324749571</v>
      </c>
      <c r="J159" s="5">
        <f>'ssp1-pop'!J159*('ssp1-us'!J159/100)</f>
        <v>4.7872650926243416</v>
      </c>
      <c r="K159" s="5">
        <f>'ssp1-pop'!K159*('ssp1-us'!K159/100)</f>
        <v>4.8133860171591172</v>
      </c>
      <c r="L159" s="5">
        <f>'ssp1-pop'!L159*('ssp1-us'!L159/100)</f>
        <v>4.7937794413316661</v>
      </c>
      <c r="M159" s="5">
        <f>'ssp1-pop'!M159*('ssp1-us'!M159/100)</f>
        <v>4.7322903774425695</v>
      </c>
      <c r="N159" s="5">
        <f>'ssp1-pop'!N159*('ssp1-us'!N159/100)</f>
        <v>4.6341620582799692</v>
      </c>
      <c r="O159" s="5">
        <f>'ssp1-pop'!O159*('ssp1-us'!O159/100)</f>
        <v>4.5082862251909388</v>
      </c>
      <c r="P159" s="5">
        <f>'ssp1-pop'!P159*('ssp1-us'!P159/100)</f>
        <v>4.3595800427385436</v>
      </c>
      <c r="Q159" s="5">
        <f>'ssp1-pop'!Q159*('ssp1-us'!Q159/100)</f>
        <v>4.2108337562017111</v>
      </c>
      <c r="R159" s="5">
        <f>'ssp1-pop'!R159*('ssp1-us'!R159/100)</f>
        <v>4.0617223424772888</v>
      </c>
      <c r="S159" s="5">
        <f>'ssp1-pop'!S159*('ssp1-us'!S159/100)</f>
        <v>3.9118343651678629</v>
      </c>
      <c r="T159" s="5">
        <f>'ssp1-pop'!T159*('ssp1-us'!T159/100)</f>
        <v>3.7612424998154546</v>
      </c>
      <c r="U159" s="5">
        <f>'ssp1-pop'!U159*('ssp1-us'!U159/100)</f>
        <v>3.6089663021621585</v>
      </c>
      <c r="V159" s="5">
        <f>'ssp1-pop'!V159*('ssp1-us'!V159/100)</f>
        <v>3.4461606779183005</v>
      </c>
      <c r="W159" s="5">
        <f>'ssp1-pop'!W159*('ssp1-us'!W159/100)</f>
        <v>3.2719153491370068</v>
      </c>
      <c r="X159" s="5">
        <f>'ssp1-pop'!X159*('ssp1-us'!X159/100)</f>
        <v>3.0929521234187396</v>
      </c>
    </row>
    <row r="160" spans="1:24" x14ac:dyDescent="0.3">
      <c r="A160" s="6" t="s">
        <v>6</v>
      </c>
      <c r="B160" s="6" t="s">
        <v>203</v>
      </c>
      <c r="C160" s="6" t="s">
        <v>167</v>
      </c>
      <c r="D160" s="6" t="s">
        <v>205</v>
      </c>
      <c r="E160" s="6" t="s">
        <v>204</v>
      </c>
      <c r="F160" s="5">
        <f>'ssp1-pop'!F160*('ssp1-us'!F160/100)</f>
        <v>3.4942249465599997</v>
      </c>
      <c r="G160" s="5">
        <f>'ssp1-pop'!G160*('ssp1-us'!G160/100)</f>
        <v>4.2575283080882915</v>
      </c>
      <c r="H160" s="5">
        <f>'ssp1-pop'!H160*('ssp1-us'!H160/100)</f>
        <v>5.0307320253911589</v>
      </c>
      <c r="I160" s="5">
        <f>'ssp1-pop'!I160*('ssp1-us'!I160/100)</f>
        <v>5.8150015309831913</v>
      </c>
      <c r="J160" s="5">
        <f>'ssp1-pop'!J160*('ssp1-us'!J160/100)</f>
        <v>6.5929578764685521</v>
      </c>
      <c r="K160" s="5">
        <f>'ssp1-pop'!K160*('ssp1-us'!K160/100)</f>
        <v>7.347209256696023</v>
      </c>
      <c r="L160" s="5">
        <f>'ssp1-pop'!L160*('ssp1-us'!L160/100)</f>
        <v>8.026557458534624</v>
      </c>
      <c r="M160" s="5">
        <f>'ssp1-pop'!M160*('ssp1-us'!M160/100)</f>
        <v>8.5917159041439923</v>
      </c>
      <c r="N160" s="5">
        <f>'ssp1-pop'!N160*('ssp1-us'!N160/100)</f>
        <v>9.044207355637548</v>
      </c>
      <c r="O160" s="5">
        <f>'ssp1-pop'!O160*('ssp1-us'!O160/100)</f>
        <v>9.3866039444580966</v>
      </c>
      <c r="P160" s="5">
        <f>'ssp1-pop'!P160*('ssp1-us'!P160/100)</f>
        <v>9.647964126076765</v>
      </c>
      <c r="Q160" s="5">
        <f>'ssp1-pop'!Q160*('ssp1-us'!Q160/100)</f>
        <v>9.8594667744431828</v>
      </c>
      <c r="R160" s="5">
        <f>'ssp1-pop'!R160*('ssp1-us'!R160/100)</f>
        <v>10.032344396776146</v>
      </c>
      <c r="S160" s="5">
        <f>'ssp1-pop'!S160*('ssp1-us'!S160/100)</f>
        <v>10.149938725074634</v>
      </c>
      <c r="T160" s="5">
        <f>'ssp1-pop'!T160*('ssp1-us'!T160/100)</f>
        <v>10.222317216409252</v>
      </c>
      <c r="U160" s="5">
        <f>'ssp1-pop'!U160*('ssp1-us'!U160/100)</f>
        <v>10.255561791265057</v>
      </c>
      <c r="V160" s="5">
        <f>'ssp1-pop'!V160*('ssp1-us'!V160/100)</f>
        <v>10.25342579044907</v>
      </c>
      <c r="W160" s="5">
        <f>'ssp1-pop'!W160*('ssp1-us'!W160/100)</f>
        <v>10.221135518391318</v>
      </c>
      <c r="X160" s="5">
        <f>'ssp1-pop'!X160*('ssp1-us'!X160/100)</f>
        <v>10.162817994662275</v>
      </c>
    </row>
    <row r="161" spans="1:24" x14ac:dyDescent="0.3">
      <c r="A161" s="6" t="s">
        <v>6</v>
      </c>
      <c r="B161" s="6" t="s">
        <v>203</v>
      </c>
      <c r="C161" s="6" t="s">
        <v>168</v>
      </c>
      <c r="D161" s="6" t="s">
        <v>205</v>
      </c>
      <c r="E161" s="6" t="s">
        <v>204</v>
      </c>
      <c r="F161" s="5">
        <f>'ssp1-pop'!F161*('ssp1-us'!F161/100)</f>
        <v>5.5254966154199963</v>
      </c>
      <c r="G161" s="5">
        <f>'ssp1-pop'!G161*('ssp1-us'!G161/100)</f>
        <v>5.8553725849363438</v>
      </c>
      <c r="H161" s="5">
        <f>'ssp1-pop'!H161*('ssp1-us'!H161/100)</f>
        <v>6.176150266393714</v>
      </c>
      <c r="I161" s="5">
        <f>'ssp1-pop'!I161*('ssp1-us'!I161/100)</f>
        <v>6.4893642104461833</v>
      </c>
      <c r="J161" s="5">
        <f>'ssp1-pop'!J161*('ssp1-us'!J161/100)</f>
        <v>6.7820003593780731</v>
      </c>
      <c r="K161" s="5">
        <f>'ssp1-pop'!K161*('ssp1-us'!K161/100)</f>
        <v>7.0500127773915287</v>
      </c>
      <c r="L161" s="5">
        <f>'ssp1-pop'!L161*('ssp1-us'!L161/100)</f>
        <v>7.2881091755479002</v>
      </c>
      <c r="M161" s="5">
        <f>'ssp1-pop'!M161*('ssp1-us'!M161/100)</f>
        <v>7.4811522118364184</v>
      </c>
      <c r="N161" s="5">
        <f>'ssp1-pop'!N161*('ssp1-us'!N161/100)</f>
        <v>7.6236899866901915</v>
      </c>
      <c r="O161" s="5">
        <f>'ssp1-pop'!O161*('ssp1-us'!O161/100)</f>
        <v>7.7172773808025577</v>
      </c>
      <c r="P161" s="5">
        <f>'ssp1-pop'!P161*('ssp1-us'!P161/100)</f>
        <v>7.7593052713002555</v>
      </c>
      <c r="Q161" s="5">
        <f>'ssp1-pop'!Q161*('ssp1-us'!Q161/100)</f>
        <v>7.724746449350782</v>
      </c>
      <c r="R161" s="5">
        <f>'ssp1-pop'!R161*('ssp1-us'!R161/100)</f>
        <v>7.6170072382132759</v>
      </c>
      <c r="S161" s="5">
        <f>'ssp1-pop'!S161*('ssp1-us'!S161/100)</f>
        <v>7.4413191765698334</v>
      </c>
      <c r="T161" s="5">
        <f>'ssp1-pop'!T161*('ssp1-us'!T161/100)</f>
        <v>7.2073435604634808</v>
      </c>
      <c r="U161" s="5">
        <f>'ssp1-pop'!U161*('ssp1-us'!U161/100)</f>
        <v>6.9294680810214908</v>
      </c>
      <c r="V161" s="5">
        <f>'ssp1-pop'!V161*('ssp1-us'!V161/100)</f>
        <v>6.6000271014448852</v>
      </c>
      <c r="W161" s="5">
        <f>'ssp1-pop'!W161*('ssp1-us'!W161/100)</f>
        <v>6.2205473199856494</v>
      </c>
      <c r="X161" s="5">
        <f>'ssp1-pop'!X161*('ssp1-us'!X161/100)</f>
        <v>5.809606500504449</v>
      </c>
    </row>
    <row r="162" spans="1:24" x14ac:dyDescent="0.3">
      <c r="A162" s="6" t="s">
        <v>6</v>
      </c>
      <c r="B162" s="6" t="s">
        <v>203</v>
      </c>
      <c r="C162" s="6" t="s">
        <v>169</v>
      </c>
      <c r="D162" s="6" t="s">
        <v>205</v>
      </c>
      <c r="E162" s="6" t="s">
        <v>204</v>
      </c>
      <c r="F162" s="5">
        <f>'ssp1-pop'!F162*('ssp1-us'!F162/100)</f>
        <v>0.10292449738802034</v>
      </c>
      <c r="G162" s="5">
        <f>'ssp1-pop'!G162*('ssp1-us'!G162/100)</f>
        <v>0.1154801361970883</v>
      </c>
      <c r="H162" s="5">
        <f>'ssp1-pop'!H162*('ssp1-us'!H162/100)</f>
        <v>0.12623052295457257</v>
      </c>
      <c r="I162" s="5">
        <f>'ssp1-pop'!I162*('ssp1-us'!I162/100)</f>
        <v>0.13511817276132046</v>
      </c>
      <c r="J162" s="5">
        <f>'ssp1-pop'!J162*('ssp1-us'!J162/100)</f>
        <v>0.1419609980517321</v>
      </c>
      <c r="K162" s="5">
        <f>'ssp1-pop'!K162*('ssp1-us'!K162/100)</f>
        <v>0.14699969764814069</v>
      </c>
      <c r="L162" s="5">
        <f>'ssp1-pop'!L162*('ssp1-us'!L162/100)</f>
        <v>0.15004508135327035</v>
      </c>
      <c r="M162" s="5">
        <f>'ssp1-pop'!M162*('ssp1-us'!M162/100)</f>
        <v>0.15115427718248897</v>
      </c>
      <c r="N162" s="5">
        <f>'ssp1-pop'!N162*('ssp1-us'!N162/100)</f>
        <v>0.15067327035982778</v>
      </c>
      <c r="O162" s="5">
        <f>'ssp1-pop'!O162*('ssp1-us'!O162/100)</f>
        <v>0.14900621502892972</v>
      </c>
      <c r="P162" s="5">
        <f>'ssp1-pop'!P162*('ssp1-us'!P162/100)</f>
        <v>0.14629646933685952</v>
      </c>
      <c r="Q162" s="5">
        <f>'ssp1-pop'!Q162*('ssp1-us'!Q162/100)</f>
        <v>0.14333893644691315</v>
      </c>
      <c r="R162" s="5">
        <f>'ssp1-pop'!R162*('ssp1-us'!R162/100)</f>
        <v>0.14007353238409745</v>
      </c>
      <c r="S162" s="5">
        <f>'ssp1-pop'!S162*('ssp1-us'!S162/100)</f>
        <v>0.13653928497384021</v>
      </c>
      <c r="T162" s="5">
        <f>'ssp1-pop'!T162*('ssp1-us'!T162/100)</f>
        <v>0.13282122691013143</v>
      </c>
      <c r="U162" s="5">
        <f>'ssp1-pop'!U162*('ssp1-us'!U162/100)</f>
        <v>0.12896290726320747</v>
      </c>
      <c r="V162" s="5">
        <f>'ssp1-pop'!V162*('ssp1-us'!V162/100)</f>
        <v>0.1249708280152671</v>
      </c>
      <c r="W162" s="5">
        <f>'ssp1-pop'!W162*('ssp1-us'!W162/100)</f>
        <v>0.1208935113865582</v>
      </c>
      <c r="X162" s="5">
        <f>'ssp1-pop'!X162*('ssp1-us'!X162/100)</f>
        <v>0.11680575210623426</v>
      </c>
    </row>
    <row r="163" spans="1:24" x14ac:dyDescent="0.3">
      <c r="A163" s="6" t="s">
        <v>6</v>
      </c>
      <c r="B163" s="6" t="s">
        <v>203</v>
      </c>
      <c r="C163" s="6" t="s">
        <v>170</v>
      </c>
      <c r="D163" s="6" t="s">
        <v>205</v>
      </c>
      <c r="E163" s="6" t="s">
        <v>204</v>
      </c>
      <c r="F163" s="5">
        <f>'ssp1-pop'!F163*('ssp1-us'!F163/100)</f>
        <v>0.36400294952000067</v>
      </c>
      <c r="G163" s="5">
        <f>'ssp1-pop'!G163*('ssp1-us'!G163/100)</f>
        <v>0.39527603608188377</v>
      </c>
      <c r="H163" s="5">
        <f>'ssp1-pop'!H163*('ssp1-us'!H163/100)</f>
        <v>0.42374511203956644</v>
      </c>
      <c r="I163" s="5">
        <f>'ssp1-pop'!I163*('ssp1-us'!I163/100)</f>
        <v>0.44889643613612679</v>
      </c>
      <c r="J163" s="5">
        <f>'ssp1-pop'!J163*('ssp1-us'!J163/100)</f>
        <v>0.46993136614654019</v>
      </c>
      <c r="K163" s="5">
        <f>'ssp1-pop'!K163*('ssp1-us'!K163/100)</f>
        <v>0.48755198104655995</v>
      </c>
      <c r="L163" s="5">
        <f>'ssp1-pop'!L163*('ssp1-us'!L163/100)</f>
        <v>0.50118012740798801</v>
      </c>
      <c r="M163" s="5">
        <f>'ssp1-pop'!M163*('ssp1-us'!M163/100)</f>
        <v>0.51059505107101721</v>
      </c>
      <c r="N163" s="5">
        <f>'ssp1-pop'!N163*('ssp1-us'!N163/100)</f>
        <v>0.51592708101674056</v>
      </c>
      <c r="O163" s="5">
        <f>'ssp1-pop'!O163*('ssp1-us'!O163/100)</f>
        <v>0.51771579565767689</v>
      </c>
      <c r="P163" s="5">
        <f>'ssp1-pop'!P163*('ssp1-us'!P163/100)</f>
        <v>0.51632822394535072</v>
      </c>
      <c r="Q163" s="5">
        <f>'ssp1-pop'!Q163*('ssp1-us'!Q163/100)</f>
        <v>0.51215155393257328</v>
      </c>
      <c r="R163" s="5">
        <f>'ssp1-pop'!R163*('ssp1-us'!R163/100)</f>
        <v>0.50541241212747989</v>
      </c>
      <c r="S163" s="5">
        <f>'ssp1-pop'!S163*('ssp1-us'!S163/100)</f>
        <v>0.49636363646548076</v>
      </c>
      <c r="T163" s="5">
        <f>'ssp1-pop'!T163*('ssp1-us'!T163/100)</f>
        <v>0.48515395218453067</v>
      </c>
      <c r="U163" s="5">
        <f>'ssp1-pop'!U163*('ssp1-us'!U163/100)</f>
        <v>0.47210497329841888</v>
      </c>
      <c r="V163" s="5">
        <f>'ssp1-pop'!V163*('ssp1-us'!V163/100)</f>
        <v>0.45731725772057807</v>
      </c>
      <c r="W163" s="5">
        <f>'ssp1-pop'!W163*('ssp1-us'!W163/100)</f>
        <v>0.44104019967038477</v>
      </c>
      <c r="X163" s="5">
        <f>'ssp1-pop'!X163*('ssp1-us'!X163/100)</f>
        <v>0.42218359395551436</v>
      </c>
    </row>
    <row r="164" spans="1:24" x14ac:dyDescent="0.3">
      <c r="A164" s="6" t="s">
        <v>6</v>
      </c>
      <c r="B164" s="6" t="s">
        <v>203</v>
      </c>
      <c r="C164" s="6" t="s">
        <v>171</v>
      </c>
      <c r="D164" s="6" t="s">
        <v>205</v>
      </c>
      <c r="E164" s="6" t="s">
        <v>204</v>
      </c>
      <c r="F164" s="5">
        <f>'ssp1-pop'!F164*('ssp1-us'!F164/100)</f>
        <v>3.0023629507300011</v>
      </c>
      <c r="G164" s="5">
        <f>'ssp1-pop'!G164*('ssp1-us'!G164/100)</f>
        <v>3.2800724051637089</v>
      </c>
      <c r="H164" s="5">
        <f>'ssp1-pop'!H164*('ssp1-us'!H164/100)</f>
        <v>3.553303743666123</v>
      </c>
      <c r="I164" s="5">
        <f>'ssp1-pop'!I164*('ssp1-us'!I164/100)</f>
        <v>3.8108568034827517</v>
      </c>
      <c r="J164" s="5">
        <f>'ssp1-pop'!J164*('ssp1-us'!J164/100)</f>
        <v>4.0411442460620455</v>
      </c>
      <c r="K164" s="5">
        <f>'ssp1-pop'!K164*('ssp1-us'!K164/100)</f>
        <v>4.2387217501626751</v>
      </c>
      <c r="L164" s="5">
        <f>'ssp1-pop'!L164*('ssp1-us'!L164/100)</f>
        <v>4.4117955304880301</v>
      </c>
      <c r="M164" s="5">
        <f>'ssp1-pop'!M164*('ssp1-us'!M164/100)</f>
        <v>4.5655070977331054</v>
      </c>
      <c r="N164" s="5">
        <f>'ssp1-pop'!N164*('ssp1-us'!N164/100)</f>
        <v>4.6985619067398616</v>
      </c>
      <c r="O164" s="5">
        <f>'ssp1-pop'!O164*('ssp1-us'!O164/100)</f>
        <v>4.8058150720135568</v>
      </c>
      <c r="P164" s="5">
        <f>'ssp1-pop'!P164*('ssp1-us'!P164/100)</f>
        <v>4.8836828332098401</v>
      </c>
      <c r="Q164" s="5">
        <f>'ssp1-pop'!Q164*('ssp1-us'!Q164/100)</f>
        <v>4.9227968584364703</v>
      </c>
      <c r="R164" s="5">
        <f>'ssp1-pop'!R164*('ssp1-us'!R164/100)</f>
        <v>4.9268979819423109</v>
      </c>
      <c r="S164" s="5">
        <f>'ssp1-pop'!S164*('ssp1-us'!S164/100)</f>
        <v>4.9035859971175322</v>
      </c>
      <c r="T164" s="5">
        <f>'ssp1-pop'!T164*('ssp1-us'!T164/100)</f>
        <v>4.8577926075267976</v>
      </c>
      <c r="U164" s="5">
        <f>'ssp1-pop'!U164*('ssp1-us'!U164/100)</f>
        <v>4.7776328126302801</v>
      </c>
      <c r="V164" s="5">
        <f>'ssp1-pop'!V164*('ssp1-us'!V164/100)</f>
        <v>4.673838230965834</v>
      </c>
      <c r="W164" s="5">
        <f>'ssp1-pop'!W164*('ssp1-us'!W164/100)</f>
        <v>4.5573755523930632</v>
      </c>
      <c r="X164" s="5">
        <f>'ssp1-pop'!X164*('ssp1-us'!X164/100)</f>
        <v>4.432577023568455</v>
      </c>
    </row>
    <row r="165" spans="1:24" x14ac:dyDescent="0.3">
      <c r="A165" s="6" t="s">
        <v>6</v>
      </c>
      <c r="B165" s="6" t="s">
        <v>203</v>
      </c>
      <c r="C165" s="6" t="s">
        <v>172</v>
      </c>
      <c r="D165" s="6" t="s">
        <v>205</v>
      </c>
      <c r="E165" s="6" t="s">
        <v>204</v>
      </c>
      <c r="F165" s="5">
        <f>'ssp1-pop'!F165*('ssp1-us'!F165/100)</f>
        <v>1.0047930840000001</v>
      </c>
      <c r="G165" s="5">
        <f>'ssp1-pop'!G165*('ssp1-us'!G165/100)</f>
        <v>1.1130287527985994</v>
      </c>
      <c r="H165" s="5">
        <f>'ssp1-pop'!H165*('ssp1-us'!H165/100)</f>
        <v>1.2194449530404996</v>
      </c>
      <c r="I165" s="5">
        <f>'ssp1-pop'!I165*('ssp1-us'!I165/100)</f>
        <v>1.3222580470892464</v>
      </c>
      <c r="J165" s="5">
        <f>'ssp1-pop'!J165*('ssp1-us'!J165/100)</f>
        <v>1.4207911425460598</v>
      </c>
      <c r="K165" s="5">
        <f>'ssp1-pop'!K165*('ssp1-us'!K165/100)</f>
        <v>1.5158973831788372</v>
      </c>
      <c r="L165" s="5">
        <f>'ssp1-pop'!L165*('ssp1-us'!L165/100)</f>
        <v>1.6086239994119309</v>
      </c>
      <c r="M165" s="5">
        <f>'ssp1-pop'!M165*('ssp1-us'!M165/100)</f>
        <v>1.697216697852314</v>
      </c>
      <c r="N165" s="5">
        <f>'ssp1-pop'!N165*('ssp1-us'!N165/100)</f>
        <v>1.7788440513123955</v>
      </c>
      <c r="O165" s="5">
        <f>'ssp1-pop'!O165*('ssp1-us'!O165/100)</f>
        <v>1.8518906050277264</v>
      </c>
      <c r="P165" s="5">
        <f>'ssp1-pop'!P165*('ssp1-us'!P165/100)</f>
        <v>1.9168447703723099</v>
      </c>
      <c r="Q165" s="5">
        <f>'ssp1-pop'!Q165*('ssp1-us'!Q165/100)</f>
        <v>1.9716212212916195</v>
      </c>
      <c r="R165" s="5">
        <f>'ssp1-pop'!R165*('ssp1-us'!R165/100)</f>
        <v>2.0178286389331896</v>
      </c>
      <c r="S165" s="5">
        <f>'ssp1-pop'!S165*('ssp1-us'!S165/100)</f>
        <v>2.050161147418152</v>
      </c>
      <c r="T165" s="5">
        <f>'ssp1-pop'!T165*('ssp1-us'!T165/100)</f>
        <v>2.0682355355106723</v>
      </c>
      <c r="U165" s="5">
        <f>'ssp1-pop'!U165*('ssp1-us'!U165/100)</f>
        <v>2.0732930603687412</v>
      </c>
      <c r="V165" s="5">
        <f>'ssp1-pop'!V165*('ssp1-us'!V165/100)</f>
        <v>2.0677753634524962</v>
      </c>
      <c r="W165" s="5">
        <f>'ssp1-pop'!W165*('ssp1-us'!W165/100)</f>
        <v>2.05024560110426</v>
      </c>
      <c r="X165" s="5">
        <f>'ssp1-pop'!X165*('ssp1-us'!X165/100)</f>
        <v>2.0214613817685891</v>
      </c>
    </row>
    <row r="166" spans="1:24" x14ac:dyDescent="0.3">
      <c r="A166" s="6" t="s">
        <v>6</v>
      </c>
      <c r="B166" s="6" t="s">
        <v>203</v>
      </c>
      <c r="C166" s="6" t="s">
        <v>173</v>
      </c>
      <c r="D166" s="6" t="s">
        <v>205</v>
      </c>
      <c r="E166" s="6" t="s">
        <v>204</v>
      </c>
      <c r="F166" s="5">
        <f>'ssp1-pop'!F166*('ssp1-us'!F166/100)</f>
        <v>7.9429045551580133</v>
      </c>
      <c r="G166" s="5">
        <f>'ssp1-pop'!G166*('ssp1-us'!G166/100)</f>
        <v>8.4143213519417497</v>
      </c>
      <c r="H166" s="5">
        <f>'ssp1-pop'!H166*('ssp1-us'!H166/100)</f>
        <v>8.9078480534814126</v>
      </c>
      <c r="I166" s="5">
        <f>'ssp1-pop'!I166*('ssp1-us'!I166/100)</f>
        <v>9.4134971896176562</v>
      </c>
      <c r="J166" s="5">
        <f>'ssp1-pop'!J166*('ssp1-us'!J166/100)</f>
        <v>9.8941262843662834</v>
      </c>
      <c r="K166" s="5">
        <f>'ssp1-pop'!K166*('ssp1-us'!K166/100)</f>
        <v>10.355739295497477</v>
      </c>
      <c r="L166" s="5">
        <f>'ssp1-pop'!L166*('ssp1-us'!L166/100)</f>
        <v>10.825891291907602</v>
      </c>
      <c r="M166" s="5">
        <f>'ssp1-pop'!M166*('ssp1-us'!M166/100)</f>
        <v>11.317153415687349</v>
      </c>
      <c r="N166" s="5">
        <f>'ssp1-pop'!N166*('ssp1-us'!N166/100)</f>
        <v>11.821653281385872</v>
      </c>
      <c r="O166" s="5">
        <f>'ssp1-pop'!O166*('ssp1-us'!O166/100)</f>
        <v>12.323545951685686</v>
      </c>
      <c r="P166" s="5">
        <f>'ssp1-pop'!P166*('ssp1-us'!P166/100)</f>
        <v>12.809012730342868</v>
      </c>
      <c r="Q166" s="5">
        <f>'ssp1-pop'!Q166*('ssp1-us'!Q166/100)</f>
        <v>13.253733579474217</v>
      </c>
      <c r="R166" s="5">
        <f>'ssp1-pop'!R166*('ssp1-us'!R166/100)</f>
        <v>13.651595308088867</v>
      </c>
      <c r="S166" s="5">
        <f>'ssp1-pop'!S166*('ssp1-us'!S166/100)</f>
        <v>13.99795459663172</v>
      </c>
      <c r="T166" s="5">
        <f>'ssp1-pop'!T166*('ssp1-us'!T166/100)</f>
        <v>14.290779937679662</v>
      </c>
      <c r="U166" s="5">
        <f>'ssp1-pop'!U166*('ssp1-us'!U166/100)</f>
        <v>14.489593397578949</v>
      </c>
      <c r="V166" s="5">
        <f>'ssp1-pop'!V166*('ssp1-us'!V166/100)</f>
        <v>14.596862977923836</v>
      </c>
      <c r="W166" s="5">
        <f>'ssp1-pop'!W166*('ssp1-us'!W166/100)</f>
        <v>14.62963369685759</v>
      </c>
      <c r="X166" s="5">
        <f>'ssp1-pop'!X166*('ssp1-us'!X166/100)</f>
        <v>14.60843080575934</v>
      </c>
    </row>
    <row r="167" spans="1:24" x14ac:dyDescent="0.3">
      <c r="A167" s="6" t="s">
        <v>6</v>
      </c>
      <c r="B167" s="6" t="s">
        <v>203</v>
      </c>
      <c r="C167" s="6" t="s">
        <v>174</v>
      </c>
      <c r="D167" s="6" t="s">
        <v>205</v>
      </c>
      <c r="E167" s="6" t="s">
        <v>204</v>
      </c>
      <c r="F167" s="5">
        <f>'ssp1-pop'!F167*('ssp1-us'!F167/100)</f>
        <v>0.2534957488799997</v>
      </c>
      <c r="G167" s="5">
        <f>'ssp1-pop'!G167*('ssp1-us'!G167/100)</f>
        <v>0.32180071607022426</v>
      </c>
      <c r="H167" s="5">
        <f>'ssp1-pop'!H167*('ssp1-us'!H167/100)</f>
        <v>0.39974687841553563</v>
      </c>
      <c r="I167" s="5">
        <f>'ssp1-pop'!I167*('ssp1-us'!I167/100)</f>
        <v>0.4827524522735725</v>
      </c>
      <c r="J167" s="5">
        <f>'ssp1-pop'!J167*('ssp1-us'!J167/100)</f>
        <v>0.56709736752066398</v>
      </c>
      <c r="K167" s="5">
        <f>'ssp1-pop'!K167*('ssp1-us'!K167/100)</f>
        <v>0.65174989135324546</v>
      </c>
      <c r="L167" s="5">
        <f>'ssp1-pop'!L167*('ssp1-us'!L167/100)</f>
        <v>0.73426396045992159</v>
      </c>
      <c r="M167" s="5">
        <f>'ssp1-pop'!M167*('ssp1-us'!M167/100)</f>
        <v>0.8122449099941268</v>
      </c>
      <c r="N167" s="5">
        <f>'ssp1-pop'!N167*('ssp1-us'!N167/100)</f>
        <v>0.88344552473009641</v>
      </c>
      <c r="O167" s="5">
        <f>'ssp1-pop'!O167*('ssp1-us'!O167/100)</f>
        <v>0.94619720906360616</v>
      </c>
      <c r="P167" s="5">
        <f>'ssp1-pop'!P167*('ssp1-us'!P167/100)</f>
        <v>0.99884869638387119</v>
      </c>
      <c r="Q167" s="5">
        <f>'ssp1-pop'!Q167*('ssp1-us'!Q167/100)</f>
        <v>1.0404210213476979</v>
      </c>
      <c r="R167" s="5">
        <f>'ssp1-pop'!R167*('ssp1-us'!R167/100)</f>
        <v>1.0705125630795127</v>
      </c>
      <c r="S167" s="5">
        <f>'ssp1-pop'!S167*('ssp1-us'!S167/100)</f>
        <v>1.0901235772259019</v>
      </c>
      <c r="T167" s="5">
        <f>'ssp1-pop'!T167*('ssp1-us'!T167/100)</f>
        <v>1.1000589366210931</v>
      </c>
      <c r="U167" s="5">
        <f>'ssp1-pop'!U167*('ssp1-us'!U167/100)</f>
        <v>1.1014766121075501</v>
      </c>
      <c r="V167" s="5">
        <f>'ssp1-pop'!V167*('ssp1-us'!V167/100)</f>
        <v>1.0955961907585141</v>
      </c>
      <c r="W167" s="5">
        <f>'ssp1-pop'!W167*('ssp1-us'!W167/100)</f>
        <v>1.083341146845646</v>
      </c>
      <c r="X167" s="5">
        <f>'ssp1-pop'!X167*('ssp1-us'!X167/100)</f>
        <v>1.0654461169136964</v>
      </c>
    </row>
    <row r="168" spans="1:24" x14ac:dyDescent="0.3">
      <c r="A168" s="6" t="s">
        <v>6</v>
      </c>
      <c r="B168" s="6" t="s">
        <v>203</v>
      </c>
      <c r="C168" s="6" t="s">
        <v>175</v>
      </c>
      <c r="D168" s="6" t="s">
        <v>205</v>
      </c>
      <c r="E168" s="6" t="s">
        <v>204</v>
      </c>
      <c r="F168" s="5">
        <f>'ssp1-pop'!F168*('ssp1-us'!F168/100)</f>
        <v>11.377075890460018</v>
      </c>
      <c r="G168" s="5">
        <f>'ssp1-pop'!G168*('ssp1-us'!G168/100)</f>
        <v>13.233091126523206</v>
      </c>
      <c r="H168" s="5">
        <f>'ssp1-pop'!H168*('ssp1-us'!H168/100)</f>
        <v>15.127575530417522</v>
      </c>
      <c r="I168" s="5">
        <f>'ssp1-pop'!I168*('ssp1-us'!I168/100)</f>
        <v>17.02052217415952</v>
      </c>
      <c r="J168" s="5">
        <f>'ssp1-pop'!J168*('ssp1-us'!J168/100)</f>
        <v>18.836646237288434</v>
      </c>
      <c r="K168" s="5">
        <f>'ssp1-pop'!K168*('ssp1-us'!K168/100)</f>
        <v>20.546838076158966</v>
      </c>
      <c r="L168" s="5">
        <f>'ssp1-pop'!L168*('ssp1-us'!L168/100)</f>
        <v>22.074265138776461</v>
      </c>
      <c r="M168" s="5">
        <f>'ssp1-pop'!M168*('ssp1-us'!M168/100)</f>
        <v>23.384082352972055</v>
      </c>
      <c r="N168" s="5">
        <f>'ssp1-pop'!N168*('ssp1-us'!N168/100)</f>
        <v>24.480953733710173</v>
      </c>
      <c r="O168" s="5">
        <f>'ssp1-pop'!O168*('ssp1-us'!O168/100)</f>
        <v>25.392003300472734</v>
      </c>
      <c r="P168" s="5">
        <f>'ssp1-pop'!P168*('ssp1-us'!P168/100)</f>
        <v>26.112380464720776</v>
      </c>
      <c r="Q168" s="5">
        <f>'ssp1-pop'!Q168*('ssp1-us'!Q168/100)</f>
        <v>26.646165819631562</v>
      </c>
      <c r="R168" s="5">
        <f>'ssp1-pop'!R168*('ssp1-us'!R168/100)</f>
        <v>26.982846894998474</v>
      </c>
      <c r="S168" s="5">
        <f>'ssp1-pop'!S168*('ssp1-us'!S168/100)</f>
        <v>27.123421337299689</v>
      </c>
      <c r="T168" s="5">
        <f>'ssp1-pop'!T168*('ssp1-us'!T168/100)</f>
        <v>27.070326423619203</v>
      </c>
      <c r="U168" s="5">
        <f>'ssp1-pop'!U168*('ssp1-us'!U168/100)</f>
        <v>26.814022383874736</v>
      </c>
      <c r="V168" s="5">
        <f>'ssp1-pop'!V168*('ssp1-us'!V168/100)</f>
        <v>26.282459074459112</v>
      </c>
      <c r="W168" s="5">
        <f>'ssp1-pop'!W168*('ssp1-us'!W168/100)</f>
        <v>25.494667193253814</v>
      </c>
      <c r="X168" s="5">
        <f>'ssp1-pop'!X168*('ssp1-us'!X168/100)</f>
        <v>24.419135154867448</v>
      </c>
    </row>
    <row r="169" spans="1:24" x14ac:dyDescent="0.3">
      <c r="A169" s="6" t="s">
        <v>6</v>
      </c>
      <c r="B169" s="6" t="s">
        <v>203</v>
      </c>
      <c r="C169" s="6" t="s">
        <v>176</v>
      </c>
      <c r="D169" s="6" t="s">
        <v>205</v>
      </c>
      <c r="E169" s="6" t="s">
        <v>204</v>
      </c>
      <c r="F169" s="5">
        <f>'ssp1-pop'!F169*('ssp1-us'!F169/100)</f>
        <v>3.1015162099999998</v>
      </c>
      <c r="G169" s="5">
        <f>'ssp1-pop'!G169*('ssp1-us'!G169/100)</f>
        <v>4.1261624356791184</v>
      </c>
      <c r="H169" s="5">
        <f>'ssp1-pop'!H169*('ssp1-us'!H169/100)</f>
        <v>5.3498270796761513</v>
      </c>
      <c r="I169" s="5">
        <f>'ssp1-pop'!I169*('ssp1-us'!I169/100)</f>
        <v>6.750404453350872</v>
      </c>
      <c r="J169" s="5">
        <f>'ssp1-pop'!J169*('ssp1-us'!J169/100)</f>
        <v>8.2576473143286186</v>
      </c>
      <c r="K169" s="5">
        <f>'ssp1-pop'!K169*('ssp1-us'!K169/100)</f>
        <v>9.8546437082558285</v>
      </c>
      <c r="L169" s="5">
        <f>'ssp1-pop'!L169*('ssp1-us'!L169/100)</f>
        <v>11.464867240233644</v>
      </c>
      <c r="M169" s="5">
        <f>'ssp1-pop'!M169*('ssp1-us'!M169/100)</f>
        <v>13.032893130150907</v>
      </c>
      <c r="N169" s="5">
        <f>'ssp1-pop'!N169*('ssp1-us'!N169/100)</f>
        <v>14.514549942810278</v>
      </c>
      <c r="O169" s="5">
        <f>'ssp1-pop'!O169*('ssp1-us'!O169/100)</f>
        <v>15.885829964675848</v>
      </c>
      <c r="P169" s="5">
        <f>'ssp1-pop'!P169*('ssp1-us'!P169/100)</f>
        <v>17.127247748644297</v>
      </c>
      <c r="Q169" s="5">
        <f>'ssp1-pop'!Q169*('ssp1-us'!Q169/100)</f>
        <v>18.238987675137832</v>
      </c>
      <c r="R169" s="5">
        <f>'ssp1-pop'!R169*('ssp1-us'!R169/100)</f>
        <v>19.206933770849439</v>
      </c>
      <c r="S169" s="5">
        <f>'ssp1-pop'!S169*('ssp1-us'!S169/100)</f>
        <v>20.023969623657724</v>
      </c>
      <c r="T169" s="5">
        <f>'ssp1-pop'!T169*('ssp1-us'!T169/100)</f>
        <v>20.688518957480653</v>
      </c>
      <c r="U169" s="5">
        <f>'ssp1-pop'!U169*('ssp1-us'!U169/100)</f>
        <v>21.200508703316938</v>
      </c>
      <c r="V169" s="5">
        <f>'ssp1-pop'!V169*('ssp1-us'!V169/100)</f>
        <v>21.561011947675201</v>
      </c>
      <c r="W169" s="5">
        <f>'ssp1-pop'!W169*('ssp1-us'!W169/100)</f>
        <v>21.771707446926193</v>
      </c>
      <c r="X169" s="5">
        <f>'ssp1-pop'!X169*('ssp1-us'!X169/100)</f>
        <v>21.840993370968945</v>
      </c>
    </row>
    <row r="170" spans="1:24" x14ac:dyDescent="0.3">
      <c r="A170" s="6" t="s">
        <v>6</v>
      </c>
      <c r="B170" s="6" t="s">
        <v>203</v>
      </c>
      <c r="C170" s="6" t="s">
        <v>177</v>
      </c>
      <c r="D170" s="6" t="s">
        <v>205</v>
      </c>
      <c r="E170" s="6" t="s">
        <v>204</v>
      </c>
      <c r="F170" s="5">
        <f>'ssp1-pop'!F170*('ssp1-us'!F170/100)</f>
        <v>2.6185357291800004</v>
      </c>
      <c r="G170" s="5">
        <f>'ssp1-pop'!G170*('ssp1-us'!G170/100)</f>
        <v>3.2111678703231727</v>
      </c>
      <c r="H170" s="5">
        <f>'ssp1-pop'!H170*('ssp1-us'!H170/100)</f>
        <v>3.8561007439795505</v>
      </c>
      <c r="I170" s="5">
        <f>'ssp1-pop'!I170*('ssp1-us'!I170/100)</f>
        <v>4.5197383435517056</v>
      </c>
      <c r="J170" s="5">
        <f>'ssp1-pop'!J170*('ssp1-us'!J170/100)</f>
        <v>5.1689573168449243</v>
      </c>
      <c r="K170" s="5">
        <f>'ssp1-pop'!K170*('ssp1-us'!K170/100)</f>
        <v>5.800355300432015</v>
      </c>
      <c r="L170" s="5">
        <f>'ssp1-pop'!L170*('ssp1-us'!L170/100)</f>
        <v>6.3936202789083119</v>
      </c>
      <c r="M170" s="5">
        <f>'ssp1-pop'!M170*('ssp1-us'!M170/100)</f>
        <v>6.9337035836901348</v>
      </c>
      <c r="N170" s="5">
        <f>'ssp1-pop'!N170*('ssp1-us'!N170/100)</f>
        <v>7.4125197355500898</v>
      </c>
      <c r="O170" s="5">
        <f>'ssp1-pop'!O170*('ssp1-us'!O170/100)</f>
        <v>7.8233571530842836</v>
      </c>
      <c r="P170" s="5">
        <f>'ssp1-pop'!P170*('ssp1-us'!P170/100)</f>
        <v>8.1628140426766773</v>
      </c>
      <c r="Q170" s="5">
        <f>'ssp1-pop'!Q170*('ssp1-us'!Q170/100)</f>
        <v>8.4306975485756848</v>
      </c>
      <c r="R170" s="5">
        <f>'ssp1-pop'!R170*('ssp1-us'!R170/100)</f>
        <v>8.6253995722722685</v>
      </c>
      <c r="S170" s="5">
        <f>'ssp1-pop'!S170*('ssp1-us'!S170/100)</f>
        <v>8.7482217641381705</v>
      </c>
      <c r="T170" s="5">
        <f>'ssp1-pop'!T170*('ssp1-us'!T170/100)</f>
        <v>8.8018232188951551</v>
      </c>
      <c r="U170" s="5">
        <f>'ssp1-pop'!U170*('ssp1-us'!U170/100)</f>
        <v>8.7918715335404407</v>
      </c>
      <c r="V170" s="5">
        <f>'ssp1-pop'!V170*('ssp1-us'!V170/100)</f>
        <v>8.7236548748949012</v>
      </c>
      <c r="W170" s="5">
        <f>'ssp1-pop'!W170*('ssp1-us'!W170/100)</f>
        <v>8.6025944680127324</v>
      </c>
      <c r="X170" s="5">
        <f>'ssp1-pop'!X170*('ssp1-us'!X170/100)</f>
        <v>8.4346194161305803</v>
      </c>
    </row>
    <row r="171" spans="1:24" x14ac:dyDescent="0.3">
      <c r="A171" s="6" t="s">
        <v>6</v>
      </c>
      <c r="B171" s="6" t="s">
        <v>203</v>
      </c>
      <c r="C171" s="6" t="s">
        <v>178</v>
      </c>
      <c r="D171" s="6" t="s">
        <v>205</v>
      </c>
      <c r="E171" s="6" t="s">
        <v>204</v>
      </c>
      <c r="F171" s="5">
        <f>'ssp1-pop'!F171*('ssp1-us'!F171/100)</f>
        <v>23.475984333420005</v>
      </c>
      <c r="G171" s="5">
        <f>'ssp1-pop'!G171*('ssp1-us'!G171/100)</f>
        <v>27.525316515114806</v>
      </c>
      <c r="H171" s="5">
        <f>'ssp1-pop'!H171*('ssp1-us'!H171/100)</f>
        <v>31.555029422192881</v>
      </c>
      <c r="I171" s="5">
        <f>'ssp1-pop'!I171*('ssp1-us'!I171/100)</f>
        <v>35.416634796219412</v>
      </c>
      <c r="J171" s="5">
        <f>'ssp1-pop'!J171*('ssp1-us'!J171/100)</f>
        <v>38.946561093413116</v>
      </c>
      <c r="K171" s="5">
        <f>'ssp1-pop'!K171*('ssp1-us'!K171/100)</f>
        <v>42.071416138857046</v>
      </c>
      <c r="L171" s="5">
        <f>'ssp1-pop'!L171*('ssp1-us'!L171/100)</f>
        <v>44.657894461630796</v>
      </c>
      <c r="M171" s="5">
        <f>'ssp1-pop'!M171*('ssp1-us'!M171/100)</f>
        <v>46.623148869106217</v>
      </c>
      <c r="N171" s="5">
        <f>'ssp1-pop'!N171*('ssp1-us'!N171/100)</f>
        <v>47.957156912886362</v>
      </c>
      <c r="O171" s="5">
        <f>'ssp1-pop'!O171*('ssp1-us'!O171/100)</f>
        <v>48.731971831148527</v>
      </c>
      <c r="P171" s="5">
        <f>'ssp1-pop'!P171*('ssp1-us'!P171/100)</f>
        <v>49.012277677764047</v>
      </c>
      <c r="Q171" s="5">
        <f>'ssp1-pop'!Q171*('ssp1-us'!Q171/100)</f>
        <v>48.794619670506272</v>
      </c>
      <c r="R171" s="5">
        <f>'ssp1-pop'!R171*('ssp1-us'!R171/100)</f>
        <v>48.135379837092565</v>
      </c>
      <c r="S171" s="5">
        <f>'ssp1-pop'!S171*('ssp1-us'!S171/100)</f>
        <v>47.075422770730334</v>
      </c>
      <c r="T171" s="5">
        <f>'ssp1-pop'!T171*('ssp1-us'!T171/100)</f>
        <v>45.673236461897794</v>
      </c>
      <c r="U171" s="5">
        <f>'ssp1-pop'!U171*('ssp1-us'!U171/100)</f>
        <v>43.980266042310454</v>
      </c>
      <c r="V171" s="5">
        <f>'ssp1-pop'!V171*('ssp1-us'!V171/100)</f>
        <v>42.058500273980016</v>
      </c>
      <c r="W171" s="5">
        <f>'ssp1-pop'!W171*('ssp1-us'!W171/100)</f>
        <v>39.970134857366865</v>
      </c>
      <c r="X171" s="5">
        <f>'ssp1-pop'!X171*('ssp1-us'!X171/100)</f>
        <v>37.778642113815721</v>
      </c>
    </row>
    <row r="172" spans="1:24" x14ac:dyDescent="0.3">
      <c r="A172" s="6" t="s">
        <v>6</v>
      </c>
      <c r="B172" s="6" t="s">
        <v>203</v>
      </c>
      <c r="C172" s="6" t="s">
        <v>179</v>
      </c>
      <c r="D172" s="6" t="s">
        <v>205</v>
      </c>
      <c r="E172" s="6" t="s">
        <v>204</v>
      </c>
      <c r="F172" s="5">
        <f>'ssp1-pop'!F172*('ssp1-us'!F172/100)</f>
        <v>1.8103884680859406</v>
      </c>
      <c r="G172" s="5">
        <f>'ssp1-pop'!G172*('ssp1-us'!G172/100)</f>
        <v>2.2050068930124178</v>
      </c>
      <c r="H172" s="5">
        <f>'ssp1-pop'!H172*('ssp1-us'!H172/100)</f>
        <v>2.6208637745751093</v>
      </c>
      <c r="I172" s="5">
        <f>'ssp1-pop'!I172*('ssp1-us'!I172/100)</f>
        <v>3.0335373043759208</v>
      </c>
      <c r="J172" s="5">
        <f>'ssp1-pop'!J172*('ssp1-us'!J172/100)</f>
        <v>3.419769235419853</v>
      </c>
      <c r="K172" s="5">
        <f>'ssp1-pop'!K172*('ssp1-us'!K172/100)</f>
        <v>3.7747072212357136</v>
      </c>
      <c r="L172" s="5">
        <f>'ssp1-pop'!L172*('ssp1-us'!L172/100)</f>
        <v>4.0852833614681128</v>
      </c>
      <c r="M172" s="5">
        <f>'ssp1-pop'!M172*('ssp1-us'!M172/100)</f>
        <v>4.3387244564974203</v>
      </c>
      <c r="N172" s="5">
        <f>'ssp1-pop'!N172*('ssp1-us'!N172/100)</f>
        <v>4.5284231580375343</v>
      </c>
      <c r="O172" s="5">
        <f>'ssp1-pop'!O172*('ssp1-us'!O172/100)</f>
        <v>4.657958614903011</v>
      </c>
      <c r="P172" s="5">
        <f>'ssp1-pop'!P172*('ssp1-us'!P172/100)</f>
        <v>4.7296247037133359</v>
      </c>
      <c r="Q172" s="5">
        <f>'ssp1-pop'!Q172*('ssp1-us'!Q172/100)</f>
        <v>4.7723717802981351</v>
      </c>
      <c r="R172" s="5">
        <f>'ssp1-pop'!R172*('ssp1-us'!R172/100)</f>
        <v>4.7867178196032079</v>
      </c>
      <c r="S172" s="5">
        <f>'ssp1-pop'!S172*('ssp1-us'!S172/100)</f>
        <v>4.7719798176114612</v>
      </c>
      <c r="T172" s="5">
        <f>'ssp1-pop'!T172*('ssp1-us'!T172/100)</f>
        <v>4.7295231662382129</v>
      </c>
      <c r="U172" s="5">
        <f>'ssp1-pop'!U172*('ssp1-us'!U172/100)</f>
        <v>4.6627977453285814</v>
      </c>
      <c r="V172" s="5">
        <f>'ssp1-pop'!V172*('ssp1-us'!V172/100)</f>
        <v>4.5770628331529597</v>
      </c>
      <c r="W172" s="5">
        <f>'ssp1-pop'!W172*('ssp1-us'!W172/100)</f>
        <v>4.4793759343929516</v>
      </c>
      <c r="X172" s="5">
        <f>'ssp1-pop'!X172*('ssp1-us'!X172/100)</f>
        <v>4.3750511959784371</v>
      </c>
    </row>
    <row r="173" spans="1:24" x14ac:dyDescent="0.3">
      <c r="A173" s="6" t="s">
        <v>6</v>
      </c>
      <c r="B173" s="6" t="s">
        <v>203</v>
      </c>
      <c r="C173" s="6" t="s">
        <v>180</v>
      </c>
      <c r="D173" s="6" t="s">
        <v>205</v>
      </c>
      <c r="E173" s="6" t="s">
        <v>204</v>
      </c>
      <c r="F173" s="5">
        <f>'ssp1-pop'!F173*('ssp1-us'!F173/100)</f>
        <v>2.4958883648999999</v>
      </c>
      <c r="G173" s="5">
        <f>'ssp1-pop'!G173*('ssp1-us'!G173/100)</f>
        <v>2.8502223761693619</v>
      </c>
      <c r="H173" s="5">
        <f>'ssp1-pop'!H173*('ssp1-us'!H173/100)</f>
        <v>3.1963846180079907</v>
      </c>
      <c r="I173" s="5">
        <f>'ssp1-pop'!I173*('ssp1-us'!I173/100)</f>
        <v>3.5171879425165287</v>
      </c>
      <c r="J173" s="5">
        <f>'ssp1-pop'!J173*('ssp1-us'!J173/100)</f>
        <v>3.8001704727316983</v>
      </c>
      <c r="K173" s="5">
        <f>'ssp1-pop'!K173*('ssp1-us'!K173/100)</f>
        <v>4.0503203358755577</v>
      </c>
      <c r="L173" s="5">
        <f>'ssp1-pop'!L173*('ssp1-us'!L173/100)</f>
        <v>4.2633051206497559</v>
      </c>
      <c r="M173" s="5">
        <f>'ssp1-pop'!M173*('ssp1-us'!M173/100)</f>
        <v>4.43185426906396</v>
      </c>
      <c r="N173" s="5">
        <f>'ssp1-pop'!N173*('ssp1-us'!N173/100)</f>
        <v>4.5516070374124276</v>
      </c>
      <c r="O173" s="5">
        <f>'ssp1-pop'!O173*('ssp1-us'!O173/100)</f>
        <v>4.6244050291819621</v>
      </c>
      <c r="P173" s="5">
        <f>'ssp1-pop'!P173*('ssp1-us'!P173/100)</f>
        <v>4.6532242940135662</v>
      </c>
      <c r="Q173" s="5">
        <f>'ssp1-pop'!Q173*('ssp1-us'!Q173/100)</f>
        <v>4.6458817909516155</v>
      </c>
      <c r="R173" s="5">
        <f>'ssp1-pop'!R173*('ssp1-us'!R173/100)</f>
        <v>4.6049267908183706</v>
      </c>
      <c r="S173" s="5">
        <f>'ssp1-pop'!S173*('ssp1-us'!S173/100)</f>
        <v>4.5324454484624166</v>
      </c>
      <c r="T173" s="5">
        <f>'ssp1-pop'!T173*('ssp1-us'!T173/100)</f>
        <v>4.4311900850713828</v>
      </c>
      <c r="U173" s="5">
        <f>'ssp1-pop'!U173*('ssp1-us'!U173/100)</f>
        <v>4.3068967794609891</v>
      </c>
      <c r="V173" s="5">
        <f>'ssp1-pop'!V173*('ssp1-us'!V173/100)</f>
        <v>4.1660212764721107</v>
      </c>
      <c r="W173" s="5">
        <f>'ssp1-pop'!W173*('ssp1-us'!W173/100)</f>
        <v>4.0150856519179987</v>
      </c>
      <c r="X173" s="5">
        <f>'ssp1-pop'!X173*('ssp1-us'!X173/100)</f>
        <v>3.8577522757371141</v>
      </c>
    </row>
    <row r="174" spans="1:24" x14ac:dyDescent="0.3">
      <c r="A174" s="6" t="s">
        <v>6</v>
      </c>
      <c r="B174" s="6" t="s">
        <v>203</v>
      </c>
      <c r="C174" s="6" t="s">
        <v>181</v>
      </c>
      <c r="D174" s="6" t="s">
        <v>205</v>
      </c>
      <c r="E174" s="6" t="s">
        <v>204</v>
      </c>
      <c r="F174" s="5">
        <f>'ssp1-pop'!F174*('ssp1-us'!F174/100)</f>
        <v>0.3161911131003981</v>
      </c>
      <c r="G174" s="5">
        <f>'ssp1-pop'!G174*('ssp1-us'!G174/100)</f>
        <v>0.40825174871047359</v>
      </c>
      <c r="H174" s="5">
        <f>'ssp1-pop'!H174*('ssp1-us'!H174/100)</f>
        <v>0.51286637140815172</v>
      </c>
      <c r="I174" s="5">
        <f>'ssp1-pop'!I174*('ssp1-us'!I174/100)</f>
        <v>0.62596315816946568</v>
      </c>
      <c r="J174" s="5">
        <f>'ssp1-pop'!J174*('ssp1-us'!J174/100)</f>
        <v>0.74059396444088155</v>
      </c>
      <c r="K174" s="5">
        <f>'ssp1-pop'!K174*('ssp1-us'!K174/100)</f>
        <v>0.85350992094289269</v>
      </c>
      <c r="L174" s="5">
        <f>'ssp1-pop'!L174*('ssp1-us'!L174/100)</f>
        <v>0.95857799142046973</v>
      </c>
      <c r="M174" s="5">
        <f>'ssp1-pop'!M174*('ssp1-us'!M174/100)</f>
        <v>1.0513440253019564</v>
      </c>
      <c r="N174" s="5">
        <f>'ssp1-pop'!N174*('ssp1-us'!N174/100)</f>
        <v>1.1285026236250553</v>
      </c>
      <c r="O174" s="5">
        <f>'ssp1-pop'!O174*('ssp1-us'!O174/100)</f>
        <v>1.1899580326769728</v>
      </c>
      <c r="P174" s="5">
        <f>'ssp1-pop'!P174*('ssp1-us'!P174/100)</f>
        <v>1.2352267960597252</v>
      </c>
      <c r="Q174" s="5">
        <f>'ssp1-pop'!Q174*('ssp1-us'!Q174/100)</f>
        <v>1.2740037868697451</v>
      </c>
      <c r="R174" s="5">
        <f>'ssp1-pop'!R174*('ssp1-us'!R174/100)</f>
        <v>1.3070260962002522</v>
      </c>
      <c r="S174" s="5">
        <f>'ssp1-pop'!S174*('ssp1-us'!S174/100)</f>
        <v>1.3345559345541986</v>
      </c>
      <c r="T174" s="5">
        <f>'ssp1-pop'!T174*('ssp1-us'!T174/100)</f>
        <v>1.3570620781634719</v>
      </c>
      <c r="U174" s="5">
        <f>'ssp1-pop'!U174*('ssp1-us'!U174/100)</f>
        <v>1.3752736855506862</v>
      </c>
      <c r="V174" s="5">
        <f>'ssp1-pop'!V174*('ssp1-us'!V174/100)</f>
        <v>1.3901682697178683</v>
      </c>
      <c r="W174" s="5">
        <f>'ssp1-pop'!W174*('ssp1-us'!W174/100)</f>
        <v>1.4027818866685848</v>
      </c>
      <c r="X174" s="5">
        <f>'ssp1-pop'!X174*('ssp1-us'!X174/100)</f>
        <v>1.4140199850056718</v>
      </c>
    </row>
    <row r="175" spans="1:24" x14ac:dyDescent="0.3">
      <c r="A175" s="6" t="s">
        <v>6</v>
      </c>
      <c r="B175" s="6" t="s">
        <v>203</v>
      </c>
      <c r="C175" s="6" t="s">
        <v>182</v>
      </c>
      <c r="D175" s="6" t="s">
        <v>205</v>
      </c>
      <c r="E175" s="6" t="s">
        <v>204</v>
      </c>
      <c r="F175" s="5">
        <f>'ssp1-pop'!F175*('ssp1-us'!F175/100)</f>
        <v>2.4378708240000019E-2</v>
      </c>
      <c r="G175" s="5">
        <f>'ssp1-pop'!G175*('ssp1-us'!G175/100)</f>
        <v>3.0543259967441339E-2</v>
      </c>
      <c r="H175" s="5">
        <f>'ssp1-pop'!H175*('ssp1-us'!H175/100)</f>
        <v>3.7110533282926468E-2</v>
      </c>
      <c r="I175" s="5">
        <f>'ssp1-pop'!I175*('ssp1-us'!I175/100)</f>
        <v>4.3496661707702784E-2</v>
      </c>
      <c r="J175" s="5">
        <f>'ssp1-pop'!J175*('ssp1-us'!J175/100)</f>
        <v>4.9339218749643143E-2</v>
      </c>
      <c r="K175" s="5">
        <f>'ssp1-pop'!K175*('ssp1-us'!K175/100)</f>
        <v>5.4420641451504291E-2</v>
      </c>
      <c r="L175" s="5">
        <f>'ssp1-pop'!L175*('ssp1-us'!L175/100)</f>
        <v>5.851989736007817E-2</v>
      </c>
      <c r="M175" s="5">
        <f>'ssp1-pop'!M175*('ssp1-us'!M175/100)</f>
        <v>6.1455800162649628E-2</v>
      </c>
      <c r="N175" s="5">
        <f>'ssp1-pop'!N175*('ssp1-us'!N175/100)</f>
        <v>6.3179294232051292E-2</v>
      </c>
      <c r="O175" s="5">
        <f>'ssp1-pop'!O175*('ssp1-us'!O175/100)</f>
        <v>6.3860216894877753E-2</v>
      </c>
      <c r="P175" s="5">
        <f>'ssp1-pop'!P175*('ssp1-us'!P175/100)</f>
        <v>6.3679799803208509E-2</v>
      </c>
      <c r="Q175" s="5">
        <f>'ssp1-pop'!Q175*('ssp1-us'!Q175/100)</f>
        <v>6.3233721622470387E-2</v>
      </c>
      <c r="R175" s="5">
        <f>'ssp1-pop'!R175*('ssp1-us'!R175/100)</f>
        <v>6.2619136574222314E-2</v>
      </c>
      <c r="S175" s="5">
        <f>'ssp1-pop'!S175*('ssp1-us'!S175/100)</f>
        <v>6.1868585668032494E-2</v>
      </c>
      <c r="T175" s="5">
        <f>'ssp1-pop'!T175*('ssp1-us'!T175/100)</f>
        <v>6.099144540431823E-2</v>
      </c>
      <c r="U175" s="5">
        <f>'ssp1-pop'!U175*('ssp1-us'!U175/100)</f>
        <v>5.9991284233361281E-2</v>
      </c>
      <c r="V175" s="5">
        <f>'ssp1-pop'!V175*('ssp1-us'!V175/100)</f>
        <v>5.8872769870728717E-2</v>
      </c>
      <c r="W175" s="5">
        <f>'ssp1-pop'!W175*('ssp1-us'!W175/100)</f>
        <v>5.7520340153798956E-2</v>
      </c>
      <c r="X175" s="5">
        <f>'ssp1-pop'!X175*('ssp1-us'!X175/100)</f>
        <v>5.5916993206574159E-2</v>
      </c>
    </row>
    <row r="176" spans="1:24" x14ac:dyDescent="0.3">
      <c r="A176" s="6" t="s">
        <v>6</v>
      </c>
      <c r="B176" s="6" t="s">
        <v>203</v>
      </c>
      <c r="C176" s="6" t="s">
        <v>183</v>
      </c>
      <c r="D176" s="6" t="s">
        <v>205</v>
      </c>
      <c r="E176" s="6" t="s">
        <v>204</v>
      </c>
      <c r="F176" s="5">
        <f>'ssp1-pop'!F176*('ssp1-us'!F176/100)</f>
        <v>0.18615509804999986</v>
      </c>
      <c r="G176" s="5">
        <f>'ssp1-pop'!G176*('ssp1-us'!G176/100)</f>
        <v>0.23035447412866727</v>
      </c>
      <c r="H176" s="5">
        <f>'ssp1-pop'!H176*('ssp1-us'!H176/100)</f>
        <v>0.27921215133233751</v>
      </c>
      <c r="I176" s="5">
        <f>'ssp1-pop'!I176*('ssp1-us'!I176/100)</f>
        <v>0.33127110498783169</v>
      </c>
      <c r="J176" s="5">
        <f>'ssp1-pop'!J176*('ssp1-us'!J176/100)</f>
        <v>0.38486662441363212</v>
      </c>
      <c r="K176" s="5">
        <f>'ssp1-pop'!K176*('ssp1-us'!K176/100)</f>
        <v>0.43874729875578711</v>
      </c>
      <c r="L176" s="5">
        <f>'ssp1-pop'!L176*('ssp1-us'!L176/100)</f>
        <v>0.49008492507087142</v>
      </c>
      <c r="M176" s="5">
        <f>'ssp1-pop'!M176*('ssp1-us'!M176/100)</f>
        <v>0.5358861448609602</v>
      </c>
      <c r="N176" s="5">
        <f>'ssp1-pop'!N176*('ssp1-us'!N176/100)</f>
        <v>0.57375340064291891</v>
      </c>
      <c r="O176" s="5">
        <f>'ssp1-pop'!O176*('ssp1-us'!O176/100)</f>
        <v>0.60260999200773535</v>
      </c>
      <c r="P176" s="5">
        <f>'ssp1-pop'!P176*('ssp1-us'!P176/100)</f>
        <v>0.62209858418223507</v>
      </c>
      <c r="Q176" s="5">
        <f>'ssp1-pop'!Q176*('ssp1-us'!Q176/100)</f>
        <v>0.63273099683958722</v>
      </c>
      <c r="R176" s="5">
        <f>'ssp1-pop'!R176*('ssp1-us'!R176/100)</f>
        <v>0.63461851991418905</v>
      </c>
      <c r="S176" s="5">
        <f>'ssp1-pop'!S176*('ssp1-us'!S176/100)</f>
        <v>0.62808231704998896</v>
      </c>
      <c r="T176" s="5">
        <f>'ssp1-pop'!T176*('ssp1-us'!T176/100)</f>
        <v>0.61411667625413324</v>
      </c>
      <c r="U176" s="5">
        <f>'ssp1-pop'!U176*('ssp1-us'!U176/100)</f>
        <v>0.59447134136282198</v>
      </c>
      <c r="V176" s="5">
        <f>'ssp1-pop'!V176*('ssp1-us'!V176/100)</f>
        <v>0.57116617598965547</v>
      </c>
      <c r="W176" s="5">
        <f>'ssp1-pop'!W176*('ssp1-us'!W176/100)</f>
        <v>0.54479890556606358</v>
      </c>
      <c r="X176" s="5">
        <f>'ssp1-pop'!X176*('ssp1-us'!X176/100)</f>
        <v>0.51456360482530994</v>
      </c>
    </row>
    <row r="177" spans="1:24" x14ac:dyDescent="0.3">
      <c r="A177" s="6" t="s">
        <v>6</v>
      </c>
      <c r="B177" s="6" t="s">
        <v>203</v>
      </c>
      <c r="C177" s="6" t="s">
        <v>184</v>
      </c>
      <c r="D177" s="6" t="s">
        <v>205</v>
      </c>
      <c r="E177" s="6" t="s">
        <v>204</v>
      </c>
      <c r="F177" s="5">
        <f>'ssp1-pop'!F177*('ssp1-us'!F177/100)</f>
        <v>7.0519916326194219</v>
      </c>
      <c r="G177" s="5">
        <f>'ssp1-pop'!G177*('ssp1-us'!G177/100)</f>
        <v>7.7322272106805574</v>
      </c>
      <c r="H177" s="5">
        <f>'ssp1-pop'!H177*('ssp1-us'!H177/100)</f>
        <v>8.3488340860926566</v>
      </c>
      <c r="I177" s="5">
        <f>'ssp1-pop'!I177*('ssp1-us'!I177/100)</f>
        <v>8.8780923817893562</v>
      </c>
      <c r="J177" s="5">
        <f>'ssp1-pop'!J177*('ssp1-us'!J177/100)</f>
        <v>9.3040179857398684</v>
      </c>
      <c r="K177" s="5">
        <f>'ssp1-pop'!K177*('ssp1-us'!K177/100)</f>
        <v>9.6485832487483965</v>
      </c>
      <c r="L177" s="5">
        <f>'ssp1-pop'!L177*('ssp1-us'!L177/100)</f>
        <v>9.9233564324038639</v>
      </c>
      <c r="M177" s="5">
        <f>'ssp1-pop'!M177*('ssp1-us'!M177/100)</f>
        <v>10.126175629009321</v>
      </c>
      <c r="N177" s="5">
        <f>'ssp1-pop'!N177*('ssp1-us'!N177/100)</f>
        <v>10.24619362359711</v>
      </c>
      <c r="O177" s="5">
        <f>'ssp1-pop'!O177*('ssp1-us'!O177/100)</f>
        <v>10.281656861539316</v>
      </c>
      <c r="P177" s="5">
        <f>'ssp1-pop'!P177*('ssp1-us'!P177/100)</f>
        <v>10.233005077479813</v>
      </c>
      <c r="Q177" s="5">
        <f>'ssp1-pop'!Q177*('ssp1-us'!Q177/100)</f>
        <v>10.10591291181079</v>
      </c>
      <c r="R177" s="5">
        <f>'ssp1-pop'!R177*('ssp1-us'!R177/100)</f>
        <v>9.9120824124271323</v>
      </c>
      <c r="S177" s="5">
        <f>'ssp1-pop'!S177*('ssp1-us'!S177/100)</f>
        <v>9.6642237642597504</v>
      </c>
      <c r="T177" s="5">
        <f>'ssp1-pop'!T177*('ssp1-us'!T177/100)</f>
        <v>9.3717747207837192</v>
      </c>
      <c r="U177" s="5">
        <f>'ssp1-pop'!U177*('ssp1-us'!U177/100)</f>
        <v>9.0459955410578221</v>
      </c>
      <c r="V177" s="5">
        <f>'ssp1-pop'!V177*('ssp1-us'!V177/100)</f>
        <v>8.7013009987878718</v>
      </c>
      <c r="W177" s="5">
        <f>'ssp1-pop'!W177*('ssp1-us'!W177/100)</f>
        <v>8.3230253160124317</v>
      </c>
      <c r="X177" s="5">
        <f>'ssp1-pop'!X177*('ssp1-us'!X177/100)</f>
        <v>7.9134721838719164</v>
      </c>
    </row>
    <row r="178" spans="1:24" x14ac:dyDescent="0.3">
      <c r="A178" s="6" t="s">
        <v>6</v>
      </c>
      <c r="B178" s="6" t="s">
        <v>203</v>
      </c>
      <c r="C178" s="6" t="s">
        <v>185</v>
      </c>
      <c r="D178" s="6" t="s">
        <v>205</v>
      </c>
      <c r="E178" s="6" t="s">
        <v>204</v>
      </c>
      <c r="F178" s="5">
        <f>'ssp1-pop'!F178*('ssp1-us'!F178/100)</f>
        <v>50.671266839249981</v>
      </c>
      <c r="G178" s="5">
        <f>'ssp1-pop'!G178*('ssp1-us'!G178/100)</f>
        <v>55.757176929755779</v>
      </c>
      <c r="H178" s="5">
        <f>'ssp1-pop'!H178*('ssp1-us'!H178/100)</f>
        <v>60.256232312746022</v>
      </c>
      <c r="I178" s="5">
        <f>'ssp1-pop'!I178*('ssp1-us'!I178/100)</f>
        <v>64.1955911040328</v>
      </c>
      <c r="J178" s="5">
        <f>'ssp1-pop'!J178*('ssp1-us'!J178/100)</f>
        <v>67.542279561970517</v>
      </c>
      <c r="K178" s="5">
        <f>'ssp1-pop'!K178*('ssp1-us'!K178/100)</f>
        <v>70.42612243030834</v>
      </c>
      <c r="L178" s="5">
        <f>'ssp1-pop'!L178*('ssp1-us'!L178/100)</f>
        <v>72.772156869148219</v>
      </c>
      <c r="M178" s="5">
        <f>'ssp1-pop'!M178*('ssp1-us'!M178/100)</f>
        <v>74.491865918254703</v>
      </c>
      <c r="N178" s="5">
        <f>'ssp1-pop'!N178*('ssp1-us'!N178/100)</f>
        <v>75.551480043134475</v>
      </c>
      <c r="O178" s="5">
        <f>'ssp1-pop'!O178*('ssp1-us'!O178/100)</f>
        <v>76.023158590242161</v>
      </c>
      <c r="P178" s="5">
        <f>'ssp1-pop'!P178*('ssp1-us'!P178/100)</f>
        <v>75.979552232626943</v>
      </c>
      <c r="Q178" s="5">
        <f>'ssp1-pop'!Q178*('ssp1-us'!Q178/100)</f>
        <v>75.480021175998047</v>
      </c>
      <c r="R178" s="5">
        <f>'ssp1-pop'!R178*('ssp1-us'!R178/100)</f>
        <v>74.554274289356684</v>
      </c>
      <c r="S178" s="5">
        <f>'ssp1-pop'!S178*('ssp1-us'!S178/100)</f>
        <v>73.214460372040946</v>
      </c>
      <c r="T178" s="5">
        <f>'ssp1-pop'!T178*('ssp1-us'!T178/100)</f>
        <v>71.497934989180976</v>
      </c>
      <c r="U178" s="5">
        <f>'ssp1-pop'!U178*('ssp1-us'!U178/100)</f>
        <v>69.474994896925494</v>
      </c>
      <c r="V178" s="5">
        <f>'ssp1-pop'!V178*('ssp1-us'!V178/100)</f>
        <v>67.221588655078747</v>
      </c>
      <c r="W178" s="5">
        <f>'ssp1-pop'!W178*('ssp1-us'!W178/100)</f>
        <v>64.787800317940054</v>
      </c>
      <c r="X178" s="5">
        <f>'ssp1-pop'!X178*('ssp1-us'!X178/100)</f>
        <v>61.924677084586392</v>
      </c>
    </row>
    <row r="179" spans="1:24" x14ac:dyDescent="0.3">
      <c r="A179" s="6" t="s">
        <v>6</v>
      </c>
      <c r="B179" s="6" t="s">
        <v>203</v>
      </c>
      <c r="C179" s="6" t="s">
        <v>186</v>
      </c>
      <c r="D179" s="6" t="s">
        <v>205</v>
      </c>
      <c r="E179" s="6" t="s">
        <v>204</v>
      </c>
      <c r="F179" s="5">
        <f>'ssp1-pop'!F179*('ssp1-us'!F179/100)</f>
        <v>11.830460655579991</v>
      </c>
      <c r="G179" s="5">
        <f>'ssp1-pop'!G179*('ssp1-us'!G179/100)</f>
        <v>15.637418553850162</v>
      </c>
      <c r="H179" s="5">
        <f>'ssp1-pop'!H179*('ssp1-us'!H179/100)</f>
        <v>20.076643198835693</v>
      </c>
      <c r="I179" s="5">
        <f>'ssp1-pop'!I179*('ssp1-us'!I179/100)</f>
        <v>25.128040771160244</v>
      </c>
      <c r="J179" s="5">
        <f>'ssp1-pop'!J179*('ssp1-us'!J179/100)</f>
        <v>30.611809854419235</v>
      </c>
      <c r="K179" s="5">
        <f>'ssp1-pop'!K179*('ssp1-us'!K179/100)</f>
        <v>36.475885101502719</v>
      </c>
      <c r="L179" s="5">
        <f>'ssp1-pop'!L179*('ssp1-us'!L179/100)</f>
        <v>42.46122862363859</v>
      </c>
      <c r="M179" s="5">
        <f>'ssp1-pop'!M179*('ssp1-us'!M179/100)</f>
        <v>48.315189781631794</v>
      </c>
      <c r="N179" s="5">
        <f>'ssp1-pop'!N179*('ssp1-us'!N179/100)</f>
        <v>53.86111547941838</v>
      </c>
      <c r="O179" s="5">
        <f>'ssp1-pop'!O179*('ssp1-us'!O179/100)</f>
        <v>59.024251932803089</v>
      </c>
      <c r="P179" s="5">
        <f>'ssp1-pop'!P179*('ssp1-us'!P179/100)</f>
        <v>63.725024138110982</v>
      </c>
      <c r="Q179" s="5">
        <f>'ssp1-pop'!Q179*('ssp1-us'!Q179/100)</f>
        <v>67.945498797217041</v>
      </c>
      <c r="R179" s="5">
        <f>'ssp1-pop'!R179*('ssp1-us'!R179/100)</f>
        <v>71.617438700501921</v>
      </c>
      <c r="S179" s="5">
        <f>'ssp1-pop'!S179*('ssp1-us'!S179/100)</f>
        <v>74.707161158328333</v>
      </c>
      <c r="T179" s="5">
        <f>'ssp1-pop'!T179*('ssp1-us'!T179/100)</f>
        <v>77.210485454242431</v>
      </c>
      <c r="U179" s="5">
        <f>'ssp1-pop'!U179*('ssp1-us'!U179/100)</f>
        <v>79.129767772128872</v>
      </c>
      <c r="V179" s="5">
        <f>'ssp1-pop'!V179*('ssp1-us'!V179/100)</f>
        <v>80.455645582691858</v>
      </c>
      <c r="W179" s="5">
        <f>'ssp1-pop'!W179*('ssp1-us'!W179/100)</f>
        <v>81.174961904018645</v>
      </c>
      <c r="X179" s="5">
        <f>'ssp1-pop'!X179*('ssp1-us'!X179/100)</f>
        <v>81.291316192671502</v>
      </c>
    </row>
    <row r="180" spans="1:24" x14ac:dyDescent="0.3">
      <c r="A180" s="6" t="s">
        <v>6</v>
      </c>
      <c r="B180" s="6" t="s">
        <v>203</v>
      </c>
      <c r="C180" s="6" t="s">
        <v>187</v>
      </c>
      <c r="D180" s="6" t="s">
        <v>205</v>
      </c>
      <c r="E180" s="6" t="s">
        <v>204</v>
      </c>
      <c r="F180" s="5">
        <f>'ssp1-pop'!F180*('ssp1-us'!F180/100)</f>
        <v>4.4438116048500005</v>
      </c>
      <c r="G180" s="5">
        <f>'ssp1-pop'!G180*('ssp1-us'!G180/100)</f>
        <v>6.2051954192341192</v>
      </c>
      <c r="H180" s="5">
        <f>'ssp1-pop'!H180*('ssp1-us'!H180/100)</f>
        <v>8.4895514489939163</v>
      </c>
      <c r="I180" s="5">
        <f>'ssp1-pop'!I180*('ssp1-us'!I180/100)</f>
        <v>11.391475259624979</v>
      </c>
      <c r="J180" s="5">
        <f>'ssp1-pop'!J180*('ssp1-us'!J180/100)</f>
        <v>14.964782167077816</v>
      </c>
      <c r="K180" s="5">
        <f>'ssp1-pop'!K180*('ssp1-us'!K180/100)</f>
        <v>19.293182932089586</v>
      </c>
      <c r="L180" s="5">
        <f>'ssp1-pop'!L180*('ssp1-us'!L180/100)</f>
        <v>24.310143603500681</v>
      </c>
      <c r="M180" s="5">
        <f>'ssp1-pop'!M180*('ssp1-us'!M180/100)</f>
        <v>29.88954171470537</v>
      </c>
      <c r="N180" s="5">
        <f>'ssp1-pop'!N180*('ssp1-us'!N180/100)</f>
        <v>35.882670972180733</v>
      </c>
      <c r="O180" s="5">
        <f>'ssp1-pop'!O180*('ssp1-us'!O180/100)</f>
        <v>42.168068152579032</v>
      </c>
      <c r="P180" s="5">
        <f>'ssp1-pop'!P180*('ssp1-us'!P180/100)</f>
        <v>48.564376753526986</v>
      </c>
      <c r="Q180" s="5">
        <f>'ssp1-pop'!Q180*('ssp1-us'!Q180/100)</f>
        <v>54.895156756428605</v>
      </c>
      <c r="R180" s="5">
        <f>'ssp1-pop'!R180*('ssp1-us'!R180/100)</f>
        <v>60.947396164140869</v>
      </c>
      <c r="S180" s="5">
        <f>'ssp1-pop'!S180*('ssp1-us'!S180/100)</f>
        <v>66.556995619484809</v>
      </c>
      <c r="T180" s="5">
        <f>'ssp1-pop'!T180*('ssp1-us'!T180/100)</f>
        <v>71.611405776263368</v>
      </c>
      <c r="U180" s="5">
        <f>'ssp1-pop'!U180*('ssp1-us'!U180/100)</f>
        <v>76.033517379215255</v>
      </c>
      <c r="V180" s="5">
        <f>'ssp1-pop'!V180*('ssp1-us'!V180/100)</f>
        <v>79.752717683870827</v>
      </c>
      <c r="W180" s="5">
        <f>'ssp1-pop'!W180*('ssp1-us'!W180/100)</f>
        <v>82.718293962893128</v>
      </c>
      <c r="X180" s="5">
        <f>'ssp1-pop'!X180*('ssp1-us'!X180/100)</f>
        <v>84.916207684275861</v>
      </c>
    </row>
    <row r="181" spans="1:24" x14ac:dyDescent="0.3">
      <c r="A181" s="6" t="s">
        <v>6</v>
      </c>
      <c r="B181" s="6" t="s">
        <v>203</v>
      </c>
      <c r="C181" s="6" t="s">
        <v>188</v>
      </c>
      <c r="D181" s="6" t="s">
        <v>205</v>
      </c>
      <c r="E181" s="6" t="s">
        <v>204</v>
      </c>
      <c r="F181" s="5">
        <f>'ssp1-pop'!F181*('ssp1-us'!F181/100)</f>
        <v>31.262542069229987</v>
      </c>
      <c r="G181" s="5">
        <f>'ssp1-pop'!G181*('ssp1-us'!G181/100)</f>
        <v>31.704570891886917</v>
      </c>
      <c r="H181" s="5">
        <f>'ssp1-pop'!H181*('ssp1-us'!H181/100)</f>
        <v>31.965325810994088</v>
      </c>
      <c r="I181" s="5">
        <f>'ssp1-pop'!I181*('ssp1-us'!I181/100)</f>
        <v>32.143569920229581</v>
      </c>
      <c r="J181" s="5">
        <f>'ssp1-pop'!J181*('ssp1-us'!J181/100)</f>
        <v>32.268825690594831</v>
      </c>
      <c r="K181" s="5">
        <f>'ssp1-pop'!K181*('ssp1-us'!K181/100)</f>
        <v>32.363318714637124</v>
      </c>
      <c r="L181" s="5">
        <f>'ssp1-pop'!L181*('ssp1-us'!L181/100)</f>
        <v>32.414231784917455</v>
      </c>
      <c r="M181" s="5">
        <f>'ssp1-pop'!M181*('ssp1-us'!M181/100)</f>
        <v>32.362004107487337</v>
      </c>
      <c r="N181" s="5">
        <f>'ssp1-pop'!N181*('ssp1-us'!N181/100)</f>
        <v>32.182623229893203</v>
      </c>
      <c r="O181" s="5">
        <f>'ssp1-pop'!O181*('ssp1-us'!O181/100)</f>
        <v>31.891414885719161</v>
      </c>
      <c r="P181" s="5">
        <f>'ssp1-pop'!P181*('ssp1-us'!P181/100)</f>
        <v>31.512702142486074</v>
      </c>
      <c r="Q181" s="5">
        <f>'ssp1-pop'!Q181*('ssp1-us'!Q181/100)</f>
        <v>30.976059932138746</v>
      </c>
      <c r="R181" s="5">
        <f>'ssp1-pop'!R181*('ssp1-us'!R181/100)</f>
        <v>30.286756816726282</v>
      </c>
      <c r="S181" s="5">
        <f>'ssp1-pop'!S181*('ssp1-us'!S181/100)</f>
        <v>29.441657808761953</v>
      </c>
      <c r="T181" s="5">
        <f>'ssp1-pop'!T181*('ssp1-us'!T181/100)</f>
        <v>28.456373794320129</v>
      </c>
      <c r="U181" s="5">
        <f>'ssp1-pop'!U181*('ssp1-us'!U181/100)</f>
        <v>27.370742393824557</v>
      </c>
      <c r="V181" s="5">
        <f>'ssp1-pop'!V181*('ssp1-us'!V181/100)</f>
        <v>26.23348883697966</v>
      </c>
      <c r="W181" s="5">
        <f>'ssp1-pop'!W181*('ssp1-us'!W181/100)</f>
        <v>25.078094112711764</v>
      </c>
      <c r="X181" s="5">
        <f>'ssp1-pop'!X181*('ssp1-us'!X181/100)</f>
        <v>23.80621625348402</v>
      </c>
    </row>
    <row r="182" spans="1:24" x14ac:dyDescent="0.3">
      <c r="A182" s="6" t="s">
        <v>6</v>
      </c>
      <c r="B182" s="6" t="s">
        <v>203</v>
      </c>
      <c r="C182" s="6" t="s">
        <v>189</v>
      </c>
      <c r="D182" s="6" t="s">
        <v>205</v>
      </c>
      <c r="E182" s="6" t="s">
        <v>204</v>
      </c>
      <c r="F182" s="5">
        <f>'ssp1-pop'!F182*('ssp1-us'!F182/100)</f>
        <v>3.1154196049399983</v>
      </c>
      <c r="G182" s="5">
        <f>'ssp1-pop'!G182*('ssp1-us'!G182/100)</f>
        <v>3.1514643275848093</v>
      </c>
      <c r="H182" s="5">
        <f>'ssp1-pop'!H182*('ssp1-us'!H182/100)</f>
        <v>3.1691719554148521</v>
      </c>
      <c r="I182" s="5">
        <f>'ssp1-pop'!I182*('ssp1-us'!I182/100)</f>
        <v>3.1709423811744446</v>
      </c>
      <c r="J182" s="5">
        <f>'ssp1-pop'!J182*('ssp1-us'!J182/100)</f>
        <v>3.1560623514204957</v>
      </c>
      <c r="K182" s="5">
        <f>'ssp1-pop'!K182*('ssp1-us'!K182/100)</f>
        <v>3.1284374540937692</v>
      </c>
      <c r="L182" s="5">
        <f>'ssp1-pop'!L182*('ssp1-us'!L182/100)</f>
        <v>3.0861967373105257</v>
      </c>
      <c r="M182" s="5">
        <f>'ssp1-pop'!M182*('ssp1-us'!M182/100)</f>
        <v>3.0293443439550112</v>
      </c>
      <c r="N182" s="5">
        <f>'ssp1-pop'!N182*('ssp1-us'!N182/100)</f>
        <v>2.9581542610585103</v>
      </c>
      <c r="O182" s="5">
        <f>'ssp1-pop'!O182*('ssp1-us'!O182/100)</f>
        <v>2.8761004867653006</v>
      </c>
      <c r="P182" s="5">
        <f>'ssp1-pop'!P182*('ssp1-us'!P182/100)</f>
        <v>2.7852295551609321</v>
      </c>
      <c r="Q182" s="5">
        <f>'ssp1-pop'!Q182*('ssp1-us'!Q182/100)</f>
        <v>2.6905185628546699</v>
      </c>
      <c r="R182" s="5">
        <f>'ssp1-pop'!R182*('ssp1-us'!R182/100)</f>
        <v>2.5928277464563307</v>
      </c>
      <c r="S182" s="5">
        <f>'ssp1-pop'!S182*('ssp1-us'!S182/100)</f>
        <v>2.4921839756226136</v>
      </c>
      <c r="T182" s="5">
        <f>'ssp1-pop'!T182*('ssp1-us'!T182/100)</f>
        <v>2.3802578729198509</v>
      </c>
      <c r="U182" s="5">
        <f>'ssp1-pop'!U182*('ssp1-us'!U182/100)</f>
        <v>2.2597807295447132</v>
      </c>
      <c r="V182" s="5">
        <f>'ssp1-pop'!V182*('ssp1-us'!V182/100)</f>
        <v>2.1331623526574299</v>
      </c>
      <c r="W182" s="5">
        <f>'ssp1-pop'!W182*('ssp1-us'!W182/100)</f>
        <v>2.0011524124419147</v>
      </c>
      <c r="X182" s="5">
        <f>'ssp1-pop'!X182*('ssp1-us'!X182/100)</f>
        <v>1.8595424980865991</v>
      </c>
    </row>
    <row r="183" spans="1:24" x14ac:dyDescent="0.3">
      <c r="A183" s="6" t="s">
        <v>6</v>
      </c>
      <c r="B183" s="6" t="s">
        <v>203</v>
      </c>
      <c r="C183" s="6" t="s">
        <v>190</v>
      </c>
      <c r="D183" s="6" t="s">
        <v>205</v>
      </c>
      <c r="E183" s="6" t="s">
        <v>204</v>
      </c>
      <c r="F183" s="5">
        <f>'ssp1-pop'!F183*('ssp1-us'!F183/100)</f>
        <v>255.40253545128002</v>
      </c>
      <c r="G183" s="5">
        <f>'ssp1-pop'!G183*('ssp1-us'!G183/100)</f>
        <v>270.59492408013966</v>
      </c>
      <c r="H183" s="5">
        <f>'ssp1-pop'!H183*('ssp1-us'!H183/100)</f>
        <v>286.41766211133734</v>
      </c>
      <c r="I183" s="5">
        <f>'ssp1-pop'!I183*('ssp1-us'!I183/100)</f>
        <v>302.4509211533275</v>
      </c>
      <c r="J183" s="5">
        <f>'ssp1-pop'!J183*('ssp1-us'!J183/100)</f>
        <v>318.13716828767502</v>
      </c>
      <c r="K183" s="5">
        <f>'ssp1-pop'!K183*('ssp1-us'!K183/100)</f>
        <v>333.42570750492706</v>
      </c>
      <c r="L183" s="5">
        <f>'ssp1-pop'!L183*('ssp1-us'!L183/100)</f>
        <v>348.19143196782801</v>
      </c>
      <c r="M183" s="5">
        <f>'ssp1-pop'!M183*('ssp1-us'!M183/100)</f>
        <v>362.1349529229243</v>
      </c>
      <c r="N183" s="5">
        <f>'ssp1-pop'!N183*('ssp1-us'!N183/100)</f>
        <v>375.41348591491646</v>
      </c>
      <c r="O183" s="5">
        <f>'ssp1-pop'!O183*('ssp1-us'!O183/100)</f>
        <v>388.29088485301867</v>
      </c>
      <c r="P183" s="5">
        <f>'ssp1-pop'!P183*('ssp1-us'!P183/100)</f>
        <v>400.97752434646247</v>
      </c>
      <c r="Q183" s="5">
        <f>'ssp1-pop'!Q183*('ssp1-us'!Q183/100)</f>
        <v>413.04686599816984</v>
      </c>
      <c r="R183" s="5">
        <f>'ssp1-pop'!R183*('ssp1-us'!R183/100)</f>
        <v>424.30244387359051</v>
      </c>
      <c r="S183" s="5">
        <f>'ssp1-pop'!S183*('ssp1-us'!S183/100)</f>
        <v>434.51923652745239</v>
      </c>
      <c r="T183" s="5">
        <f>'ssp1-pop'!T183*('ssp1-us'!T183/100)</f>
        <v>442.64446052286092</v>
      </c>
      <c r="U183" s="5">
        <f>'ssp1-pop'!U183*('ssp1-us'!U183/100)</f>
        <v>448.3160938952218</v>
      </c>
      <c r="V183" s="5">
        <f>'ssp1-pop'!V183*('ssp1-us'!V183/100)</f>
        <v>451.84218864183583</v>
      </c>
      <c r="W183" s="5">
        <f>'ssp1-pop'!W183*('ssp1-us'!W183/100)</f>
        <v>452.86162547938744</v>
      </c>
      <c r="X183" s="5">
        <f>'ssp1-pop'!X183*('ssp1-us'!X183/100)</f>
        <v>451.28312661715398</v>
      </c>
    </row>
    <row r="184" spans="1:24" x14ac:dyDescent="0.3">
      <c r="A184" s="6" t="s">
        <v>6</v>
      </c>
      <c r="B184" s="6" t="s">
        <v>203</v>
      </c>
      <c r="C184" s="6" t="s">
        <v>191</v>
      </c>
      <c r="D184" s="6" t="s">
        <v>205</v>
      </c>
      <c r="E184" s="6" t="s">
        <v>204</v>
      </c>
      <c r="F184" s="5">
        <f>'ssp1-pop'!F184*('ssp1-us'!F184/100)</f>
        <v>9.9478811339400046</v>
      </c>
      <c r="G184" s="5">
        <f>'ssp1-pop'!G184*('ssp1-us'!G184/100)</f>
        <v>11.747597779889158</v>
      </c>
      <c r="H184" s="5">
        <f>'ssp1-pop'!H184*('ssp1-us'!H184/100)</f>
        <v>13.571572301732646</v>
      </c>
      <c r="I184" s="5">
        <f>'ssp1-pop'!I184*('ssp1-us'!I184/100)</f>
        <v>15.322379077173098</v>
      </c>
      <c r="J184" s="5">
        <f>'ssp1-pop'!J184*('ssp1-us'!J184/100)</f>
        <v>16.92174030558612</v>
      </c>
      <c r="K184" s="5">
        <f>'ssp1-pop'!K184*('ssp1-us'!K184/100)</f>
        <v>18.370947581958347</v>
      </c>
      <c r="L184" s="5">
        <f>'ssp1-pop'!L184*('ssp1-us'!L184/100)</f>
        <v>19.642546505058853</v>
      </c>
      <c r="M184" s="5">
        <f>'ssp1-pop'!M184*('ssp1-us'!M184/100)</f>
        <v>20.697063534769455</v>
      </c>
      <c r="N184" s="5">
        <f>'ssp1-pop'!N184*('ssp1-us'!N184/100)</f>
        <v>21.496837566237716</v>
      </c>
      <c r="O184" s="5">
        <f>'ssp1-pop'!O184*('ssp1-us'!O184/100)</f>
        <v>22.041965372296552</v>
      </c>
      <c r="P184" s="5">
        <f>'ssp1-pop'!P184*('ssp1-us'!P184/100)</f>
        <v>22.343465737227138</v>
      </c>
      <c r="Q184" s="5">
        <f>'ssp1-pop'!Q184*('ssp1-us'!Q184/100)</f>
        <v>22.456213438857649</v>
      </c>
      <c r="R184" s="5">
        <f>'ssp1-pop'!R184*('ssp1-us'!R184/100)</f>
        <v>22.393873714501904</v>
      </c>
      <c r="S184" s="5">
        <f>'ssp1-pop'!S184*('ssp1-us'!S184/100)</f>
        <v>22.164144066918219</v>
      </c>
      <c r="T184" s="5">
        <f>'ssp1-pop'!T184*('ssp1-us'!T184/100)</f>
        <v>21.779064472917629</v>
      </c>
      <c r="U184" s="5">
        <f>'ssp1-pop'!U184*('ssp1-us'!U184/100)</f>
        <v>21.260776418109053</v>
      </c>
      <c r="V184" s="5">
        <f>'ssp1-pop'!V184*('ssp1-us'!V184/100)</f>
        <v>20.64655405134928</v>
      </c>
      <c r="W184" s="5">
        <f>'ssp1-pop'!W184*('ssp1-us'!W184/100)</f>
        <v>19.974898805394719</v>
      </c>
      <c r="X184" s="5">
        <f>'ssp1-pop'!X184*('ssp1-us'!X184/100)</f>
        <v>19.275897262682989</v>
      </c>
    </row>
    <row r="185" spans="1:24" x14ac:dyDescent="0.3">
      <c r="A185" s="6" t="s">
        <v>6</v>
      </c>
      <c r="B185" s="6" t="s">
        <v>203</v>
      </c>
      <c r="C185" s="6" t="s">
        <v>192</v>
      </c>
      <c r="D185" s="6" t="s">
        <v>205</v>
      </c>
      <c r="E185" s="6" t="s">
        <v>204</v>
      </c>
      <c r="F185" s="5">
        <f>'ssp1-pop'!F185*('ssp1-us'!F185/100)</f>
        <v>5.3932875570000052E-2</v>
      </c>
      <c r="G185" s="5">
        <f>'ssp1-pop'!G185*('ssp1-us'!G185/100)</f>
        <v>5.9237520661123533E-2</v>
      </c>
      <c r="H185" s="5">
        <f>'ssp1-pop'!H185*('ssp1-us'!H185/100)</f>
        <v>6.3782847945602836E-2</v>
      </c>
      <c r="I185" s="5">
        <f>'ssp1-pop'!I185*('ssp1-us'!I185/100)</f>
        <v>6.744723854049596E-2</v>
      </c>
      <c r="J185" s="5">
        <f>'ssp1-pop'!J185*('ssp1-us'!J185/100)</f>
        <v>7.0218863380046626E-2</v>
      </c>
      <c r="K185" s="5">
        <f>'ssp1-pop'!K185*('ssp1-us'!K185/100)</f>
        <v>7.2235680116906925E-2</v>
      </c>
      <c r="L185" s="5">
        <f>'ssp1-pop'!L185*('ssp1-us'!L185/100)</f>
        <v>7.34895971437005E-2</v>
      </c>
      <c r="M185" s="5">
        <f>'ssp1-pop'!M185*('ssp1-us'!M185/100)</f>
        <v>7.3963649643876958E-2</v>
      </c>
      <c r="N185" s="5">
        <f>'ssp1-pop'!N185*('ssp1-us'!N185/100)</f>
        <v>7.3706869234314965E-2</v>
      </c>
      <c r="O185" s="5">
        <f>'ssp1-pop'!O185*('ssp1-us'!O185/100)</f>
        <v>7.2865168463931679E-2</v>
      </c>
      <c r="P185" s="5">
        <f>'ssp1-pop'!P185*('ssp1-us'!P185/100)</f>
        <v>7.1569379963612914E-2</v>
      </c>
      <c r="Q185" s="5">
        <f>'ssp1-pop'!Q185*('ssp1-us'!Q185/100)</f>
        <v>6.9954526958464991E-2</v>
      </c>
      <c r="R185" s="5">
        <f>'ssp1-pop'!R185*('ssp1-us'!R185/100)</f>
        <v>6.8082795888438616E-2</v>
      </c>
      <c r="S185" s="5">
        <f>'ssp1-pop'!S185*('ssp1-us'!S185/100)</f>
        <v>6.598984851358175E-2</v>
      </c>
      <c r="T185" s="5">
        <f>'ssp1-pop'!T185*('ssp1-us'!T185/100)</f>
        <v>6.3712840843114737E-2</v>
      </c>
      <c r="U185" s="5">
        <f>'ssp1-pop'!U185*('ssp1-us'!U185/100)</f>
        <v>6.1291018304096917E-2</v>
      </c>
      <c r="V185" s="5">
        <f>'ssp1-pop'!V185*('ssp1-us'!V185/100)</f>
        <v>5.8756036942692658E-2</v>
      </c>
      <c r="W185" s="5">
        <f>'ssp1-pop'!W185*('ssp1-us'!W185/100)</f>
        <v>5.5934816554269608E-2</v>
      </c>
      <c r="X185" s="5">
        <f>'ssp1-pop'!X185*('ssp1-us'!X185/100)</f>
        <v>5.2885461998087739E-2</v>
      </c>
    </row>
    <row r="186" spans="1:24" x14ac:dyDescent="0.3">
      <c r="A186" s="6" t="s">
        <v>6</v>
      </c>
      <c r="B186" s="6" t="s">
        <v>203</v>
      </c>
      <c r="C186" s="6" t="s">
        <v>193</v>
      </c>
      <c r="D186" s="6" t="s">
        <v>205</v>
      </c>
      <c r="E186" s="6" t="s">
        <v>204</v>
      </c>
      <c r="F186" s="5">
        <f>'ssp1-pop'!F186*('ssp1-us'!F186/100)</f>
        <v>27.053565905209997</v>
      </c>
      <c r="G186" s="5">
        <f>'ssp1-pop'!G186*('ssp1-us'!G186/100)</f>
        <v>29.27777472480372</v>
      </c>
      <c r="H186" s="5">
        <f>'ssp1-pop'!H186*('ssp1-us'!H186/100)</f>
        <v>31.225349498568615</v>
      </c>
      <c r="I186" s="5">
        <f>'ssp1-pop'!I186*('ssp1-us'!I186/100)</f>
        <v>32.915493881203119</v>
      </c>
      <c r="J186" s="5">
        <f>'ssp1-pop'!J186*('ssp1-us'!J186/100)</f>
        <v>34.326086205743067</v>
      </c>
      <c r="K186" s="5">
        <f>'ssp1-pop'!K186*('ssp1-us'!K186/100)</f>
        <v>35.498171551222796</v>
      </c>
      <c r="L186" s="5">
        <f>'ssp1-pop'!L186*('ssp1-us'!L186/100)</f>
        <v>36.392063121494303</v>
      </c>
      <c r="M186" s="5">
        <f>'ssp1-pop'!M186*('ssp1-us'!M186/100)</f>
        <v>37.002061409983646</v>
      </c>
      <c r="N186" s="5">
        <f>'ssp1-pop'!N186*('ssp1-us'!N186/100)</f>
        <v>37.336332848249526</v>
      </c>
      <c r="O186" s="5">
        <f>'ssp1-pop'!O186*('ssp1-us'!O186/100)</f>
        <v>37.434608886109643</v>
      </c>
      <c r="P186" s="5">
        <f>'ssp1-pop'!P186*('ssp1-us'!P186/100)</f>
        <v>37.310932898007806</v>
      </c>
      <c r="Q186" s="5">
        <f>'ssp1-pop'!Q186*('ssp1-us'!Q186/100)</f>
        <v>36.974408993237041</v>
      </c>
      <c r="R186" s="5">
        <f>'ssp1-pop'!R186*('ssp1-us'!R186/100)</f>
        <v>36.435739235640533</v>
      </c>
      <c r="S186" s="5">
        <f>'ssp1-pop'!S186*('ssp1-us'!S186/100)</f>
        <v>35.708284600071494</v>
      </c>
      <c r="T186" s="5">
        <f>'ssp1-pop'!T186*('ssp1-us'!T186/100)</f>
        <v>34.808839343696071</v>
      </c>
      <c r="U186" s="5">
        <f>'ssp1-pop'!U186*('ssp1-us'!U186/100)</f>
        <v>33.730435582576575</v>
      </c>
      <c r="V186" s="5">
        <f>'ssp1-pop'!V186*('ssp1-us'!V186/100)</f>
        <v>32.400647420307514</v>
      </c>
      <c r="W186" s="5">
        <f>'ssp1-pop'!W186*('ssp1-us'!W186/100)</f>
        <v>30.869097804713125</v>
      </c>
      <c r="X186" s="5">
        <f>'ssp1-pop'!X186*('ssp1-us'!X186/100)</f>
        <v>29.189958263370638</v>
      </c>
    </row>
    <row r="187" spans="1:24" x14ac:dyDescent="0.3">
      <c r="A187" s="6" t="s">
        <v>6</v>
      </c>
      <c r="B187" s="6" t="s">
        <v>203</v>
      </c>
      <c r="C187" s="6" t="s">
        <v>194</v>
      </c>
      <c r="D187" s="6" t="s">
        <v>205</v>
      </c>
      <c r="E187" s="6" t="s">
        <v>204</v>
      </c>
      <c r="F187" s="5">
        <f>'ssp1-pop'!F187*('ssp1-us'!F187/100)</f>
        <v>0.1038976512</v>
      </c>
      <c r="G187" s="5">
        <f>'ssp1-pop'!G187*('ssp1-us'!G187/100)</f>
        <v>0.10752920309208271</v>
      </c>
      <c r="H187" s="5">
        <f>'ssp1-pop'!H187*('ssp1-us'!H187/100)</f>
        <v>0.11066467527049552</v>
      </c>
      <c r="I187" s="5">
        <f>'ssp1-pop'!I187*('ssp1-us'!I187/100)</f>
        <v>0.11301630948455575</v>
      </c>
      <c r="J187" s="5">
        <f>'ssp1-pop'!J187*('ssp1-us'!J187/100)</f>
        <v>0.11426886588306077</v>
      </c>
      <c r="K187" s="5">
        <f>'ssp1-pop'!K187*('ssp1-us'!K187/100)</f>
        <v>0.11451607873762271</v>
      </c>
      <c r="L187" s="5">
        <f>'ssp1-pop'!L187*('ssp1-us'!L187/100)</f>
        <v>0.1138915608761599</v>
      </c>
      <c r="M187" s="5">
        <f>'ssp1-pop'!M187*('ssp1-us'!M187/100)</f>
        <v>0.11260353141699006</v>
      </c>
      <c r="N187" s="5">
        <f>'ssp1-pop'!N187*('ssp1-us'!N187/100)</f>
        <v>0.11088179304012533</v>
      </c>
      <c r="O187" s="5">
        <f>'ssp1-pop'!O187*('ssp1-us'!O187/100)</f>
        <v>0.10891769194937594</v>
      </c>
      <c r="P187" s="5">
        <f>'ssp1-pop'!P187*('ssp1-us'!P187/100)</f>
        <v>0.10676231726467127</v>
      </c>
      <c r="Q187" s="5">
        <f>'ssp1-pop'!Q187*('ssp1-us'!Q187/100)</f>
        <v>0.10446193651443005</v>
      </c>
      <c r="R187" s="5">
        <f>'ssp1-pop'!R187*('ssp1-us'!R187/100)</f>
        <v>0.10178743323033265</v>
      </c>
      <c r="S187" s="5">
        <f>'ssp1-pop'!S187*('ssp1-us'!S187/100)</f>
        <v>9.877848293045742E-2</v>
      </c>
      <c r="T187" s="5">
        <f>'ssp1-pop'!T187*('ssp1-us'!T187/100)</f>
        <v>9.543265184546533E-2</v>
      </c>
      <c r="U187" s="5">
        <f>'ssp1-pop'!U187*('ssp1-us'!U187/100)</f>
        <v>9.1594797729437141E-2</v>
      </c>
      <c r="V187" s="5">
        <f>'ssp1-pop'!V187*('ssp1-us'!V187/100)</f>
        <v>8.6987002366241115E-2</v>
      </c>
      <c r="W187" s="5">
        <f>'ssp1-pop'!W187*('ssp1-us'!W187/100)</f>
        <v>8.1746821908775608E-2</v>
      </c>
      <c r="X187" s="5">
        <f>'ssp1-pop'!X187*('ssp1-us'!X187/100)</f>
        <v>7.6147687633736541E-2</v>
      </c>
    </row>
    <row r="188" spans="1:24" x14ac:dyDescent="0.3">
      <c r="A188" s="6" t="s">
        <v>6</v>
      </c>
      <c r="B188" s="6" t="s">
        <v>203</v>
      </c>
      <c r="C188" s="6" t="s">
        <v>195</v>
      </c>
      <c r="D188" s="6" t="s">
        <v>205</v>
      </c>
      <c r="E188" s="6" t="s">
        <v>204</v>
      </c>
      <c r="F188" s="5">
        <f>'ssp1-pop'!F188*('ssp1-us'!F188/100)</f>
        <v>26.68747910484193</v>
      </c>
      <c r="G188" s="5">
        <f>'ssp1-pop'!G188*('ssp1-us'!G188/100)</f>
        <v>32.403595821990372</v>
      </c>
      <c r="H188" s="5">
        <f>'ssp1-pop'!H188*('ssp1-us'!H188/100)</f>
        <v>38.404848790874354</v>
      </c>
      <c r="I188" s="5">
        <f>'ssp1-pop'!I188*('ssp1-us'!I188/100)</f>
        <v>44.339407839804736</v>
      </c>
      <c r="J188" s="5">
        <f>'ssp1-pop'!J188*('ssp1-us'!J188/100)</f>
        <v>49.978455399650038</v>
      </c>
      <c r="K188" s="5">
        <f>'ssp1-pop'!K188*('ssp1-us'!K188/100)</f>
        <v>55.257062667241314</v>
      </c>
      <c r="L188" s="5">
        <f>'ssp1-pop'!L188*('ssp1-us'!L188/100)</f>
        <v>59.985684493453498</v>
      </c>
      <c r="M188" s="5">
        <f>'ssp1-pop'!M188*('ssp1-us'!M188/100)</f>
        <v>63.946037990857512</v>
      </c>
      <c r="N188" s="5">
        <f>'ssp1-pop'!N188*('ssp1-us'!N188/100)</f>
        <v>66.987159592373118</v>
      </c>
      <c r="O188" s="5">
        <f>'ssp1-pop'!O188*('ssp1-us'!O188/100)</f>
        <v>69.092940676388906</v>
      </c>
      <c r="P188" s="5">
        <f>'ssp1-pop'!P188*('ssp1-us'!P188/100)</f>
        <v>70.324851876551762</v>
      </c>
      <c r="Q188" s="5">
        <f>'ssp1-pop'!Q188*('ssp1-us'!Q188/100)</f>
        <v>70.78500877140776</v>
      </c>
      <c r="R188" s="5">
        <f>'ssp1-pop'!R188*('ssp1-us'!R188/100)</f>
        <v>70.533486211319399</v>
      </c>
      <c r="S188" s="5">
        <f>'ssp1-pop'!S188*('ssp1-us'!S188/100)</f>
        <v>69.610733104632459</v>
      </c>
      <c r="T188" s="5">
        <f>'ssp1-pop'!T188*('ssp1-us'!T188/100)</f>
        <v>68.068662811407577</v>
      </c>
      <c r="U188" s="5">
        <f>'ssp1-pop'!U188*('ssp1-us'!U188/100)</f>
        <v>65.905448280182028</v>
      </c>
      <c r="V188" s="5">
        <f>'ssp1-pop'!V188*('ssp1-us'!V188/100)</f>
        <v>63.056666702438896</v>
      </c>
      <c r="W188" s="5">
        <f>'ssp1-pop'!W188*('ssp1-us'!W188/100)</f>
        <v>59.77176437182144</v>
      </c>
      <c r="X188" s="5">
        <f>'ssp1-pop'!X188*('ssp1-us'!X188/100)</f>
        <v>56.053979082325085</v>
      </c>
    </row>
    <row r="189" spans="1:24" x14ac:dyDescent="0.3">
      <c r="A189" s="6" t="s">
        <v>6</v>
      </c>
      <c r="B189" s="6" t="s">
        <v>203</v>
      </c>
      <c r="C189" s="6" t="s">
        <v>196</v>
      </c>
      <c r="D189" s="6" t="s">
        <v>205</v>
      </c>
      <c r="E189" s="6" t="s">
        <v>204</v>
      </c>
      <c r="F189" s="5">
        <f>'ssp1-pop'!F189*('ssp1-us'!F189/100)</f>
        <v>6.1261985127733086E-2</v>
      </c>
      <c r="G189" s="5">
        <f>'ssp1-pop'!G189*('ssp1-us'!G189/100)</f>
        <v>8.227202633391674E-2</v>
      </c>
      <c r="H189" s="5">
        <f>'ssp1-pop'!H189*('ssp1-us'!H189/100)</f>
        <v>0.10628959343599359</v>
      </c>
      <c r="I189" s="5">
        <f>'ssp1-pop'!I189*('ssp1-us'!I189/100)</f>
        <v>0.13248662549422724</v>
      </c>
      <c r="J189" s="5">
        <f>'ssp1-pop'!J189*('ssp1-us'!J189/100)</f>
        <v>0.15976897271505625</v>
      </c>
      <c r="K189" s="5">
        <f>'ssp1-pop'!K189*('ssp1-us'!K189/100)</f>
        <v>0.18737428892351418</v>
      </c>
      <c r="L189" s="5">
        <f>'ssp1-pop'!L189*('ssp1-us'!L189/100)</f>
        <v>0.21398181066940128</v>
      </c>
      <c r="M189" s="5">
        <f>'ssp1-pop'!M189*('ssp1-us'!M189/100)</f>
        <v>0.23858567837413241</v>
      </c>
      <c r="N189" s="5">
        <f>'ssp1-pop'!N189*('ssp1-us'!N189/100)</f>
        <v>0.26051468530831612</v>
      </c>
      <c r="O189" s="5">
        <f>'ssp1-pop'!O189*('ssp1-us'!O189/100)</f>
        <v>0.27963811554624279</v>
      </c>
      <c r="P189" s="5">
        <f>'ssp1-pop'!P189*('ssp1-us'!P189/100)</f>
        <v>0.29573204404266951</v>
      </c>
      <c r="Q189" s="5">
        <f>'ssp1-pop'!Q189*('ssp1-us'!Q189/100)</f>
        <v>0.3086638028704809</v>
      </c>
      <c r="R189" s="5">
        <f>'ssp1-pop'!R189*('ssp1-us'!R189/100)</f>
        <v>0.31831816878075397</v>
      </c>
      <c r="S189" s="5">
        <f>'ssp1-pop'!S189*('ssp1-us'!S189/100)</f>
        <v>0.32466033100656438</v>
      </c>
      <c r="T189" s="5">
        <f>'ssp1-pop'!T189*('ssp1-us'!T189/100)</f>
        <v>0.3278031892395401</v>
      </c>
      <c r="U189" s="5">
        <f>'ssp1-pop'!U189*('ssp1-us'!U189/100)</f>
        <v>0.32786626432544053</v>
      </c>
      <c r="V189" s="5">
        <f>'ssp1-pop'!V189*('ssp1-us'!V189/100)</f>
        <v>0.32511182956649387</v>
      </c>
      <c r="W189" s="5">
        <f>'ssp1-pop'!W189*('ssp1-us'!W189/100)</f>
        <v>0.31979978214350574</v>
      </c>
      <c r="X189" s="5">
        <f>'ssp1-pop'!X189*('ssp1-us'!X189/100)</f>
        <v>0.31221081738168283</v>
      </c>
    </row>
    <row r="190" spans="1:24" x14ac:dyDescent="0.3">
      <c r="A190" s="6" t="s">
        <v>6</v>
      </c>
      <c r="B190" s="6" t="s">
        <v>203</v>
      </c>
      <c r="C190" s="6" t="s">
        <v>197</v>
      </c>
      <c r="D190" s="6" t="s">
        <v>205</v>
      </c>
      <c r="E190" s="6" t="s">
        <v>204</v>
      </c>
      <c r="F190" s="5">
        <f>'ssp1-pop'!F190*('ssp1-us'!F190/100)</f>
        <v>3.7039117110000006E-2</v>
      </c>
      <c r="G190" s="5">
        <f>'ssp1-pop'!G190*('ssp1-us'!G190/100)</f>
        <v>4.5589847704023148E-2</v>
      </c>
      <c r="H190" s="5">
        <f>'ssp1-pop'!H190*('ssp1-us'!H190/100)</f>
        <v>5.4745790843633887E-2</v>
      </c>
      <c r="I190" s="5">
        <f>'ssp1-pop'!I190*('ssp1-us'!I190/100)</f>
        <v>6.3599877754234591E-2</v>
      </c>
      <c r="J190" s="5">
        <f>'ssp1-pop'!J190*('ssp1-us'!J190/100)</f>
        <v>7.1529436161242507E-2</v>
      </c>
      <c r="K190" s="5">
        <f>'ssp1-pop'!K190*('ssp1-us'!K190/100)</f>
        <v>7.8264483844127222E-2</v>
      </c>
      <c r="L190" s="5">
        <f>'ssp1-pop'!L190*('ssp1-us'!L190/100)</f>
        <v>8.351114426524732E-2</v>
      </c>
      <c r="M190" s="5">
        <f>'ssp1-pop'!M190*('ssp1-us'!M190/100)</f>
        <v>8.7108912883005929E-2</v>
      </c>
      <c r="N190" s="5">
        <f>'ssp1-pop'!N190*('ssp1-us'!N190/100)</f>
        <v>8.9046255985798337E-2</v>
      </c>
      <c r="O190" s="5">
        <f>'ssp1-pop'!O190*('ssp1-us'!O190/100)</f>
        <v>8.9532501162421549E-2</v>
      </c>
      <c r="P190" s="5">
        <f>'ssp1-pop'!P190*('ssp1-us'!P190/100)</f>
        <v>8.8797214554639167E-2</v>
      </c>
      <c r="Q190" s="5">
        <f>'ssp1-pop'!Q190*('ssp1-us'!Q190/100)</f>
        <v>8.7788097638991092E-2</v>
      </c>
      <c r="R190" s="5">
        <f>'ssp1-pop'!R190*('ssp1-us'!R190/100)</f>
        <v>8.6636581231851251E-2</v>
      </c>
      <c r="S190" s="5">
        <f>'ssp1-pop'!S190*('ssp1-us'!S190/100)</f>
        <v>8.541951982404565E-2</v>
      </c>
      <c r="T190" s="5">
        <f>'ssp1-pop'!T190*('ssp1-us'!T190/100)</f>
        <v>8.4126686143075752E-2</v>
      </c>
      <c r="U190" s="5">
        <f>'ssp1-pop'!U190*('ssp1-us'!U190/100)</f>
        <v>8.2713701235455794E-2</v>
      </c>
      <c r="V190" s="5">
        <f>'ssp1-pop'!V190*('ssp1-us'!V190/100)</f>
        <v>8.1119822172316405E-2</v>
      </c>
      <c r="W190" s="5">
        <f>'ssp1-pop'!W190*('ssp1-us'!W190/100)</f>
        <v>7.9164511575893382E-2</v>
      </c>
      <c r="X190" s="5">
        <f>'ssp1-pop'!X190*('ssp1-us'!X190/100)</f>
        <v>7.6815955823085508E-2</v>
      </c>
    </row>
    <row r="191" spans="1:24" x14ac:dyDescent="0.3">
      <c r="A191" s="6" t="s">
        <v>6</v>
      </c>
      <c r="B191" s="6" t="s">
        <v>203</v>
      </c>
      <c r="C191" s="6" t="s">
        <v>198</v>
      </c>
      <c r="D191" s="6" t="s">
        <v>205</v>
      </c>
      <c r="E191" s="6" t="s">
        <v>204</v>
      </c>
      <c r="F191" s="5">
        <f>'ssp1-pop'!F191*('ssp1-us'!F191/100)</f>
        <v>7.6494210274200007</v>
      </c>
      <c r="G191" s="5">
        <f>'ssp1-pop'!G191*('ssp1-us'!G191/100)</f>
        <v>10.208056766357796</v>
      </c>
      <c r="H191" s="5">
        <f>'ssp1-pop'!H191*('ssp1-us'!H191/100)</f>
        <v>13.128156260837629</v>
      </c>
      <c r="I191" s="5">
        <f>'ssp1-pop'!I191*('ssp1-us'!I191/100)</f>
        <v>16.277369881716901</v>
      </c>
      <c r="J191" s="5">
        <f>'ssp1-pop'!J191*('ssp1-us'!J191/100)</f>
        <v>19.561836499426736</v>
      </c>
      <c r="K191" s="5">
        <f>'ssp1-pop'!K191*('ssp1-us'!K191/100)</f>
        <v>22.983469377272264</v>
      </c>
      <c r="L191" s="5">
        <f>'ssp1-pop'!L191*('ssp1-us'!L191/100)</f>
        <v>26.442221207121104</v>
      </c>
      <c r="M191" s="5">
        <f>'ssp1-pop'!M191*('ssp1-us'!M191/100)</f>
        <v>29.792623617775927</v>
      </c>
      <c r="N191" s="5">
        <f>'ssp1-pop'!N191*('ssp1-us'!N191/100)</f>
        <v>32.88813799858891</v>
      </c>
      <c r="O191" s="5">
        <f>'ssp1-pop'!O191*('ssp1-us'!O191/100)</f>
        <v>35.675498439135431</v>
      </c>
      <c r="P191" s="5">
        <f>'ssp1-pop'!P191*('ssp1-us'!P191/100)</f>
        <v>38.114964230817954</v>
      </c>
      <c r="Q191" s="5">
        <f>'ssp1-pop'!Q191*('ssp1-us'!Q191/100)</f>
        <v>40.22316743837893</v>
      </c>
      <c r="R191" s="5">
        <f>'ssp1-pop'!R191*('ssp1-us'!R191/100)</f>
        <v>41.984030408223681</v>
      </c>
      <c r="S191" s="5">
        <f>'ssp1-pop'!S191*('ssp1-us'!S191/100)</f>
        <v>43.37317448424303</v>
      </c>
      <c r="T191" s="5">
        <f>'ssp1-pop'!T191*('ssp1-us'!T191/100)</f>
        <v>44.384701326636289</v>
      </c>
      <c r="U191" s="5">
        <f>'ssp1-pop'!U191*('ssp1-us'!U191/100)</f>
        <v>45.033566154944936</v>
      </c>
      <c r="V191" s="5">
        <f>'ssp1-pop'!V191*('ssp1-us'!V191/100)</f>
        <v>45.34417728419394</v>
      </c>
      <c r="W191" s="5">
        <f>'ssp1-pop'!W191*('ssp1-us'!W191/100)</f>
        <v>45.343362280555262</v>
      </c>
      <c r="X191" s="5">
        <f>'ssp1-pop'!X191*('ssp1-us'!X191/100)</f>
        <v>45.054100320566356</v>
      </c>
    </row>
    <row r="192" spans="1:24" x14ac:dyDescent="0.3">
      <c r="A192" s="6" t="s">
        <v>6</v>
      </c>
      <c r="B192" s="6" t="s">
        <v>203</v>
      </c>
      <c r="C192" s="6" t="s">
        <v>199</v>
      </c>
      <c r="D192" s="6" t="s">
        <v>205</v>
      </c>
      <c r="E192" s="6" t="s">
        <v>204</v>
      </c>
      <c r="F192" s="5">
        <f>'ssp1-pop'!F192*('ssp1-us'!F192/100)</f>
        <v>30.932950745339994</v>
      </c>
      <c r="G192" s="5">
        <f>'ssp1-pop'!G192*('ssp1-us'!G192/100)</f>
        <v>34.241269581421221</v>
      </c>
      <c r="H192" s="5">
        <f>'ssp1-pop'!H192*('ssp1-us'!H192/100)</f>
        <v>37.655506383340956</v>
      </c>
      <c r="I192" s="5">
        <f>'ssp1-pop'!I192*('ssp1-us'!I192/100)</f>
        <v>40.944795486027871</v>
      </c>
      <c r="J192" s="5">
        <f>'ssp1-pop'!J192*('ssp1-us'!J192/100)</f>
        <v>43.946205568658961</v>
      </c>
      <c r="K192" s="5">
        <f>'ssp1-pop'!K192*('ssp1-us'!K192/100)</f>
        <v>46.708234160871086</v>
      </c>
      <c r="L192" s="5">
        <f>'ssp1-pop'!L192*('ssp1-us'!L192/100)</f>
        <v>49.177104758850518</v>
      </c>
      <c r="M192" s="5">
        <f>'ssp1-pop'!M192*('ssp1-us'!M192/100)</f>
        <v>51.290437131455455</v>
      </c>
      <c r="N192" s="5">
        <f>'ssp1-pop'!N192*('ssp1-us'!N192/100)</f>
        <v>53.016015628943379</v>
      </c>
      <c r="O192" s="5">
        <f>'ssp1-pop'!O192*('ssp1-us'!O192/100)</f>
        <v>54.308975978800639</v>
      </c>
      <c r="P192" s="5">
        <f>'ssp1-pop'!P192*('ssp1-us'!P192/100)</f>
        <v>55.135935712487061</v>
      </c>
      <c r="Q192" s="5">
        <f>'ssp1-pop'!Q192*('ssp1-us'!Q192/100)</f>
        <v>55.500472716298901</v>
      </c>
      <c r="R192" s="5">
        <f>'ssp1-pop'!R192*('ssp1-us'!R192/100)</f>
        <v>55.390913128050435</v>
      </c>
      <c r="S192" s="5">
        <f>'ssp1-pop'!S192*('ssp1-us'!S192/100)</f>
        <v>54.825703447524951</v>
      </c>
      <c r="T192" s="5">
        <f>'ssp1-pop'!T192*('ssp1-us'!T192/100)</f>
        <v>53.857628712420869</v>
      </c>
      <c r="U192" s="5">
        <f>'ssp1-pop'!U192*('ssp1-us'!U192/100)</f>
        <v>52.554877706952766</v>
      </c>
      <c r="V192" s="5">
        <f>'ssp1-pop'!V192*('ssp1-us'!V192/100)</f>
        <v>50.982925962534075</v>
      </c>
      <c r="W192" s="5">
        <f>'ssp1-pop'!W192*('ssp1-us'!W192/100)</f>
        <v>49.188664781439499</v>
      </c>
      <c r="X192" s="5">
        <f>'ssp1-pop'!X192*('ssp1-us'!X192/100)</f>
        <v>47.216549329106968</v>
      </c>
    </row>
    <row r="193" spans="1:24" x14ac:dyDescent="0.3">
      <c r="A193" s="6" t="s">
        <v>6</v>
      </c>
      <c r="B193" s="6" t="s">
        <v>203</v>
      </c>
      <c r="C193" s="6" t="s">
        <v>200</v>
      </c>
      <c r="D193" s="6" t="s">
        <v>205</v>
      </c>
      <c r="E193" s="6" t="s">
        <v>204</v>
      </c>
      <c r="F193" s="5">
        <f>'ssp1-pop'!F193*('ssp1-us'!F193/100)</f>
        <v>4.6728812613999979</v>
      </c>
      <c r="G193" s="5">
        <f>'ssp1-pop'!G193*('ssp1-us'!G193/100)</f>
        <v>5.9942742564524591</v>
      </c>
      <c r="H193" s="5">
        <f>'ssp1-pop'!H193*('ssp1-us'!H193/100)</f>
        <v>7.4988799851974797</v>
      </c>
      <c r="I193" s="5">
        <f>'ssp1-pop'!I193*('ssp1-us'!I193/100)</f>
        <v>9.1524628522395766</v>
      </c>
      <c r="J193" s="5">
        <f>'ssp1-pop'!J193*('ssp1-us'!J193/100)</f>
        <v>10.907599751393951</v>
      </c>
      <c r="K193" s="5">
        <f>'ssp1-pop'!K193*('ssp1-us'!K193/100)</f>
        <v>12.7610450425788</v>
      </c>
      <c r="L193" s="5">
        <f>'ssp1-pop'!L193*('ssp1-us'!L193/100)</f>
        <v>14.625343610478685</v>
      </c>
      <c r="M193" s="5">
        <f>'ssp1-pop'!M193*('ssp1-us'!M193/100)</f>
        <v>16.415072113527412</v>
      </c>
      <c r="N193" s="5">
        <f>'ssp1-pop'!N193*('ssp1-us'!N193/100)</f>
        <v>18.084621234515581</v>
      </c>
      <c r="O193" s="5">
        <f>'ssp1-pop'!O193*('ssp1-us'!O193/100)</f>
        <v>19.635677914934071</v>
      </c>
      <c r="P193" s="5">
        <f>'ssp1-pop'!P193*('ssp1-us'!P193/100)</f>
        <v>21.0614865560865</v>
      </c>
      <c r="Q193" s="5">
        <f>'ssp1-pop'!Q193*('ssp1-us'!Q193/100)</f>
        <v>22.362388349871985</v>
      </c>
      <c r="R193" s="5">
        <f>'ssp1-pop'!R193*('ssp1-us'!R193/100)</f>
        <v>23.509122548817508</v>
      </c>
      <c r="S193" s="5">
        <f>'ssp1-pop'!S193*('ssp1-us'!S193/100)</f>
        <v>24.489187588124452</v>
      </c>
      <c r="T193" s="5">
        <f>'ssp1-pop'!T193*('ssp1-us'!T193/100)</f>
        <v>25.302395865736006</v>
      </c>
      <c r="U193" s="5">
        <f>'ssp1-pop'!U193*('ssp1-us'!U193/100)</f>
        <v>25.952738525523642</v>
      </c>
      <c r="V193" s="5">
        <f>'ssp1-pop'!V193*('ssp1-us'!V193/100)</f>
        <v>26.437823545068468</v>
      </c>
      <c r="W193" s="5">
        <f>'ssp1-pop'!W193*('ssp1-us'!W193/100)</f>
        <v>26.754019200207026</v>
      </c>
      <c r="X193" s="5">
        <f>'ssp1-pop'!X193*('ssp1-us'!X193/100)</f>
        <v>26.901698215943757</v>
      </c>
    </row>
    <row r="194" spans="1:24" x14ac:dyDescent="0.3">
      <c r="A194" s="6" t="s">
        <v>6</v>
      </c>
      <c r="B194" s="6" t="s">
        <v>203</v>
      </c>
      <c r="C194" s="6" t="s">
        <v>201</v>
      </c>
      <c r="D194" s="6" t="s">
        <v>205</v>
      </c>
      <c r="E194" s="6" t="s">
        <v>204</v>
      </c>
      <c r="F194" s="5">
        <f>'ssp1-pop'!F194*('ssp1-us'!F194/100)</f>
        <v>4.8090840131600032</v>
      </c>
      <c r="G194" s="5">
        <f>'ssp1-pop'!G194*('ssp1-us'!G194/100)</f>
        <v>5.4336172158978968</v>
      </c>
      <c r="H194" s="5">
        <f>'ssp1-pop'!H194*('ssp1-us'!H194/100)</f>
        <v>6.1055864769732437</v>
      </c>
      <c r="I194" s="5">
        <f>'ssp1-pop'!I194*('ssp1-us'!I194/100)</f>
        <v>6.7212569756279903</v>
      </c>
      <c r="J194" s="5">
        <f>'ssp1-pop'!J194*('ssp1-us'!J194/100)</f>
        <v>7.2422363361971049</v>
      </c>
      <c r="K194" s="5">
        <f>'ssp1-pop'!K194*('ssp1-us'!K194/100)</f>
        <v>7.6891124064843162</v>
      </c>
      <c r="L194" s="5">
        <f>'ssp1-pop'!L194*('ssp1-us'!L194/100)</f>
        <v>8.0609801222187532</v>
      </c>
      <c r="M194" s="5">
        <f>'ssp1-pop'!M194*('ssp1-us'!M194/100)</f>
        <v>8.3539245452283684</v>
      </c>
      <c r="N194" s="5">
        <f>'ssp1-pop'!N194*('ssp1-us'!N194/100)</f>
        <v>8.5700094488984941</v>
      </c>
      <c r="O194" s="5">
        <f>'ssp1-pop'!O194*('ssp1-us'!O194/100)</f>
        <v>8.7148445201487217</v>
      </c>
      <c r="P194" s="5">
        <f>'ssp1-pop'!P194*('ssp1-us'!P194/100)</f>
        <v>8.788930466587157</v>
      </c>
      <c r="Q194" s="5">
        <f>'ssp1-pop'!Q194*('ssp1-us'!Q194/100)</f>
        <v>8.8262113241164286</v>
      </c>
      <c r="R194" s="5">
        <f>'ssp1-pop'!R194*('ssp1-us'!R194/100)</f>
        <v>8.82454605384258</v>
      </c>
      <c r="S194" s="5">
        <f>'ssp1-pop'!S194*('ssp1-us'!S194/100)</f>
        <v>8.7798678604760543</v>
      </c>
      <c r="T194" s="5">
        <f>'ssp1-pop'!T194*('ssp1-us'!T194/100)</f>
        <v>8.6954905036098946</v>
      </c>
      <c r="U194" s="5">
        <f>'ssp1-pop'!U194*('ssp1-us'!U194/100)</f>
        <v>8.5777833988120289</v>
      </c>
      <c r="V194" s="5">
        <f>'ssp1-pop'!V194*('ssp1-us'!V194/100)</f>
        <v>8.4339609549755234</v>
      </c>
      <c r="W194" s="5">
        <f>'ssp1-pop'!W194*('ssp1-us'!W194/100)</f>
        <v>8.2701246745085726</v>
      </c>
      <c r="X194" s="5">
        <f>'ssp1-pop'!X194*('ssp1-us'!X194/100)</f>
        <v>8.0900057602218975</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16ABB-43F9-40EE-B7CF-E89FBAAF2EAB}">
  <dimension ref="A1:X194"/>
  <sheetViews>
    <sheetView zoomScaleNormal="100" workbookViewId="0"/>
  </sheetViews>
  <sheetFormatPr defaultColWidth="8.88671875" defaultRowHeight="14.4" x14ac:dyDescent="0.3"/>
  <cols>
    <col min="1" max="5" width="18.6640625" style="4" customWidth="1"/>
    <col min="6" max="16384" width="8.88671875" style="4"/>
  </cols>
  <sheetData>
    <row r="1" spans="1:24" x14ac:dyDescent="0.3">
      <c r="A1" s="7" t="s">
        <v>0</v>
      </c>
      <c r="B1" s="7" t="s">
        <v>1</v>
      </c>
      <c r="C1" s="7" t="s">
        <v>2</v>
      </c>
      <c r="D1" s="7" t="s">
        <v>3</v>
      </c>
      <c r="E1" s="7" t="s">
        <v>4</v>
      </c>
      <c r="F1" s="7">
        <v>2010</v>
      </c>
      <c r="G1" s="7">
        <v>2015</v>
      </c>
      <c r="H1" s="7">
        <v>2020</v>
      </c>
      <c r="I1" s="7">
        <v>2025</v>
      </c>
      <c r="J1" s="7">
        <v>2030</v>
      </c>
      <c r="K1" s="7">
        <v>2035</v>
      </c>
      <c r="L1" s="7">
        <v>2040</v>
      </c>
      <c r="M1" s="7">
        <v>2045</v>
      </c>
      <c r="N1" s="7">
        <v>2050</v>
      </c>
      <c r="O1" s="7">
        <v>2055</v>
      </c>
      <c r="P1" s="7">
        <v>2060</v>
      </c>
      <c r="Q1" s="7">
        <v>2065</v>
      </c>
      <c r="R1" s="7">
        <v>2070</v>
      </c>
      <c r="S1" s="7">
        <v>2075</v>
      </c>
      <c r="T1" s="7">
        <v>2080</v>
      </c>
      <c r="U1" s="7">
        <v>2085</v>
      </c>
      <c r="V1" s="7">
        <v>2090</v>
      </c>
      <c r="W1" s="7">
        <v>2095</v>
      </c>
      <c r="X1" s="7">
        <v>2100</v>
      </c>
    </row>
    <row r="2" spans="1:24" x14ac:dyDescent="0.3">
      <c r="A2" s="6" t="s">
        <v>6</v>
      </c>
      <c r="B2" s="6" t="s">
        <v>202</v>
      </c>
      <c r="C2" s="6" t="s">
        <v>7</v>
      </c>
      <c r="D2" s="6" t="s">
        <v>205</v>
      </c>
      <c r="E2" s="6" t="s">
        <v>204</v>
      </c>
      <c r="F2" s="5">
        <f>'ssp2-pop'!F2*('ssp2-us'!F2/100)</f>
        <v>5.0381775361766634E-2</v>
      </c>
      <c r="G2" s="5">
        <f>'ssp2-pop'!G2*('ssp2-us'!G2/100)</f>
        <v>5.928683956491413E-2</v>
      </c>
      <c r="H2" s="5">
        <f>'ssp2-pop'!H2*('ssp2-us'!H2/100)</f>
        <v>6.6950920979269662E-2</v>
      </c>
      <c r="I2" s="5">
        <f>'ssp2-pop'!I2*('ssp2-us'!I2/100)</f>
        <v>7.4399378715028691E-2</v>
      </c>
      <c r="J2" s="5">
        <f>'ssp2-pop'!J2*('ssp2-us'!J2/100)</f>
        <v>8.1509098005271091E-2</v>
      </c>
      <c r="K2" s="5">
        <f>'ssp2-pop'!K2*('ssp2-us'!K2/100)</f>
        <v>8.8141057686142305E-2</v>
      </c>
      <c r="L2" s="5">
        <f>'ssp2-pop'!L2*('ssp2-us'!L2/100)</f>
        <v>9.4364492379247988E-2</v>
      </c>
      <c r="M2" s="5">
        <f>'ssp2-pop'!M2*('ssp2-us'!M2/100)</f>
        <v>0.10009587413033358</v>
      </c>
      <c r="N2" s="5">
        <f>'ssp2-pop'!N2*('ssp2-us'!N2/100)</f>
        <v>0.10534520816095165</v>
      </c>
      <c r="O2" s="5">
        <f>'ssp2-pop'!O2*('ssp2-us'!O2/100)</f>
        <v>0.11019990930982444</v>
      </c>
      <c r="P2" s="5">
        <f>'ssp2-pop'!P2*('ssp2-us'!P2/100)</f>
        <v>0.11472495394236937</v>
      </c>
      <c r="Q2" s="5">
        <f>'ssp2-pop'!Q2*('ssp2-us'!Q2/100)</f>
        <v>0.11848926599666444</v>
      </c>
      <c r="R2" s="5">
        <f>'ssp2-pop'!R2*('ssp2-us'!R2/100)</f>
        <v>0.12137571241775204</v>
      </c>
      <c r="S2" s="5">
        <f>'ssp2-pop'!S2*('ssp2-us'!S2/100)</f>
        <v>0.12331785832853033</v>
      </c>
      <c r="T2" s="5">
        <f>'ssp2-pop'!T2*('ssp2-us'!T2/100)</f>
        <v>0.12427513032148368</v>
      </c>
      <c r="U2" s="5">
        <f>'ssp2-pop'!U2*('ssp2-us'!U2/100)</f>
        <v>0.1243015815317326</v>
      </c>
      <c r="V2" s="5">
        <f>'ssp2-pop'!V2*('ssp2-us'!V2/100)</f>
        <v>0.12351551516865364</v>
      </c>
      <c r="W2" s="5">
        <f>'ssp2-pop'!W2*('ssp2-us'!W2/100)</f>
        <v>0.12202044353724253</v>
      </c>
      <c r="X2" s="5">
        <f>'ssp2-pop'!X2*('ssp2-us'!X2/100)</f>
        <v>0.11990078341103105</v>
      </c>
    </row>
    <row r="3" spans="1:24" x14ac:dyDescent="0.3">
      <c r="A3" s="6" t="s">
        <v>6</v>
      </c>
      <c r="B3" s="6" t="s">
        <v>202</v>
      </c>
      <c r="C3" s="6" t="s">
        <v>10</v>
      </c>
      <c r="D3" s="6" t="s">
        <v>205</v>
      </c>
      <c r="E3" s="6" t="s">
        <v>204</v>
      </c>
      <c r="F3" s="5">
        <f>'ssp2-pop'!F3*('ssp2-us'!F3/100)</f>
        <v>7.0990538944557438</v>
      </c>
      <c r="G3" s="5">
        <f>'ssp2-pop'!G3*('ssp2-us'!G3/100)</f>
        <v>8.9534347117284536</v>
      </c>
      <c r="H3" s="5">
        <f>'ssp2-pop'!H3*('ssp2-us'!H3/100)</f>
        <v>11.196196953912882</v>
      </c>
      <c r="I3" s="5">
        <f>'ssp2-pop'!I3*('ssp2-us'!I3/100)</f>
        <v>13.864013158921422</v>
      </c>
      <c r="J3" s="5">
        <f>'ssp2-pop'!J3*('ssp2-us'!J3/100)</f>
        <v>16.965051215557988</v>
      </c>
      <c r="K3" s="5">
        <f>'ssp2-pop'!K3*('ssp2-us'!K3/100)</f>
        <v>20.452021309052682</v>
      </c>
      <c r="L3" s="5">
        <f>'ssp2-pop'!L3*('ssp2-us'!L3/100)</f>
        <v>24.254864216136767</v>
      </c>
      <c r="M3" s="5">
        <f>'ssp2-pop'!M3*('ssp2-us'!M3/100)</f>
        <v>28.317598817933909</v>
      </c>
      <c r="N3" s="5">
        <f>'ssp2-pop'!N3*('ssp2-us'!N3/100)</f>
        <v>32.574856476572279</v>
      </c>
      <c r="O3" s="5">
        <f>'ssp2-pop'!O3*('ssp2-us'!O3/100)</f>
        <v>36.975660760975835</v>
      </c>
      <c r="P3" s="5">
        <f>'ssp2-pop'!P3*('ssp2-us'!P3/100)</f>
        <v>41.43823284440775</v>
      </c>
      <c r="Q3" s="5">
        <f>'ssp2-pop'!Q3*('ssp2-us'!Q3/100)</f>
        <v>45.914333103602068</v>
      </c>
      <c r="R3" s="5">
        <f>'ssp2-pop'!R3*('ssp2-us'!R3/100)</f>
        <v>50.297591554723475</v>
      </c>
      <c r="S3" s="5">
        <f>'ssp2-pop'!S3*('ssp2-us'!S3/100)</f>
        <v>54.582194664061227</v>
      </c>
      <c r="T3" s="5">
        <f>'ssp2-pop'!T3*('ssp2-us'!T3/100)</f>
        <v>58.727721872114493</v>
      </c>
      <c r="U3" s="5">
        <f>'ssp2-pop'!U3*('ssp2-us'!U3/100)</f>
        <v>62.661716632101708</v>
      </c>
      <c r="V3" s="5">
        <f>'ssp2-pop'!V3*('ssp2-us'!V3/100)</f>
        <v>66.324825550074962</v>
      </c>
      <c r="W3" s="5">
        <f>'ssp2-pop'!W3*('ssp2-us'!W3/100)</f>
        <v>69.653921026462342</v>
      </c>
      <c r="X3" s="5">
        <f>'ssp2-pop'!X3*('ssp2-us'!X3/100)</f>
        <v>72.658661905923125</v>
      </c>
    </row>
    <row r="4" spans="1:24" x14ac:dyDescent="0.3">
      <c r="A4" s="6" t="s">
        <v>6</v>
      </c>
      <c r="B4" s="6" t="s">
        <v>202</v>
      </c>
      <c r="C4" s="6" t="s">
        <v>11</v>
      </c>
      <c r="D4" s="6" t="s">
        <v>205</v>
      </c>
      <c r="E4" s="6" t="s">
        <v>204</v>
      </c>
      <c r="F4" s="5">
        <f>'ssp2-pop'!F4*('ssp2-us'!F4/100)</f>
        <v>11.163681796480006</v>
      </c>
      <c r="G4" s="5">
        <f>'ssp2-pop'!G4*('ssp2-us'!G4/100)</f>
        <v>13.708696053883726</v>
      </c>
      <c r="H4" s="5">
        <f>'ssp2-pop'!H4*('ssp2-us'!H4/100)</f>
        <v>16.520275181516443</v>
      </c>
      <c r="I4" s="5">
        <f>'ssp2-pop'!I4*('ssp2-us'!I4/100)</f>
        <v>19.460652590581827</v>
      </c>
      <c r="J4" s="5">
        <f>'ssp2-pop'!J4*('ssp2-us'!J4/100)</f>
        <v>22.428576040148592</v>
      </c>
      <c r="K4" s="5">
        <f>'ssp2-pop'!K4*('ssp2-us'!K4/100)</f>
        <v>25.352245851264058</v>
      </c>
      <c r="L4" s="5">
        <f>'ssp2-pop'!L4*('ssp2-us'!L4/100)</f>
        <v>28.241213738940747</v>
      </c>
      <c r="M4" s="5">
        <f>'ssp2-pop'!M4*('ssp2-us'!M4/100)</f>
        <v>31.035418326473138</v>
      </c>
      <c r="N4" s="5">
        <f>'ssp2-pop'!N4*('ssp2-us'!N4/100)</f>
        <v>33.716281218962017</v>
      </c>
      <c r="O4" s="5">
        <f>'ssp2-pop'!O4*('ssp2-us'!O4/100)</f>
        <v>36.190374438287932</v>
      </c>
      <c r="P4" s="5">
        <f>'ssp2-pop'!P4*('ssp2-us'!P4/100)</f>
        <v>38.45054956948114</v>
      </c>
      <c r="Q4" s="5">
        <f>'ssp2-pop'!Q4*('ssp2-us'!Q4/100)</f>
        <v>40.460047291089218</v>
      </c>
      <c r="R4" s="5">
        <f>'ssp2-pop'!R4*('ssp2-us'!R4/100)</f>
        <v>42.227469011775938</v>
      </c>
      <c r="S4" s="5">
        <f>'ssp2-pop'!S4*('ssp2-us'!S4/100)</f>
        <v>43.708016869391798</v>
      </c>
      <c r="T4" s="5">
        <f>'ssp2-pop'!T4*('ssp2-us'!T4/100)</f>
        <v>44.961511576847684</v>
      </c>
      <c r="U4" s="5">
        <f>'ssp2-pop'!U4*('ssp2-us'!U4/100)</f>
        <v>45.983384446112034</v>
      </c>
      <c r="V4" s="5">
        <f>'ssp2-pop'!V4*('ssp2-us'!V4/100)</f>
        <v>46.721214257758639</v>
      </c>
      <c r="W4" s="5">
        <f>'ssp2-pop'!W4*('ssp2-us'!W4/100)</f>
        <v>47.200887415769486</v>
      </c>
      <c r="X4" s="5">
        <f>'ssp2-pop'!X4*('ssp2-us'!X4/100)</f>
        <v>47.433527625011614</v>
      </c>
    </row>
    <row r="5" spans="1:24" x14ac:dyDescent="0.3">
      <c r="A5" s="6" t="s">
        <v>6</v>
      </c>
      <c r="B5" s="6" t="s">
        <v>202</v>
      </c>
      <c r="C5" s="6" t="s">
        <v>12</v>
      </c>
      <c r="D5" s="6" t="s">
        <v>205</v>
      </c>
      <c r="E5" s="6" t="s">
        <v>204</v>
      </c>
      <c r="F5" s="5">
        <f>'ssp2-pop'!F5*('ssp2-us'!F5/100)</f>
        <v>1.6633758672399988</v>
      </c>
      <c r="G5" s="5">
        <f>'ssp2-pop'!G5*('ssp2-us'!G5/100)</f>
        <v>1.815235946279959</v>
      </c>
      <c r="H5" s="5">
        <f>'ssp2-pop'!H5*('ssp2-us'!H5/100)</f>
        <v>1.9483782617992003</v>
      </c>
      <c r="I5" s="5">
        <f>'ssp2-pop'!I5*('ssp2-us'!I5/100)</f>
        <v>2.0610599809208923</v>
      </c>
      <c r="J5" s="5">
        <f>'ssp2-pop'!J5*('ssp2-us'!J5/100)</f>
        <v>2.151773306199579</v>
      </c>
      <c r="K5" s="5">
        <f>'ssp2-pop'!K5*('ssp2-us'!K5/100)</f>
        <v>2.220820792632463</v>
      </c>
      <c r="L5" s="5">
        <f>'ssp2-pop'!L5*('ssp2-us'!L5/100)</f>
        <v>2.2700414001780911</v>
      </c>
      <c r="M5" s="5">
        <f>'ssp2-pop'!M5*('ssp2-us'!M5/100)</f>
        <v>2.3017569743440873</v>
      </c>
      <c r="N5" s="5">
        <f>'ssp2-pop'!N5*('ssp2-us'!N5/100)</f>
        <v>2.3181882451837126</v>
      </c>
      <c r="O5" s="5">
        <f>'ssp2-pop'!O5*('ssp2-us'!O5/100)</f>
        <v>2.3215853562988937</v>
      </c>
      <c r="P5" s="5">
        <f>'ssp2-pop'!P5*('ssp2-us'!P5/100)</f>
        <v>2.3136234062978884</v>
      </c>
      <c r="Q5" s="5">
        <f>'ssp2-pop'!Q5*('ssp2-us'!Q5/100)</f>
        <v>2.2905149010396904</v>
      </c>
      <c r="R5" s="5">
        <f>'ssp2-pop'!R5*('ssp2-us'!R5/100)</f>
        <v>2.252395533319457</v>
      </c>
      <c r="S5" s="5">
        <f>'ssp2-pop'!S5*('ssp2-us'!S5/100)</f>
        <v>2.2006489260088644</v>
      </c>
      <c r="T5" s="5">
        <f>'ssp2-pop'!T5*('ssp2-us'!T5/100)</f>
        <v>2.1383282662187355</v>
      </c>
      <c r="U5" s="5">
        <f>'ssp2-pop'!U5*('ssp2-us'!U5/100)</f>
        <v>2.0691966668003272</v>
      </c>
      <c r="V5" s="5">
        <f>'ssp2-pop'!V5*('ssp2-us'!V5/100)</f>
        <v>1.9973920701241494</v>
      </c>
      <c r="W5" s="5">
        <f>'ssp2-pop'!W5*('ssp2-us'!W5/100)</f>
        <v>1.9258143349288108</v>
      </c>
      <c r="X5" s="5">
        <f>'ssp2-pop'!X5*('ssp2-us'!X5/100)</f>
        <v>1.8564954698757254</v>
      </c>
    </row>
    <row r="6" spans="1:24" x14ac:dyDescent="0.3">
      <c r="A6" s="6" t="s">
        <v>6</v>
      </c>
      <c r="B6" s="6" t="s">
        <v>202</v>
      </c>
      <c r="C6" s="6" t="s">
        <v>13</v>
      </c>
      <c r="D6" s="6" t="s">
        <v>205</v>
      </c>
      <c r="E6" s="6" t="s">
        <v>204</v>
      </c>
      <c r="F6" s="5">
        <f>'ssp2-pop'!F6*('ssp2-us'!F6/100)</f>
        <v>6.3135754449999943</v>
      </c>
      <c r="G6" s="5">
        <f>'ssp2-pop'!G6*('ssp2-us'!G6/100)</f>
        <v>8.3156352834834468</v>
      </c>
      <c r="H6" s="5">
        <f>'ssp2-pop'!H6*('ssp2-us'!H6/100)</f>
        <v>9.5588660648815402</v>
      </c>
      <c r="I6" s="5">
        <f>'ssp2-pop'!I6*('ssp2-us'!I6/100)</f>
        <v>10.7361317140804</v>
      </c>
      <c r="J6" s="5">
        <f>'ssp2-pop'!J6*('ssp2-us'!J6/100)</f>
        <v>11.851702125328114</v>
      </c>
      <c r="K6" s="5">
        <f>'ssp2-pop'!K6*('ssp2-us'!K6/100)</f>
        <v>12.91294599992611</v>
      </c>
      <c r="L6" s="5">
        <f>'ssp2-pop'!L6*('ssp2-us'!L6/100)</f>
        <v>13.907643649114767</v>
      </c>
      <c r="M6" s="5">
        <f>'ssp2-pop'!M6*('ssp2-us'!M6/100)</f>
        <v>14.802575467660208</v>
      </c>
      <c r="N6" s="5">
        <f>'ssp2-pop'!N6*('ssp2-us'!N6/100)</f>
        <v>15.583039133906849</v>
      </c>
      <c r="O6" s="5">
        <f>'ssp2-pop'!O6*('ssp2-us'!O6/100)</f>
        <v>16.243040099299122</v>
      </c>
      <c r="P6" s="5">
        <f>'ssp2-pop'!P6*('ssp2-us'!P6/100)</f>
        <v>16.785305500329116</v>
      </c>
      <c r="Q6" s="5">
        <f>'ssp2-pop'!Q6*('ssp2-us'!Q6/100)</f>
        <v>17.139992674029077</v>
      </c>
      <c r="R6" s="5">
        <f>'ssp2-pop'!R6*('ssp2-us'!R6/100)</f>
        <v>17.301866948338937</v>
      </c>
      <c r="S6" s="5">
        <f>'ssp2-pop'!S6*('ssp2-us'!S6/100)</f>
        <v>17.293798951744808</v>
      </c>
      <c r="T6" s="5">
        <f>'ssp2-pop'!T6*('ssp2-us'!T6/100)</f>
        <v>17.157194164730779</v>
      </c>
      <c r="U6" s="5">
        <f>'ssp2-pop'!U6*('ssp2-us'!U6/100)</f>
        <v>16.930441754419643</v>
      </c>
      <c r="V6" s="5">
        <f>'ssp2-pop'!V6*('ssp2-us'!V6/100)</f>
        <v>16.634422499730164</v>
      </c>
      <c r="W6" s="5">
        <f>'ssp2-pop'!W6*('ssp2-us'!W6/100)</f>
        <v>16.268071559242895</v>
      </c>
      <c r="X6" s="5">
        <f>'ssp2-pop'!X6*('ssp2-us'!X6/100)</f>
        <v>15.820695806256925</v>
      </c>
    </row>
    <row r="7" spans="1:24" x14ac:dyDescent="0.3">
      <c r="A7" s="6" t="s">
        <v>6</v>
      </c>
      <c r="B7" s="6" t="s">
        <v>202</v>
      </c>
      <c r="C7" s="6" t="s">
        <v>14</v>
      </c>
      <c r="D7" s="6" t="s">
        <v>205</v>
      </c>
      <c r="E7" s="6" t="s">
        <v>204</v>
      </c>
      <c r="F7" s="5">
        <f>'ssp2-pop'!F7*('ssp2-us'!F7/100)</f>
        <v>37.338206557680003</v>
      </c>
      <c r="G7" s="5">
        <f>'ssp2-pop'!G7*('ssp2-us'!G7/100)</f>
        <v>39.222918350867722</v>
      </c>
      <c r="H7" s="5">
        <f>'ssp2-pop'!H7*('ssp2-us'!H7/100)</f>
        <v>40.991951992396935</v>
      </c>
      <c r="I7" s="5">
        <f>'ssp2-pop'!I7*('ssp2-us'!I7/100)</f>
        <v>42.59803486412369</v>
      </c>
      <c r="J7" s="5">
        <f>'ssp2-pop'!J7*('ssp2-us'!J7/100)</f>
        <v>44.040366637266267</v>
      </c>
      <c r="K7" s="5">
        <f>'ssp2-pop'!K7*('ssp2-us'!K7/100)</f>
        <v>45.316795256890799</v>
      </c>
      <c r="L7" s="5">
        <f>'ssp2-pop'!L7*('ssp2-us'!L7/100)</f>
        <v>46.438309763173308</v>
      </c>
      <c r="M7" s="5">
        <f>'ssp2-pop'!M7*('ssp2-us'!M7/100)</f>
        <v>47.33716682906941</v>
      </c>
      <c r="N7" s="5">
        <f>'ssp2-pop'!N7*('ssp2-us'!N7/100)</f>
        <v>48.031585683901987</v>
      </c>
      <c r="O7" s="5">
        <f>'ssp2-pop'!O7*('ssp2-us'!O7/100)</f>
        <v>48.514838522023567</v>
      </c>
      <c r="P7" s="5">
        <f>'ssp2-pop'!P7*('ssp2-us'!P7/100)</f>
        <v>48.790295815703566</v>
      </c>
      <c r="Q7" s="5">
        <f>'ssp2-pop'!Q7*('ssp2-us'!Q7/100)</f>
        <v>48.915493566509056</v>
      </c>
      <c r="R7" s="5">
        <f>'ssp2-pop'!R7*('ssp2-us'!R7/100)</f>
        <v>48.865161602514469</v>
      </c>
      <c r="S7" s="5">
        <f>'ssp2-pop'!S7*('ssp2-us'!S7/100)</f>
        <v>48.654957861174509</v>
      </c>
      <c r="T7" s="5">
        <f>'ssp2-pop'!T7*('ssp2-us'!T7/100)</f>
        <v>48.299571865483038</v>
      </c>
      <c r="U7" s="5">
        <f>'ssp2-pop'!U7*('ssp2-us'!U7/100)</f>
        <v>47.869621000339436</v>
      </c>
      <c r="V7" s="5">
        <f>'ssp2-pop'!V7*('ssp2-us'!V7/100)</f>
        <v>47.378438164581709</v>
      </c>
      <c r="W7" s="5">
        <f>'ssp2-pop'!W7*('ssp2-us'!W7/100)</f>
        <v>46.831788337939535</v>
      </c>
      <c r="X7" s="5">
        <f>'ssp2-pop'!X7*('ssp2-us'!X7/100)</f>
        <v>46.238399112602764</v>
      </c>
    </row>
    <row r="8" spans="1:24" x14ac:dyDescent="0.3">
      <c r="A8" s="6" t="s">
        <v>6</v>
      </c>
      <c r="B8" s="6" t="s">
        <v>202</v>
      </c>
      <c r="C8" s="6" t="s">
        <v>15</v>
      </c>
      <c r="D8" s="6" t="s">
        <v>205</v>
      </c>
      <c r="E8" s="6" t="s">
        <v>204</v>
      </c>
      <c r="F8" s="5">
        <f>'ssp2-pop'!F8*('ssp2-us'!F8/100)</f>
        <v>1.9848319375199996</v>
      </c>
      <c r="G8" s="5">
        <f>'ssp2-pop'!G8*('ssp2-us'!G8/100)</f>
        <v>2.0506788421248401</v>
      </c>
      <c r="H8" s="5">
        <f>'ssp2-pop'!H8*('ssp2-us'!H8/100)</f>
        <v>2.0929982439250083</v>
      </c>
      <c r="I8" s="5">
        <f>'ssp2-pop'!I8*('ssp2-us'!I8/100)</f>
        <v>2.1172879385092891</v>
      </c>
      <c r="J8" s="5">
        <f>'ssp2-pop'!J8*('ssp2-us'!J8/100)</f>
        <v>2.131334390329743</v>
      </c>
      <c r="K8" s="5">
        <f>'ssp2-pop'!K8*('ssp2-us'!K8/100)</f>
        <v>2.1346749251503394</v>
      </c>
      <c r="L8" s="5">
        <f>'ssp2-pop'!L8*('ssp2-us'!L8/100)</f>
        <v>2.1237130439732783</v>
      </c>
      <c r="M8" s="5">
        <f>'ssp2-pop'!M8*('ssp2-us'!M8/100)</f>
        <v>2.0973662581718502</v>
      </c>
      <c r="N8" s="5">
        <f>'ssp2-pop'!N8*('ssp2-us'!N8/100)</f>
        <v>2.0578538746797128</v>
      </c>
      <c r="O8" s="5">
        <f>'ssp2-pop'!O8*('ssp2-us'!O8/100)</f>
        <v>2.0100274466538282</v>
      </c>
      <c r="P8" s="5">
        <f>'ssp2-pop'!P8*('ssp2-us'!P8/100)</f>
        <v>1.9579725398105081</v>
      </c>
      <c r="Q8" s="5">
        <f>'ssp2-pop'!Q8*('ssp2-us'!Q8/100)</f>
        <v>1.9066105818025949</v>
      </c>
      <c r="R8" s="5">
        <f>'ssp2-pop'!R8*('ssp2-us'!R8/100)</f>
        <v>1.853800821329995</v>
      </c>
      <c r="S8" s="5">
        <f>'ssp2-pop'!S8*('ssp2-us'!S8/100)</f>
        <v>1.7983745892368133</v>
      </c>
      <c r="T8" s="5">
        <f>'ssp2-pop'!T8*('ssp2-us'!T8/100)</f>
        <v>1.7420897844488137</v>
      </c>
      <c r="U8" s="5">
        <f>'ssp2-pop'!U8*('ssp2-us'!U8/100)</f>
        <v>1.68866738470807</v>
      </c>
      <c r="V8" s="5">
        <f>'ssp2-pop'!V8*('ssp2-us'!V8/100)</f>
        <v>1.6419882361435083</v>
      </c>
      <c r="W8" s="5">
        <f>'ssp2-pop'!W8*('ssp2-us'!W8/100)</f>
        <v>1.6032833428049271</v>
      </c>
      <c r="X8" s="5">
        <f>'ssp2-pop'!X8*('ssp2-us'!X8/100)</f>
        <v>1.5716536515000803</v>
      </c>
    </row>
    <row r="9" spans="1:24" x14ac:dyDescent="0.3">
      <c r="A9" s="6" t="s">
        <v>6</v>
      </c>
      <c r="B9" s="6" t="s">
        <v>202</v>
      </c>
      <c r="C9" s="6" t="s">
        <v>16</v>
      </c>
      <c r="D9" s="6" t="s">
        <v>205</v>
      </c>
      <c r="E9" s="6" t="s">
        <v>204</v>
      </c>
      <c r="F9" s="5">
        <f>'ssp2-pop'!F9*('ssp2-us'!F9/100)</f>
        <v>19.842911614719991</v>
      </c>
      <c r="G9" s="5">
        <f>'ssp2-pop'!G9*('ssp2-us'!G9/100)</f>
        <v>21.716263179335755</v>
      </c>
      <c r="H9" s="5">
        <f>'ssp2-pop'!H9*('ssp2-us'!H9/100)</f>
        <v>23.584142358352704</v>
      </c>
      <c r="I9" s="5">
        <f>'ssp2-pop'!I9*('ssp2-us'!I9/100)</f>
        <v>25.452533013384343</v>
      </c>
      <c r="J9" s="5">
        <f>'ssp2-pop'!J9*('ssp2-us'!J9/100)</f>
        <v>27.24753248622433</v>
      </c>
      <c r="K9" s="5">
        <f>'ssp2-pop'!K9*('ssp2-us'!K9/100)</f>
        <v>28.979118909950525</v>
      </c>
      <c r="L9" s="5">
        <f>'ssp2-pop'!L9*('ssp2-us'!L9/100)</f>
        <v>30.684844536519083</v>
      </c>
      <c r="M9" s="5">
        <f>'ssp2-pop'!M9*('ssp2-us'!M9/100)</f>
        <v>32.373092712797906</v>
      </c>
      <c r="N9" s="5">
        <f>'ssp2-pop'!N9*('ssp2-us'!N9/100)</f>
        <v>34.024448662653512</v>
      </c>
      <c r="O9" s="5">
        <f>'ssp2-pop'!O9*('ssp2-us'!O9/100)</f>
        <v>35.609698481047488</v>
      </c>
      <c r="P9" s="5">
        <f>'ssp2-pop'!P9*('ssp2-us'!P9/100)</f>
        <v>37.102937998562432</v>
      </c>
      <c r="Q9" s="5">
        <f>'ssp2-pop'!Q9*('ssp2-us'!Q9/100)</f>
        <v>38.399596865097266</v>
      </c>
      <c r="R9" s="5">
        <f>'ssp2-pop'!R9*('ssp2-us'!R9/100)</f>
        <v>39.503691908649884</v>
      </c>
      <c r="S9" s="5">
        <f>'ssp2-pop'!S9*('ssp2-us'!S9/100)</f>
        <v>40.417028351218804</v>
      </c>
      <c r="T9" s="5">
        <f>'ssp2-pop'!T9*('ssp2-us'!T9/100)</f>
        <v>41.124940800034032</v>
      </c>
      <c r="U9" s="5">
        <f>'ssp2-pop'!U9*('ssp2-us'!U9/100)</f>
        <v>41.615620033003864</v>
      </c>
      <c r="V9" s="5">
        <f>'ssp2-pop'!V9*('ssp2-us'!V9/100)</f>
        <v>41.861549133548458</v>
      </c>
      <c r="W9" s="5">
        <f>'ssp2-pop'!W9*('ssp2-us'!W9/100)</f>
        <v>41.841063963377678</v>
      </c>
      <c r="X9" s="5">
        <f>'ssp2-pop'!X9*('ssp2-us'!X9/100)</f>
        <v>41.588981693869975</v>
      </c>
    </row>
    <row r="10" spans="1:24" x14ac:dyDescent="0.3">
      <c r="A10" s="6" t="s">
        <v>6</v>
      </c>
      <c r="B10" s="6" t="s">
        <v>202</v>
      </c>
      <c r="C10" s="6" t="s">
        <v>17</v>
      </c>
      <c r="D10" s="6" t="s">
        <v>205</v>
      </c>
      <c r="E10" s="6" t="s">
        <v>204</v>
      </c>
      <c r="F10" s="5">
        <f>'ssp2-pop'!F10*('ssp2-us'!F10/100)</f>
        <v>5.6701583141929461</v>
      </c>
      <c r="G10" s="5">
        <f>'ssp2-pop'!G10*('ssp2-us'!G10/100)</f>
        <v>5.926992437662788</v>
      </c>
      <c r="H10" s="5">
        <f>'ssp2-pop'!H10*('ssp2-us'!H10/100)</f>
        <v>6.1674390142126114</v>
      </c>
      <c r="I10" s="5">
        <f>'ssp2-pop'!I10*('ssp2-us'!I10/100)</f>
        <v>6.4016564915602983</v>
      </c>
      <c r="J10" s="5">
        <f>'ssp2-pop'!J10*('ssp2-us'!J10/100)</f>
        <v>6.6188108023163608</v>
      </c>
      <c r="K10" s="5">
        <f>'ssp2-pop'!K10*('ssp2-us'!K10/100)</f>
        <v>6.8142942428504432</v>
      </c>
      <c r="L10" s="5">
        <f>'ssp2-pop'!L10*('ssp2-us'!L10/100)</f>
        <v>6.9924097888721173</v>
      </c>
      <c r="M10" s="5">
        <f>'ssp2-pop'!M10*('ssp2-us'!M10/100)</f>
        <v>7.1573463321758579</v>
      </c>
      <c r="N10" s="5">
        <f>'ssp2-pop'!N10*('ssp2-us'!N10/100)</f>
        <v>7.3025724598026729</v>
      </c>
      <c r="O10" s="5">
        <f>'ssp2-pop'!O10*('ssp2-us'!O10/100)</f>
        <v>7.4203393924136618</v>
      </c>
      <c r="P10" s="5">
        <f>'ssp2-pop'!P10*('ssp2-us'!P10/100)</f>
        <v>7.5089947922088021</v>
      </c>
      <c r="Q10" s="5">
        <f>'ssp2-pop'!Q10*('ssp2-us'!Q10/100)</f>
        <v>7.5584010788873295</v>
      </c>
      <c r="R10" s="5">
        <f>'ssp2-pop'!R10*('ssp2-us'!R10/100)</f>
        <v>7.5798883191353026</v>
      </c>
      <c r="S10" s="5">
        <f>'ssp2-pop'!S10*('ssp2-us'!S10/100)</f>
        <v>7.5797402112107219</v>
      </c>
      <c r="T10" s="5">
        <f>'ssp2-pop'!T10*('ssp2-us'!T10/100)</f>
        <v>7.5562620808787573</v>
      </c>
      <c r="U10" s="5">
        <f>'ssp2-pop'!U10*('ssp2-us'!U10/100)</f>
        <v>7.5079194492149774</v>
      </c>
      <c r="V10" s="5">
        <f>'ssp2-pop'!V10*('ssp2-us'!V10/100)</f>
        <v>7.4345765551056768</v>
      </c>
      <c r="W10" s="5">
        <f>'ssp2-pop'!W10*('ssp2-us'!W10/100)</f>
        <v>7.3328358203092856</v>
      </c>
      <c r="X10" s="5">
        <f>'ssp2-pop'!X10*('ssp2-us'!X10/100)</f>
        <v>7.197986644891591</v>
      </c>
    </row>
    <row r="11" spans="1:24" x14ac:dyDescent="0.3">
      <c r="A11" s="6" t="s">
        <v>6</v>
      </c>
      <c r="B11" s="6" t="s">
        <v>202</v>
      </c>
      <c r="C11" s="6" t="s">
        <v>18</v>
      </c>
      <c r="D11" s="6" t="s">
        <v>205</v>
      </c>
      <c r="E11" s="6" t="s">
        <v>204</v>
      </c>
      <c r="F11" s="5">
        <f>'ssp2-pop'!F11*('ssp2-us'!F11/100)</f>
        <v>4.771307589729993</v>
      </c>
      <c r="G11" s="5">
        <f>'ssp2-pop'!G11*('ssp2-us'!G11/100)</f>
        <v>5.3885318573087559</v>
      </c>
      <c r="H11" s="5">
        <f>'ssp2-pop'!H11*('ssp2-us'!H11/100)</f>
        <v>5.9440903018142404</v>
      </c>
      <c r="I11" s="5">
        <f>'ssp2-pop'!I11*('ssp2-us'!I11/100)</f>
        <v>6.400304016650721</v>
      </c>
      <c r="J11" s="5">
        <f>'ssp2-pop'!J11*('ssp2-us'!J11/100)</f>
        <v>6.7787721443329119</v>
      </c>
      <c r="K11" s="5">
        <f>'ssp2-pop'!K11*('ssp2-us'!K11/100)</f>
        <v>7.1100436921657817</v>
      </c>
      <c r="L11" s="5">
        <f>'ssp2-pop'!L11*('ssp2-us'!L11/100)</f>
        <v>7.3964343030973811</v>
      </c>
      <c r="M11" s="5">
        <f>'ssp2-pop'!M11*('ssp2-us'!M11/100)</f>
        <v>7.6169521824141535</v>
      </c>
      <c r="N11" s="5">
        <f>'ssp2-pop'!N11*('ssp2-us'!N11/100)</f>
        <v>7.766610160175075</v>
      </c>
      <c r="O11" s="5">
        <f>'ssp2-pop'!O11*('ssp2-us'!O11/100)</f>
        <v>7.8567564148564317</v>
      </c>
      <c r="P11" s="5">
        <f>'ssp2-pop'!P11*('ssp2-us'!P11/100)</f>
        <v>7.9099826035236012</v>
      </c>
      <c r="Q11" s="5">
        <f>'ssp2-pop'!Q11*('ssp2-us'!Q11/100)</f>
        <v>7.928175316682962</v>
      </c>
      <c r="R11" s="5">
        <f>'ssp2-pop'!R11*('ssp2-us'!R11/100)</f>
        <v>7.9057240849036274</v>
      </c>
      <c r="S11" s="5">
        <f>'ssp2-pop'!S11*('ssp2-us'!S11/100)</f>
        <v>7.8404835382586162</v>
      </c>
      <c r="T11" s="5">
        <f>'ssp2-pop'!T11*('ssp2-us'!T11/100)</f>
        <v>7.7424932651477167</v>
      </c>
      <c r="U11" s="5">
        <f>'ssp2-pop'!U11*('ssp2-us'!U11/100)</f>
        <v>7.6316423888257408</v>
      </c>
      <c r="V11" s="5">
        <f>'ssp2-pop'!V11*('ssp2-us'!V11/100)</f>
        <v>7.5222920777103504</v>
      </c>
      <c r="W11" s="5">
        <f>'ssp2-pop'!W11*('ssp2-us'!W11/100)</f>
        <v>7.4120397393538173</v>
      </c>
      <c r="X11" s="5">
        <f>'ssp2-pop'!X11*('ssp2-us'!X11/100)</f>
        <v>7.2868248130729123</v>
      </c>
    </row>
    <row r="12" spans="1:24" x14ac:dyDescent="0.3">
      <c r="A12" s="6" t="s">
        <v>6</v>
      </c>
      <c r="B12" s="6" t="s">
        <v>202</v>
      </c>
      <c r="C12" s="6" t="s">
        <v>19</v>
      </c>
      <c r="D12" s="6" t="s">
        <v>205</v>
      </c>
      <c r="E12" s="6" t="s">
        <v>204</v>
      </c>
      <c r="F12" s="5">
        <f>'ssp2-pop'!F12*('ssp2-us'!F12/100)</f>
        <v>0.92196306877887224</v>
      </c>
      <c r="G12" s="5">
        <f>'ssp2-pop'!G12*('ssp2-us'!G12/100)</f>
        <v>1.2378435567420931</v>
      </c>
      <c r="H12" s="5">
        <f>'ssp2-pop'!H12*('ssp2-us'!H12/100)</f>
        <v>1.6203841705561048</v>
      </c>
      <c r="I12" s="5">
        <f>'ssp2-pop'!I12*('ssp2-us'!I12/100)</f>
        <v>2.0590609047609054</v>
      </c>
      <c r="J12" s="5">
        <f>'ssp2-pop'!J12*('ssp2-us'!J12/100)</f>
        <v>2.5526887858327512</v>
      </c>
      <c r="K12" s="5">
        <f>'ssp2-pop'!K12*('ssp2-us'!K12/100)</f>
        <v>3.1067708300246366</v>
      </c>
      <c r="L12" s="5">
        <f>'ssp2-pop'!L12*('ssp2-us'!L12/100)</f>
        <v>3.7221108010503423</v>
      </c>
      <c r="M12" s="5">
        <f>'ssp2-pop'!M12*('ssp2-us'!M12/100)</f>
        <v>4.3874209914799254</v>
      </c>
      <c r="N12" s="5">
        <f>'ssp2-pop'!N12*('ssp2-us'!N12/100)</f>
        <v>5.0855554541573573</v>
      </c>
      <c r="O12" s="5">
        <f>'ssp2-pop'!O12*('ssp2-us'!O12/100)</f>
        <v>5.7930900701261026</v>
      </c>
      <c r="P12" s="5">
        <f>'ssp2-pop'!P12*('ssp2-us'!P12/100)</f>
        <v>6.4901163467395451</v>
      </c>
      <c r="Q12" s="5">
        <f>'ssp2-pop'!Q12*('ssp2-us'!Q12/100)</f>
        <v>7.1542372582852938</v>
      </c>
      <c r="R12" s="5">
        <f>'ssp2-pop'!R12*('ssp2-us'!R12/100)</f>
        <v>7.7879577055641933</v>
      </c>
      <c r="S12" s="5">
        <f>'ssp2-pop'!S12*('ssp2-us'!S12/100)</f>
        <v>8.3730112333171078</v>
      </c>
      <c r="T12" s="5">
        <f>'ssp2-pop'!T12*('ssp2-us'!T12/100)</f>
        <v>8.8950877751332378</v>
      </c>
      <c r="U12" s="5">
        <f>'ssp2-pop'!U12*('ssp2-us'!U12/100)</f>
        <v>9.3476052734490676</v>
      </c>
      <c r="V12" s="5">
        <f>'ssp2-pop'!V12*('ssp2-us'!V12/100)</f>
        <v>9.7296970258003626</v>
      </c>
      <c r="W12" s="5">
        <f>'ssp2-pop'!W12*('ssp2-us'!W12/100)</f>
        <v>10.043843514994963</v>
      </c>
      <c r="X12" s="5">
        <f>'ssp2-pop'!X12*('ssp2-us'!X12/100)</f>
        <v>10.278708633113514</v>
      </c>
    </row>
    <row r="13" spans="1:24" x14ac:dyDescent="0.3">
      <c r="A13" s="6" t="s">
        <v>6</v>
      </c>
      <c r="B13" s="6" t="s">
        <v>202</v>
      </c>
      <c r="C13" s="6" t="s">
        <v>20</v>
      </c>
      <c r="D13" s="6" t="s">
        <v>205</v>
      </c>
      <c r="E13" s="6" t="s">
        <v>204</v>
      </c>
      <c r="F13" s="5">
        <f>'ssp2-pop'!F13*('ssp2-us'!F13/100)</f>
        <v>10.434730611259997</v>
      </c>
      <c r="G13" s="5">
        <f>'ssp2-pop'!G13*('ssp2-us'!G13/100)</f>
        <v>10.734859549954706</v>
      </c>
      <c r="H13" s="5">
        <f>'ssp2-pop'!H13*('ssp2-us'!H13/100)</f>
        <v>11.008434511469696</v>
      </c>
      <c r="I13" s="5">
        <f>'ssp2-pop'!I13*('ssp2-us'!I13/100)</f>
        <v>11.275931803350687</v>
      </c>
      <c r="J13" s="5">
        <f>'ssp2-pop'!J13*('ssp2-us'!J13/100)</f>
        <v>11.529893049307825</v>
      </c>
      <c r="K13" s="5">
        <f>'ssp2-pop'!K13*('ssp2-us'!K13/100)</f>
        <v>11.768395346525432</v>
      </c>
      <c r="L13" s="5">
        <f>'ssp2-pop'!L13*('ssp2-us'!L13/100)</f>
        <v>11.994096130707552</v>
      </c>
      <c r="M13" s="5">
        <f>'ssp2-pop'!M13*('ssp2-us'!M13/100)</f>
        <v>12.200016421514219</v>
      </c>
      <c r="N13" s="5">
        <f>'ssp2-pop'!N13*('ssp2-us'!N13/100)</f>
        <v>12.384622823988465</v>
      </c>
      <c r="O13" s="5">
        <f>'ssp2-pop'!O13*('ssp2-us'!O13/100)</f>
        <v>12.547095535720057</v>
      </c>
      <c r="P13" s="5">
        <f>'ssp2-pop'!P13*('ssp2-us'!P13/100)</f>
        <v>12.691854007223331</v>
      </c>
      <c r="Q13" s="5">
        <f>'ssp2-pop'!Q13*('ssp2-us'!Q13/100)</f>
        <v>12.804364659742884</v>
      </c>
      <c r="R13" s="5">
        <f>'ssp2-pop'!R13*('ssp2-us'!R13/100)</f>
        <v>12.892682598048632</v>
      </c>
      <c r="S13" s="5">
        <f>'ssp2-pop'!S13*('ssp2-us'!S13/100)</f>
        <v>12.958564488866866</v>
      </c>
      <c r="T13" s="5">
        <f>'ssp2-pop'!T13*('ssp2-us'!T13/100)</f>
        <v>12.997779356739803</v>
      </c>
      <c r="U13" s="5">
        <f>'ssp2-pop'!U13*('ssp2-us'!U13/100)</f>
        <v>13.006108022506531</v>
      </c>
      <c r="V13" s="5">
        <f>'ssp2-pop'!V13*('ssp2-us'!V13/100)</f>
        <v>12.980914495972836</v>
      </c>
      <c r="W13" s="5">
        <f>'ssp2-pop'!W13*('ssp2-us'!W13/100)</f>
        <v>12.919452661816536</v>
      </c>
      <c r="X13" s="5">
        <f>'ssp2-pop'!X13*('ssp2-us'!X13/100)</f>
        <v>12.799459425222249</v>
      </c>
    </row>
    <row r="14" spans="1:24" x14ac:dyDescent="0.3">
      <c r="A14" s="6" t="s">
        <v>6</v>
      </c>
      <c r="B14" s="6" t="s">
        <v>202</v>
      </c>
      <c r="C14" s="6" t="s">
        <v>21</v>
      </c>
      <c r="D14" s="6" t="s">
        <v>205</v>
      </c>
      <c r="E14" s="6" t="s">
        <v>204</v>
      </c>
      <c r="F14" s="5">
        <f>'ssp2-pop'!F14*('ssp2-us'!F14/100)</f>
        <v>3.7208485924799986</v>
      </c>
      <c r="G14" s="5">
        <f>'ssp2-pop'!G14*('ssp2-us'!G14/100)</f>
        <v>4.5991503167651322</v>
      </c>
      <c r="H14" s="5">
        <f>'ssp2-pop'!H14*('ssp2-us'!H14/100)</f>
        <v>5.5799617667709649</v>
      </c>
      <c r="I14" s="5">
        <f>'ssp2-pop'!I14*('ssp2-us'!I14/100)</f>
        <v>6.6312529279752228</v>
      </c>
      <c r="J14" s="5">
        <f>'ssp2-pop'!J14*('ssp2-us'!J14/100)</f>
        <v>7.7191991949831298</v>
      </c>
      <c r="K14" s="5">
        <f>'ssp2-pop'!K14*('ssp2-us'!K14/100)</f>
        <v>8.8304729944833191</v>
      </c>
      <c r="L14" s="5">
        <f>'ssp2-pop'!L14*('ssp2-us'!L14/100)</f>
        <v>9.9546263156141404</v>
      </c>
      <c r="M14" s="5">
        <f>'ssp2-pop'!M14*('ssp2-us'!M14/100)</f>
        <v>11.073379104501266</v>
      </c>
      <c r="N14" s="5">
        <f>'ssp2-pop'!N14*('ssp2-us'!N14/100)</f>
        <v>12.156966553456444</v>
      </c>
      <c r="O14" s="5">
        <f>'ssp2-pop'!O14*('ssp2-us'!O14/100)</f>
        <v>13.176323681407863</v>
      </c>
      <c r="P14" s="5">
        <f>'ssp2-pop'!P14*('ssp2-us'!P14/100)</f>
        <v>14.134192261791586</v>
      </c>
      <c r="Q14" s="5">
        <f>'ssp2-pop'!Q14*('ssp2-us'!Q14/100)</f>
        <v>15.025104376162895</v>
      </c>
      <c r="R14" s="5">
        <f>'ssp2-pop'!R14*('ssp2-us'!R14/100)</f>
        <v>15.833459478500435</v>
      </c>
      <c r="S14" s="5">
        <f>'ssp2-pop'!S14*('ssp2-us'!S14/100)</f>
        <v>16.563311975358459</v>
      </c>
      <c r="T14" s="5">
        <f>'ssp2-pop'!T14*('ssp2-us'!T14/100)</f>
        <v>17.186331350026759</v>
      </c>
      <c r="U14" s="5">
        <f>'ssp2-pop'!U14*('ssp2-us'!U14/100)</f>
        <v>17.697253236784551</v>
      </c>
      <c r="V14" s="5">
        <f>'ssp2-pop'!V14*('ssp2-us'!V14/100)</f>
        <v>18.10618284894155</v>
      </c>
      <c r="W14" s="5">
        <f>'ssp2-pop'!W14*('ssp2-us'!W14/100)</f>
        <v>18.416482575493664</v>
      </c>
      <c r="X14" s="5">
        <f>'ssp2-pop'!X14*('ssp2-us'!X14/100)</f>
        <v>18.649284054548758</v>
      </c>
    </row>
    <row r="15" spans="1:24" x14ac:dyDescent="0.3">
      <c r="A15" s="6" t="s">
        <v>6</v>
      </c>
      <c r="B15" s="6" t="s">
        <v>202</v>
      </c>
      <c r="C15" s="6" t="s">
        <v>22</v>
      </c>
      <c r="D15" s="6" t="s">
        <v>205</v>
      </c>
      <c r="E15" s="6" t="s">
        <v>204</v>
      </c>
      <c r="F15" s="5">
        <f>'ssp2-pop'!F15*('ssp2-us'!F15/100)</f>
        <v>4.2306479394600016</v>
      </c>
      <c r="G15" s="5">
        <f>'ssp2-pop'!G15*('ssp2-us'!G15/100)</f>
        <v>5.5574399482185548</v>
      </c>
      <c r="H15" s="5">
        <f>'ssp2-pop'!H15*('ssp2-us'!H15/100)</f>
        <v>7.1391848025493365</v>
      </c>
      <c r="I15" s="5">
        <f>'ssp2-pop'!I15*('ssp2-us'!I15/100)</f>
        <v>8.9744959262098103</v>
      </c>
      <c r="J15" s="5">
        <f>'ssp2-pop'!J15*('ssp2-us'!J15/100)</f>
        <v>11.036971455165542</v>
      </c>
      <c r="K15" s="5">
        <f>'ssp2-pop'!K15*('ssp2-us'!K15/100)</f>
        <v>13.27690636011862</v>
      </c>
      <c r="L15" s="5">
        <f>'ssp2-pop'!L15*('ssp2-us'!L15/100)</f>
        <v>15.643435280986216</v>
      </c>
      <c r="M15" s="5">
        <f>'ssp2-pop'!M15*('ssp2-us'!M15/100)</f>
        <v>18.068195392822499</v>
      </c>
      <c r="N15" s="5">
        <f>'ssp2-pop'!N15*('ssp2-us'!N15/100)</f>
        <v>20.519719172787575</v>
      </c>
      <c r="O15" s="5">
        <f>'ssp2-pop'!O15*('ssp2-us'!O15/100)</f>
        <v>22.941612319661598</v>
      </c>
      <c r="P15" s="5">
        <f>'ssp2-pop'!P15*('ssp2-us'!P15/100)</f>
        <v>25.28154505710112</v>
      </c>
      <c r="Q15" s="5">
        <f>'ssp2-pop'!Q15*('ssp2-us'!Q15/100)</f>
        <v>27.515888103620501</v>
      </c>
      <c r="R15" s="5">
        <f>'ssp2-pop'!R15*('ssp2-us'!R15/100)</f>
        <v>29.658577303137569</v>
      </c>
      <c r="S15" s="5">
        <f>'ssp2-pop'!S15*('ssp2-us'!S15/100)</f>
        <v>31.667934971437123</v>
      </c>
      <c r="T15" s="5">
        <f>'ssp2-pop'!T15*('ssp2-us'!T15/100)</f>
        <v>33.551116018052461</v>
      </c>
      <c r="U15" s="5">
        <f>'ssp2-pop'!U15*('ssp2-us'!U15/100)</f>
        <v>35.29049852319072</v>
      </c>
      <c r="V15" s="5">
        <f>'ssp2-pop'!V15*('ssp2-us'!V15/100)</f>
        <v>36.871327135645693</v>
      </c>
      <c r="W15" s="5">
        <f>'ssp2-pop'!W15*('ssp2-us'!W15/100)</f>
        <v>38.296527454266673</v>
      </c>
      <c r="X15" s="5">
        <f>'ssp2-pop'!X15*('ssp2-us'!X15/100)</f>
        <v>39.557368373898299</v>
      </c>
    </row>
    <row r="16" spans="1:24" x14ac:dyDescent="0.3">
      <c r="A16" s="6" t="s">
        <v>6</v>
      </c>
      <c r="B16" s="6" t="s">
        <v>202</v>
      </c>
      <c r="C16" s="6" t="s">
        <v>23</v>
      </c>
      <c r="D16" s="6" t="s">
        <v>205</v>
      </c>
      <c r="E16" s="6" t="s">
        <v>204</v>
      </c>
      <c r="F16" s="5">
        <f>'ssp2-pop'!F16*('ssp2-us'!F16/100)</f>
        <v>41.733420407770019</v>
      </c>
      <c r="G16" s="5">
        <f>'ssp2-pop'!G16*('ssp2-us'!G16/100)</f>
        <v>49.014923841839696</v>
      </c>
      <c r="H16" s="5">
        <f>'ssp2-pop'!H16*('ssp2-us'!H16/100)</f>
        <v>56.964958680684042</v>
      </c>
      <c r="I16" s="5">
        <f>'ssp2-pop'!I16*('ssp2-us'!I16/100)</f>
        <v>65.150860318520657</v>
      </c>
      <c r="J16" s="5">
        <f>'ssp2-pop'!J16*('ssp2-us'!J16/100)</f>
        <v>73.268302331308433</v>
      </c>
      <c r="K16" s="5">
        <f>'ssp2-pop'!K16*('ssp2-us'!K16/100)</f>
        <v>81.110061609733933</v>
      </c>
      <c r="L16" s="5">
        <f>'ssp2-pop'!L16*('ssp2-us'!L16/100)</f>
        <v>88.515419765504035</v>
      </c>
      <c r="M16" s="5">
        <f>'ssp2-pop'!M16*('ssp2-us'!M16/100)</f>
        <v>95.273481824028195</v>
      </c>
      <c r="N16" s="5">
        <f>'ssp2-pop'!N16*('ssp2-us'!N16/100)</f>
        <v>101.2372130491645</v>
      </c>
      <c r="O16" s="5">
        <f>'ssp2-pop'!O16*('ssp2-us'!O16/100)</f>
        <v>106.27937891990126</v>
      </c>
      <c r="P16" s="5">
        <f>'ssp2-pop'!P16*('ssp2-us'!P16/100)</f>
        <v>110.32622937790161</v>
      </c>
      <c r="Q16" s="5">
        <f>'ssp2-pop'!Q16*('ssp2-us'!Q16/100)</f>
        <v>113.48719745615355</v>
      </c>
      <c r="R16" s="5">
        <f>'ssp2-pop'!R16*('ssp2-us'!R16/100)</f>
        <v>115.88105734036836</v>
      </c>
      <c r="S16" s="5">
        <f>'ssp2-pop'!S16*('ssp2-us'!S16/100)</f>
        <v>117.55349919072086</v>
      </c>
      <c r="T16" s="5">
        <f>'ssp2-pop'!T16*('ssp2-us'!T16/100)</f>
        <v>118.56924575476164</v>
      </c>
      <c r="U16" s="5">
        <f>'ssp2-pop'!U16*('ssp2-us'!U16/100)</f>
        <v>119.01420517905511</v>
      </c>
      <c r="V16" s="5">
        <f>'ssp2-pop'!V16*('ssp2-us'!V16/100)</f>
        <v>119.00528407424375</v>
      </c>
      <c r="W16" s="5">
        <f>'ssp2-pop'!W16*('ssp2-us'!W16/100)</f>
        <v>118.66970967630103</v>
      </c>
      <c r="X16" s="5">
        <f>'ssp2-pop'!X16*('ssp2-us'!X16/100)</f>
        <v>118.09584327828497</v>
      </c>
    </row>
    <row r="17" spans="1:24" x14ac:dyDescent="0.3">
      <c r="A17" s="6" t="s">
        <v>6</v>
      </c>
      <c r="B17" s="6" t="s">
        <v>202</v>
      </c>
      <c r="C17" s="6" t="s">
        <v>24</v>
      </c>
      <c r="D17" s="6" t="s">
        <v>205</v>
      </c>
      <c r="E17" s="6" t="s">
        <v>204</v>
      </c>
      <c r="F17" s="5">
        <f>'ssp2-pop'!F17*('ssp2-us'!F17/100)</f>
        <v>5.3552997605599995</v>
      </c>
      <c r="G17" s="5">
        <f>'ssp2-pop'!G17*('ssp2-us'!G17/100)</f>
        <v>5.3371716063162751</v>
      </c>
      <c r="H17" s="5">
        <f>'ssp2-pop'!H17*('ssp2-us'!H17/100)</f>
        <v>5.3180545881786179</v>
      </c>
      <c r="I17" s="5">
        <f>'ssp2-pop'!I17*('ssp2-us'!I17/100)</f>
        <v>5.3040629793825476</v>
      </c>
      <c r="J17" s="5">
        <f>'ssp2-pop'!J17*('ssp2-us'!J17/100)</f>
        <v>5.2917958770335085</v>
      </c>
      <c r="K17" s="5">
        <f>'ssp2-pop'!K17*('ssp2-us'!K17/100)</f>
        <v>5.2797524284815864</v>
      </c>
      <c r="L17" s="5">
        <f>'ssp2-pop'!L17*('ssp2-us'!L17/100)</f>
        <v>5.2691292957227542</v>
      </c>
      <c r="M17" s="5">
        <f>'ssp2-pop'!M17*('ssp2-us'!M17/100)</f>
        <v>5.2577513806381182</v>
      </c>
      <c r="N17" s="5">
        <f>'ssp2-pop'!N17*('ssp2-us'!N17/100)</f>
        <v>5.2430036137879235</v>
      </c>
      <c r="O17" s="5">
        <f>'ssp2-pop'!O17*('ssp2-us'!O17/100)</f>
        <v>5.2236429430705433</v>
      </c>
      <c r="P17" s="5">
        <f>'ssp2-pop'!P17*('ssp2-us'!P17/100)</f>
        <v>5.1995243732483303</v>
      </c>
      <c r="Q17" s="5">
        <f>'ssp2-pop'!Q17*('ssp2-us'!Q17/100)</f>
        <v>5.1557359476163143</v>
      </c>
      <c r="R17" s="5">
        <f>'ssp2-pop'!R17*('ssp2-us'!R17/100)</f>
        <v>5.0953713095304494</v>
      </c>
      <c r="S17" s="5">
        <f>'ssp2-pop'!S17*('ssp2-us'!S17/100)</f>
        <v>5.021971737336048</v>
      </c>
      <c r="T17" s="5">
        <f>'ssp2-pop'!T17*('ssp2-us'!T17/100)</f>
        <v>4.9394492526772433</v>
      </c>
      <c r="U17" s="5">
        <f>'ssp2-pop'!U17*('ssp2-us'!U17/100)</f>
        <v>4.8510895557044131</v>
      </c>
      <c r="V17" s="5">
        <f>'ssp2-pop'!V17*('ssp2-us'!V17/100)</f>
        <v>4.7588660611121822</v>
      </c>
      <c r="W17" s="5">
        <f>'ssp2-pop'!W17*('ssp2-us'!W17/100)</f>
        <v>4.661439144078523</v>
      </c>
      <c r="X17" s="5">
        <f>'ssp2-pop'!X17*('ssp2-us'!X17/100)</f>
        <v>4.555718415452275</v>
      </c>
    </row>
    <row r="18" spans="1:24" x14ac:dyDescent="0.3">
      <c r="A18" s="6" t="s">
        <v>6</v>
      </c>
      <c r="B18" s="6" t="s">
        <v>202</v>
      </c>
      <c r="C18" s="6" t="s">
        <v>25</v>
      </c>
      <c r="D18" s="6" t="s">
        <v>205</v>
      </c>
      <c r="E18" s="6" t="s">
        <v>204</v>
      </c>
      <c r="F18" s="5">
        <f>'ssp2-pop'!F18*('ssp2-us'!F18/100)</f>
        <v>1.1181624669000003</v>
      </c>
      <c r="G18" s="5">
        <f>'ssp2-pop'!G18*('ssp2-us'!G18/100)</f>
        <v>1.4770804547533405</v>
      </c>
      <c r="H18" s="5">
        <f>'ssp2-pop'!H18*('ssp2-us'!H18/100)</f>
        <v>1.7265548443212519</v>
      </c>
      <c r="I18" s="5">
        <f>'ssp2-pop'!I18*('ssp2-us'!I18/100)</f>
        <v>1.9666252056306088</v>
      </c>
      <c r="J18" s="5">
        <f>'ssp2-pop'!J18*('ssp2-us'!J18/100)</f>
        <v>2.1982770476677187</v>
      </c>
      <c r="K18" s="5">
        <f>'ssp2-pop'!K18*('ssp2-us'!K18/100)</f>
        <v>2.4255705681874056</v>
      </c>
      <c r="L18" s="5">
        <f>'ssp2-pop'!L18*('ssp2-us'!L18/100)</f>
        <v>2.6513327903060815</v>
      </c>
      <c r="M18" s="5">
        <f>'ssp2-pop'!M18*('ssp2-us'!M18/100)</f>
        <v>2.8692565833448147</v>
      </c>
      <c r="N18" s="5">
        <f>'ssp2-pop'!N18*('ssp2-us'!N18/100)</f>
        <v>3.0698521906507077</v>
      </c>
      <c r="O18" s="5">
        <f>'ssp2-pop'!O18*('ssp2-us'!O18/100)</f>
        <v>3.2477981816047614</v>
      </c>
      <c r="P18" s="5">
        <f>'ssp2-pop'!P18*('ssp2-us'!P18/100)</f>
        <v>3.4020477546289145</v>
      </c>
      <c r="Q18" s="5">
        <f>'ssp2-pop'!Q18*('ssp2-us'!Q18/100)</f>
        <v>3.5294794056295662</v>
      </c>
      <c r="R18" s="5">
        <f>'ssp2-pop'!R18*('ssp2-us'!R18/100)</f>
        <v>3.6337603359071347</v>
      </c>
      <c r="S18" s="5">
        <f>'ssp2-pop'!S18*('ssp2-us'!S18/100)</f>
        <v>3.7136628191323844</v>
      </c>
      <c r="T18" s="5">
        <f>'ssp2-pop'!T18*('ssp2-us'!T18/100)</f>
        <v>3.7677077731098825</v>
      </c>
      <c r="U18" s="5">
        <f>'ssp2-pop'!U18*('ssp2-us'!U18/100)</f>
        <v>3.7977973593369923</v>
      </c>
      <c r="V18" s="5">
        <f>'ssp2-pop'!V18*('ssp2-us'!V18/100)</f>
        <v>3.8067963801014657</v>
      </c>
      <c r="W18" s="5">
        <f>'ssp2-pop'!W18*('ssp2-us'!W18/100)</f>
        <v>3.7974712824021708</v>
      </c>
      <c r="X18" s="5">
        <f>'ssp2-pop'!X18*('ssp2-us'!X18/100)</f>
        <v>3.7665110061537197</v>
      </c>
    </row>
    <row r="19" spans="1:24" x14ac:dyDescent="0.3">
      <c r="A19" s="6" t="s">
        <v>6</v>
      </c>
      <c r="B19" s="6" t="s">
        <v>202</v>
      </c>
      <c r="C19" s="6" t="s">
        <v>26</v>
      </c>
      <c r="D19" s="6" t="s">
        <v>205</v>
      </c>
      <c r="E19" s="6" t="s">
        <v>204</v>
      </c>
      <c r="F19" s="5">
        <f>'ssp2-pop'!F19*('ssp2-us'!F19/100)</f>
        <v>0.2883561282299999</v>
      </c>
      <c r="G19" s="5">
        <f>'ssp2-pop'!G19*('ssp2-us'!G19/100)</f>
        <v>0.31652981810790998</v>
      </c>
      <c r="H19" s="5">
        <f>'ssp2-pop'!H19*('ssp2-us'!H19/100)</f>
        <v>0.34203965913560069</v>
      </c>
      <c r="I19" s="5">
        <f>'ssp2-pop'!I19*('ssp2-us'!I19/100)</f>
        <v>0.36522100189483753</v>
      </c>
      <c r="J19" s="5">
        <f>'ssp2-pop'!J19*('ssp2-us'!J19/100)</f>
        <v>0.38618836014213004</v>
      </c>
      <c r="K19" s="5">
        <f>'ssp2-pop'!K19*('ssp2-us'!K19/100)</f>
        <v>0.40477743566222851</v>
      </c>
      <c r="L19" s="5">
        <f>'ssp2-pop'!L19*('ssp2-us'!L19/100)</f>
        <v>0.4209123787808669</v>
      </c>
      <c r="M19" s="5">
        <f>'ssp2-pop'!M19*('ssp2-us'!M19/100)</f>
        <v>0.43454400238417262</v>
      </c>
      <c r="N19" s="5">
        <f>'ssp2-pop'!N19*('ssp2-us'!N19/100)</f>
        <v>0.44620127742553761</v>
      </c>
      <c r="O19" s="5">
        <f>'ssp2-pop'!O19*('ssp2-us'!O19/100)</f>
        <v>0.45591143616769492</v>
      </c>
      <c r="P19" s="5">
        <f>'ssp2-pop'!P19*('ssp2-us'!P19/100)</f>
        <v>0.46374897967733442</v>
      </c>
      <c r="Q19" s="5">
        <f>'ssp2-pop'!Q19*('ssp2-us'!Q19/100)</f>
        <v>0.46852642422772245</v>
      </c>
      <c r="R19" s="5">
        <f>'ssp2-pop'!R19*('ssp2-us'!R19/100)</f>
        <v>0.47044035176826177</v>
      </c>
      <c r="S19" s="5">
        <f>'ssp2-pop'!S19*('ssp2-us'!S19/100)</f>
        <v>0.46977760390203099</v>
      </c>
      <c r="T19" s="5">
        <f>'ssp2-pop'!T19*('ssp2-us'!T19/100)</f>
        <v>0.46699687395275069</v>
      </c>
      <c r="U19" s="5">
        <f>'ssp2-pop'!U19*('ssp2-us'!U19/100)</f>
        <v>0.46265448145731319</v>
      </c>
      <c r="V19" s="5">
        <f>'ssp2-pop'!V19*('ssp2-us'!V19/100)</f>
        <v>0.45690326668395753</v>
      </c>
      <c r="W19" s="5">
        <f>'ssp2-pop'!W19*('ssp2-us'!W19/100)</f>
        <v>0.45006949349391245</v>
      </c>
      <c r="X19" s="5">
        <f>'ssp2-pop'!X19*('ssp2-us'!X19/100)</f>
        <v>0.44212856112163035</v>
      </c>
    </row>
    <row r="20" spans="1:24" x14ac:dyDescent="0.3">
      <c r="A20" s="6" t="s">
        <v>6</v>
      </c>
      <c r="B20" s="6" t="s">
        <v>202</v>
      </c>
      <c r="C20" s="6" t="s">
        <v>27</v>
      </c>
      <c r="D20" s="6" t="s">
        <v>205</v>
      </c>
      <c r="E20" s="6" t="s">
        <v>204</v>
      </c>
      <c r="F20" s="5">
        <f>'ssp2-pop'!F20*('ssp2-us'!F20/100)</f>
        <v>1.8282220453376057</v>
      </c>
      <c r="G20" s="5">
        <f>'ssp2-pop'!G20*('ssp2-us'!G20/100)</f>
        <v>1.9360284400679988</v>
      </c>
      <c r="H20" s="5">
        <f>'ssp2-pop'!H20*('ssp2-us'!H20/100)</f>
        <v>2.0296789982967947</v>
      </c>
      <c r="I20" s="5">
        <f>'ssp2-pop'!I20*('ssp2-us'!I20/100)</f>
        <v>2.1090727337630302</v>
      </c>
      <c r="J20" s="5">
        <f>'ssp2-pop'!J20*('ssp2-us'!J20/100)</f>
        <v>2.1731043061129558</v>
      </c>
      <c r="K20" s="5">
        <f>'ssp2-pop'!K20*('ssp2-us'!K20/100)</f>
        <v>2.2192774129270489</v>
      </c>
      <c r="L20" s="5">
        <f>'ssp2-pop'!L20*('ssp2-us'!L20/100)</f>
        <v>2.2462769820595554</v>
      </c>
      <c r="M20" s="5">
        <f>'ssp2-pop'!M20*('ssp2-us'!M20/100)</f>
        <v>2.2563435176354174</v>
      </c>
      <c r="N20" s="5">
        <f>'ssp2-pop'!N20*('ssp2-us'!N20/100)</f>
        <v>2.2513214138504352</v>
      </c>
      <c r="O20" s="5">
        <f>'ssp2-pop'!O20*('ssp2-us'!O20/100)</f>
        <v>2.2338847951140295</v>
      </c>
      <c r="P20" s="5">
        <f>'ssp2-pop'!P20*('ssp2-us'!P20/100)</f>
        <v>2.2067617552052847</v>
      </c>
      <c r="Q20" s="5">
        <f>'ssp2-pop'!Q20*('ssp2-us'!Q20/100)</f>
        <v>2.167940638721173</v>
      </c>
      <c r="R20" s="5">
        <f>'ssp2-pop'!R20*('ssp2-us'!R20/100)</f>
        <v>2.1190714314295924</v>
      </c>
      <c r="S20" s="5">
        <f>'ssp2-pop'!S20*('ssp2-us'!S20/100)</f>
        <v>2.0624259683695039</v>
      </c>
      <c r="T20" s="5">
        <f>'ssp2-pop'!T20*('ssp2-us'!T20/100)</f>
        <v>2.001366869449404</v>
      </c>
      <c r="U20" s="5">
        <f>'ssp2-pop'!U20*('ssp2-us'!U20/100)</f>
        <v>1.9393269994168132</v>
      </c>
      <c r="V20" s="5">
        <f>'ssp2-pop'!V20*('ssp2-us'!V20/100)</f>
        <v>1.879557488707442</v>
      </c>
      <c r="W20" s="5">
        <f>'ssp2-pop'!W20*('ssp2-us'!W20/100)</f>
        <v>1.8227469811763022</v>
      </c>
      <c r="X20" s="5">
        <f>'ssp2-pop'!X20*('ssp2-us'!X20/100)</f>
        <v>1.7685285468230785</v>
      </c>
    </row>
    <row r="21" spans="1:24" x14ac:dyDescent="0.3">
      <c r="A21" s="6" t="s">
        <v>6</v>
      </c>
      <c r="B21" s="6" t="s">
        <v>202</v>
      </c>
      <c r="C21" s="6" t="s">
        <v>28</v>
      </c>
      <c r="D21" s="6" t="s">
        <v>205</v>
      </c>
      <c r="E21" s="6" t="s">
        <v>204</v>
      </c>
      <c r="F21" s="5">
        <f>'ssp2-pop'!F21*('ssp2-us'!F21/100)</f>
        <v>7.1672997159500031</v>
      </c>
      <c r="G21" s="5">
        <f>'ssp2-pop'!G21*('ssp2-us'!G21/100)</f>
        <v>7.2155301603103084</v>
      </c>
      <c r="H21" s="5">
        <f>'ssp2-pop'!H21*('ssp2-us'!H21/100)</f>
        <v>7.2505187438524379</v>
      </c>
      <c r="I21" s="5">
        <f>'ssp2-pop'!I21*('ssp2-us'!I21/100)</f>
        <v>7.2610479936795596</v>
      </c>
      <c r="J21" s="5">
        <f>'ssp2-pop'!J21*('ssp2-us'!J21/100)</f>
        <v>7.2484674663935564</v>
      </c>
      <c r="K21" s="5">
        <f>'ssp2-pop'!K21*('ssp2-us'!K21/100)</f>
        <v>7.223337108596473</v>
      </c>
      <c r="L21" s="5">
        <f>'ssp2-pop'!L21*('ssp2-us'!L21/100)</f>
        <v>7.1922849480020075</v>
      </c>
      <c r="M21" s="5">
        <f>'ssp2-pop'!M21*('ssp2-us'!M21/100)</f>
        <v>7.1483850177873061</v>
      </c>
      <c r="N21" s="5">
        <f>'ssp2-pop'!N21*('ssp2-us'!N21/100)</f>
        <v>7.0845996214267206</v>
      </c>
      <c r="O21" s="5">
        <f>'ssp2-pop'!O21*('ssp2-us'!O21/100)</f>
        <v>7.0011274841606932</v>
      </c>
      <c r="P21" s="5">
        <f>'ssp2-pop'!P21*('ssp2-us'!P21/100)</f>
        <v>6.9033394598444335</v>
      </c>
      <c r="Q21" s="5">
        <f>'ssp2-pop'!Q21*('ssp2-us'!Q21/100)</f>
        <v>6.7897545561709594</v>
      </c>
      <c r="R21" s="5">
        <f>'ssp2-pop'!R21*('ssp2-us'!R21/100)</f>
        <v>6.6660683690939591</v>
      </c>
      <c r="S21" s="5">
        <f>'ssp2-pop'!S21*('ssp2-us'!S21/100)</f>
        <v>6.5341066777512458</v>
      </c>
      <c r="T21" s="5">
        <f>'ssp2-pop'!T21*('ssp2-us'!T21/100)</f>
        <v>6.3955064835567583</v>
      </c>
      <c r="U21" s="5">
        <f>'ssp2-pop'!U21*('ssp2-us'!U21/100)</f>
        <v>6.2540656706888722</v>
      </c>
      <c r="V21" s="5">
        <f>'ssp2-pop'!V21*('ssp2-us'!V21/100)</f>
        <v>6.1164873319709043</v>
      </c>
      <c r="W21" s="5">
        <f>'ssp2-pop'!W21*('ssp2-us'!W21/100)</f>
        <v>5.9844516402199162</v>
      </c>
      <c r="X21" s="5">
        <f>'ssp2-pop'!X21*('ssp2-us'!X21/100)</f>
        <v>5.8537700898593927</v>
      </c>
    </row>
    <row r="22" spans="1:24" x14ac:dyDescent="0.3">
      <c r="A22" s="6" t="s">
        <v>6</v>
      </c>
      <c r="B22" s="6" t="s">
        <v>202</v>
      </c>
      <c r="C22" s="6" t="s">
        <v>29</v>
      </c>
      <c r="D22" s="6" t="s">
        <v>205</v>
      </c>
      <c r="E22" s="6" t="s">
        <v>204</v>
      </c>
      <c r="F22" s="5">
        <f>'ssp2-pop'!F22*('ssp2-us'!F22/100)</f>
        <v>0.16282199122999994</v>
      </c>
      <c r="G22" s="5">
        <f>'ssp2-pop'!G22*('ssp2-us'!G22/100)</f>
        <v>0.18876065740059086</v>
      </c>
      <c r="H22" s="5">
        <f>'ssp2-pop'!H22*('ssp2-us'!H22/100)</f>
        <v>0.2133602475650212</v>
      </c>
      <c r="I22" s="5">
        <f>'ssp2-pop'!I22*('ssp2-us'!I22/100)</f>
        <v>0.23546638353154173</v>
      </c>
      <c r="J22" s="5">
        <f>'ssp2-pop'!J22*('ssp2-us'!J22/100)</f>
        <v>0.25542780006686011</v>
      </c>
      <c r="K22" s="5">
        <f>'ssp2-pop'!K22*('ssp2-us'!K22/100)</f>
        <v>0.27325953350524812</v>
      </c>
      <c r="L22" s="5">
        <f>'ssp2-pop'!L22*('ssp2-us'!L22/100)</f>
        <v>0.2889805412650262</v>
      </c>
      <c r="M22" s="5">
        <f>'ssp2-pop'!M22*('ssp2-us'!M22/100)</f>
        <v>0.30244787289664082</v>
      </c>
      <c r="N22" s="5">
        <f>'ssp2-pop'!N22*('ssp2-us'!N22/100)</f>
        <v>0.31363212111397465</v>
      </c>
      <c r="O22" s="5">
        <f>'ssp2-pop'!O22*('ssp2-us'!O22/100)</f>
        <v>0.32277247454577912</v>
      </c>
      <c r="P22" s="5">
        <f>'ssp2-pop'!P22*('ssp2-us'!P22/100)</f>
        <v>0.33002803830535532</v>
      </c>
      <c r="Q22" s="5">
        <f>'ssp2-pop'!Q22*('ssp2-us'!Q22/100)</f>
        <v>0.33571201101279918</v>
      </c>
      <c r="R22" s="5">
        <f>'ssp2-pop'!R22*('ssp2-us'!R22/100)</f>
        <v>0.34001296602727338</v>
      </c>
      <c r="S22" s="5">
        <f>'ssp2-pop'!S22*('ssp2-us'!S22/100)</f>
        <v>0.34334988852437021</v>
      </c>
      <c r="T22" s="5">
        <f>'ssp2-pop'!T22*('ssp2-us'!T22/100)</f>
        <v>0.34575611326660843</v>
      </c>
      <c r="U22" s="5">
        <f>'ssp2-pop'!U22*('ssp2-us'!U22/100)</f>
        <v>0.34745144552854867</v>
      </c>
      <c r="V22" s="5">
        <f>'ssp2-pop'!V22*('ssp2-us'!V22/100)</f>
        <v>0.34849392809031571</v>
      </c>
      <c r="W22" s="5">
        <f>'ssp2-pop'!W22*('ssp2-us'!W22/100)</f>
        <v>0.34946188515301341</v>
      </c>
      <c r="X22" s="5">
        <f>'ssp2-pop'!X22*('ssp2-us'!X22/100)</f>
        <v>0.35052547872269502</v>
      </c>
    </row>
    <row r="23" spans="1:24" x14ac:dyDescent="0.3">
      <c r="A23" s="6" t="s">
        <v>6</v>
      </c>
      <c r="B23" s="6" t="s">
        <v>202</v>
      </c>
      <c r="C23" s="6" t="s">
        <v>30</v>
      </c>
      <c r="D23" s="6" t="s">
        <v>205</v>
      </c>
      <c r="E23" s="6" t="s">
        <v>204</v>
      </c>
      <c r="F23" s="5">
        <f>'ssp2-pop'!F23*('ssp2-us'!F23/100)</f>
        <v>6.6078180170500005</v>
      </c>
      <c r="G23" s="5">
        <f>'ssp2-pop'!G23*('ssp2-us'!G23/100)</f>
        <v>7.2929417393083806</v>
      </c>
      <c r="H23" s="5">
        <f>'ssp2-pop'!H23*('ssp2-us'!H23/100)</f>
        <v>7.9775346622544783</v>
      </c>
      <c r="I23" s="5">
        <f>'ssp2-pop'!I23*('ssp2-us'!I23/100)</f>
        <v>8.6531266707042302</v>
      </c>
      <c r="J23" s="5">
        <f>'ssp2-pop'!J23*('ssp2-us'!J23/100)</f>
        <v>9.2952323758739155</v>
      </c>
      <c r="K23" s="5">
        <f>'ssp2-pop'!K23*('ssp2-us'!K23/100)</f>
        <v>9.8887775903383837</v>
      </c>
      <c r="L23" s="5">
        <f>'ssp2-pop'!L23*('ssp2-us'!L23/100)</f>
        <v>10.430989769722935</v>
      </c>
      <c r="M23" s="5">
        <f>'ssp2-pop'!M23*('ssp2-us'!M23/100)</f>
        <v>10.914470888570479</v>
      </c>
      <c r="N23" s="5">
        <f>'ssp2-pop'!N23*('ssp2-us'!N23/100)</f>
        <v>11.340585365243074</v>
      </c>
      <c r="O23" s="5">
        <f>'ssp2-pop'!O23*('ssp2-us'!O23/100)</f>
        <v>11.696090376654094</v>
      </c>
      <c r="P23" s="5">
        <f>'ssp2-pop'!P23*('ssp2-us'!P23/100)</f>
        <v>11.986011040599932</v>
      </c>
      <c r="Q23" s="5">
        <f>'ssp2-pop'!Q23*('ssp2-us'!Q23/100)</f>
        <v>12.226810276790971</v>
      </c>
      <c r="R23" s="5">
        <f>'ssp2-pop'!R23*('ssp2-us'!R23/100)</f>
        <v>12.425238887997878</v>
      </c>
      <c r="S23" s="5">
        <f>'ssp2-pop'!S23*('ssp2-us'!S23/100)</f>
        <v>12.579437102255666</v>
      </c>
      <c r="T23" s="5">
        <f>'ssp2-pop'!T23*('ssp2-us'!T23/100)</f>
        <v>12.686883936648435</v>
      </c>
      <c r="U23" s="5">
        <f>'ssp2-pop'!U23*('ssp2-us'!U23/100)</f>
        <v>12.760002892789309</v>
      </c>
      <c r="V23" s="5">
        <f>'ssp2-pop'!V23*('ssp2-us'!V23/100)</f>
        <v>12.809272346810678</v>
      </c>
      <c r="W23" s="5">
        <f>'ssp2-pop'!W23*('ssp2-us'!W23/100)</f>
        <v>12.8414856411542</v>
      </c>
      <c r="X23" s="5">
        <f>'ssp2-pop'!X23*('ssp2-us'!X23/100)</f>
        <v>12.854477321765408</v>
      </c>
    </row>
    <row r="24" spans="1:24" x14ac:dyDescent="0.3">
      <c r="A24" s="6" t="s">
        <v>6</v>
      </c>
      <c r="B24" s="6" t="s">
        <v>202</v>
      </c>
      <c r="C24" s="6" t="s">
        <v>31</v>
      </c>
      <c r="D24" s="6" t="s">
        <v>205</v>
      </c>
      <c r="E24" s="6" t="s">
        <v>204</v>
      </c>
      <c r="F24" s="5">
        <f>'ssp2-pop'!F24*('ssp2-us'!F24/100)</f>
        <v>168.68523102629999</v>
      </c>
      <c r="G24" s="5">
        <f>'ssp2-pop'!G24*('ssp2-us'!G24/100)</f>
        <v>178.21691266227018</v>
      </c>
      <c r="H24" s="5">
        <f>'ssp2-pop'!H24*('ssp2-us'!H24/100)</f>
        <v>186.94711049373225</v>
      </c>
      <c r="I24" s="5">
        <f>'ssp2-pop'!I24*('ssp2-us'!I24/100)</f>
        <v>194.64992304740514</v>
      </c>
      <c r="J24" s="5">
        <f>'ssp2-pop'!J24*('ssp2-us'!J24/100)</f>
        <v>201.02378644208645</v>
      </c>
      <c r="K24" s="5">
        <f>'ssp2-pop'!K24*('ssp2-us'!K24/100)</f>
        <v>206.08412345154207</v>
      </c>
      <c r="L24" s="5">
        <f>'ssp2-pop'!L24*('ssp2-us'!L24/100)</f>
        <v>209.89093704204583</v>
      </c>
      <c r="M24" s="5">
        <f>'ssp2-pop'!M24*('ssp2-us'!M24/100)</f>
        <v>212.46585454202389</v>
      </c>
      <c r="N24" s="5">
        <f>'ssp2-pop'!N24*('ssp2-us'!N24/100)</f>
        <v>213.68208520362336</v>
      </c>
      <c r="O24" s="5">
        <f>'ssp2-pop'!O24*('ssp2-us'!O24/100)</f>
        <v>213.49920563639549</v>
      </c>
      <c r="P24" s="5">
        <f>'ssp2-pop'!P24*('ssp2-us'!P24/100)</f>
        <v>212.2272343949127</v>
      </c>
      <c r="Q24" s="5">
        <f>'ssp2-pop'!Q24*('ssp2-us'!Q24/100)</f>
        <v>209.95723814350129</v>
      </c>
      <c r="R24" s="5">
        <f>'ssp2-pop'!R24*('ssp2-us'!R24/100)</f>
        <v>206.81551521561479</v>
      </c>
      <c r="S24" s="5">
        <f>'ssp2-pop'!S24*('ssp2-us'!S24/100)</f>
        <v>202.89090128064734</v>
      </c>
      <c r="T24" s="5">
        <f>'ssp2-pop'!T24*('ssp2-us'!T24/100)</f>
        <v>198.39273818809698</v>
      </c>
      <c r="U24" s="5">
        <f>'ssp2-pop'!U24*('ssp2-us'!U24/100)</f>
        <v>193.48460264356319</v>
      </c>
      <c r="V24" s="5">
        <f>'ssp2-pop'!V24*('ssp2-us'!V24/100)</f>
        <v>188.36122991219369</v>
      </c>
      <c r="W24" s="5">
        <f>'ssp2-pop'!W24*('ssp2-us'!W24/100)</f>
        <v>183.14846617604636</v>
      </c>
      <c r="X24" s="5">
        <f>'ssp2-pop'!X24*('ssp2-us'!X24/100)</f>
        <v>177.90834202368762</v>
      </c>
    </row>
    <row r="25" spans="1:24" x14ac:dyDescent="0.3">
      <c r="A25" s="6" t="s">
        <v>6</v>
      </c>
      <c r="B25" s="6" t="s">
        <v>202</v>
      </c>
      <c r="C25" s="6" t="s">
        <v>32</v>
      </c>
      <c r="D25" s="6" t="s">
        <v>205</v>
      </c>
      <c r="E25" s="6" t="s">
        <v>204</v>
      </c>
      <c r="F25" s="5">
        <f>'ssp2-pop'!F25*('ssp2-us'!F25/100)</f>
        <v>0.12154756239</v>
      </c>
      <c r="G25" s="5">
        <f>'ssp2-pop'!G25*('ssp2-us'!G25/100)</f>
        <v>0.13231358436253574</v>
      </c>
      <c r="H25" s="5">
        <f>'ssp2-pop'!H25*('ssp2-us'!H25/100)</f>
        <v>0.1425670540813877</v>
      </c>
      <c r="I25" s="5">
        <f>'ssp2-pop'!I25*('ssp2-us'!I25/100)</f>
        <v>0.15176020772941237</v>
      </c>
      <c r="J25" s="5">
        <f>'ssp2-pop'!J25*('ssp2-us'!J25/100)</f>
        <v>0.15963951459782671</v>
      </c>
      <c r="K25" s="5">
        <f>'ssp2-pop'!K25*('ssp2-us'!K25/100)</f>
        <v>0.16607528785844994</v>
      </c>
      <c r="L25" s="5">
        <f>'ssp2-pop'!L25*('ssp2-us'!L25/100)</f>
        <v>0.17072949678498592</v>
      </c>
      <c r="M25" s="5">
        <f>'ssp2-pop'!M25*('ssp2-us'!M25/100)</f>
        <v>0.17366900562573356</v>
      </c>
      <c r="N25" s="5">
        <f>'ssp2-pop'!N25*('ssp2-us'!N25/100)</f>
        <v>0.17525527379685465</v>
      </c>
      <c r="O25" s="5">
        <f>'ssp2-pop'!O25*('ssp2-us'!O25/100)</f>
        <v>0.17570462001255738</v>
      </c>
      <c r="P25" s="5">
        <f>'ssp2-pop'!P25*('ssp2-us'!P25/100)</f>
        <v>0.17532108147368694</v>
      </c>
      <c r="Q25" s="5">
        <f>'ssp2-pop'!Q25*('ssp2-us'!Q25/100)</f>
        <v>0.17403936750106816</v>
      </c>
      <c r="R25" s="5">
        <f>'ssp2-pop'!R25*('ssp2-us'!R25/100)</f>
        <v>0.17203311039213065</v>
      </c>
      <c r="S25" s="5">
        <f>'ssp2-pop'!S25*('ssp2-us'!S25/100)</f>
        <v>0.16938139566288365</v>
      </c>
      <c r="T25" s="5">
        <f>'ssp2-pop'!T25*('ssp2-us'!T25/100)</f>
        <v>0.16614014221903081</v>
      </c>
      <c r="U25" s="5">
        <f>'ssp2-pop'!U25*('ssp2-us'!U25/100)</f>
        <v>0.16242902341999432</v>
      </c>
      <c r="V25" s="5">
        <f>'ssp2-pop'!V25*('ssp2-us'!V25/100)</f>
        <v>0.15839709468460567</v>
      </c>
      <c r="W25" s="5">
        <f>'ssp2-pop'!W25*('ssp2-us'!W25/100)</f>
        <v>0.1542688974722646</v>
      </c>
      <c r="X25" s="5">
        <f>'ssp2-pop'!X25*('ssp2-us'!X25/100)</f>
        <v>0.15016413458928249</v>
      </c>
    </row>
    <row r="26" spans="1:24" x14ac:dyDescent="0.3">
      <c r="A26" s="6" t="s">
        <v>6</v>
      </c>
      <c r="B26" s="6" t="s">
        <v>202</v>
      </c>
      <c r="C26" s="6" t="s">
        <v>33</v>
      </c>
      <c r="D26" s="6" t="s">
        <v>205</v>
      </c>
      <c r="E26" s="6" t="s">
        <v>204</v>
      </c>
      <c r="F26" s="5">
        <f>'ssp2-pop'!F26*('ssp2-us'!F26/100)</f>
        <v>0.30179893679999986</v>
      </c>
      <c r="G26" s="5">
        <f>'ssp2-pop'!G26*('ssp2-us'!G26/100)</f>
        <v>0.33700600972579925</v>
      </c>
      <c r="H26" s="5">
        <f>'ssp2-pop'!H26*('ssp2-us'!H26/100)</f>
        <v>0.37199171025803424</v>
      </c>
      <c r="I26" s="5">
        <f>'ssp2-pop'!I26*('ssp2-us'!I26/100)</f>
        <v>0.40588195569578522</v>
      </c>
      <c r="J26" s="5">
        <f>'ssp2-pop'!J26*('ssp2-us'!J26/100)</f>
        <v>0.43832993663010084</v>
      </c>
      <c r="K26" s="5">
        <f>'ssp2-pop'!K26*('ssp2-us'!K26/100)</f>
        <v>0.46932200085795295</v>
      </c>
      <c r="L26" s="5">
        <f>'ssp2-pop'!L26*('ssp2-us'!L26/100)</f>
        <v>0.49881969298505796</v>
      </c>
      <c r="M26" s="5">
        <f>'ssp2-pop'!M26*('ssp2-us'!M26/100)</f>
        <v>0.5267338202366133</v>
      </c>
      <c r="N26" s="5">
        <f>'ssp2-pop'!N26*('ssp2-us'!N26/100)</f>
        <v>0.55318351160575241</v>
      </c>
      <c r="O26" s="5">
        <f>'ssp2-pop'!O26*('ssp2-us'!O26/100)</f>
        <v>0.57736485563992868</v>
      </c>
      <c r="P26" s="5">
        <f>'ssp2-pop'!P26*('ssp2-us'!P26/100)</f>
        <v>0.59877980602545622</v>
      </c>
      <c r="Q26" s="5">
        <f>'ssp2-pop'!Q26*('ssp2-us'!Q26/100)</f>
        <v>0.61492030737185099</v>
      </c>
      <c r="R26" s="5">
        <f>'ssp2-pop'!R26*('ssp2-us'!R26/100)</f>
        <v>0.62618909730413896</v>
      </c>
      <c r="S26" s="5">
        <f>'ssp2-pop'!S26*('ssp2-us'!S26/100)</f>
        <v>0.63267877843409681</v>
      </c>
      <c r="T26" s="5">
        <f>'ssp2-pop'!T26*('ssp2-us'!T26/100)</f>
        <v>0.63539257902789514</v>
      </c>
      <c r="U26" s="5">
        <f>'ssp2-pop'!U26*('ssp2-us'!U26/100)</f>
        <v>0.63473052647692996</v>
      </c>
      <c r="V26" s="5">
        <f>'ssp2-pop'!V26*('ssp2-us'!V26/100)</f>
        <v>0.6310623468724631</v>
      </c>
      <c r="W26" s="5">
        <f>'ssp2-pop'!W26*('ssp2-us'!W26/100)</f>
        <v>0.62464356204529004</v>
      </c>
      <c r="X26" s="5">
        <f>'ssp2-pop'!X26*('ssp2-us'!X26/100)</f>
        <v>0.61565620597462778</v>
      </c>
    </row>
    <row r="27" spans="1:24" x14ac:dyDescent="0.3">
      <c r="A27" s="6" t="s">
        <v>6</v>
      </c>
      <c r="B27" s="6" t="s">
        <v>202</v>
      </c>
      <c r="C27" s="6" t="s">
        <v>34</v>
      </c>
      <c r="D27" s="6" t="s">
        <v>205</v>
      </c>
      <c r="E27" s="6" t="s">
        <v>204</v>
      </c>
      <c r="F27" s="5">
        <f>'ssp2-pop'!F27*('ssp2-us'!F27/100)</f>
        <v>0.25195199580000005</v>
      </c>
      <c r="G27" s="5">
        <f>'ssp2-pop'!G27*('ssp2-us'!G27/100)</f>
        <v>0.30783949866650223</v>
      </c>
      <c r="H27" s="5">
        <f>'ssp2-pop'!H27*('ssp2-us'!H27/100)</f>
        <v>0.3681593339585173</v>
      </c>
      <c r="I27" s="5">
        <f>'ssp2-pop'!I27*('ssp2-us'!I27/100)</f>
        <v>0.43070505833814293</v>
      </c>
      <c r="J27" s="5">
        <f>'ssp2-pop'!J27*('ssp2-us'!J27/100)</f>
        <v>0.49373401508589299</v>
      </c>
      <c r="K27" s="5">
        <f>'ssp2-pop'!K27*('ssp2-us'!K27/100)</f>
        <v>0.55573078486301275</v>
      </c>
      <c r="L27" s="5">
        <f>'ssp2-pop'!L27*('ssp2-us'!L27/100)</f>
        <v>0.61679257267596699</v>
      </c>
      <c r="M27" s="5">
        <f>'ssp2-pop'!M27*('ssp2-us'!M27/100)</f>
        <v>0.67623251974619925</v>
      </c>
      <c r="N27" s="5">
        <f>'ssp2-pop'!N27*('ssp2-us'!N27/100)</f>
        <v>0.73251960023566121</v>
      </c>
      <c r="O27" s="5">
        <f>'ssp2-pop'!O27*('ssp2-us'!O27/100)</f>
        <v>0.7839347239904545</v>
      </c>
      <c r="P27" s="5">
        <f>'ssp2-pop'!P27*('ssp2-us'!P27/100)</f>
        <v>0.8290836670455688</v>
      </c>
      <c r="Q27" s="5">
        <f>'ssp2-pop'!Q27*('ssp2-us'!Q27/100)</f>
        <v>0.86645935280745612</v>
      </c>
      <c r="R27" s="5">
        <f>'ssp2-pop'!R27*('ssp2-us'!R27/100)</f>
        <v>0.89628993966782378</v>
      </c>
      <c r="S27" s="5">
        <f>'ssp2-pop'!S27*('ssp2-us'!S27/100)</f>
        <v>0.91849855874052522</v>
      </c>
      <c r="T27" s="5">
        <f>'ssp2-pop'!T27*('ssp2-us'!T27/100)</f>
        <v>0.93303205741412931</v>
      </c>
      <c r="U27" s="5">
        <f>'ssp2-pop'!U27*('ssp2-us'!U27/100)</f>
        <v>0.94073161285581219</v>
      </c>
      <c r="V27" s="5">
        <f>'ssp2-pop'!V27*('ssp2-us'!V27/100)</f>
        <v>0.94268536666498226</v>
      </c>
      <c r="W27" s="5">
        <f>'ssp2-pop'!W27*('ssp2-us'!W27/100)</f>
        <v>0.94048265681354237</v>
      </c>
      <c r="X27" s="5">
        <f>'ssp2-pop'!X27*('ssp2-us'!X27/100)</f>
        <v>0.93415214116221124</v>
      </c>
    </row>
    <row r="28" spans="1:24" x14ac:dyDescent="0.3">
      <c r="A28" s="6" t="s">
        <v>6</v>
      </c>
      <c r="B28" s="6" t="s">
        <v>202</v>
      </c>
      <c r="C28" s="6" t="s">
        <v>35</v>
      </c>
      <c r="D28" s="6" t="s">
        <v>205</v>
      </c>
      <c r="E28" s="6" t="s">
        <v>204</v>
      </c>
      <c r="F28" s="5">
        <f>'ssp2-pop'!F28*('ssp2-us'!F28/100)</f>
        <v>1.2269257562999998</v>
      </c>
      <c r="G28" s="5">
        <f>'ssp2-pop'!G28*('ssp2-us'!G28/100)</f>
        <v>1.3679224720496188</v>
      </c>
      <c r="H28" s="5">
        <f>'ssp2-pop'!H28*('ssp2-us'!H28/100)</f>
        <v>1.5013511521583536</v>
      </c>
      <c r="I28" s="5">
        <f>'ssp2-pop'!I28*('ssp2-us'!I28/100)</f>
        <v>1.6237859050507455</v>
      </c>
      <c r="J28" s="5">
        <f>'ssp2-pop'!J28*('ssp2-us'!J28/100)</f>
        <v>1.7372047811843081</v>
      </c>
      <c r="K28" s="5">
        <f>'ssp2-pop'!K28*('ssp2-us'!K28/100)</f>
        <v>1.8441806313777396</v>
      </c>
      <c r="L28" s="5">
        <f>'ssp2-pop'!L28*('ssp2-us'!L28/100)</f>
        <v>1.945429090067166</v>
      </c>
      <c r="M28" s="5">
        <f>'ssp2-pop'!M28*('ssp2-us'!M28/100)</f>
        <v>2.0418794429903797</v>
      </c>
      <c r="N28" s="5">
        <f>'ssp2-pop'!N28*('ssp2-us'!N28/100)</f>
        <v>2.1347904657387793</v>
      </c>
      <c r="O28" s="5">
        <f>'ssp2-pop'!O28*('ssp2-us'!O28/100)</f>
        <v>2.222935394457819</v>
      </c>
      <c r="P28" s="5">
        <f>'ssp2-pop'!P28*('ssp2-us'!P28/100)</f>
        <v>2.3076847334312229</v>
      </c>
      <c r="Q28" s="5">
        <f>'ssp2-pop'!Q28*('ssp2-us'!Q28/100)</f>
        <v>2.3780140604620041</v>
      </c>
      <c r="R28" s="5">
        <f>'ssp2-pop'!R28*('ssp2-us'!R28/100)</f>
        <v>2.4301082485784415</v>
      </c>
      <c r="S28" s="5">
        <f>'ssp2-pop'!S28*('ssp2-us'!S28/100)</f>
        <v>2.4629151257718456</v>
      </c>
      <c r="T28" s="5">
        <f>'ssp2-pop'!T28*('ssp2-us'!T28/100)</f>
        <v>2.479666714237124</v>
      </c>
      <c r="U28" s="5">
        <f>'ssp2-pop'!U28*('ssp2-us'!U28/100)</f>
        <v>2.4782019300639129</v>
      </c>
      <c r="V28" s="5">
        <f>'ssp2-pop'!V28*('ssp2-us'!V28/100)</f>
        <v>2.4622390656387689</v>
      </c>
      <c r="W28" s="5">
        <f>'ssp2-pop'!W28*('ssp2-us'!W28/100)</f>
        <v>2.4314836079009092</v>
      </c>
      <c r="X28" s="5">
        <f>'ssp2-pop'!X28*('ssp2-us'!X28/100)</f>
        <v>2.3851030738494616</v>
      </c>
    </row>
    <row r="29" spans="1:24" x14ac:dyDescent="0.3">
      <c r="A29" s="6" t="s">
        <v>6</v>
      </c>
      <c r="B29" s="6" t="s">
        <v>202</v>
      </c>
      <c r="C29" s="6" t="s">
        <v>36</v>
      </c>
      <c r="D29" s="6" t="s">
        <v>205</v>
      </c>
      <c r="E29" s="6" t="s">
        <v>204</v>
      </c>
      <c r="F29" s="5">
        <f>'ssp2-pop'!F29*('ssp2-us'!F29/100)</f>
        <v>1.7139012909300007</v>
      </c>
      <c r="G29" s="5">
        <f>'ssp2-pop'!G29*('ssp2-us'!G29/100)</f>
        <v>2.0235270387006614</v>
      </c>
      <c r="H29" s="5">
        <f>'ssp2-pop'!H29*('ssp2-us'!H29/100)</f>
        <v>2.3638756832358556</v>
      </c>
      <c r="I29" s="5">
        <f>'ssp2-pop'!I29*('ssp2-us'!I29/100)</f>
        <v>2.7175047263911609</v>
      </c>
      <c r="J29" s="5">
        <f>'ssp2-pop'!J29*('ssp2-us'!J29/100)</f>
        <v>3.0787641367485814</v>
      </c>
      <c r="K29" s="5">
        <f>'ssp2-pop'!K29*('ssp2-us'!K29/100)</f>
        <v>3.4375449895891643</v>
      </c>
      <c r="L29" s="5">
        <f>'ssp2-pop'!L29*('ssp2-us'!L29/100)</f>
        <v>3.7906488194105883</v>
      </c>
      <c r="M29" s="5">
        <f>'ssp2-pop'!M29*('ssp2-us'!M29/100)</f>
        <v>4.1258737116698221</v>
      </c>
      <c r="N29" s="5">
        <f>'ssp2-pop'!N29*('ssp2-us'!N29/100)</f>
        <v>4.4366962694989933</v>
      </c>
      <c r="O29" s="5">
        <f>'ssp2-pop'!O29*('ssp2-us'!O29/100)</f>
        <v>4.7244427763118262</v>
      </c>
      <c r="P29" s="5">
        <f>'ssp2-pop'!P29*('ssp2-us'!P29/100)</f>
        <v>4.9813057387589366</v>
      </c>
      <c r="Q29" s="5">
        <f>'ssp2-pop'!Q29*('ssp2-us'!Q29/100)</f>
        <v>5.2037245823261671</v>
      </c>
      <c r="R29" s="5">
        <f>'ssp2-pop'!R29*('ssp2-us'!R29/100)</f>
        <v>5.3920458504725799</v>
      </c>
      <c r="S29" s="5">
        <f>'ssp2-pop'!S29*('ssp2-us'!S29/100)</f>
        <v>5.5441165701866462</v>
      </c>
      <c r="T29" s="5">
        <f>'ssp2-pop'!T29*('ssp2-us'!T29/100)</f>
        <v>5.6647708958985667</v>
      </c>
      <c r="U29" s="5">
        <f>'ssp2-pop'!U29*('ssp2-us'!U29/100)</f>
        <v>5.755274927151711</v>
      </c>
      <c r="V29" s="5">
        <f>'ssp2-pop'!V29*('ssp2-us'!V29/100)</f>
        <v>5.8167794100331829</v>
      </c>
      <c r="W29" s="5">
        <f>'ssp2-pop'!W29*('ssp2-us'!W29/100)</f>
        <v>5.8556209331658442</v>
      </c>
      <c r="X29" s="5">
        <f>'ssp2-pop'!X29*('ssp2-us'!X29/100)</f>
        <v>5.8744514120623039</v>
      </c>
    </row>
    <row r="30" spans="1:24" x14ac:dyDescent="0.3">
      <c r="A30" s="6" t="s">
        <v>6</v>
      </c>
      <c r="B30" s="6" t="s">
        <v>202</v>
      </c>
      <c r="C30" s="6" t="s">
        <v>37</v>
      </c>
      <c r="D30" s="6" t="s">
        <v>205</v>
      </c>
      <c r="E30" s="6" t="s">
        <v>204</v>
      </c>
      <c r="F30" s="5">
        <f>'ssp2-pop'!F30*('ssp2-us'!F30/100)</f>
        <v>27.411250971260007</v>
      </c>
      <c r="G30" s="5">
        <f>'ssp2-pop'!G30*('ssp2-us'!G30/100)</f>
        <v>29.507689780444597</v>
      </c>
      <c r="H30" s="5">
        <f>'ssp2-pop'!H30*('ssp2-us'!H30/100)</f>
        <v>31.666420438385511</v>
      </c>
      <c r="I30" s="5">
        <f>'ssp2-pop'!I30*('ssp2-us'!I30/100)</f>
        <v>33.80680416958203</v>
      </c>
      <c r="J30" s="5">
        <f>'ssp2-pop'!J30*('ssp2-us'!J30/100)</f>
        <v>35.832842326377985</v>
      </c>
      <c r="K30" s="5">
        <f>'ssp2-pop'!K30*('ssp2-us'!K30/100)</f>
        <v>37.737381571475453</v>
      </c>
      <c r="L30" s="5">
        <f>'ssp2-pop'!L30*('ssp2-us'!L30/100)</f>
        <v>39.580477372738976</v>
      </c>
      <c r="M30" s="5">
        <f>'ssp2-pop'!M30*('ssp2-us'!M30/100)</f>
        <v>41.394465397942916</v>
      </c>
      <c r="N30" s="5">
        <f>'ssp2-pop'!N30*('ssp2-us'!N30/100)</f>
        <v>43.186804901104345</v>
      </c>
      <c r="O30" s="5">
        <f>'ssp2-pop'!O30*('ssp2-us'!O30/100)</f>
        <v>44.922370198374026</v>
      </c>
      <c r="P30" s="5">
        <f>'ssp2-pop'!P30*('ssp2-us'!P30/100)</f>
        <v>46.593887058934214</v>
      </c>
      <c r="Q30" s="5">
        <f>'ssp2-pop'!Q30*('ssp2-us'!Q30/100)</f>
        <v>48.087030874602746</v>
      </c>
      <c r="R30" s="5">
        <f>'ssp2-pop'!R30*('ssp2-us'!R30/100)</f>
        <v>49.40255998098587</v>
      </c>
      <c r="S30" s="5">
        <f>'ssp2-pop'!S30*('ssp2-us'!S30/100)</f>
        <v>50.53500653303238</v>
      </c>
      <c r="T30" s="5">
        <f>'ssp2-pop'!T30*('ssp2-us'!T30/100)</f>
        <v>51.451100969377656</v>
      </c>
      <c r="U30" s="5">
        <f>'ssp2-pop'!U30*('ssp2-us'!U30/100)</f>
        <v>52.120209737366444</v>
      </c>
      <c r="V30" s="5">
        <f>'ssp2-pop'!V30*('ssp2-us'!V30/100)</f>
        <v>52.534638343607412</v>
      </c>
      <c r="W30" s="5">
        <f>'ssp2-pop'!W30*('ssp2-us'!W30/100)</f>
        <v>52.638555752248052</v>
      </c>
      <c r="X30" s="5">
        <f>'ssp2-pop'!X30*('ssp2-us'!X30/100)</f>
        <v>52.440965995693368</v>
      </c>
    </row>
    <row r="31" spans="1:24" x14ac:dyDescent="0.3">
      <c r="A31" s="6" t="s">
        <v>6</v>
      </c>
      <c r="B31" s="6" t="s">
        <v>202</v>
      </c>
      <c r="C31" s="6" t="s">
        <v>38</v>
      </c>
      <c r="D31" s="6" t="s">
        <v>205</v>
      </c>
      <c r="E31" s="6" t="s">
        <v>204</v>
      </c>
      <c r="F31" s="5">
        <f>'ssp2-pop'!F31*('ssp2-us'!F31/100)</f>
        <v>5.6427008411400008</v>
      </c>
      <c r="G31" s="5">
        <f>'ssp2-pop'!G31*('ssp2-us'!G31/100)</f>
        <v>5.9720549193850339</v>
      </c>
      <c r="H31" s="5">
        <f>'ssp2-pop'!H31*('ssp2-us'!H31/100)</f>
        <v>6.2725306819774573</v>
      </c>
      <c r="I31" s="5">
        <f>'ssp2-pop'!I31*('ssp2-us'!I31/100)</f>
        <v>6.5768094960186261</v>
      </c>
      <c r="J31" s="5">
        <f>'ssp2-pop'!J31*('ssp2-us'!J31/100)</f>
        <v>6.8739217833937198</v>
      </c>
      <c r="K31" s="5">
        <f>'ssp2-pop'!K31*('ssp2-us'!K31/100)</f>
        <v>7.1530142252453386</v>
      </c>
      <c r="L31" s="5">
        <f>'ssp2-pop'!L31*('ssp2-us'!L31/100)</f>
        <v>7.4109391983265223</v>
      </c>
      <c r="M31" s="5">
        <f>'ssp2-pop'!M31*('ssp2-us'!M31/100)</f>
        <v>7.6506647404289252</v>
      </c>
      <c r="N31" s="5">
        <f>'ssp2-pop'!N31*('ssp2-us'!N31/100)</f>
        <v>7.8720139156299531</v>
      </c>
      <c r="O31" s="5">
        <f>'ssp2-pop'!O31*('ssp2-us'!O31/100)</f>
        <v>8.0702500256630199</v>
      </c>
      <c r="P31" s="5">
        <f>'ssp2-pop'!P31*('ssp2-us'!P31/100)</f>
        <v>8.2431355647294353</v>
      </c>
      <c r="Q31" s="5">
        <f>'ssp2-pop'!Q31*('ssp2-us'!Q31/100)</f>
        <v>8.3770964447056588</v>
      </c>
      <c r="R31" s="5">
        <f>'ssp2-pop'!R31*('ssp2-us'!R31/100)</f>
        <v>8.4789749604849511</v>
      </c>
      <c r="S31" s="5">
        <f>'ssp2-pop'!S31*('ssp2-us'!S31/100)</f>
        <v>8.5535156555801901</v>
      </c>
      <c r="T31" s="5">
        <f>'ssp2-pop'!T31*('ssp2-us'!T31/100)</f>
        <v>8.6024178184539615</v>
      </c>
      <c r="U31" s="5">
        <f>'ssp2-pop'!U31*('ssp2-us'!U31/100)</f>
        <v>8.623958526471645</v>
      </c>
      <c r="V31" s="5">
        <f>'ssp2-pop'!V31*('ssp2-us'!V31/100)</f>
        <v>8.6020237886572559</v>
      </c>
      <c r="W31" s="5">
        <f>'ssp2-pop'!W31*('ssp2-us'!W31/100)</f>
        <v>8.5381269050311275</v>
      </c>
      <c r="X31" s="5">
        <f>'ssp2-pop'!X31*('ssp2-us'!X31/100)</f>
        <v>8.440096957449553</v>
      </c>
    </row>
    <row r="32" spans="1:24" x14ac:dyDescent="0.3">
      <c r="A32" s="6" t="s">
        <v>6</v>
      </c>
      <c r="B32" s="6" t="s">
        <v>202</v>
      </c>
      <c r="C32" s="6" t="s">
        <v>39</v>
      </c>
      <c r="D32" s="6" t="s">
        <v>205</v>
      </c>
      <c r="E32" s="6" t="s">
        <v>204</v>
      </c>
      <c r="F32" s="5">
        <f>'ssp2-pop'!F32*('ssp2-us'!F32/100)</f>
        <v>15.231866867519978</v>
      </c>
      <c r="G32" s="5">
        <f>'ssp2-pop'!G32*('ssp2-us'!G32/100)</f>
        <v>16.125809901323564</v>
      </c>
      <c r="H32" s="5">
        <f>'ssp2-pop'!H32*('ssp2-us'!H32/100)</f>
        <v>16.960668411604754</v>
      </c>
      <c r="I32" s="5">
        <f>'ssp2-pop'!I32*('ssp2-us'!I32/100)</f>
        <v>17.712728523087677</v>
      </c>
      <c r="J32" s="5">
        <f>'ssp2-pop'!J32*('ssp2-us'!J32/100)</f>
        <v>18.35328386021439</v>
      </c>
      <c r="K32" s="5">
        <f>'ssp2-pop'!K32*('ssp2-us'!K32/100)</f>
        <v>18.871673543571717</v>
      </c>
      <c r="L32" s="5">
        <f>'ssp2-pop'!L32*('ssp2-us'!L32/100)</f>
        <v>19.26548808901806</v>
      </c>
      <c r="M32" s="5">
        <f>'ssp2-pop'!M32*('ssp2-us'!M32/100)</f>
        <v>19.543060575098654</v>
      </c>
      <c r="N32" s="5">
        <f>'ssp2-pop'!N32*('ssp2-us'!N32/100)</f>
        <v>19.694245698640838</v>
      </c>
      <c r="O32" s="5">
        <f>'ssp2-pop'!O32*('ssp2-us'!O32/100)</f>
        <v>19.751824476385401</v>
      </c>
      <c r="P32" s="5">
        <f>'ssp2-pop'!P32*('ssp2-us'!P32/100)</f>
        <v>19.723993280879423</v>
      </c>
      <c r="Q32" s="5">
        <f>'ssp2-pop'!Q32*('ssp2-us'!Q32/100)</f>
        <v>19.613508566487258</v>
      </c>
      <c r="R32" s="5">
        <f>'ssp2-pop'!R32*('ssp2-us'!R32/100)</f>
        <v>19.429600514660649</v>
      </c>
      <c r="S32" s="5">
        <f>'ssp2-pop'!S32*('ssp2-us'!S32/100)</f>
        <v>19.181052241077182</v>
      </c>
      <c r="T32" s="5">
        <f>'ssp2-pop'!T32*('ssp2-us'!T32/100)</f>
        <v>18.869341921876632</v>
      </c>
      <c r="U32" s="5">
        <f>'ssp2-pop'!U32*('ssp2-us'!U32/100)</f>
        <v>18.500784503290888</v>
      </c>
      <c r="V32" s="5">
        <f>'ssp2-pop'!V32*('ssp2-us'!V32/100)</f>
        <v>18.088104231665135</v>
      </c>
      <c r="W32" s="5">
        <f>'ssp2-pop'!W32*('ssp2-us'!W32/100)</f>
        <v>17.649186446814067</v>
      </c>
      <c r="X32" s="5">
        <f>'ssp2-pop'!X32*('ssp2-us'!X32/100)</f>
        <v>17.177169617405806</v>
      </c>
    </row>
    <row r="33" spans="1:24" x14ac:dyDescent="0.3">
      <c r="A33" s="6" t="s">
        <v>6</v>
      </c>
      <c r="B33" s="6" t="s">
        <v>202</v>
      </c>
      <c r="C33" s="6" t="s">
        <v>40</v>
      </c>
      <c r="D33" s="6" t="s">
        <v>205</v>
      </c>
      <c r="E33" s="6" t="s">
        <v>204</v>
      </c>
      <c r="F33" s="5">
        <f>'ssp2-pop'!F33*('ssp2-us'!F33/100)</f>
        <v>629.82392062160068</v>
      </c>
      <c r="G33" s="5">
        <f>'ssp2-pop'!G33*('ssp2-us'!G33/100)</f>
        <v>695.29507673347473</v>
      </c>
      <c r="H33" s="5">
        <f>'ssp2-pop'!H33*('ssp2-us'!H33/100)</f>
        <v>754.00033764502678</v>
      </c>
      <c r="I33" s="5">
        <f>'ssp2-pop'!I33*('ssp2-us'!I33/100)</f>
        <v>802.99106867385603</v>
      </c>
      <c r="J33" s="5">
        <f>'ssp2-pop'!J33*('ssp2-us'!J33/100)</f>
        <v>841.1655436823861</v>
      </c>
      <c r="K33" s="5">
        <f>'ssp2-pop'!K33*('ssp2-us'!K33/100)</f>
        <v>867.73601477271075</v>
      </c>
      <c r="L33" s="5">
        <f>'ssp2-pop'!L33*('ssp2-us'!L33/100)</f>
        <v>882.79860170734366</v>
      </c>
      <c r="M33" s="5">
        <f>'ssp2-pop'!M33*('ssp2-us'!M33/100)</f>
        <v>887.31711966994908</v>
      </c>
      <c r="N33" s="5">
        <f>'ssp2-pop'!N33*('ssp2-us'!N33/100)</f>
        <v>882.27772948267784</v>
      </c>
      <c r="O33" s="5">
        <f>'ssp2-pop'!O33*('ssp2-us'!O33/100)</f>
        <v>869.14497930143125</v>
      </c>
      <c r="P33" s="5">
        <f>'ssp2-pop'!P33*('ssp2-us'!P33/100)</f>
        <v>849.5775323961368</v>
      </c>
      <c r="Q33" s="5">
        <f>'ssp2-pop'!Q33*('ssp2-us'!Q33/100)</f>
        <v>825.4956195607806</v>
      </c>
      <c r="R33" s="5">
        <f>'ssp2-pop'!R33*('ssp2-us'!R33/100)</f>
        <v>798.62811410664335</v>
      </c>
      <c r="S33" s="5">
        <f>'ssp2-pop'!S33*('ssp2-us'!S33/100)</f>
        <v>769.63968004321544</v>
      </c>
      <c r="T33" s="5">
        <f>'ssp2-pop'!T33*('ssp2-us'!T33/100)</f>
        <v>738.85756444701235</v>
      </c>
      <c r="U33" s="5">
        <f>'ssp2-pop'!U33*('ssp2-us'!U33/100)</f>
        <v>707.22046736403979</v>
      </c>
      <c r="V33" s="5">
        <f>'ssp2-pop'!V33*('ssp2-us'!V33/100)</f>
        <v>676.27120548679522</v>
      </c>
      <c r="W33" s="5">
        <f>'ssp2-pop'!W33*('ssp2-us'!W33/100)</f>
        <v>647.06088840300868</v>
      </c>
      <c r="X33" s="5">
        <f>'ssp2-pop'!X33*('ssp2-us'!X33/100)</f>
        <v>619.83181089435811</v>
      </c>
    </row>
    <row r="34" spans="1:24" x14ac:dyDescent="0.3">
      <c r="A34" s="6" t="s">
        <v>6</v>
      </c>
      <c r="B34" s="6" t="s">
        <v>202</v>
      </c>
      <c r="C34" s="6" t="s">
        <v>41</v>
      </c>
      <c r="D34" s="6" t="s">
        <v>205</v>
      </c>
      <c r="E34" s="6" t="s">
        <v>204</v>
      </c>
      <c r="F34" s="5">
        <f>'ssp2-pop'!F34*('ssp2-us'!F34/100)</f>
        <v>9.9796290580000058</v>
      </c>
      <c r="G34" s="5">
        <f>'ssp2-pop'!G34*('ssp2-us'!G34/100)</f>
        <v>11.580844146664356</v>
      </c>
      <c r="H34" s="5">
        <f>'ssp2-pop'!H34*('ssp2-us'!H34/100)</f>
        <v>13.206714296199857</v>
      </c>
      <c r="I34" s="5">
        <f>'ssp2-pop'!I34*('ssp2-us'!I34/100)</f>
        <v>14.784068293689723</v>
      </c>
      <c r="J34" s="5">
        <f>'ssp2-pop'!J34*('ssp2-us'!J34/100)</f>
        <v>16.320004323158891</v>
      </c>
      <c r="K34" s="5">
        <f>'ssp2-pop'!K34*('ssp2-us'!K34/100)</f>
        <v>17.794576803236367</v>
      </c>
      <c r="L34" s="5">
        <f>'ssp2-pop'!L34*('ssp2-us'!L34/100)</f>
        <v>19.158051943390525</v>
      </c>
      <c r="M34" s="5">
        <f>'ssp2-pop'!M34*('ssp2-us'!M34/100)</f>
        <v>20.376936563069009</v>
      </c>
      <c r="N34" s="5">
        <f>'ssp2-pop'!N34*('ssp2-us'!N34/100)</f>
        <v>21.459340737777204</v>
      </c>
      <c r="O34" s="5">
        <f>'ssp2-pop'!O34*('ssp2-us'!O34/100)</f>
        <v>22.388093800849067</v>
      </c>
      <c r="P34" s="5">
        <f>'ssp2-pop'!P34*('ssp2-us'!P34/100)</f>
        <v>23.184365569786813</v>
      </c>
      <c r="Q34" s="5">
        <f>'ssp2-pop'!Q34*('ssp2-us'!Q34/100)</f>
        <v>23.894070652978847</v>
      </c>
      <c r="R34" s="5">
        <f>'ssp2-pop'!R34*('ssp2-us'!R34/100)</f>
        <v>24.494950953202427</v>
      </c>
      <c r="S34" s="5">
        <f>'ssp2-pop'!S34*('ssp2-us'!S34/100)</f>
        <v>24.993854893532269</v>
      </c>
      <c r="T34" s="5">
        <f>'ssp2-pop'!T34*('ssp2-us'!T34/100)</f>
        <v>25.390277312566759</v>
      </c>
      <c r="U34" s="5">
        <f>'ssp2-pop'!U34*('ssp2-us'!U34/100)</f>
        <v>25.685375858107637</v>
      </c>
      <c r="V34" s="5">
        <f>'ssp2-pop'!V34*('ssp2-us'!V34/100)</f>
        <v>25.915200598900832</v>
      </c>
      <c r="W34" s="5">
        <f>'ssp2-pop'!W34*('ssp2-us'!W34/100)</f>
        <v>26.064166368828651</v>
      </c>
      <c r="X34" s="5">
        <f>'ssp2-pop'!X34*('ssp2-us'!X34/100)</f>
        <v>26.165279288916032</v>
      </c>
    </row>
    <row r="35" spans="1:24" x14ac:dyDescent="0.3">
      <c r="A35" s="6" t="s">
        <v>6</v>
      </c>
      <c r="B35" s="6" t="s">
        <v>202</v>
      </c>
      <c r="C35" s="6" t="s">
        <v>42</v>
      </c>
      <c r="D35" s="6" t="s">
        <v>205</v>
      </c>
      <c r="E35" s="6" t="s">
        <v>204</v>
      </c>
      <c r="F35" s="5">
        <f>'ssp2-pop'!F35*('ssp2-us'!F35/100)</f>
        <v>11.445163209329996</v>
      </c>
      <c r="G35" s="5">
        <f>'ssp2-pop'!G35*('ssp2-us'!G35/100)</f>
        <v>13.434691376157062</v>
      </c>
      <c r="H35" s="5">
        <f>'ssp2-pop'!H35*('ssp2-us'!H35/100)</f>
        <v>15.39739025955175</v>
      </c>
      <c r="I35" s="5">
        <f>'ssp2-pop'!I35*('ssp2-us'!I35/100)</f>
        <v>17.27024605231794</v>
      </c>
      <c r="J35" s="5">
        <f>'ssp2-pop'!J35*('ssp2-us'!J35/100)</f>
        <v>19.089204067869499</v>
      </c>
      <c r="K35" s="5">
        <f>'ssp2-pop'!K35*('ssp2-us'!K35/100)</f>
        <v>20.83743073804872</v>
      </c>
      <c r="L35" s="5">
        <f>'ssp2-pop'!L35*('ssp2-us'!L35/100)</f>
        <v>22.466606665991392</v>
      </c>
      <c r="M35" s="5">
        <f>'ssp2-pop'!M35*('ssp2-us'!M35/100)</f>
        <v>23.907390346736218</v>
      </c>
      <c r="N35" s="5">
        <f>'ssp2-pop'!N35*('ssp2-us'!N35/100)</f>
        <v>25.187700803279117</v>
      </c>
      <c r="O35" s="5">
        <f>'ssp2-pop'!O35*('ssp2-us'!O35/100)</f>
        <v>26.314285586512948</v>
      </c>
      <c r="P35" s="5">
        <f>'ssp2-pop'!P35*('ssp2-us'!P35/100)</f>
        <v>27.259022636828483</v>
      </c>
      <c r="Q35" s="5">
        <f>'ssp2-pop'!Q35*('ssp2-us'!Q35/100)</f>
        <v>28.038154812960741</v>
      </c>
      <c r="R35" s="5">
        <f>'ssp2-pop'!R35*('ssp2-us'!R35/100)</f>
        <v>28.671182821704733</v>
      </c>
      <c r="S35" s="5">
        <f>'ssp2-pop'!S35*('ssp2-us'!S35/100)</f>
        <v>29.175799754730818</v>
      </c>
      <c r="T35" s="5">
        <f>'ssp2-pop'!T35*('ssp2-us'!T35/100)</f>
        <v>29.526130920035907</v>
      </c>
      <c r="U35" s="5">
        <f>'ssp2-pop'!U35*('ssp2-us'!U35/100)</f>
        <v>29.730875346539641</v>
      </c>
      <c r="V35" s="5">
        <f>'ssp2-pop'!V35*('ssp2-us'!V35/100)</f>
        <v>29.793285290362896</v>
      </c>
      <c r="W35" s="5">
        <f>'ssp2-pop'!W35*('ssp2-us'!W35/100)</f>
        <v>29.76718302763371</v>
      </c>
      <c r="X35" s="5">
        <f>'ssp2-pop'!X35*('ssp2-us'!X35/100)</f>
        <v>29.635278837996662</v>
      </c>
    </row>
    <row r="36" spans="1:24" x14ac:dyDescent="0.3">
      <c r="A36" s="6" t="s">
        <v>6</v>
      </c>
      <c r="B36" s="6" t="s">
        <v>202</v>
      </c>
      <c r="C36" s="6" t="s">
        <v>43</v>
      </c>
      <c r="D36" s="6" t="s">
        <v>205</v>
      </c>
      <c r="E36" s="6" t="s">
        <v>204</v>
      </c>
      <c r="F36" s="5">
        <f>'ssp2-pop'!F36*('ssp2-us'!F36/100)</f>
        <v>23.231833683100003</v>
      </c>
      <c r="G36" s="5">
        <f>'ssp2-pop'!G36*('ssp2-us'!G36/100)</f>
        <v>28.988761397765892</v>
      </c>
      <c r="H36" s="5">
        <f>'ssp2-pop'!H36*('ssp2-us'!H36/100)</f>
        <v>35.679086335497132</v>
      </c>
      <c r="I36" s="5">
        <f>'ssp2-pop'!I36*('ssp2-us'!I36/100)</f>
        <v>43.146008393551192</v>
      </c>
      <c r="J36" s="5">
        <f>'ssp2-pop'!J36*('ssp2-us'!J36/100)</f>
        <v>51.093849949951469</v>
      </c>
      <c r="K36" s="5">
        <f>'ssp2-pop'!K36*('ssp2-us'!K36/100)</f>
        <v>59.299344098532025</v>
      </c>
      <c r="L36" s="5">
        <f>'ssp2-pop'!L36*('ssp2-us'!L36/100)</f>
        <v>67.580687009252543</v>
      </c>
      <c r="M36" s="5">
        <f>'ssp2-pop'!M36*('ssp2-us'!M36/100)</f>
        <v>75.946329169913071</v>
      </c>
      <c r="N36" s="5">
        <f>'ssp2-pop'!N36*('ssp2-us'!N36/100)</f>
        <v>84.296967893861876</v>
      </c>
      <c r="O36" s="5">
        <f>'ssp2-pop'!O36*('ssp2-us'!O36/100)</f>
        <v>92.353330221169301</v>
      </c>
      <c r="P36" s="5">
        <f>'ssp2-pop'!P36*('ssp2-us'!P36/100)</f>
        <v>99.852336373543551</v>
      </c>
      <c r="Q36" s="5">
        <f>'ssp2-pop'!Q36*('ssp2-us'!Q36/100)</f>
        <v>106.88483458728369</v>
      </c>
      <c r="R36" s="5">
        <f>'ssp2-pop'!R36*('ssp2-us'!R36/100)</f>
        <v>113.32547973609745</v>
      </c>
      <c r="S36" s="5">
        <f>'ssp2-pop'!S36*('ssp2-us'!S36/100)</f>
        <v>119.15945144227315</v>
      </c>
      <c r="T36" s="5">
        <f>'ssp2-pop'!T36*('ssp2-us'!T36/100)</f>
        <v>124.35876522379132</v>
      </c>
      <c r="U36" s="5">
        <f>'ssp2-pop'!U36*('ssp2-us'!U36/100)</f>
        <v>128.78673954110766</v>
      </c>
      <c r="V36" s="5">
        <f>'ssp2-pop'!V36*('ssp2-us'!V36/100)</f>
        <v>132.5962719130595</v>
      </c>
      <c r="W36" s="5">
        <f>'ssp2-pop'!W36*('ssp2-us'!W36/100)</f>
        <v>135.73240349537483</v>
      </c>
      <c r="X36" s="5">
        <f>'ssp2-pop'!X36*('ssp2-us'!X36/100)</f>
        <v>138.1451938361723</v>
      </c>
    </row>
    <row r="37" spans="1:24" x14ac:dyDescent="0.3">
      <c r="A37" s="6" t="s">
        <v>6</v>
      </c>
      <c r="B37" s="6" t="s">
        <v>202</v>
      </c>
      <c r="C37" s="6" t="s">
        <v>44</v>
      </c>
      <c r="D37" s="6" t="s">
        <v>205</v>
      </c>
      <c r="E37" s="6" t="s">
        <v>204</v>
      </c>
      <c r="F37" s="5">
        <f>'ssp2-pop'!F37*('ssp2-us'!F37/100)</f>
        <v>2.5114084298100008</v>
      </c>
      <c r="G37" s="5">
        <f>'ssp2-pop'!G37*('ssp2-us'!G37/100)</f>
        <v>2.9617659290582532</v>
      </c>
      <c r="H37" s="5">
        <f>'ssp2-pop'!H37*('ssp2-us'!H37/100)</f>
        <v>3.426181896314993</v>
      </c>
      <c r="I37" s="5">
        <f>'ssp2-pop'!I37*('ssp2-us'!I37/100)</f>
        <v>3.8931096236828298</v>
      </c>
      <c r="J37" s="5">
        <f>'ssp2-pop'!J37*('ssp2-us'!J37/100)</f>
        <v>4.3675815925197528</v>
      </c>
      <c r="K37" s="5">
        <f>'ssp2-pop'!K37*('ssp2-us'!K37/100)</f>
        <v>4.8424664634401156</v>
      </c>
      <c r="L37" s="5">
        <f>'ssp2-pop'!L37*('ssp2-us'!L37/100)</f>
        <v>5.3012032955213986</v>
      </c>
      <c r="M37" s="5">
        <f>'ssp2-pop'!M37*('ssp2-us'!M37/100)</f>
        <v>5.7263784173271421</v>
      </c>
      <c r="N37" s="5">
        <f>'ssp2-pop'!N37*('ssp2-us'!N37/100)</f>
        <v>6.1252219569046265</v>
      </c>
      <c r="O37" s="5">
        <f>'ssp2-pop'!O37*('ssp2-us'!O37/100)</f>
        <v>6.4928076299184392</v>
      </c>
      <c r="P37" s="5">
        <f>'ssp2-pop'!P37*('ssp2-us'!P37/100)</f>
        <v>6.8229970951988141</v>
      </c>
      <c r="Q37" s="5">
        <f>'ssp2-pop'!Q37*('ssp2-us'!Q37/100)</f>
        <v>7.1122918716361001</v>
      </c>
      <c r="R37" s="5">
        <f>'ssp2-pop'!R37*('ssp2-us'!R37/100)</f>
        <v>7.3639128983121127</v>
      </c>
      <c r="S37" s="5">
        <f>'ssp2-pop'!S37*('ssp2-us'!S37/100)</f>
        <v>7.5770037099262861</v>
      </c>
      <c r="T37" s="5">
        <f>'ssp2-pop'!T37*('ssp2-us'!T37/100)</f>
        <v>7.7424983209054323</v>
      </c>
      <c r="U37" s="5">
        <f>'ssp2-pop'!U37*('ssp2-us'!U37/100)</f>
        <v>7.8622706442315717</v>
      </c>
      <c r="V37" s="5">
        <f>'ssp2-pop'!V37*('ssp2-us'!V37/100)</f>
        <v>7.9361022387824303</v>
      </c>
      <c r="W37" s="5">
        <f>'ssp2-pop'!W37*('ssp2-us'!W37/100)</f>
        <v>7.9732870687387223</v>
      </c>
      <c r="X37" s="5">
        <f>'ssp2-pop'!X37*('ssp2-us'!X37/100)</f>
        <v>7.973514941280551</v>
      </c>
    </row>
    <row r="38" spans="1:24" x14ac:dyDescent="0.3">
      <c r="A38" s="6" t="s">
        <v>6</v>
      </c>
      <c r="B38" s="6" t="s">
        <v>202</v>
      </c>
      <c r="C38" s="6" t="s">
        <v>45</v>
      </c>
      <c r="D38" s="6" t="s">
        <v>205</v>
      </c>
      <c r="E38" s="6" t="s">
        <v>204</v>
      </c>
      <c r="F38" s="5">
        <f>'ssp2-pop'!F38*('ssp2-us'!F38/100)</f>
        <v>34.754000087109972</v>
      </c>
      <c r="G38" s="5">
        <f>'ssp2-pop'!G38*('ssp2-us'!G38/100)</f>
        <v>38.14294084312467</v>
      </c>
      <c r="H38" s="5">
        <f>'ssp2-pop'!H38*('ssp2-us'!H38/100)</f>
        <v>41.414303748991834</v>
      </c>
      <c r="I38" s="5">
        <f>'ssp2-pop'!I38*('ssp2-us'!I38/100)</f>
        <v>44.492268699242814</v>
      </c>
      <c r="J38" s="5">
        <f>'ssp2-pop'!J38*('ssp2-us'!J38/100)</f>
        <v>47.324557439366437</v>
      </c>
      <c r="K38" s="5">
        <f>'ssp2-pop'!K38*('ssp2-us'!K38/100)</f>
        <v>49.860714673904205</v>
      </c>
      <c r="L38" s="5">
        <f>'ssp2-pop'!L38*('ssp2-us'!L38/100)</f>
        <v>52.114152038463686</v>
      </c>
      <c r="M38" s="5">
        <f>'ssp2-pop'!M38*('ssp2-us'!M38/100)</f>
        <v>54.079449184248432</v>
      </c>
      <c r="N38" s="5">
        <f>'ssp2-pop'!N38*('ssp2-us'!N38/100)</f>
        <v>55.705686489187983</v>
      </c>
      <c r="O38" s="5">
        <f>'ssp2-pop'!O38*('ssp2-us'!O38/100)</f>
        <v>56.999839092559242</v>
      </c>
      <c r="P38" s="5">
        <f>'ssp2-pop'!P38*('ssp2-us'!P38/100)</f>
        <v>58.015203677309785</v>
      </c>
      <c r="Q38" s="5">
        <f>'ssp2-pop'!Q38*('ssp2-us'!Q38/100)</f>
        <v>58.726131481429853</v>
      </c>
      <c r="R38" s="5">
        <f>'ssp2-pop'!R38*('ssp2-us'!R38/100)</f>
        <v>59.177787784191054</v>
      </c>
      <c r="S38" s="5">
        <f>'ssp2-pop'!S38*('ssp2-us'!S38/100)</f>
        <v>59.37629542484968</v>
      </c>
      <c r="T38" s="5">
        <f>'ssp2-pop'!T38*('ssp2-us'!T38/100)</f>
        <v>59.315183913146612</v>
      </c>
      <c r="U38" s="5">
        <f>'ssp2-pop'!U38*('ssp2-us'!U38/100)</f>
        <v>59.017003593631536</v>
      </c>
      <c r="V38" s="5">
        <f>'ssp2-pop'!V38*('ssp2-us'!V38/100)</f>
        <v>58.557328474656238</v>
      </c>
      <c r="W38" s="5">
        <f>'ssp2-pop'!W38*('ssp2-us'!W38/100)</f>
        <v>57.961665760205925</v>
      </c>
      <c r="X38" s="5">
        <f>'ssp2-pop'!X38*('ssp2-us'!X38/100)</f>
        <v>57.24483166387531</v>
      </c>
    </row>
    <row r="39" spans="1:24" x14ac:dyDescent="0.3">
      <c r="A39" s="6" t="s">
        <v>6</v>
      </c>
      <c r="B39" s="6" t="s">
        <v>202</v>
      </c>
      <c r="C39" s="6" t="s">
        <v>46</v>
      </c>
      <c r="D39" s="6" t="s">
        <v>205</v>
      </c>
      <c r="E39" s="6" t="s">
        <v>204</v>
      </c>
      <c r="F39" s="5">
        <f>'ssp2-pop'!F39*('ssp2-us'!F39/100)</f>
        <v>0.2071260250000001</v>
      </c>
      <c r="G39" s="5">
        <f>'ssp2-pop'!G39*('ssp2-us'!G39/100)</f>
        <v>0.25808833019817667</v>
      </c>
      <c r="H39" s="5">
        <f>'ssp2-pop'!H39*('ssp2-us'!H39/100)</f>
        <v>0.31163768559069427</v>
      </c>
      <c r="I39" s="5">
        <f>'ssp2-pop'!I39*('ssp2-us'!I39/100)</f>
        <v>0.36746355645124851</v>
      </c>
      <c r="J39" s="5">
        <f>'ssp2-pop'!J39*('ssp2-us'!J39/100)</f>
        <v>0.42618640473705832</v>
      </c>
      <c r="K39" s="5">
        <f>'ssp2-pop'!K39*('ssp2-us'!K39/100)</f>
        <v>0.48709620936521636</v>
      </c>
      <c r="L39" s="5">
        <f>'ssp2-pop'!L39*('ssp2-us'!L39/100)</f>
        <v>0.54746443576313675</v>
      </c>
      <c r="M39" s="5">
        <f>'ssp2-pop'!M39*('ssp2-us'!M39/100)</f>
        <v>0.60382948252259272</v>
      </c>
      <c r="N39" s="5">
        <f>'ssp2-pop'!N39*('ssp2-us'!N39/100)</f>
        <v>0.654705625390261</v>
      </c>
      <c r="O39" s="5">
        <f>'ssp2-pop'!O39*('ssp2-us'!O39/100)</f>
        <v>0.70083723043296897</v>
      </c>
      <c r="P39" s="5">
        <f>'ssp2-pop'!P39*('ssp2-us'!P39/100)</f>
        <v>0.74305425089464439</v>
      </c>
      <c r="Q39" s="5">
        <f>'ssp2-pop'!Q39*('ssp2-us'!Q39/100)</f>
        <v>0.7819294127383607</v>
      </c>
      <c r="R39" s="5">
        <f>'ssp2-pop'!R39*('ssp2-us'!R39/100)</f>
        <v>0.81692441222139989</v>
      </c>
      <c r="S39" s="5">
        <f>'ssp2-pop'!S39*('ssp2-us'!S39/100)</f>
        <v>0.84670504441014682</v>
      </c>
      <c r="T39" s="5">
        <f>'ssp2-pop'!T39*('ssp2-us'!T39/100)</f>
        <v>0.87132996746006286</v>
      </c>
      <c r="U39" s="5">
        <f>'ssp2-pop'!U39*('ssp2-us'!U39/100)</f>
        <v>0.89080062271162141</v>
      </c>
      <c r="V39" s="5">
        <f>'ssp2-pop'!V39*('ssp2-us'!V39/100)</f>
        <v>0.90596469930038792</v>
      </c>
      <c r="W39" s="5">
        <f>'ssp2-pop'!W39*('ssp2-us'!W39/100)</f>
        <v>0.91775933863103287</v>
      </c>
      <c r="X39" s="5">
        <f>'ssp2-pop'!X39*('ssp2-us'!X39/100)</f>
        <v>0.92658278830394092</v>
      </c>
    </row>
    <row r="40" spans="1:24" x14ac:dyDescent="0.3">
      <c r="A40" s="6" t="s">
        <v>6</v>
      </c>
      <c r="B40" s="6" t="s">
        <v>202</v>
      </c>
      <c r="C40" s="6" t="s">
        <v>47</v>
      </c>
      <c r="D40" s="6" t="s">
        <v>205</v>
      </c>
      <c r="E40" s="6" t="s">
        <v>204</v>
      </c>
      <c r="F40" s="5">
        <f>'ssp2-pop'!F40*('ssp2-us'!F40/100)</f>
        <v>0.30300082910999981</v>
      </c>
      <c r="G40" s="5">
        <f>'ssp2-pop'!G40*('ssp2-us'!G40/100)</f>
        <v>0.32962996520936644</v>
      </c>
      <c r="H40" s="5">
        <f>'ssp2-pop'!H40*('ssp2-us'!H40/100)</f>
        <v>0.35431666912194404</v>
      </c>
      <c r="I40" s="5">
        <f>'ssp2-pop'!I40*('ssp2-us'!I40/100)</f>
        <v>0.37660013969174772</v>
      </c>
      <c r="J40" s="5">
        <f>'ssp2-pop'!J40*('ssp2-us'!J40/100)</f>
        <v>0.39623759528680663</v>
      </c>
      <c r="K40" s="5">
        <f>'ssp2-pop'!K40*('ssp2-us'!K40/100)</f>
        <v>0.41280248237461303</v>
      </c>
      <c r="L40" s="5">
        <f>'ssp2-pop'!L40*('ssp2-us'!L40/100)</f>
        <v>0.42650613802311088</v>
      </c>
      <c r="M40" s="5">
        <f>'ssp2-pop'!M40*('ssp2-us'!M40/100)</f>
        <v>0.43716531963442185</v>
      </c>
      <c r="N40" s="5">
        <f>'ssp2-pop'!N40*('ssp2-us'!N40/100)</f>
        <v>0.44453182566178473</v>
      </c>
      <c r="O40" s="5">
        <f>'ssp2-pop'!O40*('ssp2-us'!O40/100)</f>
        <v>0.44860451829800269</v>
      </c>
      <c r="P40" s="5">
        <f>'ssp2-pop'!P40*('ssp2-us'!P40/100)</f>
        <v>0.44947823283773869</v>
      </c>
      <c r="Q40" s="5">
        <f>'ssp2-pop'!Q40*('ssp2-us'!Q40/100)</f>
        <v>0.44934719251143057</v>
      </c>
      <c r="R40" s="5">
        <f>'ssp2-pop'!R40*('ssp2-us'!R40/100)</f>
        <v>0.44861265899348401</v>
      </c>
      <c r="S40" s="5">
        <f>'ssp2-pop'!S40*('ssp2-us'!S40/100)</f>
        <v>0.44694691608811893</v>
      </c>
      <c r="T40" s="5">
        <f>'ssp2-pop'!T40*('ssp2-us'!T40/100)</f>
        <v>0.44442599953881723</v>
      </c>
      <c r="U40" s="5">
        <f>'ssp2-pop'!U40*('ssp2-us'!U40/100)</f>
        <v>0.4413131353757534</v>
      </c>
      <c r="V40" s="5">
        <f>'ssp2-pop'!V40*('ssp2-us'!V40/100)</f>
        <v>0.43858638328899513</v>
      </c>
      <c r="W40" s="5">
        <f>'ssp2-pop'!W40*('ssp2-us'!W40/100)</f>
        <v>0.43672648972232009</v>
      </c>
      <c r="X40" s="5">
        <f>'ssp2-pop'!X40*('ssp2-us'!X40/100)</f>
        <v>0.4359044123025263</v>
      </c>
    </row>
    <row r="41" spans="1:24" x14ac:dyDescent="0.3">
      <c r="A41" s="6" t="s">
        <v>6</v>
      </c>
      <c r="B41" s="6" t="s">
        <v>202</v>
      </c>
      <c r="C41" s="6" t="s">
        <v>48</v>
      </c>
      <c r="D41" s="6" t="s">
        <v>205</v>
      </c>
      <c r="E41" s="6" t="s">
        <v>204</v>
      </c>
      <c r="F41" s="5">
        <f>'ssp2-pop'!F41*('ssp2-us'!F41/100)</f>
        <v>3.0011152387900002</v>
      </c>
      <c r="G41" s="5">
        <f>'ssp2-pop'!G41*('ssp2-us'!G41/100)</f>
        <v>3.3454872087064564</v>
      </c>
      <c r="H41" s="5">
        <f>'ssp2-pop'!H41*('ssp2-us'!H41/100)</f>
        <v>3.6845278816458675</v>
      </c>
      <c r="I41" s="5">
        <f>'ssp2-pop'!I41*('ssp2-us'!I41/100)</f>
        <v>4.013194141686399</v>
      </c>
      <c r="J41" s="5">
        <f>'ssp2-pop'!J41*('ssp2-us'!J41/100)</f>
        <v>4.3270608680783891</v>
      </c>
      <c r="K41" s="5">
        <f>'ssp2-pop'!K41*('ssp2-us'!K41/100)</f>
        <v>4.6206406315522175</v>
      </c>
      <c r="L41" s="5">
        <f>'ssp2-pop'!L41*('ssp2-us'!L41/100)</f>
        <v>4.8931900607508787</v>
      </c>
      <c r="M41" s="5">
        <f>'ssp2-pop'!M41*('ssp2-us'!M41/100)</f>
        <v>5.1375381477450306</v>
      </c>
      <c r="N41" s="5">
        <f>'ssp2-pop'!N41*('ssp2-us'!N41/100)</f>
        <v>5.355060127512683</v>
      </c>
      <c r="O41" s="5">
        <f>'ssp2-pop'!O41*('ssp2-us'!O41/100)</f>
        <v>5.5450569439686381</v>
      </c>
      <c r="P41" s="5">
        <f>'ssp2-pop'!P41*('ssp2-us'!P41/100)</f>
        <v>5.7079495701387328</v>
      </c>
      <c r="Q41" s="5">
        <f>'ssp2-pop'!Q41*('ssp2-us'!Q41/100)</f>
        <v>5.831409215718752</v>
      </c>
      <c r="R41" s="5">
        <f>'ssp2-pop'!R41*('ssp2-us'!R41/100)</f>
        <v>5.9143197710800575</v>
      </c>
      <c r="S41" s="5">
        <f>'ssp2-pop'!S41*('ssp2-us'!S41/100)</f>
        <v>5.9566712248618385</v>
      </c>
      <c r="T41" s="5">
        <f>'ssp2-pop'!T41*('ssp2-us'!T41/100)</f>
        <v>5.9642467685890548</v>
      </c>
      <c r="U41" s="5">
        <f>'ssp2-pop'!U41*('ssp2-us'!U41/100)</f>
        <v>5.9397719665190021</v>
      </c>
      <c r="V41" s="5">
        <f>'ssp2-pop'!V41*('ssp2-us'!V41/100)</f>
        <v>5.8885976259253878</v>
      </c>
      <c r="W41" s="5">
        <f>'ssp2-pop'!W41*('ssp2-us'!W41/100)</f>
        <v>5.8164617700822632</v>
      </c>
      <c r="X41" s="5">
        <f>'ssp2-pop'!X41*('ssp2-us'!X41/100)</f>
        <v>5.7271722233258489</v>
      </c>
    </row>
    <row r="42" spans="1:24" x14ac:dyDescent="0.3">
      <c r="A42" s="6" t="s">
        <v>6</v>
      </c>
      <c r="B42" s="6" t="s">
        <v>202</v>
      </c>
      <c r="C42" s="6" t="s">
        <v>49</v>
      </c>
      <c r="D42" s="6" t="s">
        <v>205</v>
      </c>
      <c r="E42" s="6" t="s">
        <v>204</v>
      </c>
      <c r="F42" s="5">
        <f>'ssp2-pop'!F42*('ssp2-us'!F42/100)</f>
        <v>8.4688147027500005</v>
      </c>
      <c r="G42" s="5">
        <f>'ssp2-pop'!G42*('ssp2-us'!G42/100)</f>
        <v>8.6427030663637812</v>
      </c>
      <c r="H42" s="5">
        <f>'ssp2-pop'!H42*('ssp2-us'!H42/100)</f>
        <v>8.76124730121977</v>
      </c>
      <c r="I42" s="5">
        <f>'ssp2-pop'!I42*('ssp2-us'!I42/100)</f>
        <v>8.8106840622940439</v>
      </c>
      <c r="J42" s="5">
        <f>'ssp2-pop'!J42*('ssp2-us'!J42/100)</f>
        <v>8.7880547540536291</v>
      </c>
      <c r="K42" s="5">
        <f>'ssp2-pop'!K42*('ssp2-us'!K42/100)</f>
        <v>8.6903641962285221</v>
      </c>
      <c r="L42" s="5">
        <f>'ssp2-pop'!L42*('ssp2-us'!L42/100)</f>
        <v>8.5214992326269758</v>
      </c>
      <c r="M42" s="5">
        <f>'ssp2-pop'!M42*('ssp2-us'!M42/100)</f>
        <v>8.2857817425789477</v>
      </c>
      <c r="N42" s="5">
        <f>'ssp2-pop'!N42*('ssp2-us'!N42/100)</f>
        <v>7.9849257885230562</v>
      </c>
      <c r="O42" s="5">
        <f>'ssp2-pop'!O42*('ssp2-us'!O42/100)</f>
        <v>7.6280897784564985</v>
      </c>
      <c r="P42" s="5">
        <f>'ssp2-pop'!P42*('ssp2-us'!P42/100)</f>
        <v>7.2300923908007633</v>
      </c>
      <c r="Q42" s="5">
        <f>'ssp2-pop'!Q42*('ssp2-us'!Q42/100)</f>
        <v>6.8236104877961514</v>
      </c>
      <c r="R42" s="5">
        <f>'ssp2-pop'!R42*('ssp2-us'!R42/100)</f>
        <v>6.4334156440406192</v>
      </c>
      <c r="S42" s="5">
        <f>'ssp2-pop'!S42*('ssp2-us'!S42/100)</f>
        <v>6.0739890715224787</v>
      </c>
      <c r="T42" s="5">
        <f>'ssp2-pop'!T42*('ssp2-us'!T42/100)</f>
        <v>5.7451519662808286</v>
      </c>
      <c r="U42" s="5">
        <f>'ssp2-pop'!U42*('ssp2-us'!U42/100)</f>
        <v>5.4384767350254286</v>
      </c>
      <c r="V42" s="5">
        <f>'ssp2-pop'!V42*('ssp2-us'!V42/100)</f>
        <v>5.1490953373122093</v>
      </c>
      <c r="W42" s="5">
        <f>'ssp2-pop'!W42*('ssp2-us'!W42/100)</f>
        <v>4.8790998910655636</v>
      </c>
      <c r="X42" s="5">
        <f>'ssp2-pop'!X42*('ssp2-us'!X42/100)</f>
        <v>4.6317055196618</v>
      </c>
    </row>
    <row r="43" spans="1:24" x14ac:dyDescent="0.3">
      <c r="A43" s="6" t="s">
        <v>6</v>
      </c>
      <c r="B43" s="6" t="s">
        <v>202</v>
      </c>
      <c r="C43" s="6" t="s">
        <v>50</v>
      </c>
      <c r="D43" s="6" t="s">
        <v>205</v>
      </c>
      <c r="E43" s="6" t="s">
        <v>204</v>
      </c>
      <c r="F43" s="5">
        <f>'ssp2-pop'!F43*('ssp2-us'!F43/100)</f>
        <v>0.77608457039999945</v>
      </c>
      <c r="G43" s="5">
        <f>'ssp2-pop'!G43*('ssp2-us'!G43/100)</f>
        <v>0.85112198807433459</v>
      </c>
      <c r="H43" s="5">
        <f>'ssp2-pop'!H43*('ssp2-us'!H43/100)</f>
        <v>0.92548644576459593</v>
      </c>
      <c r="I43" s="5">
        <f>'ssp2-pop'!I43*('ssp2-us'!I43/100)</f>
        <v>0.99776282411805539</v>
      </c>
      <c r="J43" s="5">
        <f>'ssp2-pop'!J43*('ssp2-us'!J43/100)</f>
        <v>1.0651598690244672</v>
      </c>
      <c r="K43" s="5">
        <f>'ssp2-pop'!K43*('ssp2-us'!K43/100)</f>
        <v>1.1275178014045821</v>
      </c>
      <c r="L43" s="5">
        <f>'ssp2-pop'!L43*('ssp2-us'!L43/100)</f>
        <v>1.1866228221885433</v>
      </c>
      <c r="M43" s="5">
        <f>'ssp2-pop'!M43*('ssp2-us'!M43/100)</f>
        <v>1.2433051219514404</v>
      </c>
      <c r="N43" s="5">
        <f>'ssp2-pop'!N43*('ssp2-us'!N43/100)</f>
        <v>1.2964851704906113</v>
      </c>
      <c r="O43" s="5">
        <f>'ssp2-pop'!O43*('ssp2-us'!O43/100)</f>
        <v>1.3441615988002118</v>
      </c>
      <c r="P43" s="5">
        <f>'ssp2-pop'!P43*('ssp2-us'!P43/100)</f>
        <v>1.3850839836393019</v>
      </c>
      <c r="Q43" s="5">
        <f>'ssp2-pop'!Q43*('ssp2-us'!Q43/100)</f>
        <v>1.4142144667072729</v>
      </c>
      <c r="R43" s="5">
        <f>'ssp2-pop'!R43*('ssp2-us'!R43/100)</f>
        <v>1.4316779073764259</v>
      </c>
      <c r="S43" s="5">
        <f>'ssp2-pop'!S43*('ssp2-us'!S43/100)</f>
        <v>1.438564717069986</v>
      </c>
      <c r="T43" s="5">
        <f>'ssp2-pop'!T43*('ssp2-us'!T43/100)</f>
        <v>1.4360749613519148</v>
      </c>
      <c r="U43" s="5">
        <f>'ssp2-pop'!U43*('ssp2-us'!U43/100)</f>
        <v>1.4256987978130875</v>
      </c>
      <c r="V43" s="5">
        <f>'ssp2-pop'!V43*('ssp2-us'!V43/100)</f>
        <v>1.4095610507376368</v>
      </c>
      <c r="W43" s="5">
        <f>'ssp2-pop'!W43*('ssp2-us'!W43/100)</f>
        <v>1.3890536711643449</v>
      </c>
      <c r="X43" s="5">
        <f>'ssp2-pop'!X43*('ssp2-us'!X43/100)</f>
        <v>1.3648306069016285</v>
      </c>
    </row>
    <row r="44" spans="1:24" x14ac:dyDescent="0.3">
      <c r="A44" s="6" t="s">
        <v>6</v>
      </c>
      <c r="B44" s="6" t="s">
        <v>202</v>
      </c>
      <c r="C44" s="6" t="s">
        <v>51</v>
      </c>
      <c r="D44" s="6" t="s">
        <v>205</v>
      </c>
      <c r="E44" s="6" t="s">
        <v>204</v>
      </c>
      <c r="F44" s="5">
        <f>'ssp2-pop'!F44*('ssp2-us'!F44/100)</f>
        <v>7.7166277135999977</v>
      </c>
      <c r="G44" s="5">
        <f>'ssp2-pop'!G44*('ssp2-us'!G44/100)</f>
        <v>8.12574170966076</v>
      </c>
      <c r="H44" s="5">
        <f>'ssp2-pop'!H44*('ssp2-us'!H44/100)</f>
        <v>8.4867581809623633</v>
      </c>
      <c r="I44" s="5">
        <f>'ssp2-pop'!I44*('ssp2-us'!I44/100)</f>
        <v>8.8160277025358837</v>
      </c>
      <c r="J44" s="5">
        <f>'ssp2-pop'!J44*('ssp2-us'!J44/100)</f>
        <v>9.1019015816396482</v>
      </c>
      <c r="K44" s="5">
        <f>'ssp2-pop'!K44*('ssp2-us'!K44/100)</f>
        <v>9.3428053062295859</v>
      </c>
      <c r="L44" s="5">
        <f>'ssp2-pop'!L44*('ssp2-us'!L44/100)</f>
        <v>9.5704199025755461</v>
      </c>
      <c r="M44" s="5">
        <f>'ssp2-pop'!M44*('ssp2-us'!M44/100)</f>
        <v>9.805525963805497</v>
      </c>
      <c r="N44" s="5">
        <f>'ssp2-pop'!N44*('ssp2-us'!N44/100)</f>
        <v>10.035529579134204</v>
      </c>
      <c r="O44" s="5">
        <f>'ssp2-pop'!O44*('ssp2-us'!O44/100)</f>
        <v>10.236588674844514</v>
      </c>
      <c r="P44" s="5">
        <f>'ssp2-pop'!P44*('ssp2-us'!P44/100)</f>
        <v>10.391854842317265</v>
      </c>
      <c r="Q44" s="5">
        <f>'ssp2-pop'!Q44*('ssp2-us'!Q44/100)</f>
        <v>10.470345685827995</v>
      </c>
      <c r="R44" s="5">
        <f>'ssp2-pop'!R44*('ssp2-us'!R44/100)</f>
        <v>10.48605118922975</v>
      </c>
      <c r="S44" s="5">
        <f>'ssp2-pop'!S44*('ssp2-us'!S44/100)</f>
        <v>10.462940216052719</v>
      </c>
      <c r="T44" s="5">
        <f>'ssp2-pop'!T44*('ssp2-us'!T44/100)</f>
        <v>10.422506147721077</v>
      </c>
      <c r="U44" s="5">
        <f>'ssp2-pop'!U44*('ssp2-us'!U44/100)</f>
        <v>10.372917883304421</v>
      </c>
      <c r="V44" s="5">
        <f>'ssp2-pop'!V44*('ssp2-us'!V44/100)</f>
        <v>10.31037041480184</v>
      </c>
      <c r="W44" s="5">
        <f>'ssp2-pop'!W44*('ssp2-us'!W44/100)</f>
        <v>10.229874141422483</v>
      </c>
      <c r="X44" s="5">
        <f>'ssp2-pop'!X44*('ssp2-us'!X44/100)</f>
        <v>10.125232858344697</v>
      </c>
    </row>
    <row r="45" spans="1:24" x14ac:dyDescent="0.3">
      <c r="A45" s="6" t="s">
        <v>6</v>
      </c>
      <c r="B45" s="6" t="s">
        <v>202</v>
      </c>
      <c r="C45" s="6" t="s">
        <v>52</v>
      </c>
      <c r="D45" s="6" t="s">
        <v>205</v>
      </c>
      <c r="E45" s="6" t="s">
        <v>204</v>
      </c>
      <c r="F45" s="5">
        <f>'ssp2-pop'!F45*('ssp2-us'!F45/100)</f>
        <v>60.779546020348249</v>
      </c>
      <c r="G45" s="5">
        <f>'ssp2-pop'!G45*('ssp2-us'!G45/100)</f>
        <v>62.26649091593498</v>
      </c>
      <c r="H45" s="5">
        <f>'ssp2-pop'!H45*('ssp2-us'!H45/100)</f>
        <v>63.601789872196782</v>
      </c>
      <c r="I45" s="5">
        <f>'ssp2-pop'!I45*('ssp2-us'!I45/100)</f>
        <v>64.807861277981431</v>
      </c>
      <c r="J45" s="5">
        <f>'ssp2-pop'!J45*('ssp2-us'!J45/100)</f>
        <v>65.822179186454022</v>
      </c>
      <c r="K45" s="5">
        <f>'ssp2-pop'!K45*('ssp2-us'!K45/100)</f>
        <v>66.633141545638779</v>
      </c>
      <c r="L45" s="5">
        <f>'ssp2-pop'!L45*('ssp2-us'!L45/100)</f>
        <v>67.256087300456258</v>
      </c>
      <c r="M45" s="5">
        <f>'ssp2-pop'!M45*('ssp2-us'!M45/100)</f>
        <v>67.693205226724402</v>
      </c>
      <c r="N45" s="5">
        <f>'ssp2-pop'!N45*('ssp2-us'!N45/100)</f>
        <v>67.926587560178973</v>
      </c>
      <c r="O45" s="5">
        <f>'ssp2-pop'!O45*('ssp2-us'!O45/100)</f>
        <v>67.960824792024965</v>
      </c>
      <c r="P45" s="5">
        <f>'ssp2-pop'!P45*('ssp2-us'!P45/100)</f>
        <v>67.878698395746525</v>
      </c>
      <c r="Q45" s="5">
        <f>'ssp2-pop'!Q45*('ssp2-us'!Q45/100)</f>
        <v>67.628997987234015</v>
      </c>
      <c r="R45" s="5">
        <f>'ssp2-pop'!R45*('ssp2-us'!R45/100)</f>
        <v>67.287529998845883</v>
      </c>
      <c r="S45" s="5">
        <f>'ssp2-pop'!S45*('ssp2-us'!S45/100)</f>
        <v>66.845400028852623</v>
      </c>
      <c r="T45" s="5">
        <f>'ssp2-pop'!T45*('ssp2-us'!T45/100)</f>
        <v>66.258931189352708</v>
      </c>
      <c r="U45" s="5">
        <f>'ssp2-pop'!U45*('ssp2-us'!U45/100)</f>
        <v>65.501748563997282</v>
      </c>
      <c r="V45" s="5">
        <f>'ssp2-pop'!V45*('ssp2-us'!V45/100)</f>
        <v>64.597160768432701</v>
      </c>
      <c r="W45" s="5">
        <f>'ssp2-pop'!W45*('ssp2-us'!W45/100)</f>
        <v>63.565671104044121</v>
      </c>
      <c r="X45" s="5">
        <f>'ssp2-pop'!X45*('ssp2-us'!X45/100)</f>
        <v>62.254132121097214</v>
      </c>
    </row>
    <row r="46" spans="1:24" x14ac:dyDescent="0.3">
      <c r="A46" s="6" t="s">
        <v>6</v>
      </c>
      <c r="B46" s="6" t="s">
        <v>202</v>
      </c>
      <c r="C46" s="6" t="s">
        <v>53</v>
      </c>
      <c r="D46" s="6" t="s">
        <v>205</v>
      </c>
      <c r="E46" s="6" t="s">
        <v>204</v>
      </c>
      <c r="F46" s="5">
        <f>'ssp2-pop'!F46*('ssp2-us'!F46/100)</f>
        <v>0.67750375544000019</v>
      </c>
      <c r="G46" s="5">
        <f>'ssp2-pop'!G46*('ssp2-us'!G46/100)</f>
        <v>0.75443759323152626</v>
      </c>
      <c r="H46" s="5">
        <f>'ssp2-pop'!H46*('ssp2-us'!H46/100)</f>
        <v>0.83173637010413137</v>
      </c>
      <c r="I46" s="5">
        <f>'ssp2-pop'!I46*('ssp2-us'!I46/100)</f>
        <v>0.90724955823632247</v>
      </c>
      <c r="J46" s="5">
        <f>'ssp2-pop'!J46*('ssp2-us'!J46/100)</f>
        <v>0.97991909196527838</v>
      </c>
      <c r="K46" s="5">
        <f>'ssp2-pop'!K46*('ssp2-us'!K46/100)</f>
        <v>1.0487555507479736</v>
      </c>
      <c r="L46" s="5">
        <f>'ssp2-pop'!L46*('ssp2-us'!L46/100)</f>
        <v>1.1130488140615611</v>
      </c>
      <c r="M46" s="5">
        <f>'ssp2-pop'!M46*('ssp2-us'!M46/100)</f>
        <v>1.171732739864322</v>
      </c>
      <c r="N46" s="5">
        <f>'ssp2-pop'!N46*('ssp2-us'!N46/100)</f>
        <v>1.2235152274904859</v>
      </c>
      <c r="O46" s="5">
        <f>'ssp2-pop'!O46*('ssp2-us'!O46/100)</f>
        <v>1.2665617049750557</v>
      </c>
      <c r="P46" s="5">
        <f>'ssp2-pop'!P46*('ssp2-us'!P46/100)</f>
        <v>1.3013884241312472</v>
      </c>
      <c r="Q46" s="5">
        <f>'ssp2-pop'!Q46*('ssp2-us'!Q46/100)</f>
        <v>1.3285231024908486</v>
      </c>
      <c r="R46" s="5">
        <f>'ssp2-pop'!R46*('ssp2-us'!R46/100)</f>
        <v>1.3490046337601775</v>
      </c>
      <c r="S46" s="5">
        <f>'ssp2-pop'!S46*('ssp2-us'!S46/100)</f>
        <v>1.3627523071535259</v>
      </c>
      <c r="T46" s="5">
        <f>'ssp2-pop'!T46*('ssp2-us'!T46/100)</f>
        <v>1.370236030680374</v>
      </c>
      <c r="U46" s="5">
        <f>'ssp2-pop'!U46*('ssp2-us'!U46/100)</f>
        <v>1.3730070082021661</v>
      </c>
      <c r="V46" s="5">
        <f>'ssp2-pop'!V46*('ssp2-us'!V46/100)</f>
        <v>1.3709041033615708</v>
      </c>
      <c r="W46" s="5">
        <f>'ssp2-pop'!W46*('ssp2-us'!W46/100)</f>
        <v>1.3645121852570319</v>
      </c>
      <c r="X46" s="5">
        <f>'ssp2-pop'!X46*('ssp2-us'!X46/100)</f>
        <v>1.3554639288115276</v>
      </c>
    </row>
    <row r="47" spans="1:24" x14ac:dyDescent="0.3">
      <c r="A47" s="6" t="s">
        <v>6</v>
      </c>
      <c r="B47" s="6" t="s">
        <v>202</v>
      </c>
      <c r="C47" s="6" t="s">
        <v>54</v>
      </c>
      <c r="D47" s="6" t="s">
        <v>205</v>
      </c>
      <c r="E47" s="6" t="s">
        <v>204</v>
      </c>
      <c r="F47" s="5">
        <f>'ssp2-pop'!F47*('ssp2-us'!F47/100)</f>
        <v>4.8211863497200032</v>
      </c>
      <c r="G47" s="5">
        <f>'ssp2-pop'!G47*('ssp2-us'!G47/100)</f>
        <v>4.9971109335726371</v>
      </c>
      <c r="H47" s="5">
        <f>'ssp2-pop'!H47*('ssp2-us'!H47/100)</f>
        <v>5.1617423706264374</v>
      </c>
      <c r="I47" s="5">
        <f>'ssp2-pop'!I47*('ssp2-us'!I47/100)</f>
        <v>5.3296435260220871</v>
      </c>
      <c r="J47" s="5">
        <f>'ssp2-pop'!J47*('ssp2-us'!J47/100)</f>
        <v>5.4923219032338366</v>
      </c>
      <c r="K47" s="5">
        <f>'ssp2-pop'!K47*('ssp2-us'!K47/100)</f>
        <v>5.6416489024471357</v>
      </c>
      <c r="L47" s="5">
        <f>'ssp2-pop'!L47*('ssp2-us'!L47/100)</f>
        <v>5.7773738891311748</v>
      </c>
      <c r="M47" s="5">
        <f>'ssp2-pop'!M47*('ssp2-us'!M47/100)</f>
        <v>5.9071925774074678</v>
      </c>
      <c r="N47" s="5">
        <f>'ssp2-pop'!N47*('ssp2-us'!N47/100)</f>
        <v>6.0373602373010895</v>
      </c>
      <c r="O47" s="5">
        <f>'ssp2-pop'!O47*('ssp2-us'!O47/100)</f>
        <v>6.1701022224780315</v>
      </c>
      <c r="P47" s="5">
        <f>'ssp2-pop'!P47*('ssp2-us'!P47/100)</f>
        <v>6.3025088448487647</v>
      </c>
      <c r="Q47" s="5">
        <f>'ssp2-pop'!Q47*('ssp2-us'!Q47/100)</f>
        <v>6.4249521237087421</v>
      </c>
      <c r="R47" s="5">
        <f>'ssp2-pop'!R47*('ssp2-us'!R47/100)</f>
        <v>6.5357119311104324</v>
      </c>
      <c r="S47" s="5">
        <f>'ssp2-pop'!S47*('ssp2-us'!S47/100)</f>
        <v>6.6349478822330248</v>
      </c>
      <c r="T47" s="5">
        <f>'ssp2-pop'!T47*('ssp2-us'!T47/100)</f>
        <v>6.7231235824552575</v>
      </c>
      <c r="U47" s="5">
        <f>'ssp2-pop'!U47*('ssp2-us'!U47/100)</f>
        <v>6.7993296884520813</v>
      </c>
      <c r="V47" s="5">
        <f>'ssp2-pop'!V47*('ssp2-us'!V47/100)</f>
        <v>6.8621988322094909</v>
      </c>
      <c r="W47" s="5">
        <f>'ssp2-pop'!W47*('ssp2-us'!W47/100)</f>
        <v>6.910612889697596</v>
      </c>
      <c r="X47" s="5">
        <f>'ssp2-pop'!X47*('ssp2-us'!X47/100)</f>
        <v>6.9439442549220862</v>
      </c>
    </row>
    <row r="48" spans="1:24" x14ac:dyDescent="0.3">
      <c r="A48" s="6" t="s">
        <v>6</v>
      </c>
      <c r="B48" s="6" t="s">
        <v>202</v>
      </c>
      <c r="C48" s="6" t="s">
        <v>55</v>
      </c>
      <c r="D48" s="6" t="s">
        <v>205</v>
      </c>
      <c r="E48" s="6" t="s">
        <v>204</v>
      </c>
      <c r="F48" s="5">
        <f>'ssp2-pop'!F48*('ssp2-us'!F48/100)</f>
        <v>6.8678192491999992</v>
      </c>
      <c r="G48" s="5">
        <f>'ssp2-pop'!G48*('ssp2-us'!G48/100)</f>
        <v>7.5166937720209459</v>
      </c>
      <c r="H48" s="5">
        <f>'ssp2-pop'!H48*('ssp2-us'!H48/100)</f>
        <v>8.1281092497755232</v>
      </c>
      <c r="I48" s="5">
        <f>'ssp2-pop'!I48*('ssp2-us'!I48/100)</f>
        <v>8.7002567397796611</v>
      </c>
      <c r="J48" s="5">
        <f>'ssp2-pop'!J48*('ssp2-us'!J48/100)</f>
        <v>9.2292647662163123</v>
      </c>
      <c r="K48" s="5">
        <f>'ssp2-pop'!K48*('ssp2-us'!K48/100)</f>
        <v>9.7033968572367844</v>
      </c>
      <c r="L48" s="5">
        <f>'ssp2-pop'!L48*('ssp2-us'!L48/100)</f>
        <v>10.111769874323848</v>
      </c>
      <c r="M48" s="5">
        <f>'ssp2-pop'!M48*('ssp2-us'!M48/100)</f>
        <v>10.462959498326736</v>
      </c>
      <c r="N48" s="5">
        <f>'ssp2-pop'!N48*('ssp2-us'!N48/100)</f>
        <v>10.757131253789764</v>
      </c>
      <c r="O48" s="5">
        <f>'ssp2-pop'!O48*('ssp2-us'!O48/100)</f>
        <v>10.980959754605022</v>
      </c>
      <c r="P48" s="5">
        <f>'ssp2-pop'!P48*('ssp2-us'!P48/100)</f>
        <v>11.140951873352863</v>
      </c>
      <c r="Q48" s="5">
        <f>'ssp2-pop'!Q48*('ssp2-us'!Q48/100)</f>
        <v>11.250575322082883</v>
      </c>
      <c r="R48" s="5">
        <f>'ssp2-pop'!R48*('ssp2-us'!R48/100)</f>
        <v>11.323463266234931</v>
      </c>
      <c r="S48" s="5">
        <f>'ssp2-pop'!S48*('ssp2-us'!S48/100)</f>
        <v>11.354715025404314</v>
      </c>
      <c r="T48" s="5">
        <f>'ssp2-pop'!T48*('ssp2-us'!T48/100)</f>
        <v>11.344323214570343</v>
      </c>
      <c r="U48" s="5">
        <f>'ssp2-pop'!U48*('ssp2-us'!U48/100)</f>
        <v>11.295573583486277</v>
      </c>
      <c r="V48" s="5">
        <f>'ssp2-pop'!V48*('ssp2-us'!V48/100)</f>
        <v>11.221977456843462</v>
      </c>
      <c r="W48" s="5">
        <f>'ssp2-pop'!W48*('ssp2-us'!W48/100)</f>
        <v>11.12727212628012</v>
      </c>
      <c r="X48" s="5">
        <f>'ssp2-pop'!X48*('ssp2-us'!X48/100)</f>
        <v>11.013555521986143</v>
      </c>
    </row>
    <row r="49" spans="1:24" x14ac:dyDescent="0.3">
      <c r="A49" s="6" t="s">
        <v>6</v>
      </c>
      <c r="B49" s="6" t="s">
        <v>202</v>
      </c>
      <c r="C49" s="6" t="s">
        <v>56</v>
      </c>
      <c r="D49" s="6" t="s">
        <v>205</v>
      </c>
      <c r="E49" s="6" t="s">
        <v>204</v>
      </c>
      <c r="F49" s="5">
        <f>'ssp2-pop'!F49*('ssp2-us'!F49/100)</f>
        <v>23.585294273759995</v>
      </c>
      <c r="G49" s="5">
        <f>'ssp2-pop'!G49*('ssp2-us'!G49/100)</f>
        <v>26.12925479399205</v>
      </c>
      <c r="H49" s="5">
        <f>'ssp2-pop'!H49*('ssp2-us'!H49/100)</f>
        <v>28.655211995692365</v>
      </c>
      <c r="I49" s="5">
        <f>'ssp2-pop'!I49*('ssp2-us'!I49/100)</f>
        <v>31.019105240272982</v>
      </c>
      <c r="J49" s="5">
        <f>'ssp2-pop'!J49*('ssp2-us'!J49/100)</f>
        <v>33.130662155487471</v>
      </c>
      <c r="K49" s="5">
        <f>'ssp2-pop'!K49*('ssp2-us'!K49/100)</f>
        <v>35.055287458572522</v>
      </c>
      <c r="L49" s="5">
        <f>'ssp2-pop'!L49*('ssp2-us'!L49/100)</f>
        <v>36.847473907652791</v>
      </c>
      <c r="M49" s="5">
        <f>'ssp2-pop'!M49*('ssp2-us'!M49/100)</f>
        <v>38.497053865788885</v>
      </c>
      <c r="N49" s="5">
        <f>'ssp2-pop'!N49*('ssp2-us'!N49/100)</f>
        <v>39.877882733289418</v>
      </c>
      <c r="O49" s="5">
        <f>'ssp2-pop'!O49*('ssp2-us'!O49/100)</f>
        <v>40.915264909040793</v>
      </c>
      <c r="P49" s="5">
        <f>'ssp2-pop'!P49*('ssp2-us'!P49/100)</f>
        <v>41.608362671599899</v>
      </c>
      <c r="Q49" s="5">
        <f>'ssp2-pop'!Q49*('ssp2-us'!Q49/100)</f>
        <v>42.037128674454166</v>
      </c>
      <c r="R49" s="5">
        <f>'ssp2-pop'!R49*('ssp2-us'!R49/100)</f>
        <v>42.243304981073841</v>
      </c>
      <c r="S49" s="5">
        <f>'ssp2-pop'!S49*('ssp2-us'!S49/100)</f>
        <v>42.288678823158719</v>
      </c>
      <c r="T49" s="5">
        <f>'ssp2-pop'!T49*('ssp2-us'!T49/100)</f>
        <v>42.196781335304962</v>
      </c>
      <c r="U49" s="5">
        <f>'ssp2-pop'!U49*('ssp2-us'!U49/100)</f>
        <v>41.993142665570659</v>
      </c>
      <c r="V49" s="5">
        <f>'ssp2-pop'!V49*('ssp2-us'!V49/100)</f>
        <v>41.739382164670211</v>
      </c>
      <c r="W49" s="5">
        <f>'ssp2-pop'!W49*('ssp2-us'!W49/100)</f>
        <v>41.437258692040096</v>
      </c>
      <c r="X49" s="5">
        <f>'ssp2-pop'!X49*('ssp2-us'!X49/100)</f>
        <v>41.074007433162748</v>
      </c>
    </row>
    <row r="50" spans="1:24" x14ac:dyDescent="0.3">
      <c r="A50" s="6" t="s">
        <v>6</v>
      </c>
      <c r="B50" s="6" t="s">
        <v>202</v>
      </c>
      <c r="C50" s="6" t="s">
        <v>57</v>
      </c>
      <c r="D50" s="6" t="s">
        <v>205</v>
      </c>
      <c r="E50" s="6" t="s">
        <v>204</v>
      </c>
      <c r="F50" s="5">
        <f>'ssp2-pop'!F50*('ssp2-us'!F50/100)</f>
        <v>9.6837088183300022</v>
      </c>
      <c r="G50" s="5">
        <f>'ssp2-pop'!G50*('ssp2-us'!G50/100)</f>
        <v>10.636657916931624</v>
      </c>
      <c r="H50" s="5">
        <f>'ssp2-pop'!H50*('ssp2-us'!H50/100)</f>
        <v>11.57143758947435</v>
      </c>
      <c r="I50" s="5">
        <f>'ssp2-pop'!I50*('ssp2-us'!I50/100)</f>
        <v>12.484645198371409</v>
      </c>
      <c r="J50" s="5">
        <f>'ssp2-pop'!J50*('ssp2-us'!J50/100)</f>
        <v>13.348375730560512</v>
      </c>
      <c r="K50" s="5">
        <f>'ssp2-pop'!K50*('ssp2-us'!K50/100)</f>
        <v>14.152405031212551</v>
      </c>
      <c r="L50" s="5">
        <f>'ssp2-pop'!L50*('ssp2-us'!L50/100)</f>
        <v>14.890622664417613</v>
      </c>
      <c r="M50" s="5">
        <f>'ssp2-pop'!M50*('ssp2-us'!M50/100)</f>
        <v>15.543455714850326</v>
      </c>
      <c r="N50" s="5">
        <f>'ssp2-pop'!N50*('ssp2-us'!N50/100)</f>
        <v>16.109508062649699</v>
      </c>
      <c r="O50" s="5">
        <f>'ssp2-pop'!O50*('ssp2-us'!O50/100)</f>
        <v>16.579376556562618</v>
      </c>
      <c r="P50" s="5">
        <f>'ssp2-pop'!P50*('ssp2-us'!P50/100)</f>
        <v>16.95406449406801</v>
      </c>
      <c r="Q50" s="5">
        <f>'ssp2-pop'!Q50*('ssp2-us'!Q50/100)</f>
        <v>17.256703293860991</v>
      </c>
      <c r="R50" s="5">
        <f>'ssp2-pop'!R50*('ssp2-us'!R50/100)</f>
        <v>17.491286797676015</v>
      </c>
      <c r="S50" s="5">
        <f>'ssp2-pop'!S50*('ssp2-us'!S50/100)</f>
        <v>17.654515431567098</v>
      </c>
      <c r="T50" s="5">
        <f>'ssp2-pop'!T50*('ssp2-us'!T50/100)</f>
        <v>17.747121559951623</v>
      </c>
      <c r="U50" s="5">
        <f>'ssp2-pop'!U50*('ssp2-us'!U50/100)</f>
        <v>17.767608321733579</v>
      </c>
      <c r="V50" s="5">
        <f>'ssp2-pop'!V50*('ssp2-us'!V50/100)</f>
        <v>17.726946459074679</v>
      </c>
      <c r="W50" s="5">
        <f>'ssp2-pop'!W50*('ssp2-us'!W50/100)</f>
        <v>17.630411743095618</v>
      </c>
      <c r="X50" s="5">
        <f>'ssp2-pop'!X50*('ssp2-us'!X50/100)</f>
        <v>17.503171061392489</v>
      </c>
    </row>
    <row r="51" spans="1:24" x14ac:dyDescent="0.3">
      <c r="A51" s="6" t="s">
        <v>6</v>
      </c>
      <c r="B51" s="6" t="s">
        <v>202</v>
      </c>
      <c r="C51" s="6" t="s">
        <v>58</v>
      </c>
      <c r="D51" s="6" t="s">
        <v>205</v>
      </c>
      <c r="E51" s="6" t="s">
        <v>204</v>
      </c>
      <c r="F51" s="5">
        <f>'ssp2-pop'!F51*('ssp2-us'!F51/100)</f>
        <v>35.208169839539998</v>
      </c>
      <c r="G51" s="5">
        <f>'ssp2-pop'!G51*('ssp2-us'!G51/100)</f>
        <v>41.059179147151852</v>
      </c>
      <c r="H51" s="5">
        <f>'ssp2-pop'!H51*('ssp2-us'!H51/100)</f>
        <v>47.075396379558406</v>
      </c>
      <c r="I51" s="5">
        <f>'ssp2-pop'!I51*('ssp2-us'!I51/100)</f>
        <v>53.093767170293162</v>
      </c>
      <c r="J51" s="5">
        <f>'ssp2-pop'!J51*('ssp2-us'!J51/100)</f>
        <v>59.034843684600368</v>
      </c>
      <c r="K51" s="5">
        <f>'ssp2-pop'!K51*('ssp2-us'!K51/100)</f>
        <v>64.851568731115364</v>
      </c>
      <c r="L51" s="5">
        <f>'ssp2-pop'!L51*('ssp2-us'!L51/100)</f>
        <v>70.469673863791826</v>
      </c>
      <c r="M51" s="5">
        <f>'ssp2-pop'!M51*('ssp2-us'!M51/100)</f>
        <v>75.784335129915547</v>
      </c>
      <c r="N51" s="5">
        <f>'ssp2-pop'!N51*('ssp2-us'!N51/100)</f>
        <v>80.655154753643046</v>
      </c>
      <c r="O51" s="5">
        <f>'ssp2-pop'!O51*('ssp2-us'!O51/100)</f>
        <v>85.117983353808498</v>
      </c>
      <c r="P51" s="5">
        <f>'ssp2-pop'!P51*('ssp2-us'!P51/100)</f>
        <v>89.140714699144496</v>
      </c>
      <c r="Q51" s="5">
        <f>'ssp2-pop'!Q51*('ssp2-us'!Q51/100)</f>
        <v>92.665733594310026</v>
      </c>
      <c r="R51" s="5">
        <f>'ssp2-pop'!R51*('ssp2-us'!R51/100)</f>
        <v>95.603105174638856</v>
      </c>
      <c r="S51" s="5">
        <f>'ssp2-pop'!S51*('ssp2-us'!S51/100)</f>
        <v>97.939402671568175</v>
      </c>
      <c r="T51" s="5">
        <f>'ssp2-pop'!T51*('ssp2-us'!T51/100)</f>
        <v>99.80090528899423</v>
      </c>
      <c r="U51" s="5">
        <f>'ssp2-pop'!U51*('ssp2-us'!U51/100)</f>
        <v>101.21491902402823</v>
      </c>
      <c r="V51" s="5">
        <f>'ssp2-pop'!V51*('ssp2-us'!V51/100)</f>
        <v>102.24367191858245</v>
      </c>
      <c r="W51" s="5">
        <f>'ssp2-pop'!W51*('ssp2-us'!W51/100)</f>
        <v>102.84748407259322</v>
      </c>
      <c r="X51" s="5">
        <f>'ssp2-pop'!X51*('ssp2-us'!X51/100)</f>
        <v>103.12818021907428</v>
      </c>
    </row>
    <row r="52" spans="1:24" x14ac:dyDescent="0.3">
      <c r="A52" s="6" t="s">
        <v>6</v>
      </c>
      <c r="B52" s="6" t="s">
        <v>202</v>
      </c>
      <c r="C52" s="6" t="s">
        <v>59</v>
      </c>
      <c r="D52" s="6" t="s">
        <v>205</v>
      </c>
      <c r="E52" s="6" t="s">
        <v>204</v>
      </c>
      <c r="F52" s="5">
        <f>'ssp2-pop'!F52*('ssp2-us'!F52/100)</f>
        <v>1.1335856705200009</v>
      </c>
      <c r="G52" s="5">
        <f>'ssp2-pop'!G52*('ssp2-us'!G52/100)</f>
        <v>1.4614091393723958</v>
      </c>
      <c r="H52" s="5">
        <f>'ssp2-pop'!H52*('ssp2-us'!H52/100)</f>
        <v>1.8357242697849008</v>
      </c>
      <c r="I52" s="5">
        <f>'ssp2-pop'!I52*('ssp2-us'!I52/100)</f>
        <v>2.248542038445247</v>
      </c>
      <c r="J52" s="5">
        <f>'ssp2-pop'!J52*('ssp2-us'!J52/100)</f>
        <v>2.7104322989908538</v>
      </c>
      <c r="K52" s="5">
        <f>'ssp2-pop'!K52*('ssp2-us'!K52/100)</f>
        <v>3.2248599010219672</v>
      </c>
      <c r="L52" s="5">
        <f>'ssp2-pop'!L52*('ssp2-us'!L52/100)</f>
        <v>3.7788865795659792</v>
      </c>
      <c r="M52" s="5">
        <f>'ssp2-pop'!M52*('ssp2-us'!M52/100)</f>
        <v>4.3495122221784497</v>
      </c>
      <c r="N52" s="5">
        <f>'ssp2-pop'!N52*('ssp2-us'!N52/100)</f>
        <v>4.9221530533375812</v>
      </c>
      <c r="O52" s="5">
        <f>'ssp2-pop'!O52*('ssp2-us'!O52/100)</f>
        <v>5.49001591420663</v>
      </c>
      <c r="P52" s="5">
        <f>'ssp2-pop'!P52*('ssp2-us'!P52/100)</f>
        <v>6.0497498066286131</v>
      </c>
      <c r="Q52" s="5">
        <f>'ssp2-pop'!Q52*('ssp2-us'!Q52/100)</f>
        <v>6.5912141803666051</v>
      </c>
      <c r="R52" s="5">
        <f>'ssp2-pop'!R52*('ssp2-us'!R52/100)</f>
        <v>7.1075718411395741</v>
      </c>
      <c r="S52" s="5">
        <f>'ssp2-pop'!S52*('ssp2-us'!S52/100)</f>
        <v>7.5802978023924723</v>
      </c>
      <c r="T52" s="5">
        <f>'ssp2-pop'!T52*('ssp2-us'!T52/100)</f>
        <v>8.0049960393455457</v>
      </c>
      <c r="U52" s="5">
        <f>'ssp2-pop'!U52*('ssp2-us'!U52/100)</f>
        <v>8.3700406297596146</v>
      </c>
      <c r="V52" s="5">
        <f>'ssp2-pop'!V52*('ssp2-us'!V52/100)</f>
        <v>8.6808773825732981</v>
      </c>
      <c r="W52" s="5">
        <f>'ssp2-pop'!W52*('ssp2-us'!W52/100)</f>
        <v>8.9337390593208372</v>
      </c>
      <c r="X52" s="5">
        <f>'ssp2-pop'!X52*('ssp2-us'!X52/100)</f>
        <v>9.1253727998655041</v>
      </c>
    </row>
    <row r="53" spans="1:24" x14ac:dyDescent="0.3">
      <c r="A53" s="6" t="s">
        <v>6</v>
      </c>
      <c r="B53" s="6" t="s">
        <v>202</v>
      </c>
      <c r="C53" s="6" t="s">
        <v>60</v>
      </c>
      <c r="D53" s="6" t="s">
        <v>205</v>
      </c>
      <c r="E53" s="6" t="s">
        <v>204</v>
      </c>
      <c r="F53" s="5">
        <f>'ssp2-pop'!F53*('ssp2-us'!F53/100)</f>
        <v>35.661746406439967</v>
      </c>
      <c r="G53" s="5">
        <f>'ssp2-pop'!G53*('ssp2-us'!G53/100)</f>
        <v>37.811040907600656</v>
      </c>
      <c r="H53" s="5">
        <f>'ssp2-pop'!H53*('ssp2-us'!H53/100)</f>
        <v>39.34441282085487</v>
      </c>
      <c r="I53" s="5">
        <f>'ssp2-pop'!I53*('ssp2-us'!I53/100)</f>
        <v>40.702223144058223</v>
      </c>
      <c r="J53" s="5">
        <f>'ssp2-pop'!J53*('ssp2-us'!J53/100)</f>
        <v>41.960763495432595</v>
      </c>
      <c r="K53" s="5">
        <f>'ssp2-pop'!K53*('ssp2-us'!K53/100)</f>
        <v>43.226979155099272</v>
      </c>
      <c r="L53" s="5">
        <f>'ssp2-pop'!L53*('ssp2-us'!L53/100)</f>
        <v>44.496763586101849</v>
      </c>
      <c r="M53" s="5">
        <f>'ssp2-pop'!M53*('ssp2-us'!M53/100)</f>
        <v>45.65447251692818</v>
      </c>
      <c r="N53" s="5">
        <f>'ssp2-pop'!N53*('ssp2-us'!N53/100)</f>
        <v>46.590175432479889</v>
      </c>
      <c r="O53" s="5">
        <f>'ssp2-pop'!O53*('ssp2-us'!O53/100)</f>
        <v>47.250460797014107</v>
      </c>
      <c r="P53" s="5">
        <f>'ssp2-pop'!P53*('ssp2-us'!P53/100)</f>
        <v>47.661544917913979</v>
      </c>
      <c r="Q53" s="5">
        <f>'ssp2-pop'!Q53*('ssp2-us'!Q53/100)</f>
        <v>47.816000976457929</v>
      </c>
      <c r="R53" s="5">
        <f>'ssp2-pop'!R53*('ssp2-us'!R53/100)</f>
        <v>47.810692383029867</v>
      </c>
      <c r="S53" s="5">
        <f>'ssp2-pop'!S53*('ssp2-us'!S53/100)</f>
        <v>47.694314995071586</v>
      </c>
      <c r="T53" s="5">
        <f>'ssp2-pop'!T53*('ssp2-us'!T53/100)</f>
        <v>47.48028952708497</v>
      </c>
      <c r="U53" s="5">
        <f>'ssp2-pop'!U53*('ssp2-us'!U53/100)</f>
        <v>47.191746862567868</v>
      </c>
      <c r="V53" s="5">
        <f>'ssp2-pop'!V53*('ssp2-us'!V53/100)</f>
        <v>46.781185252410431</v>
      </c>
      <c r="W53" s="5">
        <f>'ssp2-pop'!W53*('ssp2-us'!W53/100)</f>
        <v>46.217106287679655</v>
      </c>
      <c r="X53" s="5">
        <f>'ssp2-pop'!X53*('ssp2-us'!X53/100)</f>
        <v>45.504368211826872</v>
      </c>
    </row>
    <row r="54" spans="1:24" x14ac:dyDescent="0.3">
      <c r="A54" s="6" t="s">
        <v>6</v>
      </c>
      <c r="B54" s="6" t="s">
        <v>202</v>
      </c>
      <c r="C54" s="6" t="s">
        <v>61</v>
      </c>
      <c r="D54" s="6" t="s">
        <v>205</v>
      </c>
      <c r="E54" s="6" t="s">
        <v>204</v>
      </c>
      <c r="F54" s="5">
        <f>'ssp2-pop'!F54*('ssp2-us'!F54/100)</f>
        <v>0.93191795180000048</v>
      </c>
      <c r="G54" s="5">
        <f>'ssp2-pop'!G54*('ssp2-us'!G54/100)</f>
        <v>0.95053355044534071</v>
      </c>
      <c r="H54" s="5">
        <f>'ssp2-pop'!H54*('ssp2-us'!H54/100)</f>
        <v>0.96522671690122908</v>
      </c>
      <c r="I54" s="5">
        <f>'ssp2-pop'!I54*('ssp2-us'!I54/100)</f>
        <v>0.97637985268814542</v>
      </c>
      <c r="J54" s="5">
        <f>'ssp2-pop'!J54*('ssp2-us'!J54/100)</f>
        <v>0.98399256139203128</v>
      </c>
      <c r="K54" s="5">
        <f>'ssp2-pop'!K54*('ssp2-us'!K54/100)</f>
        <v>0.99079422563767838</v>
      </c>
      <c r="L54" s="5">
        <f>'ssp2-pop'!L54*('ssp2-us'!L54/100)</f>
        <v>0.99956667755681283</v>
      </c>
      <c r="M54" s="5">
        <f>'ssp2-pop'!M54*('ssp2-us'!M54/100)</f>
        <v>1.00950622012837</v>
      </c>
      <c r="N54" s="5">
        <f>'ssp2-pop'!N54*('ssp2-us'!N54/100)</f>
        <v>1.0185260152471847</v>
      </c>
      <c r="O54" s="5">
        <f>'ssp2-pop'!O54*('ssp2-us'!O54/100)</f>
        <v>1.0250082832922707</v>
      </c>
      <c r="P54" s="5">
        <f>'ssp2-pop'!P54*('ssp2-us'!P54/100)</f>
        <v>1.0291340283445525</v>
      </c>
      <c r="Q54" s="5">
        <f>'ssp2-pop'!Q54*('ssp2-us'!Q54/100)</f>
        <v>1.030590020013588</v>
      </c>
      <c r="R54" s="5">
        <f>'ssp2-pop'!R54*('ssp2-us'!R54/100)</f>
        <v>1.0307385830678775</v>
      </c>
      <c r="S54" s="5">
        <f>'ssp2-pop'!S54*('ssp2-us'!S54/100)</f>
        <v>1.0299774514365059</v>
      </c>
      <c r="T54" s="5">
        <f>'ssp2-pop'!T54*('ssp2-us'!T54/100)</f>
        <v>1.0281042293324383</v>
      </c>
      <c r="U54" s="5">
        <f>'ssp2-pop'!U54*('ssp2-us'!U54/100)</f>
        <v>1.0249399812550344</v>
      </c>
      <c r="V54" s="5">
        <f>'ssp2-pop'!V54*('ssp2-us'!V54/100)</f>
        <v>1.0207588893796953</v>
      </c>
      <c r="W54" s="5">
        <f>'ssp2-pop'!W54*('ssp2-us'!W54/100)</f>
        <v>1.0157657879549782</v>
      </c>
      <c r="X54" s="5">
        <f>'ssp2-pop'!X54*('ssp2-us'!X54/100)</f>
        <v>1.0095681697365011</v>
      </c>
    </row>
    <row r="55" spans="1:24" x14ac:dyDescent="0.3">
      <c r="A55" s="6" t="s">
        <v>6</v>
      </c>
      <c r="B55" s="6" t="s">
        <v>202</v>
      </c>
      <c r="C55" s="6" t="s">
        <v>62</v>
      </c>
      <c r="D55" s="6" t="s">
        <v>205</v>
      </c>
      <c r="E55" s="6" t="s">
        <v>204</v>
      </c>
      <c r="F55" s="5">
        <f>'ssp2-pop'!F55*('ssp2-us'!F55/100)</f>
        <v>13.820222815350046</v>
      </c>
      <c r="G55" s="5">
        <f>'ssp2-pop'!G55*('ssp2-us'!G55/100)</f>
        <v>17.326366442362477</v>
      </c>
      <c r="H55" s="5">
        <f>'ssp2-pop'!H55*('ssp2-us'!H55/100)</f>
        <v>21.539554322560416</v>
      </c>
      <c r="I55" s="5">
        <f>'ssp2-pop'!I55*('ssp2-us'!I55/100)</f>
        <v>26.419135306265137</v>
      </c>
      <c r="J55" s="5">
        <f>'ssp2-pop'!J55*('ssp2-us'!J55/100)</f>
        <v>31.84242012386169</v>
      </c>
      <c r="K55" s="5">
        <f>'ssp2-pop'!K55*('ssp2-us'!K55/100)</f>
        <v>37.71702628375219</v>
      </c>
      <c r="L55" s="5">
        <f>'ssp2-pop'!L55*('ssp2-us'!L55/100)</f>
        <v>44.004646635122597</v>
      </c>
      <c r="M55" s="5">
        <f>'ssp2-pop'!M55*('ssp2-us'!M55/100)</f>
        <v>50.661731577090954</v>
      </c>
      <c r="N55" s="5">
        <f>'ssp2-pop'!N55*('ssp2-us'!N55/100)</f>
        <v>57.568777404213151</v>
      </c>
      <c r="O55" s="5">
        <f>'ssp2-pop'!O55*('ssp2-us'!O55/100)</f>
        <v>64.641760112104237</v>
      </c>
      <c r="P55" s="5">
        <f>'ssp2-pop'!P55*('ssp2-us'!P55/100)</f>
        <v>71.720745710229622</v>
      </c>
      <c r="Q55" s="5">
        <f>'ssp2-pop'!Q55*('ssp2-us'!Q55/100)</f>
        <v>78.633476933370517</v>
      </c>
      <c r="R55" s="5">
        <f>'ssp2-pop'!R55*('ssp2-us'!R55/100)</f>
        <v>85.324588561476773</v>
      </c>
      <c r="S55" s="5">
        <f>'ssp2-pop'!S55*('ssp2-us'!S55/100)</f>
        <v>91.685308963902926</v>
      </c>
      <c r="T55" s="5">
        <f>'ssp2-pop'!T55*('ssp2-us'!T55/100)</f>
        <v>97.613504730142978</v>
      </c>
      <c r="U55" s="5">
        <f>'ssp2-pop'!U55*('ssp2-us'!U55/100)</f>
        <v>103.10533273807857</v>
      </c>
      <c r="V55" s="5">
        <f>'ssp2-pop'!V55*('ssp2-us'!V55/100)</f>
        <v>108.04759684757413</v>
      </c>
      <c r="W55" s="5">
        <f>'ssp2-pop'!W55*('ssp2-us'!W55/100)</f>
        <v>112.49916617375554</v>
      </c>
      <c r="X55" s="5">
        <f>'ssp2-pop'!X55*('ssp2-us'!X55/100)</f>
        <v>116.35345772490683</v>
      </c>
    </row>
    <row r="56" spans="1:24" x14ac:dyDescent="0.3">
      <c r="A56" s="6" t="s">
        <v>6</v>
      </c>
      <c r="B56" s="6" t="s">
        <v>202</v>
      </c>
      <c r="C56" s="6" t="s">
        <v>63</v>
      </c>
      <c r="D56" s="6" t="s">
        <v>205</v>
      </c>
      <c r="E56" s="6" t="s">
        <v>204</v>
      </c>
      <c r="F56" s="5">
        <f>'ssp2-pop'!F56*('ssp2-us'!F56/100)</f>
        <v>4.564691430751818</v>
      </c>
      <c r="G56" s="5">
        <f>'ssp2-pop'!G56*('ssp2-us'!G56/100)</f>
        <v>4.7367198375392352</v>
      </c>
      <c r="H56" s="5">
        <f>'ssp2-pop'!H56*('ssp2-us'!H56/100)</f>
        <v>4.9026614867614589</v>
      </c>
      <c r="I56" s="5">
        <f>'ssp2-pop'!I56*('ssp2-us'!I56/100)</f>
        <v>5.0633016733173424</v>
      </c>
      <c r="J56" s="5">
        <f>'ssp2-pop'!J56*('ssp2-us'!J56/100)</f>
        <v>5.2091757332413842</v>
      </c>
      <c r="K56" s="5">
        <f>'ssp2-pop'!K56*('ssp2-us'!K56/100)</f>
        <v>5.336780715523056</v>
      </c>
      <c r="L56" s="5">
        <f>'ssp2-pop'!L56*('ssp2-us'!L56/100)</f>
        <v>5.4518286329464214</v>
      </c>
      <c r="M56" s="5">
        <f>'ssp2-pop'!M56*('ssp2-us'!M56/100)</f>
        <v>5.5645356222262086</v>
      </c>
      <c r="N56" s="5">
        <f>'ssp2-pop'!N56*('ssp2-us'!N56/100)</f>
        <v>5.6816418704766427</v>
      </c>
      <c r="O56" s="5">
        <f>'ssp2-pop'!O56*('ssp2-us'!O56/100)</f>
        <v>5.8039642012122057</v>
      </c>
      <c r="P56" s="5">
        <f>'ssp2-pop'!P56*('ssp2-us'!P56/100)</f>
        <v>5.9280397328268171</v>
      </c>
      <c r="Q56" s="5">
        <f>'ssp2-pop'!Q56*('ssp2-us'!Q56/100)</f>
        <v>6.0450824580144307</v>
      </c>
      <c r="R56" s="5">
        <f>'ssp2-pop'!R56*('ssp2-us'!R56/100)</f>
        <v>6.1535196404296553</v>
      </c>
      <c r="S56" s="5">
        <f>'ssp2-pop'!S56*('ssp2-us'!S56/100)</f>
        <v>6.2532967571477487</v>
      </c>
      <c r="T56" s="5">
        <f>'ssp2-pop'!T56*('ssp2-us'!T56/100)</f>
        <v>6.3422416719693233</v>
      </c>
      <c r="U56" s="5">
        <f>'ssp2-pop'!U56*('ssp2-us'!U56/100)</f>
        <v>6.4202219378312151</v>
      </c>
      <c r="V56" s="5">
        <f>'ssp2-pop'!V56*('ssp2-us'!V56/100)</f>
        <v>6.4859855698306657</v>
      </c>
      <c r="W56" s="5">
        <f>'ssp2-pop'!W56*('ssp2-us'!W56/100)</f>
        <v>6.5363302090161959</v>
      </c>
      <c r="X56" s="5">
        <f>'ssp2-pop'!X56*('ssp2-us'!X56/100)</f>
        <v>6.5636187229753675</v>
      </c>
    </row>
    <row r="57" spans="1:24" x14ac:dyDescent="0.3">
      <c r="A57" s="6" t="s">
        <v>6</v>
      </c>
      <c r="B57" s="6" t="s">
        <v>202</v>
      </c>
      <c r="C57" s="6" t="s">
        <v>64</v>
      </c>
      <c r="D57" s="6" t="s">
        <v>205</v>
      </c>
      <c r="E57" s="6" t="s">
        <v>204</v>
      </c>
      <c r="F57" s="5">
        <f>'ssp2-pop'!F57*('ssp2-us'!F57/100)</f>
        <v>0.44632769402999967</v>
      </c>
      <c r="G57" s="5">
        <f>'ssp2-pop'!G57*('ssp2-us'!G57/100)</f>
        <v>0.49770250187084292</v>
      </c>
      <c r="H57" s="5">
        <f>'ssp2-pop'!H57*('ssp2-us'!H57/100)</f>
        <v>0.54259764206935968</v>
      </c>
      <c r="I57" s="5">
        <f>'ssp2-pop'!I57*('ssp2-us'!I57/100)</f>
        <v>0.58041303589168702</v>
      </c>
      <c r="J57" s="5">
        <f>'ssp2-pop'!J57*('ssp2-us'!J57/100)</f>
        <v>0.61256536208834089</v>
      </c>
      <c r="K57" s="5">
        <f>'ssp2-pop'!K57*('ssp2-us'!K57/100)</f>
        <v>0.63915906589261906</v>
      </c>
      <c r="L57" s="5">
        <f>'ssp2-pop'!L57*('ssp2-us'!L57/100)</f>
        <v>0.65962312506318943</v>
      </c>
      <c r="M57" s="5">
        <f>'ssp2-pop'!M57*('ssp2-us'!M57/100)</f>
        <v>0.67426416764910546</v>
      </c>
      <c r="N57" s="5">
        <f>'ssp2-pop'!N57*('ssp2-us'!N57/100)</f>
        <v>0.68400032318425763</v>
      </c>
      <c r="O57" s="5">
        <f>'ssp2-pop'!O57*('ssp2-us'!O57/100)</f>
        <v>0.68892358477449789</v>
      </c>
      <c r="P57" s="5">
        <f>'ssp2-pop'!P57*('ssp2-us'!P57/100)</f>
        <v>0.68957578719707269</v>
      </c>
      <c r="Q57" s="5">
        <f>'ssp2-pop'!Q57*('ssp2-us'!Q57/100)</f>
        <v>0.68829311046245656</v>
      </c>
      <c r="R57" s="5">
        <f>'ssp2-pop'!R57*('ssp2-us'!R57/100)</f>
        <v>0.68570193958079073</v>
      </c>
      <c r="S57" s="5">
        <f>'ssp2-pop'!S57*('ssp2-us'!S57/100)</f>
        <v>0.68171101264232115</v>
      </c>
      <c r="T57" s="5">
        <f>'ssp2-pop'!T57*('ssp2-us'!T57/100)</f>
        <v>0.6764908012290094</v>
      </c>
      <c r="U57" s="5">
        <f>'ssp2-pop'!U57*('ssp2-us'!U57/100)</f>
        <v>0.6700035195618298</v>
      </c>
      <c r="V57" s="5">
        <f>'ssp2-pop'!V57*('ssp2-us'!V57/100)</f>
        <v>0.66251289913797007</v>
      </c>
      <c r="W57" s="5">
        <f>'ssp2-pop'!W57*('ssp2-us'!W57/100)</f>
        <v>0.6541504980591567</v>
      </c>
      <c r="X57" s="5">
        <f>'ssp2-pop'!X57*('ssp2-us'!X57/100)</f>
        <v>0.6458447066607732</v>
      </c>
    </row>
    <row r="58" spans="1:24" x14ac:dyDescent="0.3">
      <c r="A58" s="6" t="s">
        <v>6</v>
      </c>
      <c r="B58" s="6" t="s">
        <v>202</v>
      </c>
      <c r="C58" s="6" t="s">
        <v>65</v>
      </c>
      <c r="D58" s="6" t="s">
        <v>205</v>
      </c>
      <c r="E58" s="6" t="s">
        <v>204</v>
      </c>
      <c r="F58" s="5">
        <f>'ssp2-pop'!F58*('ssp2-us'!F58/100)</f>
        <v>53.526900484517149</v>
      </c>
      <c r="G58" s="5">
        <f>'ssp2-pop'!G58*('ssp2-us'!G58/100)</f>
        <v>55.918796352435521</v>
      </c>
      <c r="H58" s="5">
        <f>'ssp2-pop'!H58*('ssp2-us'!H58/100)</f>
        <v>58.271752186517496</v>
      </c>
      <c r="I58" s="5">
        <f>'ssp2-pop'!I58*('ssp2-us'!I58/100)</f>
        <v>60.5665882221872</v>
      </c>
      <c r="J58" s="5">
        <f>'ssp2-pop'!J58*('ssp2-us'!J58/100)</f>
        <v>62.77047202989786</v>
      </c>
      <c r="K58" s="5">
        <f>'ssp2-pop'!K58*('ssp2-us'!K58/100)</f>
        <v>64.873625014728987</v>
      </c>
      <c r="L58" s="5">
        <f>'ssp2-pop'!L58*('ssp2-us'!L58/100)</f>
        <v>66.849248466077967</v>
      </c>
      <c r="M58" s="5">
        <f>'ssp2-pop'!M58*('ssp2-us'!M58/100)</f>
        <v>68.654274894214737</v>
      </c>
      <c r="N58" s="5">
        <f>'ssp2-pop'!N58*('ssp2-us'!N58/100)</f>
        <v>70.288668676562708</v>
      </c>
      <c r="O58" s="5">
        <f>'ssp2-pop'!O58*('ssp2-us'!O58/100)</f>
        <v>71.799756934569231</v>
      </c>
      <c r="P58" s="5">
        <f>'ssp2-pop'!P58*('ssp2-us'!P58/100)</f>
        <v>73.234222016811771</v>
      </c>
      <c r="Q58" s="5">
        <f>'ssp2-pop'!Q58*('ssp2-us'!Q58/100)</f>
        <v>74.547886070599546</v>
      </c>
      <c r="R58" s="5">
        <f>'ssp2-pop'!R58*('ssp2-us'!R58/100)</f>
        <v>75.759664926223834</v>
      </c>
      <c r="S58" s="5">
        <f>'ssp2-pop'!S58*('ssp2-us'!S58/100)</f>
        <v>76.861098937985844</v>
      </c>
      <c r="T58" s="5">
        <f>'ssp2-pop'!T58*('ssp2-us'!T58/100)</f>
        <v>77.815709555772457</v>
      </c>
      <c r="U58" s="5">
        <f>'ssp2-pop'!U58*('ssp2-us'!U58/100)</f>
        <v>78.594886965591058</v>
      </c>
      <c r="V58" s="5">
        <f>'ssp2-pop'!V58*('ssp2-us'!V58/100)</f>
        <v>79.059713649050863</v>
      </c>
      <c r="W58" s="5">
        <f>'ssp2-pop'!W58*('ssp2-us'!W58/100)</f>
        <v>79.265385670430959</v>
      </c>
      <c r="X58" s="5">
        <f>'ssp2-pop'!X58*('ssp2-us'!X58/100)</f>
        <v>79.249228670030789</v>
      </c>
    </row>
    <row r="59" spans="1:24" x14ac:dyDescent="0.3">
      <c r="A59" s="6" t="s">
        <v>6</v>
      </c>
      <c r="B59" s="6" t="s">
        <v>202</v>
      </c>
      <c r="C59" s="6" t="s">
        <v>66</v>
      </c>
      <c r="D59" s="6" t="s">
        <v>205</v>
      </c>
      <c r="E59" s="6" t="s">
        <v>204</v>
      </c>
      <c r="F59" s="5">
        <f>'ssp2-pop'!F59*('ssp2-us'!F59/100)</f>
        <v>2.5170434320000008E-2</v>
      </c>
      <c r="G59" s="5">
        <f>'ssp2-pop'!G59*('ssp2-us'!G59/100)</f>
        <v>2.8183157740708075E-2</v>
      </c>
      <c r="H59" s="5">
        <f>'ssp2-pop'!H59*('ssp2-us'!H59/100)</f>
        <v>3.1467890416855035E-2</v>
      </c>
      <c r="I59" s="5">
        <f>'ssp2-pop'!I59*('ssp2-us'!I59/100)</f>
        <v>3.4668491584022694E-2</v>
      </c>
      <c r="J59" s="5">
        <f>'ssp2-pop'!J59*('ssp2-us'!J59/100)</f>
        <v>3.764739163644782E-2</v>
      </c>
      <c r="K59" s="5">
        <f>'ssp2-pop'!K59*('ssp2-us'!K59/100)</f>
        <v>4.0280423089171777E-2</v>
      </c>
      <c r="L59" s="5">
        <f>'ssp2-pop'!L59*('ssp2-us'!L59/100)</f>
        <v>4.2571804284713043E-2</v>
      </c>
      <c r="M59" s="5">
        <f>'ssp2-pop'!M59*('ssp2-us'!M59/100)</f>
        <v>4.4536414013836609E-2</v>
      </c>
      <c r="N59" s="5">
        <f>'ssp2-pop'!N59*('ssp2-us'!N59/100)</f>
        <v>4.6169293370751166E-2</v>
      </c>
      <c r="O59" s="5">
        <f>'ssp2-pop'!O59*('ssp2-us'!O59/100)</f>
        <v>4.7528657360098703E-2</v>
      </c>
      <c r="P59" s="5">
        <f>'ssp2-pop'!P59*('ssp2-us'!P59/100)</f>
        <v>4.8512488076246078E-2</v>
      </c>
      <c r="Q59" s="5">
        <f>'ssp2-pop'!Q59*('ssp2-us'!Q59/100)</f>
        <v>4.9414689569744943E-2</v>
      </c>
      <c r="R59" s="5">
        <f>'ssp2-pop'!R59*('ssp2-us'!R59/100)</f>
        <v>5.0231313715066894E-2</v>
      </c>
      <c r="S59" s="5">
        <f>'ssp2-pop'!S59*('ssp2-us'!S59/100)</f>
        <v>5.0936498412094314E-2</v>
      </c>
      <c r="T59" s="5">
        <f>'ssp2-pop'!T59*('ssp2-us'!T59/100)</f>
        <v>5.1603105739217656E-2</v>
      </c>
      <c r="U59" s="5">
        <f>'ssp2-pop'!U59*('ssp2-us'!U59/100)</f>
        <v>5.228763923608315E-2</v>
      </c>
      <c r="V59" s="5">
        <f>'ssp2-pop'!V59*('ssp2-us'!V59/100)</f>
        <v>5.302124657726813E-2</v>
      </c>
      <c r="W59" s="5">
        <f>'ssp2-pop'!W59*('ssp2-us'!W59/100)</f>
        <v>5.3847700409915766E-2</v>
      </c>
      <c r="X59" s="5">
        <f>'ssp2-pop'!X59*('ssp2-us'!X59/100)</f>
        <v>5.4858123538538778E-2</v>
      </c>
    </row>
    <row r="60" spans="1:24" x14ac:dyDescent="0.3">
      <c r="A60" s="6" t="s">
        <v>6</v>
      </c>
      <c r="B60" s="6" t="s">
        <v>202</v>
      </c>
      <c r="C60" s="6" t="s">
        <v>67</v>
      </c>
      <c r="D60" s="6" t="s">
        <v>205</v>
      </c>
      <c r="E60" s="6" t="s">
        <v>204</v>
      </c>
      <c r="F60" s="5">
        <f>'ssp2-pop'!F60*('ssp2-us'!F60/100)</f>
        <v>1.2951197096400011</v>
      </c>
      <c r="G60" s="5">
        <f>'ssp2-pop'!G60*('ssp2-us'!G60/100)</f>
        <v>1.4323765400861168</v>
      </c>
      <c r="H60" s="5">
        <f>'ssp2-pop'!H60*('ssp2-us'!H60/100)</f>
        <v>1.5616466938938165</v>
      </c>
      <c r="I60" s="5">
        <f>'ssp2-pop'!I60*('ssp2-us'!I60/100)</f>
        <v>1.6798466604652798</v>
      </c>
      <c r="J60" s="5">
        <f>'ssp2-pop'!J60*('ssp2-us'!J60/100)</f>
        <v>1.7844732515512363</v>
      </c>
      <c r="K60" s="5">
        <f>'ssp2-pop'!K60*('ssp2-us'!K60/100)</f>
        <v>1.8770101473677976</v>
      </c>
      <c r="L60" s="5">
        <f>'ssp2-pop'!L60*('ssp2-us'!L60/100)</f>
        <v>1.9582709462601748</v>
      </c>
      <c r="M60" s="5">
        <f>'ssp2-pop'!M60*('ssp2-us'!M60/100)</f>
        <v>2.0277949482992046</v>
      </c>
      <c r="N60" s="5">
        <f>'ssp2-pop'!N60*('ssp2-us'!N60/100)</f>
        <v>2.0851353330987266</v>
      </c>
      <c r="O60" s="5">
        <f>'ssp2-pop'!O60*('ssp2-us'!O60/100)</f>
        <v>2.1329308367879882</v>
      </c>
      <c r="P60" s="5">
        <f>'ssp2-pop'!P60*('ssp2-us'!P60/100)</f>
        <v>2.1712759043823922</v>
      </c>
      <c r="Q60" s="5">
        <f>'ssp2-pop'!Q60*('ssp2-us'!Q60/100)</f>
        <v>2.1974202281418957</v>
      </c>
      <c r="R60" s="5">
        <f>'ssp2-pop'!R60*('ssp2-us'!R60/100)</f>
        <v>2.2115952217457995</v>
      </c>
      <c r="S60" s="5">
        <f>'ssp2-pop'!S60*('ssp2-us'!S60/100)</f>
        <v>2.214236852709011</v>
      </c>
      <c r="T60" s="5">
        <f>'ssp2-pop'!T60*('ssp2-us'!T60/100)</f>
        <v>2.2089047556454795</v>
      </c>
      <c r="U60" s="5">
        <f>'ssp2-pop'!U60*('ssp2-us'!U60/100)</f>
        <v>2.1949538379219367</v>
      </c>
      <c r="V60" s="5">
        <f>'ssp2-pop'!V60*('ssp2-us'!V60/100)</f>
        <v>2.1739829364638994</v>
      </c>
      <c r="W60" s="5">
        <f>'ssp2-pop'!W60*('ssp2-us'!W60/100)</f>
        <v>2.1459761888801983</v>
      </c>
      <c r="X60" s="5">
        <f>'ssp2-pop'!X60*('ssp2-us'!X60/100)</f>
        <v>2.1149183956566366</v>
      </c>
    </row>
    <row r="61" spans="1:24" x14ac:dyDescent="0.3">
      <c r="A61" s="6" t="s">
        <v>6</v>
      </c>
      <c r="B61" s="6" t="s">
        <v>202</v>
      </c>
      <c r="C61" s="6" t="s">
        <v>68</v>
      </c>
      <c r="D61" s="6" t="s">
        <v>205</v>
      </c>
      <c r="E61" s="6" t="s">
        <v>204</v>
      </c>
      <c r="F61" s="5">
        <f>'ssp2-pop'!F61*('ssp2-us'!F61/100)</f>
        <v>49.403887236600028</v>
      </c>
      <c r="G61" s="5">
        <f>'ssp2-pop'!G61*('ssp2-us'!G61/100)</f>
        <v>52.430287687421</v>
      </c>
      <c r="H61" s="5">
        <f>'ssp2-pop'!H61*('ssp2-us'!H61/100)</f>
        <v>55.222895171757138</v>
      </c>
      <c r="I61" s="5">
        <f>'ssp2-pop'!I61*('ssp2-us'!I61/100)</f>
        <v>57.859616535423939</v>
      </c>
      <c r="J61" s="5">
        <f>'ssp2-pop'!J61*('ssp2-us'!J61/100)</f>
        <v>60.285995860554955</v>
      </c>
      <c r="K61" s="5">
        <f>'ssp2-pop'!K61*('ssp2-us'!K61/100)</f>
        <v>62.51852188721152</v>
      </c>
      <c r="L61" s="5">
        <f>'ssp2-pop'!L61*('ssp2-us'!L61/100)</f>
        <v>64.625666486742134</v>
      </c>
      <c r="M61" s="5">
        <f>'ssp2-pop'!M61*('ssp2-us'!M61/100)</f>
        <v>66.662582672005115</v>
      </c>
      <c r="N61" s="5">
        <f>'ssp2-pop'!N61*('ssp2-us'!N61/100)</f>
        <v>68.595645117580986</v>
      </c>
      <c r="O61" s="5">
        <f>'ssp2-pop'!O61*('ssp2-us'!O61/100)</f>
        <v>70.385581258655677</v>
      </c>
      <c r="P61" s="5">
        <f>'ssp2-pop'!P61*('ssp2-us'!P61/100)</f>
        <v>72.024355091893511</v>
      </c>
      <c r="Q61" s="5">
        <f>'ssp2-pop'!Q61*('ssp2-us'!Q61/100)</f>
        <v>73.465676394412924</v>
      </c>
      <c r="R61" s="5">
        <f>'ssp2-pop'!R61*('ssp2-us'!R61/100)</f>
        <v>74.765624158473898</v>
      </c>
      <c r="S61" s="5">
        <f>'ssp2-pop'!S61*('ssp2-us'!S61/100)</f>
        <v>75.948402104793189</v>
      </c>
      <c r="T61" s="5">
        <f>'ssp2-pop'!T61*('ssp2-us'!T61/100)</f>
        <v>76.985267433890257</v>
      </c>
      <c r="U61" s="5">
        <f>'ssp2-pop'!U61*('ssp2-us'!U61/100)</f>
        <v>77.84644126702527</v>
      </c>
      <c r="V61" s="5">
        <f>'ssp2-pop'!V61*('ssp2-us'!V61/100)</f>
        <v>78.53060318286029</v>
      </c>
      <c r="W61" s="5">
        <f>'ssp2-pop'!W61*('ssp2-us'!W61/100)</f>
        <v>79.058112957585664</v>
      </c>
      <c r="X61" s="5">
        <f>'ssp2-pop'!X61*('ssp2-us'!X61/100)</f>
        <v>79.389284256858588</v>
      </c>
    </row>
    <row r="62" spans="1:24" x14ac:dyDescent="0.3">
      <c r="A62" s="6" t="s">
        <v>6</v>
      </c>
      <c r="B62" s="6" t="s">
        <v>202</v>
      </c>
      <c r="C62" s="6" t="s">
        <v>69</v>
      </c>
      <c r="D62" s="6" t="s">
        <v>205</v>
      </c>
      <c r="E62" s="6" t="s">
        <v>204</v>
      </c>
      <c r="F62" s="5">
        <f>'ssp2-pop'!F62*('ssp2-us'!F62/100)</f>
        <v>2.2956781426800004</v>
      </c>
      <c r="G62" s="5">
        <f>'ssp2-pop'!G62*('ssp2-us'!G62/100)</f>
        <v>2.377825173954903</v>
      </c>
      <c r="H62" s="5">
        <f>'ssp2-pop'!H62*('ssp2-us'!H62/100)</f>
        <v>2.4248776090754767</v>
      </c>
      <c r="I62" s="5">
        <f>'ssp2-pop'!I62*('ssp2-us'!I62/100)</f>
        <v>2.4432666411017196</v>
      </c>
      <c r="J62" s="5">
        <f>'ssp2-pop'!J62*('ssp2-us'!J62/100)</f>
        <v>2.4401446322173048</v>
      </c>
      <c r="K62" s="5">
        <f>'ssp2-pop'!K62*('ssp2-us'!K62/100)</f>
        <v>2.4226815579148973</v>
      </c>
      <c r="L62" s="5">
        <f>'ssp2-pop'!L62*('ssp2-us'!L62/100)</f>
        <v>2.3909274552308748</v>
      </c>
      <c r="M62" s="5">
        <f>'ssp2-pop'!M62*('ssp2-us'!M62/100)</f>
        <v>2.3431820287359031</v>
      </c>
      <c r="N62" s="5">
        <f>'ssp2-pop'!N62*('ssp2-us'!N62/100)</f>
        <v>2.2813393195547751</v>
      </c>
      <c r="O62" s="5">
        <f>'ssp2-pop'!O62*('ssp2-us'!O62/100)</f>
        <v>2.2104229514137477</v>
      </c>
      <c r="P62" s="5">
        <f>'ssp2-pop'!P62*('ssp2-us'!P62/100)</f>
        <v>2.1364758183198203</v>
      </c>
      <c r="Q62" s="5">
        <f>'ssp2-pop'!Q62*('ssp2-us'!Q62/100)</f>
        <v>2.0660411804818568</v>
      </c>
      <c r="R62" s="5">
        <f>'ssp2-pop'!R62*('ssp2-us'!R62/100)</f>
        <v>1.9992392556733696</v>
      </c>
      <c r="S62" s="5">
        <f>'ssp2-pop'!S62*('ssp2-us'!S62/100)</f>
        <v>1.935061190673006</v>
      </c>
      <c r="T62" s="5">
        <f>'ssp2-pop'!T62*('ssp2-us'!T62/100)</f>
        <v>1.873665081774269</v>
      </c>
      <c r="U62" s="5">
        <f>'ssp2-pop'!U62*('ssp2-us'!U62/100)</f>
        <v>1.8172335196812752</v>
      </c>
      <c r="V62" s="5">
        <f>'ssp2-pop'!V62*('ssp2-us'!V62/100)</f>
        <v>1.7684912675832984</v>
      </c>
      <c r="W62" s="5">
        <f>'ssp2-pop'!W62*('ssp2-us'!W62/100)</f>
        <v>1.7284377350433389</v>
      </c>
      <c r="X62" s="5">
        <f>'ssp2-pop'!X62*('ssp2-us'!X62/100)</f>
        <v>1.6955625224576889</v>
      </c>
    </row>
    <row r="63" spans="1:24" x14ac:dyDescent="0.3">
      <c r="A63" s="6" t="s">
        <v>6</v>
      </c>
      <c r="B63" s="6" t="s">
        <v>202</v>
      </c>
      <c r="C63" s="6" t="s">
        <v>70</v>
      </c>
      <c r="D63" s="6" t="s">
        <v>205</v>
      </c>
      <c r="E63" s="6" t="s">
        <v>204</v>
      </c>
      <c r="F63" s="5">
        <f>'ssp2-pop'!F63*('ssp2-us'!F63/100)</f>
        <v>12.554715216329988</v>
      </c>
      <c r="G63" s="5">
        <f>'ssp2-pop'!G63*('ssp2-us'!G63/100)</f>
        <v>14.93048460596726</v>
      </c>
      <c r="H63" s="5">
        <f>'ssp2-pop'!H63*('ssp2-us'!H63/100)</f>
        <v>17.430792088236867</v>
      </c>
      <c r="I63" s="5">
        <f>'ssp2-pop'!I63*('ssp2-us'!I63/100)</f>
        <v>19.996277239116285</v>
      </c>
      <c r="J63" s="5">
        <f>'ssp2-pop'!J63*('ssp2-us'!J63/100)</f>
        <v>22.598310410064776</v>
      </c>
      <c r="K63" s="5">
        <f>'ssp2-pop'!K63*('ssp2-us'!K63/100)</f>
        <v>25.215369152644673</v>
      </c>
      <c r="L63" s="5">
        <f>'ssp2-pop'!L63*('ssp2-us'!L63/100)</f>
        <v>27.796289940827094</v>
      </c>
      <c r="M63" s="5">
        <f>'ssp2-pop'!M63*('ssp2-us'!M63/100)</f>
        <v>30.270664795551799</v>
      </c>
      <c r="N63" s="5">
        <f>'ssp2-pop'!N63*('ssp2-us'!N63/100)</f>
        <v>32.584682418683187</v>
      </c>
      <c r="O63" s="5">
        <f>'ssp2-pop'!O63*('ssp2-us'!O63/100)</f>
        <v>34.695805195622647</v>
      </c>
      <c r="P63" s="5">
        <f>'ssp2-pop'!P63*('ssp2-us'!P63/100)</f>
        <v>36.649305022846292</v>
      </c>
      <c r="Q63" s="5">
        <f>'ssp2-pop'!Q63*('ssp2-us'!Q63/100)</f>
        <v>38.455057985623924</v>
      </c>
      <c r="R63" s="5">
        <f>'ssp2-pop'!R63*('ssp2-us'!R63/100)</f>
        <v>40.091630423949702</v>
      </c>
      <c r="S63" s="5">
        <f>'ssp2-pop'!S63*('ssp2-us'!S63/100)</f>
        <v>41.560391336046379</v>
      </c>
      <c r="T63" s="5">
        <f>'ssp2-pop'!T63*('ssp2-us'!T63/100)</f>
        <v>42.815077394349082</v>
      </c>
      <c r="U63" s="5">
        <f>'ssp2-pop'!U63*('ssp2-us'!U63/100)</f>
        <v>43.877033465491159</v>
      </c>
      <c r="V63" s="5">
        <f>'ssp2-pop'!V63*('ssp2-us'!V63/100)</f>
        <v>44.72097689517247</v>
      </c>
      <c r="W63" s="5">
        <f>'ssp2-pop'!W63*('ssp2-us'!W63/100)</f>
        <v>45.374920535130954</v>
      </c>
      <c r="X63" s="5">
        <f>'ssp2-pop'!X63*('ssp2-us'!X63/100)</f>
        <v>45.883042825805795</v>
      </c>
    </row>
    <row r="64" spans="1:24" x14ac:dyDescent="0.3">
      <c r="A64" s="6" t="s">
        <v>6</v>
      </c>
      <c r="B64" s="6" t="s">
        <v>202</v>
      </c>
      <c r="C64" s="6" t="s">
        <v>71</v>
      </c>
      <c r="D64" s="6" t="s">
        <v>205</v>
      </c>
      <c r="E64" s="6" t="s">
        <v>204</v>
      </c>
      <c r="F64" s="5">
        <f>'ssp2-pop'!F64*('ssp2-us'!F64/100)</f>
        <v>3.5295900399</v>
      </c>
      <c r="G64" s="5">
        <f>'ssp2-pop'!G64*('ssp2-us'!G64/100)</f>
        <v>4.1975694041010492</v>
      </c>
      <c r="H64" s="5">
        <f>'ssp2-pop'!H64*('ssp2-us'!H64/100)</f>
        <v>4.9024029094840227</v>
      </c>
      <c r="I64" s="5">
        <f>'ssp2-pop'!I64*('ssp2-us'!I64/100)</f>
        <v>5.6268708112928243</v>
      </c>
      <c r="J64" s="5">
        <f>'ssp2-pop'!J64*('ssp2-us'!J64/100)</f>
        <v>6.3506638193145131</v>
      </c>
      <c r="K64" s="5">
        <f>'ssp2-pop'!K64*('ssp2-us'!K64/100)</f>
        <v>7.0613073152769132</v>
      </c>
      <c r="L64" s="5">
        <f>'ssp2-pop'!L64*('ssp2-us'!L64/100)</f>
        <v>7.7405200015476119</v>
      </c>
      <c r="M64" s="5">
        <f>'ssp2-pop'!M64*('ssp2-us'!M64/100)</f>
        <v>8.3747294423047798</v>
      </c>
      <c r="N64" s="5">
        <f>'ssp2-pop'!N64*('ssp2-us'!N64/100)</f>
        <v>8.9488395463486192</v>
      </c>
      <c r="O64" s="5">
        <f>'ssp2-pop'!O64*('ssp2-us'!O64/100)</f>
        <v>9.4515125249715908</v>
      </c>
      <c r="P64" s="5">
        <f>'ssp2-pop'!P64*('ssp2-us'!P64/100)</f>
        <v>9.8912354965487808</v>
      </c>
      <c r="Q64" s="5">
        <f>'ssp2-pop'!Q64*('ssp2-us'!Q64/100)</f>
        <v>10.306395305258764</v>
      </c>
      <c r="R64" s="5">
        <f>'ssp2-pop'!R64*('ssp2-us'!R64/100)</f>
        <v>10.69073697919726</v>
      </c>
      <c r="S64" s="5">
        <f>'ssp2-pop'!S64*('ssp2-us'!S64/100)</f>
        <v>11.047714530694805</v>
      </c>
      <c r="T64" s="5">
        <f>'ssp2-pop'!T64*('ssp2-us'!T64/100)</f>
        <v>11.362828542402051</v>
      </c>
      <c r="U64" s="5">
        <f>'ssp2-pop'!U64*('ssp2-us'!U64/100)</f>
        <v>11.641951815954824</v>
      </c>
      <c r="V64" s="5">
        <f>'ssp2-pop'!V64*('ssp2-us'!V64/100)</f>
        <v>11.884396589378094</v>
      </c>
      <c r="W64" s="5">
        <f>'ssp2-pop'!W64*('ssp2-us'!W64/100)</f>
        <v>12.103825740432757</v>
      </c>
      <c r="X64" s="5">
        <f>'ssp2-pop'!X64*('ssp2-us'!X64/100)</f>
        <v>12.301731901410884</v>
      </c>
    </row>
    <row r="65" spans="1:24" x14ac:dyDescent="0.3">
      <c r="A65" s="6" t="s">
        <v>6</v>
      </c>
      <c r="B65" s="6" t="s">
        <v>202</v>
      </c>
      <c r="C65" s="6" t="s">
        <v>72</v>
      </c>
      <c r="D65" s="6" t="s">
        <v>205</v>
      </c>
      <c r="E65" s="6" t="s">
        <v>204</v>
      </c>
      <c r="F65" s="5">
        <f>'ssp2-pop'!F65*('ssp2-us'!F65/100)</f>
        <v>0.4533321972622657</v>
      </c>
      <c r="G65" s="5">
        <f>'ssp2-pop'!G65*('ssp2-us'!G65/100)</f>
        <v>0.47153681249461371</v>
      </c>
      <c r="H65" s="5">
        <f>'ssp2-pop'!H65*('ssp2-us'!H65/100)</f>
        <v>0.48273009742131584</v>
      </c>
      <c r="I65" s="5">
        <f>'ssp2-pop'!I65*('ssp2-us'!I65/100)</f>
        <v>0.49281470983442255</v>
      </c>
      <c r="J65" s="5">
        <f>'ssp2-pop'!J65*('ssp2-us'!J65/100)</f>
        <v>0.50189096307452552</v>
      </c>
      <c r="K65" s="5">
        <f>'ssp2-pop'!K65*('ssp2-us'!K65/100)</f>
        <v>0.50920098706003669</v>
      </c>
      <c r="L65" s="5">
        <f>'ssp2-pop'!L65*('ssp2-us'!L65/100)</f>
        <v>0.51427929554434115</v>
      </c>
      <c r="M65" s="5">
        <f>'ssp2-pop'!M65*('ssp2-us'!M65/100)</f>
        <v>0.51710846518203801</v>
      </c>
      <c r="N65" s="5">
        <f>'ssp2-pop'!N65*('ssp2-us'!N65/100)</f>
        <v>0.51784952963197517</v>
      </c>
      <c r="O65" s="5">
        <f>'ssp2-pop'!O65*('ssp2-us'!O65/100)</f>
        <v>0.5171387081978428</v>
      </c>
      <c r="P65" s="5">
        <f>'ssp2-pop'!P65*('ssp2-us'!P65/100)</f>
        <v>0.5154248910638104</v>
      </c>
      <c r="Q65" s="5">
        <f>'ssp2-pop'!Q65*('ssp2-us'!Q65/100)</f>
        <v>0.51335840513242859</v>
      </c>
      <c r="R65" s="5">
        <f>'ssp2-pop'!R65*('ssp2-us'!R65/100)</f>
        <v>0.51136345353638413</v>
      </c>
      <c r="S65" s="5">
        <f>'ssp2-pop'!S65*('ssp2-us'!S65/100)</f>
        <v>0.50974781593413176</v>
      </c>
      <c r="T65" s="5">
        <f>'ssp2-pop'!T65*('ssp2-us'!T65/100)</f>
        <v>0.50850675988746918</v>
      </c>
      <c r="U65" s="5">
        <f>'ssp2-pop'!U65*('ssp2-us'!U65/100)</f>
        <v>0.50738078252461172</v>
      </c>
      <c r="V65" s="5">
        <f>'ssp2-pop'!V65*('ssp2-us'!V65/100)</f>
        <v>0.50610192034196155</v>
      </c>
      <c r="W65" s="5">
        <f>'ssp2-pop'!W65*('ssp2-us'!W65/100)</f>
        <v>0.50414843984446389</v>
      </c>
      <c r="X65" s="5">
        <f>'ssp2-pop'!X65*('ssp2-us'!X65/100)</f>
        <v>0.50108374723051696</v>
      </c>
    </row>
    <row r="66" spans="1:24" x14ac:dyDescent="0.3">
      <c r="A66" s="6" t="s">
        <v>6</v>
      </c>
      <c r="B66" s="6" t="s">
        <v>202</v>
      </c>
      <c r="C66" s="6" t="s">
        <v>73</v>
      </c>
      <c r="D66" s="6" t="s">
        <v>205</v>
      </c>
      <c r="E66" s="6" t="s">
        <v>204</v>
      </c>
      <c r="F66" s="5">
        <f>'ssp2-pop'!F66*('ssp2-us'!F66/100)</f>
        <v>1.0050438270599997</v>
      </c>
      <c r="G66" s="5">
        <f>'ssp2-pop'!G66*('ssp2-us'!G66/100)</f>
        <v>1.2120499772409348</v>
      </c>
      <c r="H66" s="5">
        <f>'ssp2-pop'!H66*('ssp2-us'!H66/100)</f>
        <v>1.4201981602214813</v>
      </c>
      <c r="I66" s="5">
        <f>'ssp2-pop'!I66*('ssp2-us'!I66/100)</f>
        <v>1.6229573494367286</v>
      </c>
      <c r="J66" s="5">
        <f>'ssp2-pop'!J66*('ssp2-us'!J66/100)</f>
        <v>1.8172587326461684</v>
      </c>
      <c r="K66" s="5">
        <f>'ssp2-pop'!K66*('ssp2-us'!K66/100)</f>
        <v>2.0043456143629217</v>
      </c>
      <c r="L66" s="5">
        <f>'ssp2-pop'!L66*('ssp2-us'!L66/100)</f>
        <v>2.1829102845414341</v>
      </c>
      <c r="M66" s="5">
        <f>'ssp2-pop'!M66*('ssp2-us'!M66/100)</f>
        <v>2.3444199083012336</v>
      </c>
      <c r="N66" s="5">
        <f>'ssp2-pop'!N66*('ssp2-us'!N66/100)</f>
        <v>2.4854020930670959</v>
      </c>
      <c r="O66" s="5">
        <f>'ssp2-pop'!O66*('ssp2-us'!O66/100)</f>
        <v>2.6066952358083761</v>
      </c>
      <c r="P66" s="5">
        <f>'ssp2-pop'!P66*('ssp2-us'!P66/100)</f>
        <v>2.7118128708190183</v>
      </c>
      <c r="Q66" s="5">
        <f>'ssp2-pop'!Q66*('ssp2-us'!Q66/100)</f>
        <v>2.8060902498226117</v>
      </c>
      <c r="R66" s="5">
        <f>'ssp2-pop'!R66*('ssp2-us'!R66/100)</f>
        <v>2.8902325444993133</v>
      </c>
      <c r="S66" s="5">
        <f>'ssp2-pop'!S66*('ssp2-us'!S66/100)</f>
        <v>2.961033784765164</v>
      </c>
      <c r="T66" s="5">
        <f>'ssp2-pop'!T66*('ssp2-us'!T66/100)</f>
        <v>3.0210041127405374</v>
      </c>
      <c r="U66" s="5">
        <f>'ssp2-pop'!U66*('ssp2-us'!U66/100)</f>
        <v>3.0691965875093685</v>
      </c>
      <c r="V66" s="5">
        <f>'ssp2-pop'!V66*('ssp2-us'!V66/100)</f>
        <v>3.10974006232922</v>
      </c>
      <c r="W66" s="5">
        <f>'ssp2-pop'!W66*('ssp2-us'!W66/100)</f>
        <v>3.1393836023531905</v>
      </c>
      <c r="X66" s="5">
        <f>'ssp2-pop'!X66*('ssp2-us'!X66/100)</f>
        <v>3.1594661700933928</v>
      </c>
    </row>
    <row r="67" spans="1:24" x14ac:dyDescent="0.3">
      <c r="A67" s="6" t="s">
        <v>6</v>
      </c>
      <c r="B67" s="6" t="s">
        <v>202</v>
      </c>
      <c r="C67" s="6" t="s">
        <v>74</v>
      </c>
      <c r="D67" s="6" t="s">
        <v>205</v>
      </c>
      <c r="E67" s="6" t="s">
        <v>204</v>
      </c>
      <c r="F67" s="5">
        <f>'ssp2-pop'!F67*('ssp2-us'!F67/100)</f>
        <v>0.45461265671999995</v>
      </c>
      <c r="G67" s="5">
        <f>'ssp2-pop'!G67*('ssp2-us'!G67/100)</f>
        <v>0.54655806188485834</v>
      </c>
      <c r="H67" s="5">
        <f>'ssp2-pop'!H67*('ssp2-us'!H67/100)</f>
        <v>0.64707011559148653</v>
      </c>
      <c r="I67" s="5">
        <f>'ssp2-pop'!I67*('ssp2-us'!I67/100)</f>
        <v>0.75291282540279147</v>
      </c>
      <c r="J67" s="5">
        <f>'ssp2-pop'!J67*('ssp2-us'!J67/100)</f>
        <v>0.86255246293725829</v>
      </c>
      <c r="K67" s="5">
        <f>'ssp2-pop'!K67*('ssp2-us'!K67/100)</f>
        <v>0.97657083394152588</v>
      </c>
      <c r="L67" s="5">
        <f>'ssp2-pop'!L67*('ssp2-us'!L67/100)</f>
        <v>1.0924391877363702</v>
      </c>
      <c r="M67" s="5">
        <f>'ssp2-pop'!M67*('ssp2-us'!M67/100)</f>
        <v>1.206756733711378</v>
      </c>
      <c r="N67" s="5">
        <f>'ssp2-pop'!N67*('ssp2-us'!N67/100)</f>
        <v>1.316431390303892</v>
      </c>
      <c r="O67" s="5">
        <f>'ssp2-pop'!O67*('ssp2-us'!O67/100)</f>
        <v>1.4197992584235053</v>
      </c>
      <c r="P67" s="5">
        <f>'ssp2-pop'!P67*('ssp2-us'!P67/100)</f>
        <v>1.5160590542696621</v>
      </c>
      <c r="Q67" s="5">
        <f>'ssp2-pop'!Q67*('ssp2-us'!Q67/100)</f>
        <v>1.6050069430213219</v>
      </c>
      <c r="R67" s="5">
        <f>'ssp2-pop'!R67*('ssp2-us'!R67/100)</f>
        <v>1.6861602783398795</v>
      </c>
      <c r="S67" s="5">
        <f>'ssp2-pop'!S67*('ssp2-us'!S67/100)</f>
        <v>1.7591229184195922</v>
      </c>
      <c r="T67" s="5">
        <f>'ssp2-pop'!T67*('ssp2-us'!T67/100)</f>
        <v>1.8206652932162215</v>
      </c>
      <c r="U67" s="5">
        <f>'ssp2-pop'!U67*('ssp2-us'!U67/100)</f>
        <v>1.869979183380891</v>
      </c>
      <c r="V67" s="5">
        <f>'ssp2-pop'!V67*('ssp2-us'!V67/100)</f>
        <v>1.9104524589680074</v>
      </c>
      <c r="W67" s="5">
        <f>'ssp2-pop'!W67*('ssp2-us'!W67/100)</f>
        <v>1.9434873442272846</v>
      </c>
      <c r="X67" s="5">
        <f>'ssp2-pop'!X67*('ssp2-us'!X67/100)</f>
        <v>1.9692227544069114</v>
      </c>
    </row>
    <row r="68" spans="1:24" x14ac:dyDescent="0.3">
      <c r="A68" s="6" t="s">
        <v>6</v>
      </c>
      <c r="B68" s="6" t="s">
        <v>202</v>
      </c>
      <c r="C68" s="6" t="s">
        <v>75</v>
      </c>
      <c r="D68" s="6" t="s">
        <v>205</v>
      </c>
      <c r="E68" s="6" t="s">
        <v>204</v>
      </c>
      <c r="F68" s="5">
        <f>'ssp2-pop'!F68*('ssp2-us'!F68/100)</f>
        <v>0.27807320501999999</v>
      </c>
      <c r="G68" s="5">
        <f>'ssp2-pop'!G68*('ssp2-us'!G68/100)</f>
        <v>0.34183601112311729</v>
      </c>
      <c r="H68" s="5">
        <f>'ssp2-pop'!H68*('ssp2-us'!H68/100)</f>
        <v>0.41216484796884317</v>
      </c>
      <c r="I68" s="5">
        <f>'ssp2-pop'!I68*('ssp2-us'!I68/100)</f>
        <v>0.48584844494475038</v>
      </c>
      <c r="J68" s="5">
        <f>'ssp2-pop'!J68*('ssp2-us'!J68/100)</f>
        <v>0.5611225033715419</v>
      </c>
      <c r="K68" s="5">
        <f>'ssp2-pop'!K68*('ssp2-us'!K68/100)</f>
        <v>0.63794880303246981</v>
      </c>
      <c r="L68" s="5">
        <f>'ssp2-pop'!L68*('ssp2-us'!L68/100)</f>
        <v>0.71478047431741787</v>
      </c>
      <c r="M68" s="5">
        <f>'ssp2-pop'!M68*('ssp2-us'!M68/100)</f>
        <v>0.79048860828343515</v>
      </c>
      <c r="N68" s="5">
        <f>'ssp2-pop'!N68*('ssp2-us'!N68/100)</f>
        <v>0.86381350805286217</v>
      </c>
      <c r="O68" s="5">
        <f>'ssp2-pop'!O68*('ssp2-us'!O68/100)</f>
        <v>0.93464356380450808</v>
      </c>
      <c r="P68" s="5">
        <f>'ssp2-pop'!P68*('ssp2-us'!P68/100)</f>
        <v>1.0018677949292203</v>
      </c>
      <c r="Q68" s="5">
        <f>'ssp2-pop'!Q68*('ssp2-us'!Q68/100)</f>
        <v>1.0637861081407984</v>
      </c>
      <c r="R68" s="5">
        <f>'ssp2-pop'!R68*('ssp2-us'!R68/100)</f>
        <v>1.1185473619499797</v>
      </c>
      <c r="S68" s="5">
        <f>'ssp2-pop'!S68*('ssp2-us'!S68/100)</f>
        <v>1.1664234794495447</v>
      </c>
      <c r="T68" s="5">
        <f>'ssp2-pop'!T68*('ssp2-us'!T68/100)</f>
        <v>1.2070827133446285</v>
      </c>
      <c r="U68" s="5">
        <f>'ssp2-pop'!U68*('ssp2-us'!U68/100)</f>
        <v>1.239434891647635</v>
      </c>
      <c r="V68" s="5">
        <f>'ssp2-pop'!V68*('ssp2-us'!V68/100)</f>
        <v>1.2640715160403782</v>
      </c>
      <c r="W68" s="5">
        <f>'ssp2-pop'!W68*('ssp2-us'!W68/100)</f>
        <v>1.2796466530583528</v>
      </c>
      <c r="X68" s="5">
        <f>'ssp2-pop'!X68*('ssp2-us'!X68/100)</f>
        <v>1.2883176599114945</v>
      </c>
    </row>
    <row r="69" spans="1:24" x14ac:dyDescent="0.3">
      <c r="A69" s="6" t="s">
        <v>6</v>
      </c>
      <c r="B69" s="6" t="s">
        <v>202</v>
      </c>
      <c r="C69" s="6" t="s">
        <v>76</v>
      </c>
      <c r="D69" s="6" t="s">
        <v>205</v>
      </c>
      <c r="E69" s="6" t="s">
        <v>204</v>
      </c>
      <c r="F69" s="5">
        <f>'ssp2-pop'!F69*('ssp2-us'!F69/100)</f>
        <v>6.9762287524400044</v>
      </c>
      <c r="G69" s="5">
        <f>'ssp2-pop'!G69*('ssp2-us'!G69/100)</f>
        <v>7.356578150490992</v>
      </c>
      <c r="H69" s="5">
        <f>'ssp2-pop'!H69*('ssp2-us'!H69/100)</f>
        <v>7.6369237899931264</v>
      </c>
      <c r="I69" s="5">
        <f>'ssp2-pop'!I69*('ssp2-us'!I69/100)</f>
        <v>7.8810954213486495</v>
      </c>
      <c r="J69" s="5">
        <f>'ssp2-pop'!J69*('ssp2-us'!J69/100)</f>
        <v>8.1012904721359362</v>
      </c>
      <c r="K69" s="5">
        <f>'ssp2-pop'!K69*('ssp2-us'!K69/100)</f>
        <v>8.3043888997312081</v>
      </c>
      <c r="L69" s="5">
        <f>'ssp2-pop'!L69*('ssp2-us'!L69/100)</f>
        <v>8.4847964047582725</v>
      </c>
      <c r="M69" s="5">
        <f>'ssp2-pop'!M69*('ssp2-us'!M69/100)</f>
        <v>8.6324435697961306</v>
      </c>
      <c r="N69" s="5">
        <f>'ssp2-pop'!N69*('ssp2-us'!N69/100)</f>
        <v>8.7361917908944218</v>
      </c>
      <c r="O69" s="5">
        <f>'ssp2-pop'!O69*('ssp2-us'!O69/100)</f>
        <v>8.7973626481205791</v>
      </c>
      <c r="P69" s="5">
        <f>'ssp2-pop'!P69*('ssp2-us'!P69/100)</f>
        <v>8.8258319061230974</v>
      </c>
      <c r="Q69" s="5">
        <f>'ssp2-pop'!Q69*('ssp2-us'!Q69/100)</f>
        <v>8.8134696396720074</v>
      </c>
      <c r="R69" s="5">
        <f>'ssp2-pop'!R69*('ssp2-us'!R69/100)</f>
        <v>8.7713590813977138</v>
      </c>
      <c r="S69" s="5">
        <f>'ssp2-pop'!S69*('ssp2-us'!S69/100)</f>
        <v>8.7066775891546957</v>
      </c>
      <c r="T69" s="5">
        <f>'ssp2-pop'!T69*('ssp2-us'!T69/100)</f>
        <v>8.6255330882357537</v>
      </c>
      <c r="U69" s="5">
        <f>'ssp2-pop'!U69*('ssp2-us'!U69/100)</f>
        <v>8.531803633981097</v>
      </c>
      <c r="V69" s="5">
        <f>'ssp2-pop'!V69*('ssp2-us'!V69/100)</f>
        <v>8.429206078371422</v>
      </c>
      <c r="W69" s="5">
        <f>'ssp2-pop'!W69*('ssp2-us'!W69/100)</f>
        <v>8.3117715265325778</v>
      </c>
      <c r="X69" s="5">
        <f>'ssp2-pop'!X69*('ssp2-us'!X69/100)</f>
        <v>8.1635652190250561</v>
      </c>
    </row>
    <row r="70" spans="1:24" x14ac:dyDescent="0.3">
      <c r="A70" s="6" t="s">
        <v>6</v>
      </c>
      <c r="B70" s="6" t="s">
        <v>202</v>
      </c>
      <c r="C70" s="6" t="s">
        <v>77</v>
      </c>
      <c r="D70" s="6" t="s">
        <v>205</v>
      </c>
      <c r="E70" s="6" t="s">
        <v>204</v>
      </c>
      <c r="F70" s="5">
        <f>'ssp2-pop'!F70*('ssp2-us'!F70/100)</f>
        <v>4.1053987170000021E-2</v>
      </c>
      <c r="G70" s="5">
        <f>'ssp2-pop'!G70*('ssp2-us'!G70/100)</f>
        <v>4.5317652759305577E-2</v>
      </c>
      <c r="H70" s="5">
        <f>'ssp2-pop'!H70*('ssp2-us'!H70/100)</f>
        <v>4.9560750457948013E-2</v>
      </c>
      <c r="I70" s="5">
        <f>'ssp2-pop'!I70*('ssp2-us'!I70/100)</f>
        <v>5.3487262958088894E-2</v>
      </c>
      <c r="J70" s="5">
        <f>'ssp2-pop'!J70*('ssp2-us'!J70/100)</f>
        <v>5.7113483968381437E-2</v>
      </c>
      <c r="K70" s="5">
        <f>'ssp2-pop'!K70*('ssp2-us'!K70/100)</f>
        <v>6.0559900541105244E-2</v>
      </c>
      <c r="L70" s="5">
        <f>'ssp2-pop'!L70*('ssp2-us'!L70/100)</f>
        <v>6.3797886580712629E-2</v>
      </c>
      <c r="M70" s="5">
        <f>'ssp2-pop'!M70*('ssp2-us'!M70/100)</f>
        <v>6.6656373312227332E-2</v>
      </c>
      <c r="N70" s="5">
        <f>'ssp2-pop'!N70*('ssp2-us'!N70/100)</f>
        <v>6.9053459911651488E-2</v>
      </c>
      <c r="O70" s="5">
        <f>'ssp2-pop'!O70*('ssp2-us'!O70/100)</f>
        <v>7.0993202105711542E-2</v>
      </c>
      <c r="P70" s="5">
        <f>'ssp2-pop'!P70*('ssp2-us'!P70/100)</f>
        <v>7.2566276047453457E-2</v>
      </c>
      <c r="Q70" s="5">
        <f>'ssp2-pop'!Q70*('ssp2-us'!Q70/100)</f>
        <v>7.3739389299894334E-2</v>
      </c>
      <c r="R70" s="5">
        <f>'ssp2-pop'!R70*('ssp2-us'!R70/100)</f>
        <v>7.4517694042519608E-2</v>
      </c>
      <c r="S70" s="5">
        <f>'ssp2-pop'!S70*('ssp2-us'!S70/100)</f>
        <v>7.4875513418883835E-2</v>
      </c>
      <c r="T70" s="5">
        <f>'ssp2-pop'!T70*('ssp2-us'!T70/100)</f>
        <v>7.4936031214035775E-2</v>
      </c>
      <c r="U70" s="5">
        <f>'ssp2-pop'!U70*('ssp2-us'!U70/100)</f>
        <v>7.4808676043558425E-2</v>
      </c>
      <c r="V70" s="5">
        <f>'ssp2-pop'!V70*('ssp2-us'!V70/100)</f>
        <v>7.4605966508612231E-2</v>
      </c>
      <c r="W70" s="5">
        <f>'ssp2-pop'!W70*('ssp2-us'!W70/100)</f>
        <v>7.4381665214761986E-2</v>
      </c>
      <c r="X70" s="5">
        <f>'ssp2-pop'!X70*('ssp2-us'!X70/100)</f>
        <v>7.413279287821152E-2</v>
      </c>
    </row>
    <row r="71" spans="1:24" x14ac:dyDescent="0.3">
      <c r="A71" s="6" t="s">
        <v>6</v>
      </c>
      <c r="B71" s="6" t="s">
        <v>202</v>
      </c>
      <c r="C71" s="6" t="s">
        <v>78</v>
      </c>
      <c r="D71" s="6" t="s">
        <v>205</v>
      </c>
      <c r="E71" s="6" t="s">
        <v>204</v>
      </c>
      <c r="F71" s="5">
        <f>'ssp2-pop'!F71*('ssp2-us'!F71/100)</f>
        <v>7.1164765048199969</v>
      </c>
      <c r="G71" s="5">
        <f>'ssp2-pop'!G71*('ssp2-us'!G71/100)</f>
        <v>8.4204437476724241</v>
      </c>
      <c r="H71" s="5">
        <f>'ssp2-pop'!H71*('ssp2-us'!H71/100)</f>
        <v>9.7371157208794212</v>
      </c>
      <c r="I71" s="5">
        <f>'ssp2-pop'!I71*('ssp2-us'!I71/100)</f>
        <v>11.071350998217831</v>
      </c>
      <c r="J71" s="5">
        <f>'ssp2-pop'!J71*('ssp2-us'!J71/100)</f>
        <v>12.404743680100587</v>
      </c>
      <c r="K71" s="5">
        <f>'ssp2-pop'!K71*('ssp2-us'!K71/100)</f>
        <v>13.697456776912198</v>
      </c>
      <c r="L71" s="5">
        <f>'ssp2-pop'!L71*('ssp2-us'!L71/100)</f>
        <v>14.914655884404752</v>
      </c>
      <c r="M71" s="5">
        <f>'ssp2-pop'!M71*('ssp2-us'!M71/100)</f>
        <v>16.069018496748633</v>
      </c>
      <c r="N71" s="5">
        <f>'ssp2-pop'!N71*('ssp2-us'!N71/100)</f>
        <v>17.13871913147927</v>
      </c>
      <c r="O71" s="5">
        <f>'ssp2-pop'!O71*('ssp2-us'!O71/100)</f>
        <v>18.117179673442283</v>
      </c>
      <c r="P71" s="5">
        <f>'ssp2-pop'!P71*('ssp2-us'!P71/100)</f>
        <v>18.981463578402998</v>
      </c>
      <c r="Q71" s="5">
        <f>'ssp2-pop'!Q71*('ssp2-us'!Q71/100)</f>
        <v>19.781701768672249</v>
      </c>
      <c r="R71" s="5">
        <f>'ssp2-pop'!R71*('ssp2-us'!R71/100)</f>
        <v>20.511959360881647</v>
      </c>
      <c r="S71" s="5">
        <f>'ssp2-pop'!S71*('ssp2-us'!S71/100)</f>
        <v>21.142748319282706</v>
      </c>
      <c r="T71" s="5">
        <f>'ssp2-pop'!T71*('ssp2-us'!T71/100)</f>
        <v>21.6837124939738</v>
      </c>
      <c r="U71" s="5">
        <f>'ssp2-pop'!U71*('ssp2-us'!U71/100)</f>
        <v>22.122195441997011</v>
      </c>
      <c r="V71" s="5">
        <f>'ssp2-pop'!V71*('ssp2-us'!V71/100)</f>
        <v>22.478513145081408</v>
      </c>
      <c r="W71" s="5">
        <f>'ssp2-pop'!W71*('ssp2-us'!W71/100)</f>
        <v>22.746628298190778</v>
      </c>
      <c r="X71" s="5">
        <f>'ssp2-pop'!X71*('ssp2-us'!X71/100)</f>
        <v>22.93276732534185</v>
      </c>
    </row>
    <row r="72" spans="1:24" x14ac:dyDescent="0.3">
      <c r="A72" s="6" t="s">
        <v>6</v>
      </c>
      <c r="B72" s="6" t="s">
        <v>202</v>
      </c>
      <c r="C72" s="6" t="s">
        <v>79</v>
      </c>
      <c r="D72" s="6" t="s">
        <v>205</v>
      </c>
      <c r="E72" s="6" t="s">
        <v>204</v>
      </c>
      <c r="F72" s="5">
        <f>'ssp2-pop'!F72*('ssp2-us'!F72/100)</f>
        <v>0.17648378092991071</v>
      </c>
      <c r="G72" s="5">
        <f>'ssp2-pop'!G72*('ssp2-us'!G72/100)</f>
        <v>0.20188108359056589</v>
      </c>
      <c r="H72" s="5">
        <f>'ssp2-pop'!H72*('ssp2-us'!H72/100)</f>
        <v>0.2274929157237871</v>
      </c>
      <c r="I72" s="5">
        <f>'ssp2-pop'!I72*('ssp2-us'!I72/100)</f>
        <v>0.25281508068338165</v>
      </c>
      <c r="J72" s="5">
        <f>'ssp2-pop'!J72*('ssp2-us'!J72/100)</f>
        <v>0.27707291355463715</v>
      </c>
      <c r="K72" s="5">
        <f>'ssp2-pop'!K72*('ssp2-us'!K72/100)</f>
        <v>0.30009054209902086</v>
      </c>
      <c r="L72" s="5">
        <f>'ssp2-pop'!L72*('ssp2-us'!L72/100)</f>
        <v>0.32190797571587321</v>
      </c>
      <c r="M72" s="5">
        <f>'ssp2-pop'!M72*('ssp2-us'!M72/100)</f>
        <v>0.34178402264634328</v>
      </c>
      <c r="N72" s="5">
        <f>'ssp2-pop'!N72*('ssp2-us'!N72/100)</f>
        <v>0.35980707363779491</v>
      </c>
      <c r="O72" s="5">
        <f>'ssp2-pop'!O72*('ssp2-us'!O72/100)</f>
        <v>0.37613801847568418</v>
      </c>
      <c r="P72" s="5">
        <f>'ssp2-pop'!P72*('ssp2-us'!P72/100)</f>
        <v>0.3907317261944569</v>
      </c>
      <c r="Q72" s="5">
        <f>'ssp2-pop'!Q72*('ssp2-us'!Q72/100)</f>
        <v>0.40322310990378962</v>
      </c>
      <c r="R72" s="5">
        <f>'ssp2-pop'!R72*('ssp2-us'!R72/100)</f>
        <v>0.41344132685391599</v>
      </c>
      <c r="S72" s="5">
        <f>'ssp2-pop'!S72*('ssp2-us'!S72/100)</f>
        <v>0.42152795694427059</v>
      </c>
      <c r="T72" s="5">
        <f>'ssp2-pop'!T72*('ssp2-us'!T72/100)</f>
        <v>0.42755537208750233</v>
      </c>
      <c r="U72" s="5">
        <f>'ssp2-pop'!U72*('ssp2-us'!U72/100)</f>
        <v>0.43157001223888131</v>
      </c>
      <c r="V72" s="5">
        <f>'ssp2-pop'!V72*('ssp2-us'!V72/100)</f>
        <v>0.43358149851299949</v>
      </c>
      <c r="W72" s="5">
        <f>'ssp2-pop'!W72*('ssp2-us'!W72/100)</f>
        <v>0.43363007974130696</v>
      </c>
      <c r="X72" s="5">
        <f>'ssp2-pop'!X72*('ssp2-us'!X72/100)</f>
        <v>0.43226218750456857</v>
      </c>
    </row>
    <row r="73" spans="1:24" x14ac:dyDescent="0.3">
      <c r="A73" s="6" t="s">
        <v>6</v>
      </c>
      <c r="B73" s="6" t="s">
        <v>202</v>
      </c>
      <c r="C73" s="6" t="s">
        <v>80</v>
      </c>
      <c r="D73" s="6" t="s">
        <v>205</v>
      </c>
      <c r="E73" s="6" t="s">
        <v>204</v>
      </c>
      <c r="F73" s="5">
        <f>'ssp2-pop'!F73*('ssp2-us'!F73/100)</f>
        <v>0.1676055052799999</v>
      </c>
      <c r="G73" s="5">
        <f>'ssp2-pop'!G73*('ssp2-us'!G73/100)</f>
        <v>0.18188887586008293</v>
      </c>
      <c r="H73" s="5">
        <f>'ssp2-pop'!H73*('ssp2-us'!H73/100)</f>
        <v>0.19367135780825739</v>
      </c>
      <c r="I73" s="5">
        <f>'ssp2-pop'!I73*('ssp2-us'!I73/100)</f>
        <v>0.20433487693448757</v>
      </c>
      <c r="J73" s="5">
        <f>'ssp2-pop'!J73*('ssp2-us'!J73/100)</f>
        <v>0.21366290103727301</v>
      </c>
      <c r="K73" s="5">
        <f>'ssp2-pop'!K73*('ssp2-us'!K73/100)</f>
        <v>0.22142013614600381</v>
      </c>
      <c r="L73" s="5">
        <f>'ssp2-pop'!L73*('ssp2-us'!L73/100)</f>
        <v>0.22771122457144918</v>
      </c>
      <c r="M73" s="5">
        <f>'ssp2-pop'!M73*('ssp2-us'!M73/100)</f>
        <v>0.23260946002968805</v>
      </c>
      <c r="N73" s="5">
        <f>'ssp2-pop'!N73*('ssp2-us'!N73/100)</f>
        <v>0.23643572414907632</v>
      </c>
      <c r="O73" s="5">
        <f>'ssp2-pop'!O73*('ssp2-us'!O73/100)</f>
        <v>0.23917869543290349</v>
      </c>
      <c r="P73" s="5">
        <f>'ssp2-pop'!P73*('ssp2-us'!P73/100)</f>
        <v>0.24110343587506877</v>
      </c>
      <c r="Q73" s="5">
        <f>'ssp2-pop'!Q73*('ssp2-us'!Q73/100)</f>
        <v>0.24217879404910483</v>
      </c>
      <c r="R73" s="5">
        <f>'ssp2-pop'!R73*('ssp2-us'!R73/100)</f>
        <v>0.24240782407331293</v>
      </c>
      <c r="S73" s="5">
        <f>'ssp2-pop'!S73*('ssp2-us'!S73/100)</f>
        <v>0.24173973000230903</v>
      </c>
      <c r="T73" s="5">
        <f>'ssp2-pop'!T73*('ssp2-us'!T73/100)</f>
        <v>0.24024356749976311</v>
      </c>
      <c r="U73" s="5">
        <f>'ssp2-pop'!U73*('ssp2-us'!U73/100)</f>
        <v>0.23783088005560307</v>
      </c>
      <c r="V73" s="5">
        <f>'ssp2-pop'!V73*('ssp2-us'!V73/100)</f>
        <v>0.2345336725499354</v>
      </c>
      <c r="W73" s="5">
        <f>'ssp2-pop'!W73*('ssp2-us'!W73/100)</f>
        <v>0.23053822926721285</v>
      </c>
      <c r="X73" s="5">
        <f>'ssp2-pop'!X73*('ssp2-us'!X73/100)</f>
        <v>0.22611342609252935</v>
      </c>
    </row>
    <row r="74" spans="1:24" x14ac:dyDescent="0.3">
      <c r="A74" s="6" t="s">
        <v>6</v>
      </c>
      <c r="B74" s="6" t="s">
        <v>202</v>
      </c>
      <c r="C74" s="6" t="s">
        <v>81</v>
      </c>
      <c r="D74" s="6" t="s">
        <v>205</v>
      </c>
      <c r="E74" s="6" t="s">
        <v>204</v>
      </c>
      <c r="F74" s="5">
        <f>'ssp2-pop'!F74*('ssp2-us'!F74/100)</f>
        <v>0.21581517771999997</v>
      </c>
      <c r="G74" s="5">
        <f>'ssp2-pop'!G74*('ssp2-us'!G74/100)</f>
        <v>0.24300875151989321</v>
      </c>
      <c r="H74" s="5">
        <f>'ssp2-pop'!H74*('ssp2-us'!H74/100)</f>
        <v>0.2713697799082217</v>
      </c>
      <c r="I74" s="5">
        <f>'ssp2-pop'!I74*('ssp2-us'!I74/100)</f>
        <v>0.29820726742809156</v>
      </c>
      <c r="J74" s="5">
        <f>'ssp2-pop'!J74*('ssp2-us'!J74/100)</f>
        <v>0.3216947242333682</v>
      </c>
      <c r="K74" s="5">
        <f>'ssp2-pop'!K74*('ssp2-us'!K74/100)</f>
        <v>0.34134245917489558</v>
      </c>
      <c r="L74" s="5">
        <f>'ssp2-pop'!L74*('ssp2-us'!L74/100)</f>
        <v>0.35665694779507162</v>
      </c>
      <c r="M74" s="5">
        <f>'ssp2-pop'!M74*('ssp2-us'!M74/100)</f>
        <v>0.36778541338171</v>
      </c>
      <c r="N74" s="5">
        <f>'ssp2-pop'!N74*('ssp2-us'!N74/100)</f>
        <v>0.37548448215683733</v>
      </c>
      <c r="O74" s="5">
        <f>'ssp2-pop'!O74*('ssp2-us'!O74/100)</f>
        <v>0.37969881160791685</v>
      </c>
      <c r="P74" s="5">
        <f>'ssp2-pop'!P74*('ssp2-us'!P74/100)</f>
        <v>0.38056238780077395</v>
      </c>
      <c r="Q74" s="5">
        <f>'ssp2-pop'!Q74*('ssp2-us'!Q74/100)</f>
        <v>0.38002714434568108</v>
      </c>
      <c r="R74" s="5">
        <f>'ssp2-pop'!R74*('ssp2-us'!R74/100)</f>
        <v>0.37843946513831467</v>
      </c>
      <c r="S74" s="5">
        <f>'ssp2-pop'!S74*('ssp2-us'!S74/100)</f>
        <v>0.37582049340123197</v>
      </c>
      <c r="T74" s="5">
        <f>'ssp2-pop'!T74*('ssp2-us'!T74/100)</f>
        <v>0.37266733371135941</v>
      </c>
      <c r="U74" s="5">
        <f>'ssp2-pop'!U74*('ssp2-us'!U74/100)</f>
        <v>0.36906802500171032</v>
      </c>
      <c r="V74" s="5">
        <f>'ssp2-pop'!V74*('ssp2-us'!V74/100)</f>
        <v>0.36514316027625515</v>
      </c>
      <c r="W74" s="5">
        <f>'ssp2-pop'!W74*('ssp2-us'!W74/100)</f>
        <v>0.36148091885379446</v>
      </c>
      <c r="X74" s="5">
        <f>'ssp2-pop'!X74*('ssp2-us'!X74/100)</f>
        <v>0.35877744144390272</v>
      </c>
    </row>
    <row r="75" spans="1:24" x14ac:dyDescent="0.3">
      <c r="A75" s="6" t="s">
        <v>6</v>
      </c>
      <c r="B75" s="6" t="s">
        <v>202</v>
      </c>
      <c r="C75" s="6" t="s">
        <v>82</v>
      </c>
      <c r="D75" s="6" t="s">
        <v>205</v>
      </c>
      <c r="E75" s="6" t="s">
        <v>204</v>
      </c>
      <c r="F75" s="5">
        <f>'ssp2-pop'!F75*('ssp2-us'!F75/100)</f>
        <v>7.0531890000000033</v>
      </c>
      <c r="G75" s="5">
        <f>'ssp2-pop'!G75*('ssp2-us'!G75/100)</f>
        <v>7.3609582879409681</v>
      </c>
      <c r="H75" s="5">
        <f>'ssp2-pop'!H75*('ssp2-us'!H75/100)</f>
        <v>7.6472725264714292</v>
      </c>
      <c r="I75" s="5">
        <f>'ssp2-pop'!I75*('ssp2-us'!I75/100)</f>
        <v>7.9429767465738026</v>
      </c>
      <c r="J75" s="5">
        <f>'ssp2-pop'!J75*('ssp2-us'!J75/100)</f>
        <v>8.2532440673786542</v>
      </c>
      <c r="K75" s="5">
        <f>'ssp2-pop'!K75*('ssp2-us'!K75/100)</f>
        <v>8.5513071539635916</v>
      </c>
      <c r="L75" s="5">
        <f>'ssp2-pop'!L75*('ssp2-us'!L75/100)</f>
        <v>8.8182728630401392</v>
      </c>
      <c r="M75" s="5">
        <f>'ssp2-pop'!M75*('ssp2-us'!M75/100)</f>
        <v>9.0577356855855218</v>
      </c>
      <c r="N75" s="5">
        <f>'ssp2-pop'!N75*('ssp2-us'!N75/100)</f>
        <v>9.2666690026302998</v>
      </c>
      <c r="O75" s="5">
        <f>'ssp2-pop'!O75*('ssp2-us'!O75/100)</f>
        <v>9.4384524099092104</v>
      </c>
      <c r="P75" s="5">
        <f>'ssp2-pop'!P75*('ssp2-us'!P75/100)</f>
        <v>9.5769290921116443</v>
      </c>
      <c r="Q75" s="5">
        <f>'ssp2-pop'!Q75*('ssp2-us'!Q75/100)</f>
        <v>9.6472962559041626</v>
      </c>
      <c r="R75" s="5">
        <f>'ssp2-pop'!R75*('ssp2-us'!R75/100)</f>
        <v>9.6554123567892862</v>
      </c>
      <c r="S75" s="5">
        <f>'ssp2-pop'!S75*('ssp2-us'!S75/100)</f>
        <v>9.605682658871789</v>
      </c>
      <c r="T75" s="5">
        <f>'ssp2-pop'!T75*('ssp2-us'!T75/100)</f>
        <v>9.5021625506694303</v>
      </c>
      <c r="U75" s="5">
        <f>'ssp2-pop'!U75*('ssp2-us'!U75/100)</f>
        <v>9.3456662407402202</v>
      </c>
      <c r="V75" s="5">
        <f>'ssp2-pop'!V75*('ssp2-us'!V75/100)</f>
        <v>9.1166064177142072</v>
      </c>
      <c r="W75" s="5">
        <f>'ssp2-pop'!W75*('ssp2-us'!W75/100)</f>
        <v>8.8290292797537528</v>
      </c>
      <c r="X75" s="5">
        <f>'ssp2-pop'!X75*('ssp2-us'!X75/100)</f>
        <v>8.4959919975910907</v>
      </c>
    </row>
    <row r="76" spans="1:24" x14ac:dyDescent="0.3">
      <c r="A76" s="6" t="s">
        <v>6</v>
      </c>
      <c r="B76" s="6" t="s">
        <v>202</v>
      </c>
      <c r="C76" s="6" t="s">
        <v>83</v>
      </c>
      <c r="D76" s="6" t="s">
        <v>205</v>
      </c>
      <c r="E76" s="6" t="s">
        <v>204</v>
      </c>
      <c r="F76" s="5">
        <f>'ssp2-pop'!F76*('ssp2-us'!F76/100)</f>
        <v>3.9221744049600011</v>
      </c>
      <c r="G76" s="5">
        <f>'ssp2-pop'!G76*('ssp2-us'!G76/100)</f>
        <v>4.5389605780881004</v>
      </c>
      <c r="H76" s="5">
        <f>'ssp2-pop'!H76*('ssp2-us'!H76/100)</f>
        <v>5.1540660533031577</v>
      </c>
      <c r="I76" s="5">
        <f>'ssp2-pop'!I76*('ssp2-us'!I76/100)</f>
        <v>5.754980053421753</v>
      </c>
      <c r="J76" s="5">
        <f>'ssp2-pop'!J76*('ssp2-us'!J76/100)</f>
        <v>6.3256392758334119</v>
      </c>
      <c r="K76" s="5">
        <f>'ssp2-pop'!K76*('ssp2-us'!K76/100)</f>
        <v>6.8661037331388917</v>
      </c>
      <c r="L76" s="5">
        <f>'ssp2-pop'!L76*('ssp2-us'!L76/100)</f>
        <v>7.3702254835727397</v>
      </c>
      <c r="M76" s="5">
        <f>'ssp2-pop'!M76*('ssp2-us'!M76/100)</f>
        <v>7.8235459432532828</v>
      </c>
      <c r="N76" s="5">
        <f>'ssp2-pop'!N76*('ssp2-us'!N76/100)</f>
        <v>8.2240716166760635</v>
      </c>
      <c r="O76" s="5">
        <f>'ssp2-pop'!O76*('ssp2-us'!O76/100)</f>
        <v>8.5768094447065586</v>
      </c>
      <c r="P76" s="5">
        <f>'ssp2-pop'!P76*('ssp2-us'!P76/100)</f>
        <v>8.8789609437950396</v>
      </c>
      <c r="Q76" s="5">
        <f>'ssp2-pop'!Q76*('ssp2-us'!Q76/100)</f>
        <v>9.1350356409478408</v>
      </c>
      <c r="R76" s="5">
        <f>'ssp2-pop'!R76*('ssp2-us'!R76/100)</f>
        <v>9.3449289498649932</v>
      </c>
      <c r="S76" s="5">
        <f>'ssp2-pop'!S76*('ssp2-us'!S76/100)</f>
        <v>9.5092664750306906</v>
      </c>
      <c r="T76" s="5">
        <f>'ssp2-pop'!T76*('ssp2-us'!T76/100)</f>
        <v>9.6369697829941323</v>
      </c>
      <c r="U76" s="5">
        <f>'ssp2-pop'!U76*('ssp2-us'!U76/100)</f>
        <v>9.7263668392853226</v>
      </c>
      <c r="V76" s="5">
        <f>'ssp2-pop'!V76*('ssp2-us'!V76/100)</f>
        <v>9.7815376035802633</v>
      </c>
      <c r="W76" s="5">
        <f>'ssp2-pop'!W76*('ssp2-us'!W76/100)</f>
        <v>9.8047157731428793</v>
      </c>
      <c r="X76" s="5">
        <f>'ssp2-pop'!X76*('ssp2-us'!X76/100)</f>
        <v>9.8110352806169612</v>
      </c>
    </row>
    <row r="77" spans="1:24" x14ac:dyDescent="0.3">
      <c r="A77" s="6" t="s">
        <v>6</v>
      </c>
      <c r="B77" s="6" t="s">
        <v>202</v>
      </c>
      <c r="C77" s="6" t="s">
        <v>84</v>
      </c>
      <c r="D77" s="6" t="s">
        <v>205</v>
      </c>
      <c r="E77" s="6" t="s">
        <v>204</v>
      </c>
      <c r="F77" s="5">
        <f>'ssp2-pop'!F77*('ssp2-us'!F77/100)</f>
        <v>2.542394675400002</v>
      </c>
      <c r="G77" s="5">
        <f>'ssp2-pop'!G77*('ssp2-us'!G77/100)</f>
        <v>2.6666120154978197</v>
      </c>
      <c r="H77" s="5">
        <f>'ssp2-pop'!H77*('ssp2-us'!H77/100)</f>
        <v>2.769071585977426</v>
      </c>
      <c r="I77" s="5">
        <f>'ssp2-pop'!I77*('ssp2-us'!I77/100)</f>
        <v>2.8511414271625144</v>
      </c>
      <c r="J77" s="5">
        <f>'ssp2-pop'!J77*('ssp2-us'!J77/100)</f>
        <v>2.9152969494633334</v>
      </c>
      <c r="K77" s="5">
        <f>'ssp2-pop'!K77*('ssp2-us'!K77/100)</f>
        <v>2.9640419017739195</v>
      </c>
      <c r="L77" s="5">
        <f>'ssp2-pop'!L77*('ssp2-us'!L77/100)</f>
        <v>2.9999660074318197</v>
      </c>
      <c r="M77" s="5">
        <f>'ssp2-pop'!M77*('ssp2-us'!M77/100)</f>
        <v>3.0240663437147788</v>
      </c>
      <c r="N77" s="5">
        <f>'ssp2-pop'!N77*('ssp2-us'!N77/100)</f>
        <v>3.0377462090036027</v>
      </c>
      <c r="O77" s="5">
        <f>'ssp2-pop'!O77*('ssp2-us'!O77/100)</f>
        <v>3.0424455243546804</v>
      </c>
      <c r="P77" s="5">
        <f>'ssp2-pop'!P77*('ssp2-us'!P77/100)</f>
        <v>3.0392880025356921</v>
      </c>
      <c r="Q77" s="5">
        <f>'ssp2-pop'!Q77*('ssp2-us'!Q77/100)</f>
        <v>3.0221847683741858</v>
      </c>
      <c r="R77" s="5">
        <f>'ssp2-pop'!R77*('ssp2-us'!R77/100)</f>
        <v>2.9924879721240605</v>
      </c>
      <c r="S77" s="5">
        <f>'ssp2-pop'!S77*('ssp2-us'!S77/100)</f>
        <v>2.951758102677803</v>
      </c>
      <c r="T77" s="5">
        <f>'ssp2-pop'!T77*('ssp2-us'!T77/100)</f>
        <v>2.9017881868115434</v>
      </c>
      <c r="U77" s="5">
        <f>'ssp2-pop'!U77*('ssp2-us'!U77/100)</f>
        <v>2.8450941555941154</v>
      </c>
      <c r="V77" s="5">
        <f>'ssp2-pop'!V77*('ssp2-us'!V77/100)</f>
        <v>2.7836062616664705</v>
      </c>
      <c r="W77" s="5">
        <f>'ssp2-pop'!W77*('ssp2-us'!W77/100)</f>
        <v>2.7183664849071705</v>
      </c>
      <c r="X77" s="5">
        <f>'ssp2-pop'!X77*('ssp2-us'!X77/100)</f>
        <v>2.6501339983769068</v>
      </c>
    </row>
    <row r="78" spans="1:24" x14ac:dyDescent="0.3">
      <c r="A78" s="6" t="s">
        <v>6</v>
      </c>
      <c r="B78" s="6" t="s">
        <v>202</v>
      </c>
      <c r="C78" s="6" t="s">
        <v>85</v>
      </c>
      <c r="D78" s="6" t="s">
        <v>205</v>
      </c>
      <c r="E78" s="6" t="s">
        <v>204</v>
      </c>
      <c r="F78" s="5">
        <f>'ssp2-pop'!F78*('ssp2-us'!F78/100)</f>
        <v>5.2051825648900012</v>
      </c>
      <c r="G78" s="5">
        <f>'ssp2-pop'!G78*('ssp2-us'!G78/100)</f>
        <v>5.9842008812347673</v>
      </c>
      <c r="H78" s="5">
        <f>'ssp2-pop'!H78*('ssp2-us'!H78/100)</f>
        <v>6.7093643277141055</v>
      </c>
      <c r="I78" s="5">
        <f>'ssp2-pop'!I78*('ssp2-us'!I78/100)</f>
        <v>7.3697370789367165</v>
      </c>
      <c r="J78" s="5">
        <f>'ssp2-pop'!J78*('ssp2-us'!J78/100)</f>
        <v>7.9569566634552364</v>
      </c>
      <c r="K78" s="5">
        <f>'ssp2-pop'!K78*('ssp2-us'!K78/100)</f>
        <v>8.4639260050035876</v>
      </c>
      <c r="L78" s="5">
        <f>'ssp2-pop'!L78*('ssp2-us'!L78/100)</f>
        <v>8.8994986163683976</v>
      </c>
      <c r="M78" s="5">
        <f>'ssp2-pop'!M78*('ssp2-us'!M78/100)</f>
        <v>9.2583740614413657</v>
      </c>
      <c r="N78" s="5">
        <f>'ssp2-pop'!N78*('ssp2-us'!N78/100)</f>
        <v>9.5340970716477393</v>
      </c>
      <c r="O78" s="5">
        <f>'ssp2-pop'!O78*('ssp2-us'!O78/100)</f>
        <v>9.7334204727309537</v>
      </c>
      <c r="P78" s="5">
        <f>'ssp2-pop'!P78*('ssp2-us'!P78/100)</f>
        <v>9.8483220110040257</v>
      </c>
      <c r="Q78" s="5">
        <f>'ssp2-pop'!Q78*('ssp2-us'!Q78/100)</f>
        <v>9.9094437438201961</v>
      </c>
      <c r="R78" s="5">
        <f>'ssp2-pop'!R78*('ssp2-us'!R78/100)</f>
        <v>9.9134900093245371</v>
      </c>
      <c r="S78" s="5">
        <f>'ssp2-pop'!S78*('ssp2-us'!S78/100)</f>
        <v>9.8742613176164422</v>
      </c>
      <c r="T78" s="5">
        <f>'ssp2-pop'!T78*('ssp2-us'!T78/100)</f>
        <v>9.7992676871877826</v>
      </c>
      <c r="U78" s="5">
        <f>'ssp2-pop'!U78*('ssp2-us'!U78/100)</f>
        <v>9.695387794659462</v>
      </c>
      <c r="V78" s="5">
        <f>'ssp2-pop'!V78*('ssp2-us'!V78/100)</f>
        <v>9.5696387503748674</v>
      </c>
      <c r="W78" s="5">
        <f>'ssp2-pop'!W78*('ssp2-us'!W78/100)</f>
        <v>9.4423845208088313</v>
      </c>
      <c r="X78" s="5">
        <f>'ssp2-pop'!X78*('ssp2-us'!X78/100)</f>
        <v>9.31611130688907</v>
      </c>
    </row>
    <row r="79" spans="1:24" x14ac:dyDescent="0.3">
      <c r="A79" s="6" t="s">
        <v>6</v>
      </c>
      <c r="B79" s="6" t="s">
        <v>202</v>
      </c>
      <c r="C79" s="6" t="s">
        <v>86</v>
      </c>
      <c r="D79" s="6" t="s">
        <v>205</v>
      </c>
      <c r="E79" s="6" t="s">
        <v>204</v>
      </c>
      <c r="F79" s="5">
        <f>'ssp2-pop'!F79*('ssp2-us'!F79/100)</f>
        <v>6.7983630627500071</v>
      </c>
      <c r="G79" s="5">
        <f>'ssp2-pop'!G79*('ssp2-us'!G79/100)</f>
        <v>6.8782627732100741</v>
      </c>
      <c r="H79" s="5">
        <f>'ssp2-pop'!H79*('ssp2-us'!H79/100)</f>
        <v>6.9510690162821334</v>
      </c>
      <c r="I79" s="5">
        <f>'ssp2-pop'!I79*('ssp2-us'!I79/100)</f>
        <v>7.0171846802253963</v>
      </c>
      <c r="J79" s="5">
        <f>'ssp2-pop'!J79*('ssp2-us'!J79/100)</f>
        <v>7.0672108649135241</v>
      </c>
      <c r="K79" s="5">
        <f>'ssp2-pop'!K79*('ssp2-us'!K79/100)</f>
        <v>7.0947062184756868</v>
      </c>
      <c r="L79" s="5">
        <f>'ssp2-pop'!L79*('ssp2-us'!L79/100)</f>
        <v>7.1055518043207631</v>
      </c>
      <c r="M79" s="5">
        <f>'ssp2-pop'!M79*('ssp2-us'!M79/100)</f>
        <v>7.1040451415839883</v>
      </c>
      <c r="N79" s="5">
        <f>'ssp2-pop'!N79*('ssp2-us'!N79/100)</f>
        <v>7.0905957831960214</v>
      </c>
      <c r="O79" s="5">
        <f>'ssp2-pop'!O79*('ssp2-us'!O79/100)</f>
        <v>7.0634021894550321</v>
      </c>
      <c r="P79" s="5">
        <f>'ssp2-pop'!P79*('ssp2-us'!P79/100)</f>
        <v>7.0193560512849329</v>
      </c>
      <c r="Q79" s="5">
        <f>'ssp2-pop'!Q79*('ssp2-us'!Q79/100)</f>
        <v>6.9448561212465183</v>
      </c>
      <c r="R79" s="5">
        <f>'ssp2-pop'!R79*('ssp2-us'!R79/100)</f>
        <v>6.844110963068931</v>
      </c>
      <c r="S79" s="5">
        <f>'ssp2-pop'!S79*('ssp2-us'!S79/100)</f>
        <v>6.7281317107369931</v>
      </c>
      <c r="T79" s="5">
        <f>'ssp2-pop'!T79*('ssp2-us'!T79/100)</f>
        <v>6.6086304908511693</v>
      </c>
      <c r="U79" s="5">
        <f>'ssp2-pop'!U79*('ssp2-us'!U79/100)</f>
        <v>6.4898766858708559</v>
      </c>
      <c r="V79" s="5">
        <f>'ssp2-pop'!V79*('ssp2-us'!V79/100)</f>
        <v>6.3721911409070264</v>
      </c>
      <c r="W79" s="5">
        <f>'ssp2-pop'!W79*('ssp2-us'!W79/100)</f>
        <v>6.2541844376611913</v>
      </c>
      <c r="X79" s="5">
        <f>'ssp2-pop'!X79*('ssp2-us'!X79/100)</f>
        <v>6.132578612652126</v>
      </c>
    </row>
    <row r="80" spans="1:24" x14ac:dyDescent="0.3">
      <c r="A80" s="6" t="s">
        <v>6</v>
      </c>
      <c r="B80" s="6" t="s">
        <v>202</v>
      </c>
      <c r="C80" s="6" t="s">
        <v>87</v>
      </c>
      <c r="D80" s="6" t="s">
        <v>205</v>
      </c>
      <c r="E80" s="6" t="s">
        <v>204</v>
      </c>
      <c r="F80" s="5">
        <f>'ssp2-pop'!F80*('ssp2-us'!F80/100)</f>
        <v>106.21724961967512</v>
      </c>
      <c r="G80" s="5">
        <f>'ssp2-pop'!G80*('ssp2-us'!G80/100)</f>
        <v>119.71790023521574</v>
      </c>
      <c r="H80" s="5">
        <f>'ssp2-pop'!H80*('ssp2-us'!H80/100)</f>
        <v>132.82231991744723</v>
      </c>
      <c r="I80" s="5">
        <f>'ssp2-pop'!I80*('ssp2-us'!I80/100)</f>
        <v>145.10367530968111</v>
      </c>
      <c r="J80" s="5">
        <f>'ssp2-pop'!J80*('ssp2-us'!J80/100)</f>
        <v>156.30092414956573</v>
      </c>
      <c r="K80" s="5">
        <f>'ssp2-pop'!K80*('ssp2-us'!K80/100)</f>
        <v>166.31111203721531</v>
      </c>
      <c r="L80" s="5">
        <f>'ssp2-pop'!L80*('ssp2-us'!L80/100)</f>
        <v>174.91320028974548</v>
      </c>
      <c r="M80" s="5">
        <f>'ssp2-pop'!M80*('ssp2-us'!M80/100)</f>
        <v>181.8906604977403</v>
      </c>
      <c r="N80" s="5">
        <f>'ssp2-pop'!N80*('ssp2-us'!N80/100)</f>
        <v>187.06959968430996</v>
      </c>
      <c r="O80" s="5">
        <f>'ssp2-pop'!O80*('ssp2-us'!O80/100)</f>
        <v>190.71397973089023</v>
      </c>
      <c r="P80" s="5">
        <f>'ssp2-pop'!P80*('ssp2-us'!P80/100)</f>
        <v>192.84921956209408</v>
      </c>
      <c r="Q80" s="5">
        <f>'ssp2-pop'!Q80*('ssp2-us'!Q80/100)</f>
        <v>193.61612686765926</v>
      </c>
      <c r="R80" s="5">
        <f>'ssp2-pop'!R80*('ssp2-us'!R80/100)</f>
        <v>193.19210299997738</v>
      </c>
      <c r="S80" s="5">
        <f>'ssp2-pop'!S80*('ssp2-us'!S80/100)</f>
        <v>191.77354582589086</v>
      </c>
      <c r="T80" s="5">
        <f>'ssp2-pop'!T80*('ssp2-us'!T80/100)</f>
        <v>189.55836941326388</v>
      </c>
      <c r="U80" s="5">
        <f>'ssp2-pop'!U80*('ssp2-us'!U80/100)</f>
        <v>186.71834649629008</v>
      </c>
      <c r="V80" s="5">
        <f>'ssp2-pop'!V80*('ssp2-us'!V80/100)</f>
        <v>183.38685809506811</v>
      </c>
      <c r="W80" s="5">
        <f>'ssp2-pop'!W80*('ssp2-us'!W80/100)</f>
        <v>179.67342692003922</v>
      </c>
      <c r="X80" s="5">
        <f>'ssp2-pop'!X80*('ssp2-us'!X80/100)</f>
        <v>175.67194150916168</v>
      </c>
    </row>
    <row r="81" spans="1:24" x14ac:dyDescent="0.3">
      <c r="A81" s="6" t="s">
        <v>6</v>
      </c>
      <c r="B81" s="6" t="s">
        <v>202</v>
      </c>
      <c r="C81" s="6" t="s">
        <v>88</v>
      </c>
      <c r="D81" s="6" t="s">
        <v>205</v>
      </c>
      <c r="E81" s="6" t="s">
        <v>204</v>
      </c>
      <c r="F81" s="5">
        <f>'ssp2-pop'!F81*('ssp2-us'!F81/100)</f>
        <v>367.50675953269996</v>
      </c>
      <c r="G81" s="5">
        <f>'ssp2-pop'!G81*('ssp2-us'!G81/100)</f>
        <v>429.54933138697135</v>
      </c>
      <c r="H81" s="5">
        <f>'ssp2-pop'!H81*('ssp2-us'!H81/100)</f>
        <v>496.00541709020922</v>
      </c>
      <c r="I81" s="5">
        <f>'ssp2-pop'!I81*('ssp2-us'!I81/100)</f>
        <v>565.07225451920226</v>
      </c>
      <c r="J81" s="5">
        <f>'ssp2-pop'!J81*('ssp2-us'!J81/100)</f>
        <v>635.69266337019837</v>
      </c>
      <c r="K81" s="5">
        <f>'ssp2-pop'!K81*('ssp2-us'!K81/100)</f>
        <v>707.71621154290597</v>
      </c>
      <c r="L81" s="5">
        <f>'ssp2-pop'!L81*('ssp2-us'!L81/100)</f>
        <v>779.6295862599718</v>
      </c>
      <c r="M81" s="5">
        <f>'ssp2-pop'!M81*('ssp2-us'!M81/100)</f>
        <v>850.29508370618123</v>
      </c>
      <c r="N81" s="5">
        <f>'ssp2-pop'!N81*('ssp2-us'!N81/100)</f>
        <v>917.33255959331552</v>
      </c>
      <c r="O81" s="5">
        <f>'ssp2-pop'!O81*('ssp2-us'!O81/100)</f>
        <v>979.13167756944563</v>
      </c>
      <c r="P81" s="5">
        <f>'ssp2-pop'!P81*('ssp2-us'!P81/100)</f>
        <v>1033.5563480226363</v>
      </c>
      <c r="Q81" s="5">
        <f>'ssp2-pop'!Q81*('ssp2-us'!Q81/100)</f>
        <v>1080.1444077628485</v>
      </c>
      <c r="R81" s="5">
        <f>'ssp2-pop'!R81*('ssp2-us'!R81/100)</f>
        <v>1119.2596249330275</v>
      </c>
      <c r="S81" s="5">
        <f>'ssp2-pop'!S81*('ssp2-us'!S81/100)</f>
        <v>1150.3875730338739</v>
      </c>
      <c r="T81" s="5">
        <f>'ssp2-pop'!T81*('ssp2-us'!T81/100)</f>
        <v>1173.1920202221129</v>
      </c>
      <c r="U81" s="5">
        <f>'ssp2-pop'!U81*('ssp2-us'!U81/100)</f>
        <v>1187.7237868878685</v>
      </c>
      <c r="V81" s="5">
        <f>'ssp2-pop'!V81*('ssp2-us'!V81/100)</f>
        <v>1195.2216348272016</v>
      </c>
      <c r="W81" s="5">
        <f>'ssp2-pop'!W81*('ssp2-us'!W81/100)</f>
        <v>1196.0113457983714</v>
      </c>
      <c r="X81" s="5">
        <f>'ssp2-pop'!X81*('ssp2-us'!X81/100)</f>
        <v>1191.9011595878785</v>
      </c>
    </row>
    <row r="82" spans="1:24" x14ac:dyDescent="0.3">
      <c r="A82" s="6" t="s">
        <v>6</v>
      </c>
      <c r="B82" s="6" t="s">
        <v>202</v>
      </c>
      <c r="C82" s="6" t="s">
        <v>89</v>
      </c>
      <c r="D82" s="6" t="s">
        <v>205</v>
      </c>
      <c r="E82" s="6" t="s">
        <v>204</v>
      </c>
      <c r="F82" s="5">
        <f>'ssp2-pop'!F82*('ssp2-us'!F82/100)</f>
        <v>2.7687007589999997</v>
      </c>
      <c r="G82" s="5">
        <f>'ssp2-pop'!G82*('ssp2-us'!G82/100)</f>
        <v>3.0886219980264018</v>
      </c>
      <c r="H82" s="5">
        <f>'ssp2-pop'!H82*('ssp2-us'!H82/100)</f>
        <v>3.3921732630683281</v>
      </c>
      <c r="I82" s="5">
        <f>'ssp2-pop'!I82*('ssp2-us'!I82/100)</f>
        <v>3.6804948430902096</v>
      </c>
      <c r="J82" s="5">
        <f>'ssp2-pop'!J82*('ssp2-us'!J82/100)</f>
        <v>3.9549642868491639</v>
      </c>
      <c r="K82" s="5">
        <f>'ssp2-pop'!K82*('ssp2-us'!K82/100)</f>
        <v>4.2221769765175035</v>
      </c>
      <c r="L82" s="5">
        <f>'ssp2-pop'!L82*('ssp2-us'!L82/100)</f>
        <v>4.4846064790449125</v>
      </c>
      <c r="M82" s="5">
        <f>'ssp2-pop'!M82*('ssp2-us'!M82/100)</f>
        <v>4.7378345098000629</v>
      </c>
      <c r="N82" s="5">
        <f>'ssp2-pop'!N82*('ssp2-us'!N82/100)</f>
        <v>4.9729657587548282</v>
      </c>
      <c r="O82" s="5">
        <f>'ssp2-pop'!O82*('ssp2-us'!O82/100)</f>
        <v>5.1847924841515169</v>
      </c>
      <c r="P82" s="5">
        <f>'ssp2-pop'!P82*('ssp2-us'!P82/100)</f>
        <v>5.3740140137088357</v>
      </c>
      <c r="Q82" s="5">
        <f>'ssp2-pop'!Q82*('ssp2-us'!Q82/100)</f>
        <v>5.5363063032875433</v>
      </c>
      <c r="R82" s="5">
        <f>'ssp2-pop'!R82*('ssp2-us'!R82/100)</f>
        <v>5.677184095683435</v>
      </c>
      <c r="S82" s="5">
        <f>'ssp2-pop'!S82*('ssp2-us'!S82/100)</f>
        <v>5.7999682994213915</v>
      </c>
      <c r="T82" s="5">
        <f>'ssp2-pop'!T82*('ssp2-us'!T82/100)</f>
        <v>5.9061118177092959</v>
      </c>
      <c r="U82" s="5">
        <f>'ssp2-pop'!U82*('ssp2-us'!U82/100)</f>
        <v>5.996075611878001</v>
      </c>
      <c r="V82" s="5">
        <f>'ssp2-pop'!V82*('ssp2-us'!V82/100)</f>
        <v>6.0690754777436382</v>
      </c>
      <c r="W82" s="5">
        <f>'ssp2-pop'!W82*('ssp2-us'!W82/100)</f>
        <v>6.1242437846451008</v>
      </c>
      <c r="X82" s="5">
        <f>'ssp2-pop'!X82*('ssp2-us'!X82/100)</f>
        <v>6.1578150468297492</v>
      </c>
    </row>
    <row r="83" spans="1:24" x14ac:dyDescent="0.3">
      <c r="A83" s="6" t="s">
        <v>6</v>
      </c>
      <c r="B83" s="6" t="s">
        <v>202</v>
      </c>
      <c r="C83" s="6" t="s">
        <v>90</v>
      </c>
      <c r="D83" s="6" t="s">
        <v>205</v>
      </c>
      <c r="E83" s="6" t="s">
        <v>204</v>
      </c>
      <c r="F83" s="5">
        <f>'ssp2-pop'!F83*('ssp2-us'!F83/100)</f>
        <v>52.338562433899959</v>
      </c>
      <c r="G83" s="5">
        <f>'ssp2-pop'!G83*('ssp2-us'!G83/100)</f>
        <v>57.101172317230784</v>
      </c>
      <c r="H83" s="5">
        <f>'ssp2-pop'!H83*('ssp2-us'!H83/100)</f>
        <v>61.583306137721195</v>
      </c>
      <c r="I83" s="5">
        <f>'ssp2-pop'!I83*('ssp2-us'!I83/100)</f>
        <v>65.415154916251694</v>
      </c>
      <c r="J83" s="5">
        <f>'ssp2-pop'!J83*('ssp2-us'!J83/100)</f>
        <v>68.6369115371145</v>
      </c>
      <c r="K83" s="5">
        <f>'ssp2-pop'!K83*('ssp2-us'!K83/100)</f>
        <v>71.44809223460436</v>
      </c>
      <c r="L83" s="5">
        <f>'ssp2-pop'!L83*('ssp2-us'!L83/100)</f>
        <v>73.950648196817795</v>
      </c>
      <c r="M83" s="5">
        <f>'ssp2-pop'!M83*('ssp2-us'!M83/100)</f>
        <v>76.002935538433974</v>
      </c>
      <c r="N83" s="5">
        <f>'ssp2-pop'!N83*('ssp2-us'!N83/100)</f>
        <v>77.43790981437607</v>
      </c>
      <c r="O83" s="5">
        <f>'ssp2-pop'!O83*('ssp2-us'!O83/100)</f>
        <v>78.193637361484548</v>
      </c>
      <c r="P83" s="5">
        <f>'ssp2-pop'!P83*('ssp2-us'!P83/100)</f>
        <v>78.285483932840066</v>
      </c>
      <c r="Q83" s="5">
        <f>'ssp2-pop'!Q83*('ssp2-us'!Q83/100)</f>
        <v>77.81141707489347</v>
      </c>
      <c r="R83" s="5">
        <f>'ssp2-pop'!R83*('ssp2-us'!R83/100)</f>
        <v>76.831334087241359</v>
      </c>
      <c r="S83" s="5">
        <f>'ssp2-pop'!S83*('ssp2-us'!S83/100)</f>
        <v>75.396757168032508</v>
      </c>
      <c r="T83" s="5">
        <f>'ssp2-pop'!T83*('ssp2-us'!T83/100)</f>
        <v>73.633629052626617</v>
      </c>
      <c r="U83" s="5">
        <f>'ssp2-pop'!U83*('ssp2-us'!U83/100)</f>
        <v>71.763337750697488</v>
      </c>
      <c r="V83" s="5">
        <f>'ssp2-pop'!V83*('ssp2-us'!V83/100)</f>
        <v>69.99984192158945</v>
      </c>
      <c r="W83" s="5">
        <f>'ssp2-pop'!W83*('ssp2-us'!W83/100)</f>
        <v>68.436375369459228</v>
      </c>
      <c r="X83" s="5">
        <f>'ssp2-pop'!X83*('ssp2-us'!X83/100)</f>
        <v>66.994163615717355</v>
      </c>
    </row>
    <row r="84" spans="1:24" x14ac:dyDescent="0.3">
      <c r="A84" s="6" t="s">
        <v>6</v>
      </c>
      <c r="B84" s="6" t="s">
        <v>202</v>
      </c>
      <c r="C84" s="6" t="s">
        <v>91</v>
      </c>
      <c r="D84" s="6" t="s">
        <v>205</v>
      </c>
      <c r="E84" s="6" t="s">
        <v>204</v>
      </c>
      <c r="F84" s="5">
        <f>'ssp2-pop'!F84*('ssp2-us'!F84/100)</f>
        <v>20.958041912429994</v>
      </c>
      <c r="G84" s="5">
        <f>'ssp2-pop'!G84*('ssp2-us'!G84/100)</f>
        <v>24.895431489415511</v>
      </c>
      <c r="H84" s="5">
        <f>'ssp2-pop'!H84*('ssp2-us'!H84/100)</f>
        <v>28.991700907120933</v>
      </c>
      <c r="I84" s="5">
        <f>'ssp2-pop'!I84*('ssp2-us'!I84/100)</f>
        <v>33.246864678282385</v>
      </c>
      <c r="J84" s="5">
        <f>'ssp2-pop'!J84*('ssp2-us'!J84/100)</f>
        <v>37.67539452007788</v>
      </c>
      <c r="K84" s="5">
        <f>'ssp2-pop'!K84*('ssp2-us'!K84/100)</f>
        <v>42.166873239903765</v>
      </c>
      <c r="L84" s="5">
        <f>'ssp2-pop'!L84*('ssp2-us'!L84/100)</f>
        <v>46.628715568914053</v>
      </c>
      <c r="M84" s="5">
        <f>'ssp2-pop'!M84*('ssp2-us'!M84/100)</f>
        <v>50.889076060641045</v>
      </c>
      <c r="N84" s="5">
        <f>'ssp2-pop'!N84*('ssp2-us'!N84/100)</f>
        <v>54.864016702015149</v>
      </c>
      <c r="O84" s="5">
        <f>'ssp2-pop'!O84*('ssp2-us'!O84/100)</f>
        <v>58.60046189493319</v>
      </c>
      <c r="P84" s="5">
        <f>'ssp2-pop'!P84*('ssp2-us'!P84/100)</f>
        <v>62.099033009665781</v>
      </c>
      <c r="Q84" s="5">
        <f>'ssp2-pop'!Q84*('ssp2-us'!Q84/100)</f>
        <v>65.334478832550943</v>
      </c>
      <c r="R84" s="5">
        <f>'ssp2-pop'!R84*('ssp2-us'!R84/100)</f>
        <v>68.327242851182035</v>
      </c>
      <c r="S84" s="5">
        <f>'ssp2-pop'!S84*('ssp2-us'!S84/100)</f>
        <v>70.971977910091539</v>
      </c>
      <c r="T84" s="5">
        <f>'ssp2-pop'!T84*('ssp2-us'!T84/100)</f>
        <v>73.26216802038816</v>
      </c>
      <c r="U84" s="5">
        <f>'ssp2-pop'!U84*('ssp2-us'!U84/100)</f>
        <v>75.150044556103182</v>
      </c>
      <c r="V84" s="5">
        <f>'ssp2-pop'!V84*('ssp2-us'!V84/100)</f>
        <v>76.670294455720978</v>
      </c>
      <c r="W84" s="5">
        <f>'ssp2-pop'!W84*('ssp2-us'!W84/100)</f>
        <v>77.880189127865094</v>
      </c>
      <c r="X84" s="5">
        <f>'ssp2-pop'!X84*('ssp2-us'!X84/100)</f>
        <v>78.76682162946824</v>
      </c>
    </row>
    <row r="85" spans="1:24" x14ac:dyDescent="0.3">
      <c r="A85" s="6" t="s">
        <v>6</v>
      </c>
      <c r="B85" s="6" t="s">
        <v>202</v>
      </c>
      <c r="C85" s="6" t="s">
        <v>92</v>
      </c>
      <c r="D85" s="6" t="s">
        <v>205</v>
      </c>
      <c r="E85" s="6" t="s">
        <v>204</v>
      </c>
      <c r="F85" s="5">
        <f>'ssp2-pop'!F85*('ssp2-us'!F85/100)</f>
        <v>0.29905819496165698</v>
      </c>
      <c r="G85" s="5">
        <f>'ssp2-pop'!G85*('ssp2-us'!G85/100)</f>
        <v>0.33068704551126077</v>
      </c>
      <c r="H85" s="5">
        <f>'ssp2-pop'!H85*('ssp2-us'!H85/100)</f>
        <v>0.35688672708413149</v>
      </c>
      <c r="I85" s="5">
        <f>'ssp2-pop'!I85*('ssp2-us'!I85/100)</f>
        <v>0.38110524072793939</v>
      </c>
      <c r="J85" s="5">
        <f>'ssp2-pop'!J85*('ssp2-us'!J85/100)</f>
        <v>0.40328213859336698</v>
      </c>
      <c r="K85" s="5">
        <f>'ssp2-pop'!K85*('ssp2-us'!K85/100)</f>
        <v>0.42401689857815172</v>
      </c>
      <c r="L85" s="5">
        <f>'ssp2-pop'!L85*('ssp2-us'!L85/100)</f>
        <v>0.44430785175086518</v>
      </c>
      <c r="M85" s="5">
        <f>'ssp2-pop'!M85*('ssp2-us'!M85/100)</f>
        <v>0.46423892614633294</v>
      </c>
      <c r="N85" s="5">
        <f>'ssp2-pop'!N85*('ssp2-us'!N85/100)</f>
        <v>0.48330336802537932</v>
      </c>
      <c r="O85" s="5">
        <f>'ssp2-pop'!O85*('ssp2-us'!O85/100)</f>
        <v>0.50099319665268238</v>
      </c>
      <c r="P85" s="5">
        <f>'ssp2-pop'!P85*('ssp2-us'!P85/100)</f>
        <v>0.51712515999094233</v>
      </c>
      <c r="Q85" s="5">
        <f>'ssp2-pop'!Q85*('ssp2-us'!Q85/100)</f>
        <v>0.53118967613774881</v>
      </c>
      <c r="R85" s="5">
        <f>'ssp2-pop'!R85*('ssp2-us'!R85/100)</f>
        <v>0.54358836697483914</v>
      </c>
      <c r="S85" s="5">
        <f>'ssp2-pop'!S85*('ssp2-us'!S85/100)</f>
        <v>0.55456447938380715</v>
      </c>
      <c r="T85" s="5">
        <f>'ssp2-pop'!T85*('ssp2-us'!T85/100)</f>
        <v>0.56388272508019588</v>
      </c>
      <c r="U85" s="5">
        <f>'ssp2-pop'!U85*('ssp2-us'!U85/100)</f>
        <v>0.57125013629206034</v>
      </c>
      <c r="V85" s="5">
        <f>'ssp2-pop'!V85*('ssp2-us'!V85/100)</f>
        <v>0.57662007764759315</v>
      </c>
      <c r="W85" s="5">
        <f>'ssp2-pop'!W85*('ssp2-us'!W85/100)</f>
        <v>0.5794819617408602</v>
      </c>
      <c r="X85" s="5">
        <f>'ssp2-pop'!X85*('ssp2-us'!X85/100)</f>
        <v>0.58002186333132599</v>
      </c>
    </row>
    <row r="86" spans="1:24" x14ac:dyDescent="0.3">
      <c r="A86" s="6" t="s">
        <v>6</v>
      </c>
      <c r="B86" s="6" t="s">
        <v>202</v>
      </c>
      <c r="C86" s="6" t="s">
        <v>93</v>
      </c>
      <c r="D86" s="6" t="s">
        <v>205</v>
      </c>
      <c r="E86" s="6" t="s">
        <v>204</v>
      </c>
      <c r="F86" s="5">
        <f>'ssp2-pop'!F86*('ssp2-us'!F86/100)</f>
        <v>6.814022952000002</v>
      </c>
      <c r="G86" s="5">
        <f>'ssp2-pop'!G86*('ssp2-us'!G86/100)</f>
        <v>7.6556459266177583</v>
      </c>
      <c r="H86" s="5">
        <f>'ssp2-pop'!H86*('ssp2-us'!H86/100)</f>
        <v>8.5148142677255123</v>
      </c>
      <c r="I86" s="5">
        <f>'ssp2-pop'!I86*('ssp2-us'!I86/100)</f>
        <v>9.373903276011065</v>
      </c>
      <c r="J86" s="5">
        <f>'ssp2-pop'!J86*('ssp2-us'!J86/100)</f>
        <v>10.222086167087701</v>
      </c>
      <c r="K86" s="5">
        <f>'ssp2-pop'!K86*('ssp2-us'!K86/100)</f>
        <v>11.072461513054977</v>
      </c>
      <c r="L86" s="5">
        <f>'ssp2-pop'!L86*('ssp2-us'!L86/100)</f>
        <v>11.935353155754258</v>
      </c>
      <c r="M86" s="5">
        <f>'ssp2-pop'!M86*('ssp2-us'!M86/100)</f>
        <v>12.797622881363383</v>
      </c>
      <c r="N86" s="5">
        <f>'ssp2-pop'!N86*('ssp2-us'!N86/100)</f>
        <v>13.63928333218281</v>
      </c>
      <c r="O86" s="5">
        <f>'ssp2-pop'!O86*('ssp2-us'!O86/100)</f>
        <v>14.451886190043734</v>
      </c>
      <c r="P86" s="5">
        <f>'ssp2-pop'!P86*('ssp2-us'!P86/100)</f>
        <v>15.237060878261428</v>
      </c>
      <c r="Q86" s="5">
        <f>'ssp2-pop'!Q86*('ssp2-us'!Q86/100)</f>
        <v>16.03832126533343</v>
      </c>
      <c r="R86" s="5">
        <f>'ssp2-pop'!R86*('ssp2-us'!R86/100)</f>
        <v>16.855434826847645</v>
      </c>
      <c r="S86" s="5">
        <f>'ssp2-pop'!S86*('ssp2-us'!S86/100)</f>
        <v>17.682912101370793</v>
      </c>
      <c r="T86" s="5">
        <f>'ssp2-pop'!T86*('ssp2-us'!T86/100)</f>
        <v>18.51167963652615</v>
      </c>
      <c r="U86" s="5">
        <f>'ssp2-pop'!U86*('ssp2-us'!U86/100)</f>
        <v>19.339598814012312</v>
      </c>
      <c r="V86" s="5">
        <f>'ssp2-pop'!V86*('ssp2-us'!V86/100)</f>
        <v>20.171637242253652</v>
      </c>
      <c r="W86" s="5">
        <f>'ssp2-pop'!W86*('ssp2-us'!W86/100)</f>
        <v>21.015660961210536</v>
      </c>
      <c r="X86" s="5">
        <f>'ssp2-pop'!X86*('ssp2-us'!X86/100)</f>
        <v>21.85423996032841</v>
      </c>
    </row>
    <row r="87" spans="1:24" x14ac:dyDescent="0.3">
      <c r="A87" s="6" t="s">
        <v>6</v>
      </c>
      <c r="B87" s="6" t="s">
        <v>202</v>
      </c>
      <c r="C87" s="6" t="s">
        <v>94</v>
      </c>
      <c r="D87" s="6" t="s">
        <v>205</v>
      </c>
      <c r="E87" s="6" t="s">
        <v>204</v>
      </c>
      <c r="F87" s="5">
        <f>'ssp2-pop'!F87*('ssp2-us'!F87/100)</f>
        <v>41.392559692799978</v>
      </c>
      <c r="G87" s="5">
        <f>'ssp2-pop'!G87*('ssp2-us'!G87/100)</f>
        <v>43.049404007838206</v>
      </c>
      <c r="H87" s="5">
        <f>'ssp2-pop'!H87*('ssp2-us'!H87/100)</f>
        <v>44.192044619637258</v>
      </c>
      <c r="I87" s="5">
        <f>'ssp2-pop'!I87*('ssp2-us'!I87/100)</f>
        <v>45.242628279662725</v>
      </c>
      <c r="J87" s="5">
        <f>'ssp2-pop'!J87*('ssp2-us'!J87/100)</f>
        <v>46.241511861663867</v>
      </c>
      <c r="K87" s="5">
        <f>'ssp2-pop'!K87*('ssp2-us'!K87/100)</f>
        <v>47.174867166543216</v>
      </c>
      <c r="L87" s="5">
        <f>'ssp2-pop'!L87*('ssp2-us'!L87/100)</f>
        <v>48.009489124621318</v>
      </c>
      <c r="M87" s="5">
        <f>'ssp2-pop'!M87*('ssp2-us'!M87/100)</f>
        <v>48.675950601030223</v>
      </c>
      <c r="N87" s="5">
        <f>'ssp2-pop'!N87*('ssp2-us'!N87/100)</f>
        <v>49.137267944271137</v>
      </c>
      <c r="O87" s="5">
        <f>'ssp2-pop'!O87*('ssp2-us'!O87/100)</f>
        <v>49.387956136493592</v>
      </c>
      <c r="P87" s="5">
        <f>'ssp2-pop'!P87*('ssp2-us'!P87/100)</f>
        <v>49.469321600258219</v>
      </c>
      <c r="Q87" s="5">
        <f>'ssp2-pop'!Q87*('ssp2-us'!Q87/100)</f>
        <v>49.360478572233987</v>
      </c>
      <c r="R87" s="5">
        <f>'ssp2-pop'!R87*('ssp2-us'!R87/100)</f>
        <v>49.136248622316359</v>
      </c>
      <c r="S87" s="5">
        <f>'ssp2-pop'!S87*('ssp2-us'!S87/100)</f>
        <v>48.853864759112739</v>
      </c>
      <c r="T87" s="5">
        <f>'ssp2-pop'!T87*('ssp2-us'!T87/100)</f>
        <v>48.539909243939192</v>
      </c>
      <c r="U87" s="5">
        <f>'ssp2-pop'!U87*('ssp2-us'!U87/100)</f>
        <v>48.194242496314374</v>
      </c>
      <c r="V87" s="5">
        <f>'ssp2-pop'!V87*('ssp2-us'!V87/100)</f>
        <v>47.730694509173404</v>
      </c>
      <c r="W87" s="5">
        <f>'ssp2-pop'!W87*('ssp2-us'!W87/100)</f>
        <v>47.094928878941047</v>
      </c>
      <c r="X87" s="5">
        <f>'ssp2-pop'!X87*('ssp2-us'!X87/100)</f>
        <v>46.305566578343019</v>
      </c>
    </row>
    <row r="88" spans="1:24" x14ac:dyDescent="0.3">
      <c r="A88" s="6" t="s">
        <v>6</v>
      </c>
      <c r="B88" s="6" t="s">
        <v>202</v>
      </c>
      <c r="C88" s="6" t="s">
        <v>95</v>
      </c>
      <c r="D88" s="6" t="s">
        <v>205</v>
      </c>
      <c r="E88" s="6" t="s">
        <v>204</v>
      </c>
      <c r="F88" s="5">
        <f>'ssp2-pop'!F88*('ssp2-us'!F88/100)</f>
        <v>1.4255115031200001</v>
      </c>
      <c r="G88" s="5">
        <f>'ssp2-pop'!G88*('ssp2-us'!G88/100)</f>
        <v>1.5509221241093056</v>
      </c>
      <c r="H88" s="5">
        <f>'ssp2-pop'!H88*('ssp2-us'!H88/100)</f>
        <v>1.6649937059279003</v>
      </c>
      <c r="I88" s="5">
        <f>'ssp2-pop'!I88*('ssp2-us'!I88/100)</f>
        <v>1.7614752803830453</v>
      </c>
      <c r="J88" s="5">
        <f>'ssp2-pop'!J88*('ssp2-us'!J88/100)</f>
        <v>1.8367200759674127</v>
      </c>
      <c r="K88" s="5">
        <f>'ssp2-pop'!K88*('ssp2-us'!K88/100)</f>
        <v>1.8935315816678617</v>
      </c>
      <c r="L88" s="5">
        <f>'ssp2-pop'!L88*('ssp2-us'!L88/100)</f>
        <v>1.9334791084497314</v>
      </c>
      <c r="M88" s="5">
        <f>'ssp2-pop'!M88*('ssp2-us'!M88/100)</f>
        <v>1.958143583302459</v>
      </c>
      <c r="N88" s="5">
        <f>'ssp2-pop'!N88*('ssp2-us'!N88/100)</f>
        <v>1.9659559462867449</v>
      </c>
      <c r="O88" s="5">
        <f>'ssp2-pop'!O88*('ssp2-us'!O88/100)</f>
        <v>1.9574323537676634</v>
      </c>
      <c r="P88" s="5">
        <f>'ssp2-pop'!P88*('ssp2-us'!P88/100)</f>
        <v>1.9376043562596592</v>
      </c>
      <c r="Q88" s="5">
        <f>'ssp2-pop'!Q88*('ssp2-us'!Q88/100)</f>
        <v>1.9150459348543085</v>
      </c>
      <c r="R88" s="5">
        <f>'ssp2-pop'!R88*('ssp2-us'!R88/100)</f>
        <v>1.8926738412179949</v>
      </c>
      <c r="S88" s="5">
        <f>'ssp2-pop'!S88*('ssp2-us'!S88/100)</f>
        <v>1.8707261551910128</v>
      </c>
      <c r="T88" s="5">
        <f>'ssp2-pop'!T88*('ssp2-us'!T88/100)</f>
        <v>1.8477916581951748</v>
      </c>
      <c r="U88" s="5">
        <f>'ssp2-pop'!U88*('ssp2-us'!U88/100)</f>
        <v>1.8228213401234679</v>
      </c>
      <c r="V88" s="5">
        <f>'ssp2-pop'!V88*('ssp2-us'!V88/100)</f>
        <v>1.7979687184698194</v>
      </c>
      <c r="W88" s="5">
        <f>'ssp2-pop'!W88*('ssp2-us'!W88/100)</f>
        <v>1.7742087306154366</v>
      </c>
      <c r="X88" s="5">
        <f>'ssp2-pop'!X88*('ssp2-us'!X88/100)</f>
        <v>1.7529122208785048</v>
      </c>
    </row>
    <row r="89" spans="1:24" x14ac:dyDescent="0.3">
      <c r="A89" s="6" t="s">
        <v>6</v>
      </c>
      <c r="B89" s="6" t="s">
        <v>202</v>
      </c>
      <c r="C89" s="6" t="s">
        <v>96</v>
      </c>
      <c r="D89" s="6" t="s">
        <v>205</v>
      </c>
      <c r="E89" s="6" t="s">
        <v>204</v>
      </c>
      <c r="F89" s="5">
        <f>'ssp2-pop'!F89*('ssp2-us'!F89/100)</f>
        <v>4.8586437462900012</v>
      </c>
      <c r="G89" s="5">
        <f>'ssp2-pop'!G89*('ssp2-us'!G89/100)</f>
        <v>5.6913032793855649</v>
      </c>
      <c r="H89" s="5">
        <f>'ssp2-pop'!H89*('ssp2-us'!H89/100)</f>
        <v>6.5743483951978812</v>
      </c>
      <c r="I89" s="5">
        <f>'ssp2-pop'!I89*('ssp2-us'!I89/100)</f>
        <v>7.4816434671803309</v>
      </c>
      <c r="J89" s="5">
        <f>'ssp2-pop'!J89*('ssp2-us'!J89/100)</f>
        <v>8.3868702060310483</v>
      </c>
      <c r="K89" s="5">
        <f>'ssp2-pop'!K89*('ssp2-us'!K89/100)</f>
        <v>9.2820968862559479</v>
      </c>
      <c r="L89" s="5">
        <f>'ssp2-pop'!L89*('ssp2-us'!L89/100)</f>
        <v>10.158774543306942</v>
      </c>
      <c r="M89" s="5">
        <f>'ssp2-pop'!M89*('ssp2-us'!M89/100)</f>
        <v>11.001957883444893</v>
      </c>
      <c r="N89" s="5">
        <f>'ssp2-pop'!N89*('ssp2-us'!N89/100)</f>
        <v>11.808507175371806</v>
      </c>
      <c r="O89" s="5">
        <f>'ssp2-pop'!O89*('ssp2-us'!O89/100)</f>
        <v>12.559942108083513</v>
      </c>
      <c r="P89" s="5">
        <f>'ssp2-pop'!P89*('ssp2-us'!P89/100)</f>
        <v>13.244669665064256</v>
      </c>
      <c r="Q89" s="5">
        <f>'ssp2-pop'!Q89*('ssp2-us'!Q89/100)</f>
        <v>13.829949657134064</v>
      </c>
      <c r="R89" s="5">
        <f>'ssp2-pop'!R89*('ssp2-us'!R89/100)</f>
        <v>14.299689074107832</v>
      </c>
      <c r="S89" s="5">
        <f>'ssp2-pop'!S89*('ssp2-us'!S89/100)</f>
        <v>14.653347833976531</v>
      </c>
      <c r="T89" s="5">
        <f>'ssp2-pop'!T89*('ssp2-us'!T89/100)</f>
        <v>14.906612715283982</v>
      </c>
      <c r="U89" s="5">
        <f>'ssp2-pop'!U89*('ssp2-us'!U89/100)</f>
        <v>15.061380280333355</v>
      </c>
      <c r="V89" s="5">
        <f>'ssp2-pop'!V89*('ssp2-us'!V89/100)</f>
        <v>15.127369710484922</v>
      </c>
      <c r="W89" s="5">
        <f>'ssp2-pop'!W89*('ssp2-us'!W89/100)</f>
        <v>15.106150451577573</v>
      </c>
      <c r="X89" s="5">
        <f>'ssp2-pop'!X89*('ssp2-us'!X89/100)</f>
        <v>15.017598907834488</v>
      </c>
    </row>
    <row r="90" spans="1:24" x14ac:dyDescent="0.3">
      <c r="A90" s="6" t="s">
        <v>6</v>
      </c>
      <c r="B90" s="6" t="s">
        <v>202</v>
      </c>
      <c r="C90" s="6" t="s">
        <v>97</v>
      </c>
      <c r="D90" s="6" t="s">
        <v>205</v>
      </c>
      <c r="E90" s="6" t="s">
        <v>204</v>
      </c>
      <c r="F90" s="5">
        <f>'ssp2-pop'!F90*('ssp2-us'!F90/100)</f>
        <v>84.567751424439749</v>
      </c>
      <c r="G90" s="5">
        <f>'ssp2-pop'!G90*('ssp2-us'!G90/100)</f>
        <v>86.768628705997003</v>
      </c>
      <c r="H90" s="5">
        <f>'ssp2-pop'!H90*('ssp2-us'!H90/100)</f>
        <v>88.225080886919073</v>
      </c>
      <c r="I90" s="5">
        <f>'ssp2-pop'!I90*('ssp2-us'!I90/100)</f>
        <v>89.030631599432311</v>
      </c>
      <c r="J90" s="5">
        <f>'ssp2-pop'!J90*('ssp2-us'!J90/100)</f>
        <v>89.299216309490944</v>
      </c>
      <c r="K90" s="5">
        <f>'ssp2-pop'!K90*('ssp2-us'!K90/100)</f>
        <v>89.151101004641149</v>
      </c>
      <c r="L90" s="5">
        <f>'ssp2-pop'!L90*('ssp2-us'!L90/100)</f>
        <v>88.677247084172095</v>
      </c>
      <c r="M90" s="5">
        <f>'ssp2-pop'!M90*('ssp2-us'!M90/100)</f>
        <v>87.916589116443561</v>
      </c>
      <c r="N90" s="5">
        <f>'ssp2-pop'!N90*('ssp2-us'!N90/100)</f>
        <v>86.937194085209413</v>
      </c>
      <c r="O90" s="5">
        <f>'ssp2-pop'!O90*('ssp2-us'!O90/100)</f>
        <v>85.801961460739577</v>
      </c>
      <c r="P90" s="5">
        <f>'ssp2-pop'!P90*('ssp2-us'!P90/100)</f>
        <v>84.49293152135246</v>
      </c>
      <c r="Q90" s="5">
        <f>'ssp2-pop'!Q90*('ssp2-us'!Q90/100)</f>
        <v>82.861867699871212</v>
      </c>
      <c r="R90" s="5">
        <f>'ssp2-pop'!R90*('ssp2-us'!R90/100)</f>
        <v>80.958398802486187</v>
      </c>
      <c r="S90" s="5">
        <f>'ssp2-pop'!S90*('ssp2-us'!S90/100)</f>
        <v>78.90454870519973</v>
      </c>
      <c r="T90" s="5">
        <f>'ssp2-pop'!T90*('ssp2-us'!T90/100)</f>
        <v>76.784072141722234</v>
      </c>
      <c r="U90" s="5">
        <f>'ssp2-pop'!U90*('ssp2-us'!U90/100)</f>
        <v>74.475191630086996</v>
      </c>
      <c r="V90" s="5">
        <f>'ssp2-pop'!V90*('ssp2-us'!V90/100)</f>
        <v>72.089609943932061</v>
      </c>
      <c r="W90" s="5">
        <f>'ssp2-pop'!W90*('ssp2-us'!W90/100)</f>
        <v>69.674447204660979</v>
      </c>
      <c r="X90" s="5">
        <f>'ssp2-pop'!X90*('ssp2-us'!X90/100)</f>
        <v>67.23924517815739</v>
      </c>
    </row>
    <row r="91" spans="1:24" x14ac:dyDescent="0.3">
      <c r="A91" s="6" t="s">
        <v>6</v>
      </c>
      <c r="B91" s="6" t="s">
        <v>202</v>
      </c>
      <c r="C91" s="6" t="s">
        <v>98</v>
      </c>
      <c r="D91" s="6" t="s">
        <v>205</v>
      </c>
      <c r="E91" s="6" t="s">
        <v>204</v>
      </c>
      <c r="F91" s="5">
        <f>'ssp2-pop'!F91*('ssp2-us'!F91/100)</f>
        <v>9.3763862772871409</v>
      </c>
      <c r="G91" s="5">
        <f>'ssp2-pop'!G91*('ssp2-us'!G91/100)</f>
        <v>10.45401912042394</v>
      </c>
      <c r="H91" s="5">
        <f>'ssp2-pop'!H91*('ssp2-us'!H91/100)</f>
        <v>11.428089710206333</v>
      </c>
      <c r="I91" s="5">
        <f>'ssp2-pop'!I91*('ssp2-us'!I91/100)</f>
        <v>12.285518617680276</v>
      </c>
      <c r="J91" s="5">
        <f>'ssp2-pop'!J91*('ssp2-us'!J91/100)</f>
        <v>13.037921910700856</v>
      </c>
      <c r="K91" s="5">
        <f>'ssp2-pop'!K91*('ssp2-us'!K91/100)</f>
        <v>13.723649330938242</v>
      </c>
      <c r="L91" s="5">
        <f>'ssp2-pop'!L91*('ssp2-us'!L91/100)</f>
        <v>14.355320016187465</v>
      </c>
      <c r="M91" s="5">
        <f>'ssp2-pop'!M91*('ssp2-us'!M91/100)</f>
        <v>14.904374282480035</v>
      </c>
      <c r="N91" s="5">
        <f>'ssp2-pop'!N91*('ssp2-us'!N91/100)</f>
        <v>15.342380357753012</v>
      </c>
      <c r="O91" s="5">
        <f>'ssp2-pop'!O91*('ssp2-us'!O91/100)</f>
        <v>15.681336416517187</v>
      </c>
      <c r="P91" s="5">
        <f>'ssp2-pop'!P91*('ssp2-us'!P91/100)</f>
        <v>15.951346907949945</v>
      </c>
      <c r="Q91" s="5">
        <f>'ssp2-pop'!Q91*('ssp2-us'!Q91/100)</f>
        <v>16.151515547928192</v>
      </c>
      <c r="R91" s="5">
        <f>'ssp2-pop'!R91*('ssp2-us'!R91/100)</f>
        <v>16.277436928761123</v>
      </c>
      <c r="S91" s="5">
        <f>'ssp2-pop'!S91*('ssp2-us'!S91/100)</f>
        <v>16.321154311883564</v>
      </c>
      <c r="T91" s="5">
        <f>'ssp2-pop'!T91*('ssp2-us'!T91/100)</f>
        <v>16.28115428772378</v>
      </c>
      <c r="U91" s="5">
        <f>'ssp2-pop'!U91*('ssp2-us'!U91/100)</f>
        <v>16.184835853959957</v>
      </c>
      <c r="V91" s="5">
        <f>'ssp2-pop'!V91*('ssp2-us'!V91/100)</f>
        <v>16.044782136512726</v>
      </c>
      <c r="W91" s="5">
        <f>'ssp2-pop'!W91*('ssp2-us'!W91/100)</f>
        <v>15.86458034945843</v>
      </c>
      <c r="X91" s="5">
        <f>'ssp2-pop'!X91*('ssp2-us'!X91/100)</f>
        <v>15.63691138829244</v>
      </c>
    </row>
    <row r="92" spans="1:24" x14ac:dyDescent="0.3">
      <c r="A92" s="6" t="s">
        <v>6</v>
      </c>
      <c r="B92" s="6" t="s">
        <v>202</v>
      </c>
      <c r="C92" s="6" t="s">
        <v>99</v>
      </c>
      <c r="D92" s="6" t="s">
        <v>205</v>
      </c>
      <c r="E92" s="6" t="s">
        <v>204</v>
      </c>
      <c r="F92" s="5">
        <f>'ssp2-pop'!F92*('ssp2-us'!F92/100)</f>
        <v>8.9857128675999967</v>
      </c>
      <c r="G92" s="5">
        <f>'ssp2-pop'!G92*('ssp2-us'!G92/100)</f>
        <v>11.258031021885341</v>
      </c>
      <c r="H92" s="5">
        <f>'ssp2-pop'!H92*('ssp2-us'!H92/100)</f>
        <v>13.842964194627752</v>
      </c>
      <c r="I92" s="5">
        <f>'ssp2-pop'!I92*('ssp2-us'!I92/100)</f>
        <v>16.705723305362458</v>
      </c>
      <c r="J92" s="5">
        <f>'ssp2-pop'!J92*('ssp2-us'!J92/100)</f>
        <v>19.831126022167741</v>
      </c>
      <c r="K92" s="5">
        <f>'ssp2-pop'!K92*('ssp2-us'!K92/100)</f>
        <v>23.19913063431953</v>
      </c>
      <c r="L92" s="5">
        <f>'ssp2-pop'!L92*('ssp2-us'!L92/100)</f>
        <v>26.720000631975715</v>
      </c>
      <c r="M92" s="5">
        <f>'ssp2-pop'!M92*('ssp2-us'!M92/100)</f>
        <v>30.310640693256197</v>
      </c>
      <c r="N92" s="5">
        <f>'ssp2-pop'!N92*('ssp2-us'!N92/100)</f>
        <v>33.871784617015152</v>
      </c>
      <c r="O92" s="5">
        <f>'ssp2-pop'!O92*('ssp2-us'!O92/100)</f>
        <v>37.319261715886626</v>
      </c>
      <c r="P92" s="5">
        <f>'ssp2-pop'!P92*('ssp2-us'!P92/100)</f>
        <v>40.658303100348434</v>
      </c>
      <c r="Q92" s="5">
        <f>'ssp2-pop'!Q92*('ssp2-us'!Q92/100)</f>
        <v>43.911091416625368</v>
      </c>
      <c r="R92" s="5">
        <f>'ssp2-pop'!R92*('ssp2-us'!R92/100)</f>
        <v>47.00986421288129</v>
      </c>
      <c r="S92" s="5">
        <f>'ssp2-pop'!S92*('ssp2-us'!S92/100)</f>
        <v>49.938373154937047</v>
      </c>
      <c r="T92" s="5">
        <f>'ssp2-pop'!T92*('ssp2-us'!T92/100)</f>
        <v>52.649440344138917</v>
      </c>
      <c r="U92" s="5">
        <f>'ssp2-pop'!U92*('ssp2-us'!U92/100)</f>
        <v>55.095884680319614</v>
      </c>
      <c r="V92" s="5">
        <f>'ssp2-pop'!V92*('ssp2-us'!V92/100)</f>
        <v>57.287807375122952</v>
      </c>
      <c r="W92" s="5">
        <f>'ssp2-pop'!W92*('ssp2-us'!W92/100)</f>
        <v>59.183796078864361</v>
      </c>
      <c r="X92" s="5">
        <f>'ssp2-pop'!X92*('ssp2-us'!X92/100)</f>
        <v>60.833899992336853</v>
      </c>
    </row>
    <row r="93" spans="1:24" x14ac:dyDescent="0.3">
      <c r="A93" s="6" t="s">
        <v>6</v>
      </c>
      <c r="B93" s="6" t="s">
        <v>202</v>
      </c>
      <c r="C93" s="6" t="s">
        <v>100</v>
      </c>
      <c r="D93" s="6" t="s">
        <v>205</v>
      </c>
      <c r="E93" s="6" t="s">
        <v>204</v>
      </c>
      <c r="F93" s="5">
        <f>'ssp2-pop'!F93*('ssp2-us'!F93/100)</f>
        <v>1.8429207042699993</v>
      </c>
      <c r="G93" s="5">
        <f>'ssp2-pop'!G93*('ssp2-us'!G93/100)</f>
        <v>2.1060023070373877</v>
      </c>
      <c r="H93" s="5">
        <f>'ssp2-pop'!H93*('ssp2-us'!H93/100)</f>
        <v>2.3662343932556529</v>
      </c>
      <c r="I93" s="5">
        <f>'ssp2-pop'!I93*('ssp2-us'!I93/100)</f>
        <v>2.6152413039052633</v>
      </c>
      <c r="J93" s="5">
        <f>'ssp2-pop'!J93*('ssp2-us'!J93/100)</f>
        <v>2.85425249286209</v>
      </c>
      <c r="K93" s="5">
        <f>'ssp2-pop'!K93*('ssp2-us'!K93/100)</f>
        <v>3.0846780783268133</v>
      </c>
      <c r="L93" s="5">
        <f>'ssp2-pop'!L93*('ssp2-us'!L93/100)</f>
        <v>3.2978082737700953</v>
      </c>
      <c r="M93" s="5">
        <f>'ssp2-pop'!M93*('ssp2-us'!M93/100)</f>
        <v>3.4838046298479921</v>
      </c>
      <c r="N93" s="5">
        <f>'ssp2-pop'!N93*('ssp2-us'!N93/100)</f>
        <v>3.6413440851348016</v>
      </c>
      <c r="O93" s="5">
        <f>'ssp2-pop'!O93*('ssp2-us'!O93/100)</f>
        <v>3.7713244164338615</v>
      </c>
      <c r="P93" s="5">
        <f>'ssp2-pop'!P93*('ssp2-us'!P93/100)</f>
        <v>3.8762372556918558</v>
      </c>
      <c r="Q93" s="5">
        <f>'ssp2-pop'!Q93*('ssp2-us'!Q93/100)</f>
        <v>3.96605407216822</v>
      </c>
      <c r="R93" s="5">
        <f>'ssp2-pop'!R93*('ssp2-us'!R93/100)</f>
        <v>4.0401325604460707</v>
      </c>
      <c r="S93" s="5">
        <f>'ssp2-pop'!S93*('ssp2-us'!S93/100)</f>
        <v>4.0939679838409688</v>
      </c>
      <c r="T93" s="5">
        <f>'ssp2-pop'!T93*('ssp2-us'!T93/100)</f>
        <v>4.1298413897360682</v>
      </c>
      <c r="U93" s="5">
        <f>'ssp2-pop'!U93*('ssp2-us'!U93/100)</f>
        <v>4.1520764520894877</v>
      </c>
      <c r="V93" s="5">
        <f>'ssp2-pop'!V93*('ssp2-us'!V93/100)</f>
        <v>4.1639560926012127</v>
      </c>
      <c r="W93" s="5">
        <f>'ssp2-pop'!W93*('ssp2-us'!W93/100)</f>
        <v>4.1725351028572213</v>
      </c>
      <c r="X93" s="5">
        <f>'ssp2-pop'!X93*('ssp2-us'!X93/100)</f>
        <v>4.1768266475124882</v>
      </c>
    </row>
    <row r="94" spans="1:24" x14ac:dyDescent="0.3">
      <c r="A94" s="6" t="s">
        <v>6</v>
      </c>
      <c r="B94" s="6" t="s">
        <v>202</v>
      </c>
      <c r="C94" s="6" t="s">
        <v>101</v>
      </c>
      <c r="D94" s="6" t="s">
        <v>205</v>
      </c>
      <c r="E94" s="6" t="s">
        <v>204</v>
      </c>
      <c r="F94" s="5">
        <f>'ssp2-pop'!F94*('ssp2-us'!F94/100)</f>
        <v>2.842920315422945</v>
      </c>
      <c r="G94" s="5">
        <f>'ssp2-pop'!G94*('ssp2-us'!G94/100)</f>
        <v>3.2945527175058174</v>
      </c>
      <c r="H94" s="5">
        <f>'ssp2-pop'!H94*('ssp2-us'!H94/100)</f>
        <v>3.7858194680253443</v>
      </c>
      <c r="I94" s="5">
        <f>'ssp2-pop'!I94*('ssp2-us'!I94/100)</f>
        <v>4.2919195326010353</v>
      </c>
      <c r="J94" s="5">
        <f>'ssp2-pop'!J94*('ssp2-us'!J94/100)</f>
        <v>4.808221427643435</v>
      </c>
      <c r="K94" s="5">
        <f>'ssp2-pop'!K94*('ssp2-us'!K94/100)</f>
        <v>5.3286505266432478</v>
      </c>
      <c r="L94" s="5">
        <f>'ssp2-pop'!L94*('ssp2-us'!L94/100)</f>
        <v>5.8498368082466339</v>
      </c>
      <c r="M94" s="5">
        <f>'ssp2-pop'!M94*('ssp2-us'!M94/100)</f>
        <v>6.3740141589540604</v>
      </c>
      <c r="N94" s="5">
        <f>'ssp2-pop'!N94*('ssp2-us'!N94/100)</f>
        <v>6.8824501940377294</v>
      </c>
      <c r="O94" s="5">
        <f>'ssp2-pop'!O94*('ssp2-us'!O94/100)</f>
        <v>7.3585112094631731</v>
      </c>
      <c r="P94" s="5">
        <f>'ssp2-pop'!P94*('ssp2-us'!P94/100)</f>
        <v>7.7936850804129527</v>
      </c>
      <c r="Q94" s="5">
        <f>'ssp2-pop'!Q94*('ssp2-us'!Q94/100)</f>
        <v>8.1924679649543979</v>
      </c>
      <c r="R94" s="5">
        <f>'ssp2-pop'!R94*('ssp2-us'!R94/100)</f>
        <v>8.5622719068255932</v>
      </c>
      <c r="S94" s="5">
        <f>'ssp2-pop'!S94*('ssp2-us'!S94/100)</f>
        <v>8.8982216083334862</v>
      </c>
      <c r="T94" s="5">
        <f>'ssp2-pop'!T94*('ssp2-us'!T94/100)</f>
        <v>9.1971031920695729</v>
      </c>
      <c r="U94" s="5">
        <f>'ssp2-pop'!U94*('ssp2-us'!U94/100)</f>
        <v>9.4695328609473677</v>
      </c>
      <c r="V94" s="5">
        <f>'ssp2-pop'!V94*('ssp2-us'!V94/100)</f>
        <v>9.7141694180370202</v>
      </c>
      <c r="W94" s="5">
        <f>'ssp2-pop'!W94*('ssp2-us'!W94/100)</f>
        <v>9.9463055691757543</v>
      </c>
      <c r="X94" s="5">
        <f>'ssp2-pop'!X94*('ssp2-us'!X94/100)</f>
        <v>10.16488607190588</v>
      </c>
    </row>
    <row r="95" spans="1:24" x14ac:dyDescent="0.3">
      <c r="A95" s="6" t="s">
        <v>6</v>
      </c>
      <c r="B95" s="6" t="s">
        <v>202</v>
      </c>
      <c r="C95" s="6" t="s">
        <v>102</v>
      </c>
      <c r="D95" s="6" t="s">
        <v>205</v>
      </c>
      <c r="E95" s="6" t="s">
        <v>204</v>
      </c>
      <c r="F95" s="5">
        <f>'ssp2-pop'!F95*('ssp2-us'!F95/100)</f>
        <v>39.97213761633229</v>
      </c>
      <c r="G95" s="5">
        <f>'ssp2-pop'!G95*('ssp2-us'!G95/100)</f>
        <v>41.237195474281258</v>
      </c>
      <c r="H95" s="5">
        <f>'ssp2-pop'!H95*('ssp2-us'!H95/100)</f>
        <v>42.275765438920843</v>
      </c>
      <c r="I95" s="5">
        <f>'ssp2-pop'!I95*('ssp2-us'!I95/100)</f>
        <v>43.112316364010454</v>
      </c>
      <c r="J95" s="5">
        <f>'ssp2-pop'!J95*('ssp2-us'!J95/100)</f>
        <v>43.706590620779131</v>
      </c>
      <c r="K95" s="5">
        <f>'ssp2-pop'!K95*('ssp2-us'!K95/100)</f>
        <v>43.964332830675637</v>
      </c>
      <c r="L95" s="5">
        <f>'ssp2-pop'!L95*('ssp2-us'!L95/100)</f>
        <v>43.824769045754493</v>
      </c>
      <c r="M95" s="5">
        <f>'ssp2-pop'!M95*('ssp2-us'!M95/100)</f>
        <v>43.309625076149459</v>
      </c>
      <c r="N95" s="5">
        <f>'ssp2-pop'!N95*('ssp2-us'!N95/100)</f>
        <v>42.460229840017554</v>
      </c>
      <c r="O95" s="5">
        <f>'ssp2-pop'!O95*('ssp2-us'!O95/100)</f>
        <v>41.361766388091894</v>
      </c>
      <c r="P95" s="5">
        <f>'ssp2-pop'!P95*('ssp2-us'!P95/100)</f>
        <v>40.109912102382836</v>
      </c>
      <c r="Q95" s="5">
        <f>'ssp2-pop'!Q95*('ssp2-us'!Q95/100)</f>
        <v>38.750634740815649</v>
      </c>
      <c r="R95" s="5">
        <f>'ssp2-pop'!R95*('ssp2-us'!R95/100)</f>
        <v>37.331929625865719</v>
      </c>
      <c r="S95" s="5">
        <f>'ssp2-pop'!S95*('ssp2-us'!S95/100)</f>
        <v>35.89540201130405</v>
      </c>
      <c r="T95" s="5">
        <f>'ssp2-pop'!T95*('ssp2-us'!T95/100)</f>
        <v>34.475156986208034</v>
      </c>
      <c r="U95" s="5">
        <f>'ssp2-pop'!U95*('ssp2-us'!U95/100)</f>
        <v>33.094208743708414</v>
      </c>
      <c r="V95" s="5">
        <f>'ssp2-pop'!V95*('ssp2-us'!V95/100)</f>
        <v>31.769001665519703</v>
      </c>
      <c r="W95" s="5">
        <f>'ssp2-pop'!W95*('ssp2-us'!W95/100)</f>
        <v>30.512186796962954</v>
      </c>
      <c r="X95" s="5">
        <f>'ssp2-pop'!X95*('ssp2-us'!X95/100)</f>
        <v>29.260852488747577</v>
      </c>
    </row>
    <row r="96" spans="1:24" x14ac:dyDescent="0.3">
      <c r="A96" s="6" t="s">
        <v>6</v>
      </c>
      <c r="B96" s="6" t="s">
        <v>202</v>
      </c>
      <c r="C96" s="6" t="s">
        <v>103</v>
      </c>
      <c r="D96" s="6" t="s">
        <v>205</v>
      </c>
      <c r="E96" s="6" t="s">
        <v>204</v>
      </c>
      <c r="F96" s="5">
        <f>'ssp2-pop'!F96*('ssp2-us'!F96/100)</f>
        <v>2.6925064108799996</v>
      </c>
      <c r="G96" s="5">
        <f>'ssp2-pop'!G96*('ssp2-us'!G96/100)</f>
        <v>3.167208393760057</v>
      </c>
      <c r="H96" s="5">
        <f>'ssp2-pop'!H96*('ssp2-us'!H96/100)</f>
        <v>3.5751053010632057</v>
      </c>
      <c r="I96" s="5">
        <f>'ssp2-pop'!I96*('ssp2-us'!I96/100)</f>
        <v>3.9778255797102977</v>
      </c>
      <c r="J96" s="5">
        <f>'ssp2-pop'!J96*('ssp2-us'!J96/100)</f>
        <v>4.3797619087682635</v>
      </c>
      <c r="K96" s="5">
        <f>'ssp2-pop'!K96*('ssp2-us'!K96/100)</f>
        <v>4.7781571629621178</v>
      </c>
      <c r="L96" s="5">
        <f>'ssp2-pop'!L96*('ssp2-us'!L96/100)</f>
        <v>5.1606471361022521</v>
      </c>
      <c r="M96" s="5">
        <f>'ssp2-pop'!M96*('ssp2-us'!M96/100)</f>
        <v>5.5094519528183241</v>
      </c>
      <c r="N96" s="5">
        <f>'ssp2-pop'!N96*('ssp2-us'!N96/100)</f>
        <v>5.8161735431622263</v>
      </c>
      <c r="O96" s="5">
        <f>'ssp2-pop'!O96*('ssp2-us'!O96/100)</f>
        <v>6.0815907532222138</v>
      </c>
      <c r="P96" s="5">
        <f>'ssp2-pop'!P96*('ssp2-us'!P96/100)</f>
        <v>6.3111662501196335</v>
      </c>
      <c r="Q96" s="5">
        <f>'ssp2-pop'!Q96*('ssp2-us'!Q96/100)</f>
        <v>6.4907912736901636</v>
      </c>
      <c r="R96" s="5">
        <f>'ssp2-pop'!R96*('ssp2-us'!R96/100)</f>
        <v>6.6187716317869931</v>
      </c>
      <c r="S96" s="5">
        <f>'ssp2-pop'!S96*('ssp2-us'!S96/100)</f>
        <v>6.6957072368673183</v>
      </c>
      <c r="T96" s="5">
        <f>'ssp2-pop'!T96*('ssp2-us'!T96/100)</f>
        <v>6.7262439932609146</v>
      </c>
      <c r="U96" s="5">
        <f>'ssp2-pop'!U96*('ssp2-us'!U96/100)</f>
        <v>6.71822001067207</v>
      </c>
      <c r="V96" s="5">
        <f>'ssp2-pop'!V96*('ssp2-us'!V96/100)</f>
        <v>6.675134295113117</v>
      </c>
      <c r="W96" s="5">
        <f>'ssp2-pop'!W96*('ssp2-us'!W96/100)</f>
        <v>6.5995809844536542</v>
      </c>
      <c r="X96" s="5">
        <f>'ssp2-pop'!X96*('ssp2-us'!X96/100)</f>
        <v>6.4864127935098894</v>
      </c>
    </row>
    <row r="97" spans="1:24" x14ac:dyDescent="0.3">
      <c r="A97" s="6" t="s">
        <v>6</v>
      </c>
      <c r="B97" s="6" t="s">
        <v>202</v>
      </c>
      <c r="C97" s="6" t="s">
        <v>104</v>
      </c>
      <c r="D97" s="6" t="s">
        <v>205</v>
      </c>
      <c r="E97" s="6" t="s">
        <v>204</v>
      </c>
      <c r="F97" s="5">
        <f>'ssp2-pop'!F97*('ssp2-us'!F97/100)</f>
        <v>2.0577046649599988</v>
      </c>
      <c r="G97" s="5">
        <f>'ssp2-pop'!G97*('ssp2-us'!G97/100)</f>
        <v>2.4618567523291119</v>
      </c>
      <c r="H97" s="5">
        <f>'ssp2-pop'!H97*('ssp2-us'!H97/100)</f>
        <v>2.8903692873180979</v>
      </c>
      <c r="I97" s="5">
        <f>'ssp2-pop'!I97*('ssp2-us'!I97/100)</f>
        <v>3.3232468319784574</v>
      </c>
      <c r="J97" s="5">
        <f>'ssp2-pop'!J97*('ssp2-us'!J97/100)</f>
        <v>3.7440854629335538</v>
      </c>
      <c r="K97" s="5">
        <f>'ssp2-pop'!K97*('ssp2-us'!K97/100)</f>
        <v>4.1360852987404693</v>
      </c>
      <c r="L97" s="5">
        <f>'ssp2-pop'!L97*('ssp2-us'!L97/100)</f>
        <v>4.4971881830357443</v>
      </c>
      <c r="M97" s="5">
        <f>'ssp2-pop'!M97*('ssp2-us'!M97/100)</f>
        <v>4.8267562774023141</v>
      </c>
      <c r="N97" s="5">
        <f>'ssp2-pop'!N97*('ssp2-us'!N97/100)</f>
        <v>5.1243646967958707</v>
      </c>
      <c r="O97" s="5">
        <f>'ssp2-pop'!O97*('ssp2-us'!O97/100)</f>
        <v>5.3803988796020796</v>
      </c>
      <c r="P97" s="5">
        <f>'ssp2-pop'!P97*('ssp2-us'!P97/100)</f>
        <v>5.583560832335805</v>
      </c>
      <c r="Q97" s="5">
        <f>'ssp2-pop'!Q97*('ssp2-us'!Q97/100)</f>
        <v>5.7396615366053636</v>
      </c>
      <c r="R97" s="5">
        <f>'ssp2-pop'!R97*('ssp2-us'!R97/100)</f>
        <v>5.8536398976546495</v>
      </c>
      <c r="S97" s="5">
        <f>'ssp2-pop'!S97*('ssp2-us'!S97/100)</f>
        <v>5.9384873108597924</v>
      </c>
      <c r="T97" s="5">
        <f>'ssp2-pop'!T97*('ssp2-us'!T97/100)</f>
        <v>6.0023619069834888</v>
      </c>
      <c r="U97" s="5">
        <f>'ssp2-pop'!U97*('ssp2-us'!U97/100)</f>
        <v>6.0480795583252531</v>
      </c>
      <c r="V97" s="5">
        <f>'ssp2-pop'!V97*('ssp2-us'!V97/100)</f>
        <v>6.0779937861721178</v>
      </c>
      <c r="W97" s="5">
        <f>'ssp2-pop'!W97*('ssp2-us'!W97/100)</f>
        <v>6.0909069894784036</v>
      </c>
      <c r="X97" s="5">
        <f>'ssp2-pop'!X97*('ssp2-us'!X97/100)</f>
        <v>6.0891850129721616</v>
      </c>
    </row>
    <row r="98" spans="1:24" x14ac:dyDescent="0.3">
      <c r="A98" s="6" t="s">
        <v>6</v>
      </c>
      <c r="B98" s="6" t="s">
        <v>202</v>
      </c>
      <c r="C98" s="6" t="s">
        <v>105</v>
      </c>
      <c r="D98" s="6" t="s">
        <v>205</v>
      </c>
      <c r="E98" s="6" t="s">
        <v>204</v>
      </c>
      <c r="F98" s="5">
        <f>'ssp2-pop'!F98*('ssp2-us'!F98/100)</f>
        <v>3.6883247266799959</v>
      </c>
      <c r="G98" s="5">
        <f>'ssp2-pop'!G98*('ssp2-us'!G98/100)</f>
        <v>3.8720036058682226</v>
      </c>
      <c r="H98" s="5">
        <f>'ssp2-pop'!H98*('ssp2-us'!H98/100)</f>
        <v>4.0453935485018917</v>
      </c>
      <c r="I98" s="5">
        <f>'ssp2-pop'!I98*('ssp2-us'!I98/100)</f>
        <v>4.2042239805495694</v>
      </c>
      <c r="J98" s="5">
        <f>'ssp2-pop'!J98*('ssp2-us'!J98/100)</f>
        <v>4.3388625021003895</v>
      </c>
      <c r="K98" s="5">
        <f>'ssp2-pop'!K98*('ssp2-us'!K98/100)</f>
        <v>4.441436728288779</v>
      </c>
      <c r="L98" s="5">
        <f>'ssp2-pop'!L98*('ssp2-us'!L98/100)</f>
        <v>4.51415811412088</v>
      </c>
      <c r="M98" s="5">
        <f>'ssp2-pop'!M98*('ssp2-us'!M98/100)</f>
        <v>4.5591184478151909</v>
      </c>
      <c r="N98" s="5">
        <f>'ssp2-pop'!N98*('ssp2-us'!N98/100)</f>
        <v>4.5791659548782047</v>
      </c>
      <c r="O98" s="5">
        <f>'ssp2-pop'!O98*('ssp2-us'!O98/100)</f>
        <v>4.5781252971421624</v>
      </c>
      <c r="P98" s="5">
        <f>'ssp2-pop'!P98*('ssp2-us'!P98/100)</f>
        <v>4.5552198667905328</v>
      </c>
      <c r="Q98" s="5">
        <f>'ssp2-pop'!Q98*('ssp2-us'!Q98/100)</f>
        <v>4.5073565110840859</v>
      </c>
      <c r="R98" s="5">
        <f>'ssp2-pop'!R98*('ssp2-us'!R98/100)</f>
        <v>4.4380618880791651</v>
      </c>
      <c r="S98" s="5">
        <f>'ssp2-pop'!S98*('ssp2-us'!S98/100)</f>
        <v>4.3530358099583752</v>
      </c>
      <c r="T98" s="5">
        <f>'ssp2-pop'!T98*('ssp2-us'!T98/100)</f>
        <v>4.2581927652180402</v>
      </c>
      <c r="U98" s="5">
        <f>'ssp2-pop'!U98*('ssp2-us'!U98/100)</f>
        <v>4.157135806924865</v>
      </c>
      <c r="V98" s="5">
        <f>'ssp2-pop'!V98*('ssp2-us'!V98/100)</f>
        <v>4.0531418153730261</v>
      </c>
      <c r="W98" s="5">
        <f>'ssp2-pop'!W98*('ssp2-us'!W98/100)</f>
        <v>3.947976971096224</v>
      </c>
      <c r="X98" s="5">
        <f>'ssp2-pop'!X98*('ssp2-us'!X98/100)</f>
        <v>3.8438704066606699</v>
      </c>
    </row>
    <row r="99" spans="1:24" x14ac:dyDescent="0.3">
      <c r="A99" s="6" t="s">
        <v>6</v>
      </c>
      <c r="B99" s="6" t="s">
        <v>202</v>
      </c>
      <c r="C99" s="6" t="s">
        <v>106</v>
      </c>
      <c r="D99" s="6" t="s">
        <v>205</v>
      </c>
      <c r="E99" s="6" t="s">
        <v>204</v>
      </c>
      <c r="F99" s="5">
        <f>'ssp2-pop'!F99*('ssp2-us'!F99/100)</f>
        <v>1.9097894343000004</v>
      </c>
      <c r="G99" s="5">
        <f>'ssp2-pop'!G99*('ssp2-us'!G99/100)</f>
        <v>2.4906256340663897</v>
      </c>
      <c r="H99" s="5">
        <f>'ssp2-pop'!H99*('ssp2-us'!H99/100)</f>
        <v>3.1336041710996385</v>
      </c>
      <c r="I99" s="5">
        <f>'ssp2-pop'!I99*('ssp2-us'!I99/100)</f>
        <v>3.8297905224205251</v>
      </c>
      <c r="J99" s="5">
        <f>'ssp2-pop'!J99*('ssp2-us'!J99/100)</f>
        <v>4.5585817913265609</v>
      </c>
      <c r="K99" s="5">
        <f>'ssp2-pop'!K99*('ssp2-us'!K99/100)</f>
        <v>5.3133173254993569</v>
      </c>
      <c r="L99" s="5">
        <f>'ssp2-pop'!L99*('ssp2-us'!L99/100)</f>
        <v>6.0824806786537708</v>
      </c>
      <c r="M99" s="5">
        <f>'ssp2-pop'!M99*('ssp2-us'!M99/100)</f>
        <v>6.8551095190771276</v>
      </c>
      <c r="N99" s="5">
        <f>'ssp2-pop'!N99*('ssp2-us'!N99/100)</f>
        <v>7.6091392895877572</v>
      </c>
      <c r="O99" s="5">
        <f>'ssp2-pop'!O99*('ssp2-us'!O99/100)</f>
        <v>8.325657877187373</v>
      </c>
      <c r="P99" s="5">
        <f>'ssp2-pop'!P99*('ssp2-us'!P99/100)</f>
        <v>9.0045994878257343</v>
      </c>
      <c r="Q99" s="5">
        <f>'ssp2-pop'!Q99*('ssp2-us'!Q99/100)</f>
        <v>9.6293899361090229</v>
      </c>
      <c r="R99" s="5">
        <f>'ssp2-pop'!R99*('ssp2-us'!R99/100)</f>
        <v>10.186142511748159</v>
      </c>
      <c r="S99" s="5">
        <f>'ssp2-pop'!S99*('ssp2-us'!S99/100)</f>
        <v>10.67849270655802</v>
      </c>
      <c r="T99" s="5">
        <f>'ssp2-pop'!T99*('ssp2-us'!T99/100)</f>
        <v>11.091865917105521</v>
      </c>
      <c r="U99" s="5">
        <f>'ssp2-pop'!U99*('ssp2-us'!U99/100)</f>
        <v>11.41484985131029</v>
      </c>
      <c r="V99" s="5">
        <f>'ssp2-pop'!V99*('ssp2-us'!V99/100)</f>
        <v>11.655312749314012</v>
      </c>
      <c r="W99" s="5">
        <f>'ssp2-pop'!W99*('ssp2-us'!W99/100)</f>
        <v>11.808965262261072</v>
      </c>
      <c r="X99" s="5">
        <f>'ssp2-pop'!X99*('ssp2-us'!X99/100)</f>
        <v>11.895409751480111</v>
      </c>
    </row>
    <row r="100" spans="1:24" x14ac:dyDescent="0.3">
      <c r="A100" s="6" t="s">
        <v>6</v>
      </c>
      <c r="B100" s="6" t="s">
        <v>202</v>
      </c>
      <c r="C100" s="6" t="s">
        <v>107</v>
      </c>
      <c r="D100" s="6" t="s">
        <v>205</v>
      </c>
      <c r="E100" s="6" t="s">
        <v>204</v>
      </c>
      <c r="F100" s="5">
        <f>'ssp2-pop'!F100*('ssp2-us'!F100/100)</f>
        <v>4.9498696345599962</v>
      </c>
      <c r="G100" s="5">
        <f>'ssp2-pop'!G100*('ssp2-us'!G100/100)</f>
        <v>5.545537997967755</v>
      </c>
      <c r="H100" s="5">
        <f>'ssp2-pop'!H100*('ssp2-us'!H100/100)</f>
        <v>6.0973637681115491</v>
      </c>
      <c r="I100" s="5">
        <f>'ssp2-pop'!I100*('ssp2-us'!I100/100)</f>
        <v>6.5837233963994537</v>
      </c>
      <c r="J100" s="5">
        <f>'ssp2-pop'!J100*('ssp2-us'!J100/100)</f>
        <v>7.0287206599915795</v>
      </c>
      <c r="K100" s="5">
        <f>'ssp2-pop'!K100*('ssp2-us'!K100/100)</f>
        <v>7.4562429300176394</v>
      </c>
      <c r="L100" s="5">
        <f>'ssp2-pop'!L100*('ssp2-us'!L100/100)</f>
        <v>7.8746243598011105</v>
      </c>
      <c r="M100" s="5">
        <f>'ssp2-pop'!M100*('ssp2-us'!M100/100)</f>
        <v>8.2687824823569116</v>
      </c>
      <c r="N100" s="5">
        <f>'ssp2-pop'!N100*('ssp2-us'!N100/100)</f>
        <v>8.6080895963861774</v>
      </c>
      <c r="O100" s="5">
        <f>'ssp2-pop'!O100*('ssp2-us'!O100/100)</f>
        <v>8.8675201514112327</v>
      </c>
      <c r="P100" s="5">
        <f>'ssp2-pop'!P100*('ssp2-us'!P100/100)</f>
        <v>9.0505317749985998</v>
      </c>
      <c r="Q100" s="5">
        <f>'ssp2-pop'!Q100*('ssp2-us'!Q100/100)</f>
        <v>9.181027561506264</v>
      </c>
      <c r="R100" s="5">
        <f>'ssp2-pop'!R100*('ssp2-us'!R100/100)</f>
        <v>9.2680507871397886</v>
      </c>
      <c r="S100" s="5">
        <f>'ssp2-pop'!S100*('ssp2-us'!S100/100)</f>
        <v>9.3264042430563734</v>
      </c>
      <c r="T100" s="5">
        <f>'ssp2-pop'!T100*('ssp2-us'!T100/100)</f>
        <v>9.3579226924670671</v>
      </c>
      <c r="U100" s="5">
        <f>'ssp2-pop'!U100*('ssp2-us'!U100/100)</f>
        <v>9.3579914861921036</v>
      </c>
      <c r="V100" s="5">
        <f>'ssp2-pop'!V100*('ssp2-us'!V100/100)</f>
        <v>9.3259805859970903</v>
      </c>
      <c r="W100" s="5">
        <f>'ssp2-pop'!W100*('ssp2-us'!W100/100)</f>
        <v>9.270215348391039</v>
      </c>
      <c r="X100" s="5">
        <f>'ssp2-pop'!X100*('ssp2-us'!X100/100)</f>
        <v>9.1913904639201238</v>
      </c>
    </row>
    <row r="101" spans="1:24" x14ac:dyDescent="0.3">
      <c r="A101" s="6" t="s">
        <v>6</v>
      </c>
      <c r="B101" s="6" t="s">
        <v>202</v>
      </c>
      <c r="C101" s="6" t="s">
        <v>108</v>
      </c>
      <c r="D101" s="6" t="s">
        <v>205</v>
      </c>
      <c r="E101" s="6" t="s">
        <v>204</v>
      </c>
      <c r="F101" s="5">
        <f>'ssp2-pop'!F101*('ssp2-us'!F101/100)</f>
        <v>4.8735509220000015E-2</v>
      </c>
      <c r="G101" s="5">
        <f>'ssp2-pop'!G101*('ssp2-us'!G101/100)</f>
        <v>5.7226449771489031E-2</v>
      </c>
      <c r="H101" s="5">
        <f>'ssp2-pop'!H101*('ssp2-us'!H101/100)</f>
        <v>6.5929301398728352E-2</v>
      </c>
      <c r="I101" s="5">
        <f>'ssp2-pop'!I101*('ssp2-us'!I101/100)</f>
        <v>7.4531491855154383E-2</v>
      </c>
      <c r="J101" s="5">
        <f>'ssp2-pop'!J101*('ssp2-us'!J101/100)</f>
        <v>8.283382454710618E-2</v>
      </c>
      <c r="K101" s="5">
        <f>'ssp2-pop'!K101*('ssp2-us'!K101/100)</f>
        <v>9.0634309395183799E-2</v>
      </c>
      <c r="L101" s="5">
        <f>'ssp2-pop'!L101*('ssp2-us'!L101/100)</f>
        <v>9.7804311340886907E-2</v>
      </c>
      <c r="M101" s="5">
        <f>'ssp2-pop'!M101*('ssp2-us'!M101/100)</f>
        <v>0.10413692982212169</v>
      </c>
      <c r="N101" s="5">
        <f>'ssp2-pop'!N101*('ssp2-us'!N101/100)</f>
        <v>0.10950406474218628</v>
      </c>
      <c r="O101" s="5">
        <f>'ssp2-pop'!O101*('ssp2-us'!O101/100)</f>
        <v>0.11394966906687</v>
      </c>
      <c r="P101" s="5">
        <f>'ssp2-pop'!P101*('ssp2-us'!P101/100)</f>
        <v>0.11747871104511297</v>
      </c>
      <c r="Q101" s="5">
        <f>'ssp2-pop'!Q101*('ssp2-us'!Q101/100)</f>
        <v>0.1200595643941974</v>
      </c>
      <c r="R101" s="5">
        <f>'ssp2-pop'!R101*('ssp2-us'!R101/100)</f>
        <v>0.12173984780319813</v>
      </c>
      <c r="S101" s="5">
        <f>'ssp2-pop'!S101*('ssp2-us'!S101/100)</f>
        <v>0.12257770840304581</v>
      </c>
      <c r="T101" s="5">
        <f>'ssp2-pop'!T101*('ssp2-us'!T101/100)</f>
        <v>0.12268960231913889</v>
      </c>
      <c r="U101" s="5">
        <f>'ssp2-pop'!U101*('ssp2-us'!U101/100)</f>
        <v>0.1222112714113474</v>
      </c>
      <c r="V101" s="5">
        <f>'ssp2-pop'!V101*('ssp2-us'!V101/100)</f>
        <v>0.12129834000101419</v>
      </c>
      <c r="W101" s="5">
        <f>'ssp2-pop'!W101*('ssp2-us'!W101/100)</f>
        <v>0.12007101348322285</v>
      </c>
      <c r="X101" s="5">
        <f>'ssp2-pop'!X101*('ssp2-us'!X101/100)</f>
        <v>0.11860287575119204</v>
      </c>
    </row>
    <row r="102" spans="1:24" x14ac:dyDescent="0.3">
      <c r="A102" s="6" t="s">
        <v>6</v>
      </c>
      <c r="B102" s="6" t="s">
        <v>202</v>
      </c>
      <c r="C102" s="6" t="s">
        <v>109</v>
      </c>
      <c r="D102" s="6" t="s">
        <v>205</v>
      </c>
      <c r="E102" s="6" t="s">
        <v>204</v>
      </c>
      <c r="F102" s="5">
        <f>'ssp2-pop'!F102*('ssp2-us'!F102/100)</f>
        <v>2.9854759008799974</v>
      </c>
      <c r="G102" s="5">
        <f>'ssp2-pop'!G102*('ssp2-us'!G102/100)</f>
        <v>3.5169072446199463</v>
      </c>
      <c r="H102" s="5">
        <f>'ssp2-pop'!H102*('ssp2-us'!H102/100)</f>
        <v>4.0846891572532318</v>
      </c>
      <c r="I102" s="5">
        <f>'ssp2-pop'!I102*('ssp2-us'!I102/100)</f>
        <v>4.6839627561524617</v>
      </c>
      <c r="J102" s="5">
        <f>'ssp2-pop'!J102*('ssp2-us'!J102/100)</f>
        <v>5.3144681595686292</v>
      </c>
      <c r="K102" s="5">
        <f>'ssp2-pop'!K102*('ssp2-us'!K102/100)</f>
        <v>5.974730773768929</v>
      </c>
      <c r="L102" s="5">
        <f>'ssp2-pop'!L102*('ssp2-us'!L102/100)</f>
        <v>6.6499358474252217</v>
      </c>
      <c r="M102" s="5">
        <f>'ssp2-pop'!M102*('ssp2-us'!M102/100)</f>
        <v>7.313302246136117</v>
      </c>
      <c r="N102" s="5">
        <f>'ssp2-pop'!N102*('ssp2-us'!N102/100)</f>
        <v>7.9519319838326838</v>
      </c>
      <c r="O102" s="5">
        <f>'ssp2-pop'!O102*('ssp2-us'!O102/100)</f>
        <v>8.5588620262850199</v>
      </c>
      <c r="P102" s="5">
        <f>'ssp2-pop'!P102*('ssp2-us'!P102/100)</f>
        <v>9.1308064352534632</v>
      </c>
      <c r="Q102" s="5">
        <f>'ssp2-pop'!Q102*('ssp2-us'!Q102/100)</f>
        <v>9.6677786530060139</v>
      </c>
      <c r="R102" s="5">
        <f>'ssp2-pop'!R102*('ssp2-us'!R102/100)</f>
        <v>10.161066444634992</v>
      </c>
      <c r="S102" s="5">
        <f>'ssp2-pop'!S102*('ssp2-us'!S102/100)</f>
        <v>10.611242099755717</v>
      </c>
      <c r="T102" s="5">
        <f>'ssp2-pop'!T102*('ssp2-us'!T102/100)</f>
        <v>11.016176514673051</v>
      </c>
      <c r="U102" s="5">
        <f>'ssp2-pop'!U102*('ssp2-us'!U102/100)</f>
        <v>11.378205663615251</v>
      </c>
      <c r="V102" s="5">
        <f>'ssp2-pop'!V102*('ssp2-us'!V102/100)</f>
        <v>11.696178847487527</v>
      </c>
      <c r="W102" s="5">
        <f>'ssp2-pop'!W102*('ssp2-us'!W102/100)</f>
        <v>11.965602736037908</v>
      </c>
      <c r="X102" s="5">
        <f>'ssp2-pop'!X102*('ssp2-us'!X102/100)</f>
        <v>12.182280605278232</v>
      </c>
    </row>
    <row r="103" spans="1:24" x14ac:dyDescent="0.3">
      <c r="A103" s="6" t="s">
        <v>6</v>
      </c>
      <c r="B103" s="6" t="s">
        <v>202</v>
      </c>
      <c r="C103" s="6" t="s">
        <v>110</v>
      </c>
      <c r="D103" s="6" t="s">
        <v>205</v>
      </c>
      <c r="E103" s="6" t="s">
        <v>204</v>
      </c>
      <c r="F103" s="5">
        <f>'ssp2-pop'!F103*('ssp2-us'!F103/100)</f>
        <v>0.58373712210173645</v>
      </c>
      <c r="G103" s="5">
        <f>'ssp2-pop'!G103*('ssp2-us'!G103/100)</f>
        <v>0.69064417395404287</v>
      </c>
      <c r="H103" s="5">
        <f>'ssp2-pop'!H103*('ssp2-us'!H103/100)</f>
        <v>0.80397240126329461</v>
      </c>
      <c r="I103" s="5">
        <f>'ssp2-pop'!I103*('ssp2-us'!I103/100)</f>
        <v>0.91910931987289934</v>
      </c>
      <c r="J103" s="5">
        <f>'ssp2-pop'!J103*('ssp2-us'!J103/100)</f>
        <v>1.032207102634364</v>
      </c>
      <c r="K103" s="5">
        <f>'ssp2-pop'!K103*('ssp2-us'!K103/100)</f>
        <v>1.1395597090655163</v>
      </c>
      <c r="L103" s="5">
        <f>'ssp2-pop'!L103*('ssp2-us'!L103/100)</f>
        <v>1.2412155700468817</v>
      </c>
      <c r="M103" s="5">
        <f>'ssp2-pop'!M103*('ssp2-us'!M103/100)</f>
        <v>1.3368018000375141</v>
      </c>
      <c r="N103" s="5">
        <f>'ssp2-pop'!N103*('ssp2-us'!N103/100)</f>
        <v>1.424193478247425</v>
      </c>
      <c r="O103" s="5">
        <f>'ssp2-pop'!O103*('ssp2-us'!O103/100)</f>
        <v>1.5012974291591639</v>
      </c>
      <c r="P103" s="5">
        <f>'ssp2-pop'!P103*('ssp2-us'!P103/100)</f>
        <v>1.5683510247473071</v>
      </c>
      <c r="Q103" s="5">
        <f>'ssp2-pop'!Q103*('ssp2-us'!Q103/100)</f>
        <v>1.6249403608705109</v>
      </c>
      <c r="R103" s="5">
        <f>'ssp2-pop'!R103*('ssp2-us'!R103/100)</f>
        <v>1.6727089626048588</v>
      </c>
      <c r="S103" s="5">
        <f>'ssp2-pop'!S103*('ssp2-us'!S103/100)</f>
        <v>1.7093258338174566</v>
      </c>
      <c r="T103" s="5">
        <f>'ssp2-pop'!T103*('ssp2-us'!T103/100)</f>
        <v>1.7371431155456281</v>
      </c>
      <c r="U103" s="5">
        <f>'ssp2-pop'!U103*('ssp2-us'!U103/100)</f>
        <v>1.7569579665450892</v>
      </c>
      <c r="V103" s="5">
        <f>'ssp2-pop'!V103*('ssp2-us'!V103/100)</f>
        <v>1.7686743287286733</v>
      </c>
      <c r="W103" s="5">
        <f>'ssp2-pop'!W103*('ssp2-us'!W103/100)</f>
        <v>1.7741050001128174</v>
      </c>
      <c r="X103" s="5">
        <f>'ssp2-pop'!X103*('ssp2-us'!X103/100)</f>
        <v>1.7746856468879328</v>
      </c>
    </row>
    <row r="104" spans="1:24" x14ac:dyDescent="0.3">
      <c r="A104" s="6" t="s">
        <v>6</v>
      </c>
      <c r="B104" s="6" t="s">
        <v>202</v>
      </c>
      <c r="C104" s="6" t="s">
        <v>111</v>
      </c>
      <c r="D104" s="6" t="s">
        <v>205</v>
      </c>
      <c r="E104" s="6" t="s">
        <v>204</v>
      </c>
      <c r="F104" s="5">
        <f>'ssp2-pop'!F104*('ssp2-us'!F104/100)</f>
        <v>2.2262875922399998</v>
      </c>
      <c r="G104" s="5">
        <f>'ssp2-pop'!G104*('ssp2-us'!G104/100)</f>
        <v>2.2419052095214576</v>
      </c>
      <c r="H104" s="5">
        <f>'ssp2-pop'!H104*('ssp2-us'!H104/100)</f>
        <v>2.2544597022353563</v>
      </c>
      <c r="I104" s="5">
        <f>'ssp2-pop'!I104*('ssp2-us'!I104/100)</f>
        <v>2.2621495004715952</v>
      </c>
      <c r="J104" s="5">
        <f>'ssp2-pop'!J104*('ssp2-us'!J104/100)</f>
        <v>2.2584271934622255</v>
      </c>
      <c r="K104" s="5">
        <f>'ssp2-pop'!K104*('ssp2-us'!K104/100)</f>
        <v>2.2417791025250202</v>
      </c>
      <c r="L104" s="5">
        <f>'ssp2-pop'!L104*('ssp2-us'!L104/100)</f>
        <v>2.2182713487677974</v>
      </c>
      <c r="M104" s="5">
        <f>'ssp2-pop'!M104*('ssp2-us'!M104/100)</f>
        <v>2.1923379925342639</v>
      </c>
      <c r="N104" s="5">
        <f>'ssp2-pop'!N104*('ssp2-us'!N104/100)</f>
        <v>2.162758320871875</v>
      </c>
      <c r="O104" s="5">
        <f>'ssp2-pop'!O104*('ssp2-us'!O104/100)</f>
        <v>2.1266613960352911</v>
      </c>
      <c r="P104" s="5">
        <f>'ssp2-pop'!P104*('ssp2-us'!P104/100)</f>
        <v>2.0833407787165932</v>
      </c>
      <c r="Q104" s="5">
        <f>'ssp2-pop'!Q104*('ssp2-us'!Q104/100)</f>
        <v>2.0364157569866141</v>
      </c>
      <c r="R104" s="5">
        <f>'ssp2-pop'!R104*('ssp2-us'!R104/100)</f>
        <v>1.9886214116278342</v>
      </c>
      <c r="S104" s="5">
        <f>'ssp2-pop'!S104*('ssp2-us'!S104/100)</f>
        <v>1.9434393222977138</v>
      </c>
      <c r="T104" s="5">
        <f>'ssp2-pop'!T104*('ssp2-us'!T104/100)</f>
        <v>1.9021644637917792</v>
      </c>
      <c r="U104" s="5">
        <f>'ssp2-pop'!U104*('ssp2-us'!U104/100)</f>
        <v>1.8653197000819819</v>
      </c>
      <c r="V104" s="5">
        <f>'ssp2-pop'!V104*('ssp2-us'!V104/100)</f>
        <v>1.8334308444316814</v>
      </c>
      <c r="W104" s="5">
        <f>'ssp2-pop'!W104*('ssp2-us'!W104/100)</f>
        <v>1.8068496370757683</v>
      </c>
      <c r="X104" s="5">
        <f>'ssp2-pop'!X104*('ssp2-us'!X104/100)</f>
        <v>1.7851142034387011</v>
      </c>
    </row>
    <row r="105" spans="1:24" x14ac:dyDescent="0.3">
      <c r="A105" s="6" t="s">
        <v>6</v>
      </c>
      <c r="B105" s="6" t="s">
        <v>202</v>
      </c>
      <c r="C105" s="6" t="s">
        <v>112</v>
      </c>
      <c r="D105" s="6" t="s">
        <v>205</v>
      </c>
      <c r="E105" s="6" t="s">
        <v>204</v>
      </c>
      <c r="F105" s="5">
        <f>'ssp2-pop'!F105*('ssp2-us'!F105/100)</f>
        <v>0.43227465328000009</v>
      </c>
      <c r="G105" s="5">
        <f>'ssp2-pop'!G105*('ssp2-us'!G105/100)</f>
        <v>0.47932826547662727</v>
      </c>
      <c r="H105" s="5">
        <f>'ssp2-pop'!H105*('ssp2-us'!H105/100)</f>
        <v>0.52209988806679042</v>
      </c>
      <c r="I105" s="5">
        <f>'ssp2-pop'!I105*('ssp2-us'!I105/100)</f>
        <v>0.56637439969255887</v>
      </c>
      <c r="J105" s="5">
        <f>'ssp2-pop'!J105*('ssp2-us'!J105/100)</f>
        <v>0.61124344058737179</v>
      </c>
      <c r="K105" s="5">
        <f>'ssp2-pop'!K105*('ssp2-us'!K105/100)</f>
        <v>0.65576638363406858</v>
      </c>
      <c r="L105" s="5">
        <f>'ssp2-pop'!L105*('ssp2-us'!L105/100)</f>
        <v>0.69927147457472172</v>
      </c>
      <c r="M105" s="5">
        <f>'ssp2-pop'!M105*('ssp2-us'!M105/100)</f>
        <v>0.74124063126177031</v>
      </c>
      <c r="N105" s="5">
        <f>'ssp2-pop'!N105*('ssp2-us'!N105/100)</f>
        <v>0.78115041576269695</v>
      </c>
      <c r="O105" s="5">
        <f>'ssp2-pop'!O105*('ssp2-us'!O105/100)</f>
        <v>0.81846658197045064</v>
      </c>
      <c r="P105" s="5">
        <f>'ssp2-pop'!P105*('ssp2-us'!P105/100)</f>
        <v>0.85289050835309677</v>
      </c>
      <c r="Q105" s="5">
        <f>'ssp2-pop'!Q105*('ssp2-us'!Q105/100)</f>
        <v>0.88213598598682064</v>
      </c>
      <c r="R105" s="5">
        <f>'ssp2-pop'!R105*('ssp2-us'!R105/100)</f>
        <v>0.90595396263150818</v>
      </c>
      <c r="S105" s="5">
        <f>'ssp2-pop'!S105*('ssp2-us'!S105/100)</f>
        <v>0.92420565514399389</v>
      </c>
      <c r="T105" s="5">
        <f>'ssp2-pop'!T105*('ssp2-us'!T105/100)</f>
        <v>0.93690430085140552</v>
      </c>
      <c r="U105" s="5">
        <f>'ssp2-pop'!U105*('ssp2-us'!U105/100)</f>
        <v>0.94430234146479619</v>
      </c>
      <c r="V105" s="5">
        <f>'ssp2-pop'!V105*('ssp2-us'!V105/100)</f>
        <v>0.94676353596290652</v>
      </c>
      <c r="W105" s="5">
        <f>'ssp2-pop'!W105*('ssp2-us'!W105/100)</f>
        <v>0.94435457435368031</v>
      </c>
      <c r="X105" s="5">
        <f>'ssp2-pop'!X105*('ssp2-us'!X105/100)</f>
        <v>0.93597631306278217</v>
      </c>
    </row>
    <row r="106" spans="1:24" x14ac:dyDescent="0.3">
      <c r="A106" s="6" t="s">
        <v>6</v>
      </c>
      <c r="B106" s="6" t="s">
        <v>202</v>
      </c>
      <c r="C106" s="6" t="s">
        <v>113</v>
      </c>
      <c r="D106" s="6" t="s">
        <v>205</v>
      </c>
      <c r="E106" s="6" t="s">
        <v>204</v>
      </c>
      <c r="F106" s="5">
        <f>'ssp2-pop'!F106*('ssp2-us'!F106/100)</f>
        <v>1.5250950320000007</v>
      </c>
      <c r="G106" s="5">
        <f>'ssp2-pop'!G106*('ssp2-us'!G106/100)</f>
        <v>1.5166211185104441</v>
      </c>
      <c r="H106" s="5">
        <f>'ssp2-pop'!H106*('ssp2-us'!H106/100)</f>
        <v>1.5095306718708319</v>
      </c>
      <c r="I106" s="5">
        <f>'ssp2-pop'!I106*('ssp2-us'!I106/100)</f>
        <v>1.5042424102489833</v>
      </c>
      <c r="J106" s="5">
        <f>'ssp2-pop'!J106*('ssp2-us'!J106/100)</f>
        <v>1.4970258295069017</v>
      </c>
      <c r="K106" s="5">
        <f>'ssp2-pop'!K106*('ssp2-us'!K106/100)</f>
        <v>1.4880206889285481</v>
      </c>
      <c r="L106" s="5">
        <f>'ssp2-pop'!L106*('ssp2-us'!L106/100)</f>
        <v>1.4792904753750051</v>
      </c>
      <c r="M106" s="5">
        <f>'ssp2-pop'!M106*('ssp2-us'!M106/100)</f>
        <v>1.4687394893122117</v>
      </c>
      <c r="N106" s="5">
        <f>'ssp2-pop'!N106*('ssp2-us'!N106/100)</f>
        <v>1.4553463841027727</v>
      </c>
      <c r="O106" s="5">
        <f>'ssp2-pop'!O106*('ssp2-us'!O106/100)</f>
        <v>1.4391764016422666</v>
      </c>
      <c r="P106" s="5">
        <f>'ssp2-pop'!P106*('ssp2-us'!P106/100)</f>
        <v>1.4206573817045924</v>
      </c>
      <c r="Q106" s="5">
        <f>'ssp2-pop'!Q106*('ssp2-us'!Q106/100)</f>
        <v>1.3977401800980811</v>
      </c>
      <c r="R106" s="5">
        <f>'ssp2-pop'!R106*('ssp2-us'!R106/100)</f>
        <v>1.3711575168991372</v>
      </c>
      <c r="S106" s="5">
        <f>'ssp2-pop'!S106*('ssp2-us'!S106/100)</f>
        <v>1.3416813753544823</v>
      </c>
      <c r="T106" s="5">
        <f>'ssp2-pop'!T106*('ssp2-us'!T106/100)</f>
        <v>1.310629669014612</v>
      </c>
      <c r="U106" s="5">
        <f>'ssp2-pop'!U106*('ssp2-us'!U106/100)</f>
        <v>1.2798719094107629</v>
      </c>
      <c r="V106" s="5">
        <f>'ssp2-pop'!V106*('ssp2-us'!V106/100)</f>
        <v>1.2510152583652523</v>
      </c>
      <c r="W106" s="5">
        <f>'ssp2-pop'!W106*('ssp2-us'!W106/100)</f>
        <v>1.224289980465683</v>
      </c>
      <c r="X106" s="5">
        <f>'ssp2-pop'!X106*('ssp2-us'!X106/100)</f>
        <v>1.1982507459899339</v>
      </c>
    </row>
    <row r="107" spans="1:24" x14ac:dyDescent="0.3">
      <c r="A107" s="6" t="s">
        <v>6</v>
      </c>
      <c r="B107" s="6" t="s">
        <v>202</v>
      </c>
      <c r="C107" s="6" t="s">
        <v>114</v>
      </c>
      <c r="D107" s="6" t="s">
        <v>205</v>
      </c>
      <c r="E107" s="6" t="s">
        <v>204</v>
      </c>
      <c r="F107" s="5">
        <f>'ssp2-pop'!F107*('ssp2-us'!F107/100)</f>
        <v>0.54365599999999947</v>
      </c>
      <c r="G107" s="5">
        <f>'ssp2-pop'!G107*('ssp2-us'!G107/100)</f>
        <v>0.58790398169682512</v>
      </c>
      <c r="H107" s="5">
        <f>'ssp2-pop'!H107*('ssp2-us'!H107/100)</f>
        <v>0.6151239810994058</v>
      </c>
      <c r="I107" s="5">
        <f>'ssp2-pop'!I107*('ssp2-us'!I107/100)</f>
        <v>0.64568327142953263</v>
      </c>
      <c r="J107" s="5">
        <f>'ssp2-pop'!J107*('ssp2-us'!J107/100)</f>
        <v>0.67751299596579984</v>
      </c>
      <c r="K107" s="5">
        <f>'ssp2-pop'!K107*('ssp2-us'!K107/100)</f>
        <v>0.70784318972922766</v>
      </c>
      <c r="L107" s="5">
        <f>'ssp2-pop'!L107*('ssp2-us'!L107/100)</f>
        <v>0.73509442865882746</v>
      </c>
      <c r="M107" s="5">
        <f>'ssp2-pop'!M107*('ssp2-us'!M107/100)</f>
        <v>0.75874028091629042</v>
      </c>
      <c r="N107" s="5">
        <f>'ssp2-pop'!N107*('ssp2-us'!N107/100)</f>
        <v>0.77880262845710768</v>
      </c>
      <c r="O107" s="5">
        <f>'ssp2-pop'!O107*('ssp2-us'!O107/100)</f>
        <v>0.79487866862995304</v>
      </c>
      <c r="P107" s="5">
        <f>'ssp2-pop'!P107*('ssp2-us'!P107/100)</f>
        <v>0.80718167616479919</v>
      </c>
      <c r="Q107" s="5">
        <f>'ssp2-pop'!Q107*('ssp2-us'!Q107/100)</f>
        <v>0.81381713998778471</v>
      </c>
      <c r="R107" s="5">
        <f>'ssp2-pop'!R107*('ssp2-us'!R107/100)</f>
        <v>0.81523460204566245</v>
      </c>
      <c r="S107" s="5">
        <f>'ssp2-pop'!S107*('ssp2-us'!S107/100)</f>
        <v>0.81177715839652853</v>
      </c>
      <c r="T107" s="5">
        <f>'ssp2-pop'!T107*('ssp2-us'!T107/100)</f>
        <v>0.80353821981617579</v>
      </c>
      <c r="U107" s="5">
        <f>'ssp2-pop'!U107*('ssp2-us'!U107/100)</f>
        <v>0.79092315537087488</v>
      </c>
      <c r="V107" s="5">
        <f>'ssp2-pop'!V107*('ssp2-us'!V107/100)</f>
        <v>0.77458505108448183</v>
      </c>
      <c r="W107" s="5">
        <f>'ssp2-pop'!W107*('ssp2-us'!W107/100)</f>
        <v>0.7547259029176262</v>
      </c>
      <c r="X107" s="5">
        <f>'ssp2-pop'!X107*('ssp2-us'!X107/100)</f>
        <v>0.73022938371593649</v>
      </c>
    </row>
    <row r="108" spans="1:24" x14ac:dyDescent="0.3">
      <c r="A108" s="6" t="s">
        <v>6</v>
      </c>
      <c r="B108" s="6" t="s">
        <v>202</v>
      </c>
      <c r="C108" s="6" t="s">
        <v>115</v>
      </c>
      <c r="D108" s="6" t="s">
        <v>205</v>
      </c>
      <c r="E108" s="6" t="s">
        <v>204</v>
      </c>
      <c r="F108" s="5">
        <f>'ssp2-pop'!F108*('ssp2-us'!F108/100)</f>
        <v>18.608182834679994</v>
      </c>
      <c r="G108" s="5">
        <f>'ssp2-pop'!G108*('ssp2-us'!G108/100)</f>
        <v>20.547411528075965</v>
      </c>
      <c r="H108" s="5">
        <f>'ssp2-pop'!H108*('ssp2-us'!H108/100)</f>
        <v>22.314752378697779</v>
      </c>
      <c r="I108" s="5">
        <f>'ssp2-pop'!I108*('ssp2-us'!I108/100)</f>
        <v>23.857523390546181</v>
      </c>
      <c r="J108" s="5">
        <f>'ssp2-pop'!J108*('ssp2-us'!J108/100)</f>
        <v>25.135484418630924</v>
      </c>
      <c r="K108" s="5">
        <f>'ssp2-pop'!K108*('ssp2-us'!K108/100)</f>
        <v>26.156345846937878</v>
      </c>
      <c r="L108" s="5">
        <f>'ssp2-pop'!L108*('ssp2-us'!L108/100)</f>
        <v>26.949256586407241</v>
      </c>
      <c r="M108" s="5">
        <f>'ssp2-pop'!M108*('ssp2-us'!M108/100)</f>
        <v>27.520353949025125</v>
      </c>
      <c r="N108" s="5">
        <f>'ssp2-pop'!N108*('ssp2-us'!N108/100)</f>
        <v>27.886921304165476</v>
      </c>
      <c r="O108" s="5">
        <f>'ssp2-pop'!O108*('ssp2-us'!O108/100)</f>
        <v>28.057858367934049</v>
      </c>
      <c r="P108" s="5">
        <f>'ssp2-pop'!P108*('ssp2-us'!P108/100)</f>
        <v>28.039607800288884</v>
      </c>
      <c r="Q108" s="5">
        <f>'ssp2-pop'!Q108*('ssp2-us'!Q108/100)</f>
        <v>27.884183888082131</v>
      </c>
      <c r="R108" s="5">
        <f>'ssp2-pop'!R108*('ssp2-us'!R108/100)</f>
        <v>27.621085759839378</v>
      </c>
      <c r="S108" s="5">
        <f>'ssp2-pop'!S108*('ssp2-us'!S108/100)</f>
        <v>27.272529610143643</v>
      </c>
      <c r="T108" s="5">
        <f>'ssp2-pop'!T108*('ssp2-us'!T108/100)</f>
        <v>26.873272809882632</v>
      </c>
      <c r="U108" s="5">
        <f>'ssp2-pop'!U108*('ssp2-us'!U108/100)</f>
        <v>26.475845160263571</v>
      </c>
      <c r="V108" s="5">
        <f>'ssp2-pop'!V108*('ssp2-us'!V108/100)</f>
        <v>26.08925250625521</v>
      </c>
      <c r="W108" s="5">
        <f>'ssp2-pop'!W108*('ssp2-us'!W108/100)</f>
        <v>25.718371048557206</v>
      </c>
      <c r="X108" s="5">
        <f>'ssp2-pop'!X108*('ssp2-us'!X108/100)</f>
        <v>25.360194760818999</v>
      </c>
    </row>
    <row r="109" spans="1:24" x14ac:dyDescent="0.3">
      <c r="A109" s="6" t="s">
        <v>6</v>
      </c>
      <c r="B109" s="6" t="s">
        <v>202</v>
      </c>
      <c r="C109" s="6" t="s">
        <v>116</v>
      </c>
      <c r="D109" s="6" t="s">
        <v>205</v>
      </c>
      <c r="E109" s="6" t="s">
        <v>204</v>
      </c>
      <c r="F109" s="5">
        <f>'ssp2-pop'!F109*('ssp2-us'!F109/100)</f>
        <v>1.6774695074999997</v>
      </c>
      <c r="G109" s="5">
        <f>'ssp2-pop'!G109*('ssp2-us'!G109/100)</f>
        <v>1.6965715355262987</v>
      </c>
      <c r="H109" s="5">
        <f>'ssp2-pop'!H109*('ssp2-us'!H109/100)</f>
        <v>1.7069545009022877</v>
      </c>
      <c r="I109" s="5">
        <f>'ssp2-pop'!I109*('ssp2-us'!I109/100)</f>
        <v>1.7018883813306735</v>
      </c>
      <c r="J109" s="5">
        <f>'ssp2-pop'!J109*('ssp2-us'!J109/100)</f>
        <v>1.6827853109333322</v>
      </c>
      <c r="K109" s="5">
        <f>'ssp2-pop'!K109*('ssp2-us'!K109/100)</f>
        <v>1.6501110133672034</v>
      </c>
      <c r="L109" s="5">
        <f>'ssp2-pop'!L109*('ssp2-us'!L109/100)</f>
        <v>1.6049816244059676</v>
      </c>
      <c r="M109" s="5">
        <f>'ssp2-pop'!M109*('ssp2-us'!M109/100)</f>
        <v>1.5490788727485458</v>
      </c>
      <c r="N109" s="5">
        <f>'ssp2-pop'!N109*('ssp2-us'!N109/100)</f>
        <v>1.4849648272597005</v>
      </c>
      <c r="O109" s="5">
        <f>'ssp2-pop'!O109*('ssp2-us'!O109/100)</f>
        <v>1.4159536142976648</v>
      </c>
      <c r="P109" s="5">
        <f>'ssp2-pop'!P109*('ssp2-us'!P109/100)</f>
        <v>1.3438812178471036</v>
      </c>
      <c r="Q109" s="5">
        <f>'ssp2-pop'!Q109*('ssp2-us'!Q109/100)</f>
        <v>1.2737760127568611</v>
      </c>
      <c r="R109" s="5">
        <f>'ssp2-pop'!R109*('ssp2-us'!R109/100)</f>
        <v>1.2053972385574576</v>
      </c>
      <c r="S109" s="5">
        <f>'ssp2-pop'!S109*('ssp2-us'!S109/100)</f>
        <v>1.138726554318904</v>
      </c>
      <c r="T109" s="5">
        <f>'ssp2-pop'!T109*('ssp2-us'!T109/100)</f>
        <v>1.0757231037395683</v>
      </c>
      <c r="U109" s="5">
        <f>'ssp2-pop'!U109*('ssp2-us'!U109/100)</f>
        <v>1.0190341764408142</v>
      </c>
      <c r="V109" s="5">
        <f>'ssp2-pop'!V109*('ssp2-us'!V109/100)</f>
        <v>0.97072040040153129</v>
      </c>
      <c r="W109" s="5">
        <f>'ssp2-pop'!W109*('ssp2-us'!W109/100)</f>
        <v>0.93112025079082483</v>
      </c>
      <c r="X109" s="5">
        <f>'ssp2-pop'!X109*('ssp2-us'!X109/100)</f>
        <v>0.89874803619574561</v>
      </c>
    </row>
    <row r="110" spans="1:24" x14ac:dyDescent="0.3">
      <c r="A110" s="6" t="s">
        <v>6</v>
      </c>
      <c r="B110" s="6" t="s">
        <v>202</v>
      </c>
      <c r="C110" s="6" t="s">
        <v>117</v>
      </c>
      <c r="D110" s="6" t="s">
        <v>205</v>
      </c>
      <c r="E110" s="6" t="s">
        <v>204</v>
      </c>
      <c r="F110" s="5">
        <f>'ssp2-pop'!F110*('ssp2-us'!F110/100)</f>
        <v>6.2532948168289337</v>
      </c>
      <c r="G110" s="5">
        <f>'ssp2-pop'!G110*('ssp2-us'!G110/100)</f>
        <v>7.8777560636074151</v>
      </c>
      <c r="H110" s="5">
        <f>'ssp2-pop'!H110*('ssp2-us'!H110/100)</f>
        <v>9.73782776966938</v>
      </c>
      <c r="I110" s="5">
        <f>'ssp2-pop'!I110*('ssp2-us'!I110/100)</f>
        <v>11.805326242149293</v>
      </c>
      <c r="J110" s="5">
        <f>'ssp2-pop'!J110*('ssp2-us'!J110/100)</f>
        <v>14.066471604856469</v>
      </c>
      <c r="K110" s="5">
        <f>'ssp2-pop'!K110*('ssp2-us'!K110/100)</f>
        <v>16.47085774323952</v>
      </c>
      <c r="L110" s="5">
        <f>'ssp2-pop'!L110*('ssp2-us'!L110/100)</f>
        <v>18.98750010014345</v>
      </c>
      <c r="M110" s="5">
        <f>'ssp2-pop'!M110*('ssp2-us'!M110/100)</f>
        <v>21.549994809296219</v>
      </c>
      <c r="N110" s="5">
        <f>'ssp2-pop'!N110*('ssp2-us'!N110/100)</f>
        <v>24.108236080525732</v>
      </c>
      <c r="O110" s="5">
        <f>'ssp2-pop'!O110*('ssp2-us'!O110/100)</f>
        <v>26.655487003228799</v>
      </c>
      <c r="P110" s="5">
        <f>'ssp2-pop'!P110*('ssp2-us'!P110/100)</f>
        <v>29.151387943282458</v>
      </c>
      <c r="Q110" s="5">
        <f>'ssp2-pop'!Q110*('ssp2-us'!Q110/100)</f>
        <v>31.544738880705456</v>
      </c>
      <c r="R110" s="5">
        <f>'ssp2-pop'!R110*('ssp2-us'!R110/100)</f>
        <v>33.817654147751895</v>
      </c>
      <c r="S110" s="5">
        <f>'ssp2-pop'!S110*('ssp2-us'!S110/100)</f>
        <v>35.942824956473224</v>
      </c>
      <c r="T110" s="5">
        <f>'ssp2-pop'!T110*('ssp2-us'!T110/100)</f>
        <v>37.851652476828889</v>
      </c>
      <c r="U110" s="5">
        <f>'ssp2-pop'!U110*('ssp2-us'!U110/100)</f>
        <v>39.515726152526746</v>
      </c>
      <c r="V110" s="5">
        <f>'ssp2-pop'!V110*('ssp2-us'!V110/100)</f>
        <v>40.923241642742312</v>
      </c>
      <c r="W110" s="5">
        <f>'ssp2-pop'!W110*('ssp2-us'!W110/100)</f>
        <v>42.104572711733894</v>
      </c>
      <c r="X110" s="5">
        <f>'ssp2-pop'!X110*('ssp2-us'!X110/100)</f>
        <v>43.041568151632809</v>
      </c>
    </row>
    <row r="111" spans="1:24" x14ac:dyDescent="0.3">
      <c r="A111" s="6" t="s">
        <v>6</v>
      </c>
      <c r="B111" s="6" t="s">
        <v>202</v>
      </c>
      <c r="C111" s="6" t="s">
        <v>118</v>
      </c>
      <c r="D111" s="6" t="s">
        <v>205</v>
      </c>
      <c r="E111" s="6" t="s">
        <v>204</v>
      </c>
      <c r="F111" s="5">
        <f>'ssp2-pop'!F111*('ssp2-us'!F111/100)</f>
        <v>0.12668252039999997</v>
      </c>
      <c r="G111" s="5">
        <f>'ssp2-pop'!G111*('ssp2-us'!G111/100)</f>
        <v>0.14978105079489296</v>
      </c>
      <c r="H111" s="5">
        <f>'ssp2-pop'!H111*('ssp2-us'!H111/100)</f>
        <v>0.17401911572953738</v>
      </c>
      <c r="I111" s="5">
        <f>'ssp2-pop'!I111*('ssp2-us'!I111/100)</f>
        <v>0.1978889726599046</v>
      </c>
      <c r="J111" s="5">
        <f>'ssp2-pop'!J111*('ssp2-us'!J111/100)</f>
        <v>0.22031931027308616</v>
      </c>
      <c r="K111" s="5">
        <f>'ssp2-pop'!K111*('ssp2-us'!K111/100)</f>
        <v>0.24094206197115101</v>
      </c>
      <c r="L111" s="5">
        <f>'ssp2-pop'!L111*('ssp2-us'!L111/100)</f>
        <v>0.26021973641867752</v>
      </c>
      <c r="M111" s="5">
        <f>'ssp2-pop'!M111*('ssp2-us'!M111/100)</f>
        <v>0.27816338722770018</v>
      </c>
      <c r="N111" s="5">
        <f>'ssp2-pop'!N111*('ssp2-us'!N111/100)</f>
        <v>0.29434896350202755</v>
      </c>
      <c r="O111" s="5">
        <f>'ssp2-pop'!O111*('ssp2-us'!O111/100)</f>
        <v>0.30820038835631136</v>
      </c>
      <c r="P111" s="5">
        <f>'ssp2-pop'!P111*('ssp2-us'!P111/100)</f>
        <v>0.3192377049671849</v>
      </c>
      <c r="Q111" s="5">
        <f>'ssp2-pop'!Q111*('ssp2-us'!Q111/100)</f>
        <v>0.32739792170956533</v>
      </c>
      <c r="R111" s="5">
        <f>'ssp2-pop'!R111*('ssp2-us'!R111/100)</f>
        <v>0.33285033104334666</v>
      </c>
      <c r="S111" s="5">
        <f>'ssp2-pop'!S111*('ssp2-us'!S111/100)</f>
        <v>0.33561433726769446</v>
      </c>
      <c r="T111" s="5">
        <f>'ssp2-pop'!T111*('ssp2-us'!T111/100)</f>
        <v>0.33557889464500668</v>
      </c>
      <c r="U111" s="5">
        <f>'ssp2-pop'!U111*('ssp2-us'!U111/100)</f>
        <v>0.33293825324318832</v>
      </c>
      <c r="V111" s="5">
        <f>'ssp2-pop'!V111*('ssp2-us'!V111/100)</f>
        <v>0.3277132843144942</v>
      </c>
      <c r="W111" s="5">
        <f>'ssp2-pop'!W111*('ssp2-us'!W111/100)</f>
        <v>0.32099681978596645</v>
      </c>
      <c r="X111" s="5">
        <f>'ssp2-pop'!X111*('ssp2-us'!X111/100)</f>
        <v>0.31392027911546627</v>
      </c>
    </row>
    <row r="112" spans="1:24" x14ac:dyDescent="0.3">
      <c r="A112" s="6" t="s">
        <v>6</v>
      </c>
      <c r="B112" s="6" t="s">
        <v>202</v>
      </c>
      <c r="C112" s="6" t="s">
        <v>119</v>
      </c>
      <c r="D112" s="6" t="s">
        <v>205</v>
      </c>
      <c r="E112" s="6" t="s">
        <v>204</v>
      </c>
      <c r="F112" s="5">
        <f>'ssp2-pop'!F112*('ssp2-us'!F112/100)</f>
        <v>88.274889013316354</v>
      </c>
      <c r="G112" s="5">
        <f>'ssp2-pop'!G112*('ssp2-us'!G112/100)</f>
        <v>95.494349060775917</v>
      </c>
      <c r="H112" s="5">
        <f>'ssp2-pop'!H112*('ssp2-us'!H112/100)</f>
        <v>102.47776980006385</v>
      </c>
      <c r="I112" s="5">
        <f>'ssp2-pop'!I112*('ssp2-us'!I112/100)</f>
        <v>108.99766128105874</v>
      </c>
      <c r="J112" s="5">
        <f>'ssp2-pop'!J112*('ssp2-us'!J112/100)</f>
        <v>114.92764795339461</v>
      </c>
      <c r="K112" s="5">
        <f>'ssp2-pop'!K112*('ssp2-us'!K112/100)</f>
        <v>120.16750061825526</v>
      </c>
      <c r="L112" s="5">
        <f>'ssp2-pop'!L112*('ssp2-us'!L112/100)</f>
        <v>124.69246567809773</v>
      </c>
      <c r="M112" s="5">
        <f>'ssp2-pop'!M112*('ssp2-us'!M112/100)</f>
        <v>128.46342196717302</v>
      </c>
      <c r="N112" s="5">
        <f>'ssp2-pop'!N112*('ssp2-us'!N112/100)</f>
        <v>131.47023163732868</v>
      </c>
      <c r="O112" s="5">
        <f>'ssp2-pop'!O112*('ssp2-us'!O112/100)</f>
        <v>133.70865676400595</v>
      </c>
      <c r="P112" s="5">
        <f>'ssp2-pop'!P112*('ssp2-us'!P112/100)</f>
        <v>135.1439973218761</v>
      </c>
      <c r="Q112" s="5">
        <f>'ssp2-pop'!Q112*('ssp2-us'!Q112/100)</f>
        <v>136.17869704130177</v>
      </c>
      <c r="R112" s="5">
        <f>'ssp2-pop'!R112*('ssp2-us'!R112/100)</f>
        <v>136.94771990765068</v>
      </c>
      <c r="S112" s="5">
        <f>'ssp2-pop'!S112*('ssp2-us'!S112/100)</f>
        <v>137.43095120494235</v>
      </c>
      <c r="T112" s="5">
        <f>'ssp2-pop'!T112*('ssp2-us'!T112/100)</f>
        <v>137.56986789190879</v>
      </c>
      <c r="U112" s="5">
        <f>'ssp2-pop'!U112*('ssp2-us'!U112/100)</f>
        <v>137.34954797516247</v>
      </c>
      <c r="V112" s="5">
        <f>'ssp2-pop'!V112*('ssp2-us'!V112/100)</f>
        <v>136.81232063860176</v>
      </c>
      <c r="W112" s="5">
        <f>'ssp2-pop'!W112*('ssp2-us'!W112/100)</f>
        <v>136.11620197386802</v>
      </c>
      <c r="X112" s="5">
        <f>'ssp2-pop'!X112*('ssp2-us'!X112/100)</f>
        <v>135.30666910076852</v>
      </c>
    </row>
    <row r="113" spans="1:24" x14ac:dyDescent="0.3">
      <c r="A113" s="6" t="s">
        <v>6</v>
      </c>
      <c r="B113" s="6" t="s">
        <v>202</v>
      </c>
      <c r="C113" s="6" t="s">
        <v>120</v>
      </c>
      <c r="D113" s="6" t="s">
        <v>205</v>
      </c>
      <c r="E113" s="6" t="s">
        <v>204</v>
      </c>
      <c r="F113" s="5">
        <f>'ssp2-pop'!F113*('ssp2-us'!F113/100)</f>
        <v>1.2219401483721533</v>
      </c>
      <c r="G113" s="5">
        <f>'ssp2-pop'!G113*('ssp2-us'!G113/100)</f>
        <v>1.3120071911940299</v>
      </c>
      <c r="H113" s="5">
        <f>'ssp2-pop'!H113*('ssp2-us'!H113/100)</f>
        <v>1.394601261746039</v>
      </c>
      <c r="I113" s="5">
        <f>'ssp2-pop'!I113*('ssp2-us'!I113/100)</f>
        <v>1.4708975322644646</v>
      </c>
      <c r="J113" s="5">
        <f>'ssp2-pop'!J113*('ssp2-us'!J113/100)</f>
        <v>1.5406687040519689</v>
      </c>
      <c r="K113" s="5">
        <f>'ssp2-pop'!K113*('ssp2-us'!K113/100)</f>
        <v>1.6040693167098898</v>
      </c>
      <c r="L113" s="5">
        <f>'ssp2-pop'!L113*('ssp2-us'!L113/100)</f>
        <v>1.6614321904697791</v>
      </c>
      <c r="M113" s="5">
        <f>'ssp2-pop'!M113*('ssp2-us'!M113/100)</f>
        <v>1.7134555423920563</v>
      </c>
      <c r="N113" s="5">
        <f>'ssp2-pop'!N113*('ssp2-us'!N113/100)</f>
        <v>1.7593575026093966</v>
      </c>
      <c r="O113" s="5">
        <f>'ssp2-pop'!O113*('ssp2-us'!O113/100)</f>
        <v>1.798362945348597</v>
      </c>
      <c r="P113" s="5">
        <f>'ssp2-pop'!P113*('ssp2-us'!P113/100)</f>
        <v>1.8297985057949888</v>
      </c>
      <c r="Q113" s="5">
        <f>'ssp2-pop'!Q113*('ssp2-us'!Q113/100)</f>
        <v>1.8451266220069436</v>
      </c>
      <c r="R113" s="5">
        <f>'ssp2-pop'!R113*('ssp2-us'!R113/100)</f>
        <v>1.8452771150940381</v>
      </c>
      <c r="S113" s="5">
        <f>'ssp2-pop'!S113*('ssp2-us'!S113/100)</f>
        <v>1.832399528983653</v>
      </c>
      <c r="T113" s="5">
        <f>'ssp2-pop'!T113*('ssp2-us'!T113/100)</f>
        <v>1.8085875095409429</v>
      </c>
      <c r="U113" s="5">
        <f>'ssp2-pop'!U113*('ssp2-us'!U113/100)</f>
        <v>1.7760840475993429</v>
      </c>
      <c r="V113" s="5">
        <f>'ssp2-pop'!V113*('ssp2-us'!V113/100)</f>
        <v>1.7366372468837812</v>
      </c>
      <c r="W113" s="5">
        <f>'ssp2-pop'!W113*('ssp2-us'!W113/100)</f>
        <v>1.6913971836623072</v>
      </c>
      <c r="X113" s="5">
        <f>'ssp2-pop'!X113*('ssp2-us'!X113/100)</f>
        <v>1.640879531693946</v>
      </c>
    </row>
    <row r="114" spans="1:24" x14ac:dyDescent="0.3">
      <c r="A114" s="6" t="s">
        <v>6</v>
      </c>
      <c r="B114" s="6" t="s">
        <v>202</v>
      </c>
      <c r="C114" s="6" t="s">
        <v>121</v>
      </c>
      <c r="D114" s="6" t="s">
        <v>205</v>
      </c>
      <c r="E114" s="6" t="s">
        <v>204</v>
      </c>
      <c r="F114" s="5">
        <f>'ssp2-pop'!F114*('ssp2-us'!F114/100)</f>
        <v>5.5111524131299978</v>
      </c>
      <c r="G114" s="5">
        <f>'ssp2-pop'!G114*('ssp2-us'!G114/100)</f>
        <v>6.9903688419224128</v>
      </c>
      <c r="H114" s="5">
        <f>'ssp2-pop'!H114*('ssp2-us'!H114/100)</f>
        <v>8.6869454151162291</v>
      </c>
      <c r="I114" s="5">
        <f>'ssp2-pop'!I114*('ssp2-us'!I114/100)</f>
        <v>10.579615131033359</v>
      </c>
      <c r="J114" s="5">
        <f>'ssp2-pop'!J114*('ssp2-us'!J114/100)</f>
        <v>12.628982830883563</v>
      </c>
      <c r="K114" s="5">
        <f>'ssp2-pop'!K114*('ssp2-us'!K114/100)</f>
        <v>14.777221048437973</v>
      </c>
      <c r="L114" s="5">
        <f>'ssp2-pop'!L114*('ssp2-us'!L114/100)</f>
        <v>16.97158327124248</v>
      </c>
      <c r="M114" s="5">
        <f>'ssp2-pop'!M114*('ssp2-us'!M114/100)</f>
        <v>19.169188378319863</v>
      </c>
      <c r="N114" s="5">
        <f>'ssp2-pop'!N114*('ssp2-us'!N114/100)</f>
        <v>21.30611779261525</v>
      </c>
      <c r="O114" s="5">
        <f>'ssp2-pop'!O114*('ssp2-us'!O114/100)</f>
        <v>23.358523144738097</v>
      </c>
      <c r="P114" s="5">
        <f>'ssp2-pop'!P114*('ssp2-us'!P114/100)</f>
        <v>25.28839462091139</v>
      </c>
      <c r="Q114" s="5">
        <f>'ssp2-pop'!Q114*('ssp2-us'!Q114/100)</f>
        <v>27.1150088639024</v>
      </c>
      <c r="R114" s="5">
        <f>'ssp2-pop'!R114*('ssp2-us'!R114/100)</f>
        <v>28.837281446114069</v>
      </c>
      <c r="S114" s="5">
        <f>'ssp2-pop'!S114*('ssp2-us'!S114/100)</f>
        <v>30.400063918401404</v>
      </c>
      <c r="T114" s="5">
        <f>'ssp2-pop'!T114*('ssp2-us'!T114/100)</f>
        <v>31.790688106463797</v>
      </c>
      <c r="U114" s="5">
        <f>'ssp2-pop'!U114*('ssp2-us'!U114/100)</f>
        <v>33.035183916928538</v>
      </c>
      <c r="V114" s="5">
        <f>'ssp2-pop'!V114*('ssp2-us'!V114/100)</f>
        <v>34.137467531192051</v>
      </c>
      <c r="W114" s="5">
        <f>'ssp2-pop'!W114*('ssp2-us'!W114/100)</f>
        <v>35.058555854316509</v>
      </c>
      <c r="X114" s="5">
        <f>'ssp2-pop'!X114*('ssp2-us'!X114/100)</f>
        <v>35.836199498284351</v>
      </c>
    </row>
    <row r="115" spans="1:24" x14ac:dyDescent="0.3">
      <c r="A115" s="6" t="s">
        <v>6</v>
      </c>
      <c r="B115" s="6" t="s">
        <v>202</v>
      </c>
      <c r="C115" s="6" t="s">
        <v>122</v>
      </c>
      <c r="D115" s="6" t="s">
        <v>205</v>
      </c>
      <c r="E115" s="6" t="s">
        <v>204</v>
      </c>
      <c r="F115" s="5">
        <f>'ssp2-pop'!F115*('ssp2-us'!F115/100)</f>
        <v>0.39430642011784345</v>
      </c>
      <c r="G115" s="5">
        <f>'ssp2-pop'!G115*('ssp2-us'!G115/100)</f>
        <v>0.40852112786934636</v>
      </c>
      <c r="H115" s="5">
        <f>'ssp2-pop'!H115*('ssp2-us'!H115/100)</f>
        <v>0.42032097428256265</v>
      </c>
      <c r="I115" s="5">
        <f>'ssp2-pop'!I115*('ssp2-us'!I115/100)</f>
        <v>0.42963300972967949</v>
      </c>
      <c r="J115" s="5">
        <f>'ssp2-pop'!J115*('ssp2-us'!J115/100)</f>
        <v>0.43606446930479464</v>
      </c>
      <c r="K115" s="5">
        <f>'ssp2-pop'!K115*('ssp2-us'!K115/100)</f>
        <v>0.43953022815556697</v>
      </c>
      <c r="L115" s="5">
        <f>'ssp2-pop'!L115*('ssp2-us'!L115/100)</f>
        <v>0.44053431910289481</v>
      </c>
      <c r="M115" s="5">
        <f>'ssp2-pop'!M115*('ssp2-us'!M115/100)</f>
        <v>0.44015808905243264</v>
      </c>
      <c r="N115" s="5">
        <f>'ssp2-pop'!N115*('ssp2-us'!N115/100)</f>
        <v>0.43919772965928089</v>
      </c>
      <c r="O115" s="5">
        <f>'ssp2-pop'!O115*('ssp2-us'!O115/100)</f>
        <v>0.43791526418547599</v>
      </c>
      <c r="P115" s="5">
        <f>'ssp2-pop'!P115*('ssp2-us'!P115/100)</f>
        <v>0.43615427215343111</v>
      </c>
      <c r="Q115" s="5">
        <f>'ssp2-pop'!Q115*('ssp2-us'!Q115/100)</f>
        <v>0.43269251144672832</v>
      </c>
      <c r="R115" s="5">
        <f>'ssp2-pop'!R115*('ssp2-us'!R115/100)</f>
        <v>0.42725521806531991</v>
      </c>
      <c r="S115" s="5">
        <f>'ssp2-pop'!S115*('ssp2-us'!S115/100)</f>
        <v>0.41983878782587036</v>
      </c>
      <c r="T115" s="5">
        <f>'ssp2-pop'!T115*('ssp2-us'!T115/100)</f>
        <v>0.41088262258316405</v>
      </c>
      <c r="U115" s="5">
        <f>'ssp2-pop'!U115*('ssp2-us'!U115/100)</f>
        <v>0.40109842591193939</v>
      </c>
      <c r="V115" s="5">
        <f>'ssp2-pop'!V115*('ssp2-us'!V115/100)</f>
        <v>0.39107334060414484</v>
      </c>
      <c r="W115" s="5">
        <f>'ssp2-pop'!W115*('ssp2-us'!W115/100)</f>
        <v>0.38127600856371402</v>
      </c>
      <c r="X115" s="5">
        <f>'ssp2-pop'!X115*('ssp2-us'!X115/100)</f>
        <v>0.37176809557069612</v>
      </c>
    </row>
    <row r="116" spans="1:24" x14ac:dyDescent="0.3">
      <c r="A116" s="6" t="s">
        <v>6</v>
      </c>
      <c r="B116" s="6" t="s">
        <v>202</v>
      </c>
      <c r="C116" s="6" t="s">
        <v>123</v>
      </c>
      <c r="D116" s="6" t="s">
        <v>205</v>
      </c>
      <c r="E116" s="6" t="s">
        <v>204</v>
      </c>
      <c r="F116" s="5">
        <f>'ssp2-pop'!F116*('ssp2-us'!F116/100)</f>
        <v>16.138114647640009</v>
      </c>
      <c r="G116" s="5">
        <f>'ssp2-pop'!G116*('ssp2-us'!G116/100)</f>
        <v>18.109315428299745</v>
      </c>
      <c r="H116" s="5">
        <f>'ssp2-pop'!H116*('ssp2-us'!H116/100)</f>
        <v>20.032389288468199</v>
      </c>
      <c r="I116" s="5">
        <f>'ssp2-pop'!I116*('ssp2-us'!I116/100)</f>
        <v>21.821095803886227</v>
      </c>
      <c r="J116" s="5">
        <f>'ssp2-pop'!J116*('ssp2-us'!J116/100)</f>
        <v>23.461234564711283</v>
      </c>
      <c r="K116" s="5">
        <f>'ssp2-pop'!K116*('ssp2-us'!K116/100)</f>
        <v>24.83814281141705</v>
      </c>
      <c r="L116" s="5">
        <f>'ssp2-pop'!L116*('ssp2-us'!L116/100)</f>
        <v>25.963113799779936</v>
      </c>
      <c r="M116" s="5">
        <f>'ssp2-pop'!M116*('ssp2-us'!M116/100)</f>
        <v>26.794496768515742</v>
      </c>
      <c r="N116" s="5">
        <f>'ssp2-pop'!N116*('ssp2-us'!N116/100)</f>
        <v>27.371993988636344</v>
      </c>
      <c r="O116" s="5">
        <f>'ssp2-pop'!O116*('ssp2-us'!O116/100)</f>
        <v>27.727474293231122</v>
      </c>
      <c r="P116" s="5">
        <f>'ssp2-pop'!P116*('ssp2-us'!P116/100)</f>
        <v>27.886672456413145</v>
      </c>
      <c r="Q116" s="5">
        <f>'ssp2-pop'!Q116*('ssp2-us'!Q116/100)</f>
        <v>27.902811525117251</v>
      </c>
      <c r="R116" s="5">
        <f>'ssp2-pop'!R116*('ssp2-us'!R116/100)</f>
        <v>27.811318983848651</v>
      </c>
      <c r="S116" s="5">
        <f>'ssp2-pop'!S116*('ssp2-us'!S116/100)</f>
        <v>27.644028441807933</v>
      </c>
      <c r="T116" s="5">
        <f>'ssp2-pop'!T116*('ssp2-us'!T116/100)</f>
        <v>27.424103925271979</v>
      </c>
      <c r="U116" s="5">
        <f>'ssp2-pop'!U116*('ssp2-us'!U116/100)</f>
        <v>27.194610195739386</v>
      </c>
      <c r="V116" s="5">
        <f>'ssp2-pop'!V116*('ssp2-us'!V116/100)</f>
        <v>26.967409219847053</v>
      </c>
      <c r="W116" s="5">
        <f>'ssp2-pop'!W116*('ssp2-us'!W116/100)</f>
        <v>26.751595997585909</v>
      </c>
      <c r="X116" s="5">
        <f>'ssp2-pop'!X116*('ssp2-us'!X116/100)</f>
        <v>26.539088940990709</v>
      </c>
    </row>
    <row r="117" spans="1:24" x14ac:dyDescent="0.3">
      <c r="A117" s="6" t="s">
        <v>6</v>
      </c>
      <c r="B117" s="6" t="s">
        <v>202</v>
      </c>
      <c r="C117" s="6" t="s">
        <v>124</v>
      </c>
      <c r="D117" s="6" t="s">
        <v>205</v>
      </c>
      <c r="E117" s="6" t="s">
        <v>204</v>
      </c>
      <c r="F117" s="5">
        <f>'ssp2-pop'!F117*('ssp2-us'!F117/100)</f>
        <v>0.38810112419999987</v>
      </c>
      <c r="G117" s="5">
        <f>'ssp2-pop'!G117*('ssp2-us'!G117/100)</f>
        <v>0.4108148596689592</v>
      </c>
      <c r="H117" s="5">
        <f>'ssp2-pop'!H117*('ssp2-us'!H117/100)</f>
        <v>0.4331619902574152</v>
      </c>
      <c r="I117" s="5">
        <f>'ssp2-pop'!I117*('ssp2-us'!I117/100)</f>
        <v>0.45411546540530873</v>
      </c>
      <c r="J117" s="5">
        <f>'ssp2-pop'!J117*('ssp2-us'!J117/100)</f>
        <v>0.47322894614036576</v>
      </c>
      <c r="K117" s="5">
        <f>'ssp2-pop'!K117*('ssp2-us'!K117/100)</f>
        <v>0.49051598249064748</v>
      </c>
      <c r="L117" s="5">
        <f>'ssp2-pop'!L117*('ssp2-us'!L117/100)</f>
        <v>0.50609234258309066</v>
      </c>
      <c r="M117" s="5">
        <f>'ssp2-pop'!M117*('ssp2-us'!M117/100)</f>
        <v>0.51981005653540013</v>
      </c>
      <c r="N117" s="5">
        <f>'ssp2-pop'!N117*('ssp2-us'!N117/100)</f>
        <v>0.53174388771115788</v>
      </c>
      <c r="O117" s="5">
        <f>'ssp2-pop'!O117*('ssp2-us'!O117/100)</f>
        <v>0.54198765631577139</v>
      </c>
      <c r="P117" s="5">
        <f>'ssp2-pop'!P117*('ssp2-us'!P117/100)</f>
        <v>0.55046379208929652</v>
      </c>
      <c r="Q117" s="5">
        <f>'ssp2-pop'!Q117*('ssp2-us'!Q117/100)</f>
        <v>0.55484920621954747</v>
      </c>
      <c r="R117" s="5">
        <f>'ssp2-pop'!R117*('ssp2-us'!R117/100)</f>
        <v>0.55519336666709063</v>
      </c>
      <c r="S117" s="5">
        <f>'ssp2-pop'!S117*('ssp2-us'!S117/100)</f>
        <v>0.55182840872975147</v>
      </c>
      <c r="T117" s="5">
        <f>'ssp2-pop'!T117*('ssp2-us'!T117/100)</f>
        <v>0.5453306960299249</v>
      </c>
      <c r="U117" s="5">
        <f>'ssp2-pop'!U117*('ssp2-us'!U117/100)</f>
        <v>0.53637212828114056</v>
      </c>
      <c r="V117" s="5">
        <f>'ssp2-pop'!V117*('ssp2-us'!V117/100)</f>
        <v>0.52548787036513145</v>
      </c>
      <c r="W117" s="5">
        <f>'ssp2-pop'!W117*('ssp2-us'!W117/100)</f>
        <v>0.51303176738868284</v>
      </c>
      <c r="X117" s="5">
        <f>'ssp2-pop'!X117*('ssp2-us'!X117/100)</f>
        <v>0.49915634282028326</v>
      </c>
    </row>
    <row r="118" spans="1:24" x14ac:dyDescent="0.3">
      <c r="A118" s="6" t="s">
        <v>6</v>
      </c>
      <c r="B118" s="6" t="s">
        <v>202</v>
      </c>
      <c r="C118" s="6" t="s">
        <v>125</v>
      </c>
      <c r="D118" s="6" t="s">
        <v>205</v>
      </c>
      <c r="E118" s="6" t="s">
        <v>204</v>
      </c>
      <c r="F118" s="5">
        <f>'ssp2-pop'!F118*('ssp2-us'!F118/100)</f>
        <v>1.7094371802600004</v>
      </c>
      <c r="G118" s="5">
        <f>'ssp2-pop'!G118*('ssp2-us'!G118/100)</f>
        <v>1.9192335840117201</v>
      </c>
      <c r="H118" s="5">
        <f>'ssp2-pop'!H118*('ssp2-us'!H118/100)</f>
        <v>2.1189999946845082</v>
      </c>
      <c r="I118" s="5">
        <f>'ssp2-pop'!I118*('ssp2-us'!I118/100)</f>
        <v>2.2966273223885141</v>
      </c>
      <c r="J118" s="5">
        <f>'ssp2-pop'!J118*('ssp2-us'!J118/100)</f>
        <v>2.4494349468562127</v>
      </c>
      <c r="K118" s="5">
        <f>'ssp2-pop'!K118*('ssp2-us'!K118/100)</f>
        <v>2.5887229382229036</v>
      </c>
      <c r="L118" s="5">
        <f>'ssp2-pop'!L118*('ssp2-us'!L118/100)</f>
        <v>2.7226848474367609</v>
      </c>
      <c r="M118" s="5">
        <f>'ssp2-pop'!M118*('ssp2-us'!M118/100)</f>
        <v>2.845182181908215</v>
      </c>
      <c r="N118" s="5">
        <f>'ssp2-pop'!N118*('ssp2-us'!N118/100)</f>
        <v>2.9479213984591541</v>
      </c>
      <c r="O118" s="5">
        <f>'ssp2-pop'!O118*('ssp2-us'!O118/100)</f>
        <v>3.0242561744125545</v>
      </c>
      <c r="P118" s="5">
        <f>'ssp2-pop'!P118*('ssp2-us'!P118/100)</f>
        <v>3.0765686330166777</v>
      </c>
      <c r="Q118" s="5">
        <f>'ssp2-pop'!Q118*('ssp2-us'!Q118/100)</f>
        <v>3.1161813510018455</v>
      </c>
      <c r="R118" s="5">
        <f>'ssp2-pop'!R118*('ssp2-us'!R118/100)</f>
        <v>3.1462460071089362</v>
      </c>
      <c r="S118" s="5">
        <f>'ssp2-pop'!S118*('ssp2-us'!S118/100)</f>
        <v>3.1697969271315172</v>
      </c>
      <c r="T118" s="5">
        <f>'ssp2-pop'!T118*('ssp2-us'!T118/100)</f>
        <v>3.1836587628423256</v>
      </c>
      <c r="U118" s="5">
        <f>'ssp2-pop'!U118*('ssp2-us'!U118/100)</f>
        <v>3.1869678110794926</v>
      </c>
      <c r="V118" s="5">
        <f>'ssp2-pop'!V118*('ssp2-us'!V118/100)</f>
        <v>3.1806281349954042</v>
      </c>
      <c r="W118" s="5">
        <f>'ssp2-pop'!W118*('ssp2-us'!W118/100)</f>
        <v>3.1683100142179761</v>
      </c>
      <c r="X118" s="5">
        <f>'ssp2-pop'!X118*('ssp2-us'!X118/100)</f>
        <v>3.1492054592341669</v>
      </c>
    </row>
    <row r="119" spans="1:24" x14ac:dyDescent="0.3">
      <c r="A119" s="6" t="s">
        <v>6</v>
      </c>
      <c r="B119" s="6" t="s">
        <v>202</v>
      </c>
      <c r="C119" s="6" t="s">
        <v>126</v>
      </c>
      <c r="D119" s="6" t="s">
        <v>205</v>
      </c>
      <c r="E119" s="6" t="s">
        <v>204</v>
      </c>
      <c r="F119" s="5">
        <f>'ssp2-pop'!F119*('ssp2-us'!F119/100)</f>
        <v>8.9900066200999991</v>
      </c>
      <c r="G119" s="5">
        <f>'ssp2-pop'!G119*('ssp2-us'!G119/100)</f>
        <v>10.893630940613562</v>
      </c>
      <c r="H119" s="5">
        <f>'ssp2-pop'!H119*('ssp2-us'!H119/100)</f>
        <v>12.955191611900142</v>
      </c>
      <c r="I119" s="5">
        <f>'ssp2-pop'!I119*('ssp2-us'!I119/100)</f>
        <v>15.123461154157404</v>
      </c>
      <c r="J119" s="5">
        <f>'ssp2-pop'!J119*('ssp2-us'!J119/100)</f>
        <v>17.342658237769069</v>
      </c>
      <c r="K119" s="5">
        <f>'ssp2-pop'!K119*('ssp2-us'!K119/100)</f>
        <v>19.565444534077802</v>
      </c>
      <c r="L119" s="5">
        <f>'ssp2-pop'!L119*('ssp2-us'!L119/100)</f>
        <v>21.752115382972654</v>
      </c>
      <c r="M119" s="5">
        <f>'ssp2-pop'!M119*('ssp2-us'!M119/100)</f>
        <v>23.83207846224246</v>
      </c>
      <c r="N119" s="5">
        <f>'ssp2-pop'!N119*('ssp2-us'!N119/100)</f>
        <v>25.789653104172721</v>
      </c>
      <c r="O119" s="5">
        <f>'ssp2-pop'!O119*('ssp2-us'!O119/100)</f>
        <v>27.629883798518129</v>
      </c>
      <c r="P119" s="5">
        <f>'ssp2-pop'!P119*('ssp2-us'!P119/100)</f>
        <v>29.36658291426529</v>
      </c>
      <c r="Q119" s="5">
        <f>'ssp2-pop'!Q119*('ssp2-us'!Q119/100)</f>
        <v>30.971246047118829</v>
      </c>
      <c r="R119" s="5">
        <f>'ssp2-pop'!R119*('ssp2-us'!R119/100)</f>
        <v>32.404179561044543</v>
      </c>
      <c r="S119" s="5">
        <f>'ssp2-pop'!S119*('ssp2-us'!S119/100)</f>
        <v>33.680858656489178</v>
      </c>
      <c r="T119" s="5">
        <f>'ssp2-pop'!T119*('ssp2-us'!T119/100)</f>
        <v>34.79595173849129</v>
      </c>
      <c r="U119" s="5">
        <f>'ssp2-pop'!U119*('ssp2-us'!U119/100)</f>
        <v>35.723086793376844</v>
      </c>
      <c r="V119" s="5">
        <f>'ssp2-pop'!V119*('ssp2-us'!V119/100)</f>
        <v>36.458589700020241</v>
      </c>
      <c r="W119" s="5">
        <f>'ssp2-pop'!W119*('ssp2-us'!W119/100)</f>
        <v>37.013363307576924</v>
      </c>
      <c r="X119" s="5">
        <f>'ssp2-pop'!X119*('ssp2-us'!X119/100)</f>
        <v>37.432623273700855</v>
      </c>
    </row>
    <row r="120" spans="1:24" x14ac:dyDescent="0.3">
      <c r="A120" s="6" t="s">
        <v>6</v>
      </c>
      <c r="B120" s="6" t="s">
        <v>202</v>
      </c>
      <c r="C120" s="6" t="s">
        <v>127</v>
      </c>
      <c r="D120" s="6" t="s">
        <v>205</v>
      </c>
      <c r="E120" s="6" t="s">
        <v>204</v>
      </c>
      <c r="F120" s="5">
        <f>'ssp2-pop'!F120*('ssp2-us'!F120/100)</f>
        <v>1.4335223448200003</v>
      </c>
      <c r="G120" s="5">
        <f>'ssp2-pop'!G120*('ssp2-us'!G120/100)</f>
        <v>1.7263336341897459</v>
      </c>
      <c r="H120" s="5">
        <f>'ssp2-pop'!H120*('ssp2-us'!H120/100)</f>
        <v>2.0325779202647185</v>
      </c>
      <c r="I120" s="5">
        <f>'ssp2-pop'!I120*('ssp2-us'!I120/100)</f>
        <v>2.3458782446504469</v>
      </c>
      <c r="J120" s="5">
        <f>'ssp2-pop'!J120*('ssp2-us'!J120/100)</f>
        <v>2.6670982149046942</v>
      </c>
      <c r="K120" s="5">
        <f>'ssp2-pop'!K120*('ssp2-us'!K120/100)</f>
        <v>2.9905587952673058</v>
      </c>
      <c r="L120" s="5">
        <f>'ssp2-pop'!L120*('ssp2-us'!L120/100)</f>
        <v>3.3049505558036696</v>
      </c>
      <c r="M120" s="5">
        <f>'ssp2-pop'!M120*('ssp2-us'!M120/100)</f>
        <v>3.5990008339569286</v>
      </c>
      <c r="N120" s="5">
        <f>'ssp2-pop'!N120*('ssp2-us'!N120/100)</f>
        <v>3.8731537103362705</v>
      </c>
      <c r="O120" s="5">
        <f>'ssp2-pop'!O120*('ssp2-us'!O120/100)</f>
        <v>4.1281222635771249</v>
      </c>
      <c r="P120" s="5">
        <f>'ssp2-pop'!P120*('ssp2-us'!P120/100)</f>
        <v>4.3655130461098439</v>
      </c>
      <c r="Q120" s="5">
        <f>'ssp2-pop'!Q120*('ssp2-us'!Q120/100)</f>
        <v>4.5798577796378535</v>
      </c>
      <c r="R120" s="5">
        <f>'ssp2-pop'!R120*('ssp2-us'!R120/100)</f>
        <v>4.7709433925777498</v>
      </c>
      <c r="S120" s="5">
        <f>'ssp2-pop'!S120*('ssp2-us'!S120/100)</f>
        <v>4.9399903674008128</v>
      </c>
      <c r="T120" s="5">
        <f>'ssp2-pop'!T120*('ssp2-us'!T120/100)</f>
        <v>5.0852499636836166</v>
      </c>
      <c r="U120" s="5">
        <f>'ssp2-pop'!U120*('ssp2-us'!U120/100)</f>
        <v>5.2063953653576878</v>
      </c>
      <c r="V120" s="5">
        <f>'ssp2-pop'!V120*('ssp2-us'!V120/100)</f>
        <v>5.3071490358595952</v>
      </c>
      <c r="W120" s="5">
        <f>'ssp2-pop'!W120*('ssp2-us'!W120/100)</f>
        <v>5.3840882546853548</v>
      </c>
      <c r="X120" s="5">
        <f>'ssp2-pop'!X120*('ssp2-us'!X120/100)</f>
        <v>5.4397691969418185</v>
      </c>
    </row>
    <row r="121" spans="1:24" x14ac:dyDescent="0.3">
      <c r="A121" s="6" t="s">
        <v>6</v>
      </c>
      <c r="B121" s="6" t="s">
        <v>202</v>
      </c>
      <c r="C121" s="6" t="s">
        <v>128</v>
      </c>
      <c r="D121" s="6" t="s">
        <v>205</v>
      </c>
      <c r="E121" s="6" t="s">
        <v>204</v>
      </c>
      <c r="F121" s="5">
        <f>'ssp2-pop'!F121*('ssp2-us'!F121/100)</f>
        <v>0.36136113436911299</v>
      </c>
      <c r="G121" s="5">
        <f>'ssp2-pop'!G121*('ssp2-us'!G121/100)</f>
        <v>0.37661193028180101</v>
      </c>
      <c r="H121" s="5">
        <f>'ssp2-pop'!H121*('ssp2-us'!H121/100)</f>
        <v>0.38867997702987217</v>
      </c>
      <c r="I121" s="5">
        <f>'ssp2-pop'!I121*('ssp2-us'!I121/100)</f>
        <v>0.39887564419033422</v>
      </c>
      <c r="J121" s="5">
        <f>'ssp2-pop'!J121*('ssp2-us'!J121/100)</f>
        <v>0.40737685134023022</v>
      </c>
      <c r="K121" s="5">
        <f>'ssp2-pop'!K121*('ssp2-us'!K121/100)</f>
        <v>0.41391881972164601</v>
      </c>
      <c r="L121" s="5">
        <f>'ssp2-pop'!L121*('ssp2-us'!L121/100)</f>
        <v>0.41843728832760774</v>
      </c>
      <c r="M121" s="5">
        <f>'ssp2-pop'!M121*('ssp2-us'!M121/100)</f>
        <v>0.42100289067672569</v>
      </c>
      <c r="N121" s="5">
        <f>'ssp2-pop'!N121*('ssp2-us'!N121/100)</f>
        <v>0.42190615328096615</v>
      </c>
      <c r="O121" s="5">
        <f>'ssp2-pop'!O121*('ssp2-us'!O121/100)</f>
        <v>0.42169438664311493</v>
      </c>
      <c r="P121" s="5">
        <f>'ssp2-pop'!P121*('ssp2-us'!P121/100)</f>
        <v>0.42083829595199185</v>
      </c>
      <c r="Q121" s="5">
        <f>'ssp2-pop'!Q121*('ssp2-us'!Q121/100)</f>
        <v>0.41954804912782323</v>
      </c>
      <c r="R121" s="5">
        <f>'ssp2-pop'!R121*('ssp2-us'!R121/100)</f>
        <v>0.41822362195702706</v>
      </c>
      <c r="S121" s="5">
        <f>'ssp2-pop'!S121*('ssp2-us'!S121/100)</f>
        <v>0.41691172982668023</v>
      </c>
      <c r="T121" s="5">
        <f>'ssp2-pop'!T121*('ssp2-us'!T121/100)</f>
        <v>0.41537048280912736</v>
      </c>
      <c r="U121" s="5">
        <f>'ssp2-pop'!U121*('ssp2-us'!U121/100)</f>
        <v>0.4133626715062752</v>
      </c>
      <c r="V121" s="5">
        <f>'ssp2-pop'!V121*('ssp2-us'!V121/100)</f>
        <v>0.4108329836809716</v>
      </c>
      <c r="W121" s="5">
        <f>'ssp2-pop'!W121*('ssp2-us'!W121/100)</f>
        <v>0.4079396557126807</v>
      </c>
      <c r="X121" s="5">
        <f>'ssp2-pop'!X121*('ssp2-us'!X121/100)</f>
        <v>0.4044422810861702</v>
      </c>
    </row>
    <row r="122" spans="1:24" x14ac:dyDescent="0.3">
      <c r="A122" s="6" t="s">
        <v>6</v>
      </c>
      <c r="B122" s="6" t="s">
        <v>202</v>
      </c>
      <c r="C122" s="6" t="s">
        <v>129</v>
      </c>
      <c r="D122" s="6" t="s">
        <v>205</v>
      </c>
      <c r="E122" s="6" t="s">
        <v>204</v>
      </c>
      <c r="F122" s="5">
        <f>'ssp2-pop'!F122*('ssp2-us'!F122/100)</f>
        <v>0.54353458963999979</v>
      </c>
      <c r="G122" s="5">
        <f>'ssp2-pop'!G122*('ssp2-us'!G122/100)</f>
        <v>0.60092791142847601</v>
      </c>
      <c r="H122" s="5">
        <f>'ssp2-pop'!H122*('ssp2-us'!H122/100)</f>
        <v>0.65780915659944517</v>
      </c>
      <c r="I122" s="5">
        <f>'ssp2-pop'!I122*('ssp2-us'!I122/100)</f>
        <v>0.71314473410185752</v>
      </c>
      <c r="J122" s="5">
        <f>'ssp2-pop'!J122*('ssp2-us'!J122/100)</f>
        <v>0.76503294528792498</v>
      </c>
      <c r="K122" s="5">
        <f>'ssp2-pop'!K122*('ssp2-us'!K122/100)</f>
        <v>0.81168977925941566</v>
      </c>
      <c r="L122" s="5">
        <f>'ssp2-pop'!L122*('ssp2-us'!L122/100)</f>
        <v>0.85219887308692277</v>
      </c>
      <c r="M122" s="5">
        <f>'ssp2-pop'!M122*('ssp2-us'!M122/100)</f>
        <v>0.88671196003705233</v>
      </c>
      <c r="N122" s="5">
        <f>'ssp2-pop'!N122*('ssp2-us'!N122/100)</f>
        <v>0.91562536248686333</v>
      </c>
      <c r="O122" s="5">
        <f>'ssp2-pop'!O122*('ssp2-us'!O122/100)</f>
        <v>0.93954390372519603</v>
      </c>
      <c r="P122" s="5">
        <f>'ssp2-pop'!P122*('ssp2-us'!P122/100)</f>
        <v>0.95915538195461325</v>
      </c>
      <c r="Q122" s="5">
        <f>'ssp2-pop'!Q122*('ssp2-us'!Q122/100)</f>
        <v>0.97374525582729043</v>
      </c>
      <c r="R122" s="5">
        <f>'ssp2-pop'!R122*('ssp2-us'!R122/100)</f>
        <v>0.98351387363076515</v>
      </c>
      <c r="S122" s="5">
        <f>'ssp2-pop'!S122*('ssp2-us'!S122/100)</f>
        <v>0.98878775953889708</v>
      </c>
      <c r="T122" s="5">
        <f>'ssp2-pop'!T122*('ssp2-us'!T122/100)</f>
        <v>0.99015925008492778</v>
      </c>
      <c r="U122" s="5">
        <f>'ssp2-pop'!U122*('ssp2-us'!U122/100)</f>
        <v>0.98844326053436327</v>
      </c>
      <c r="V122" s="5">
        <f>'ssp2-pop'!V122*('ssp2-us'!V122/100)</f>
        <v>0.98412967925493477</v>
      </c>
      <c r="W122" s="5">
        <f>'ssp2-pop'!W122*('ssp2-us'!W122/100)</f>
        <v>0.97793745651752828</v>
      </c>
      <c r="X122" s="5">
        <f>'ssp2-pop'!X122*('ssp2-us'!X122/100)</f>
        <v>0.97035742802480096</v>
      </c>
    </row>
    <row r="123" spans="1:24" x14ac:dyDescent="0.3">
      <c r="A123" s="6" t="s">
        <v>6</v>
      </c>
      <c r="B123" s="6" t="s">
        <v>202</v>
      </c>
      <c r="C123" s="6" t="s">
        <v>130</v>
      </c>
      <c r="D123" s="6" t="s">
        <v>205</v>
      </c>
      <c r="E123" s="6" t="s">
        <v>204</v>
      </c>
      <c r="F123" s="5">
        <f>'ssp2-pop'!F123*('ssp2-us'!F123/100)</f>
        <v>2.9457472572924823</v>
      </c>
      <c r="G123" s="5">
        <f>'ssp2-pop'!G123*('ssp2-us'!G123/100)</f>
        <v>3.7721631252440528</v>
      </c>
      <c r="H123" s="5">
        <f>'ssp2-pop'!H123*('ssp2-us'!H123/100)</f>
        <v>4.7929873941739469</v>
      </c>
      <c r="I123" s="5">
        <f>'ssp2-pop'!I123*('ssp2-us'!I123/100)</f>
        <v>6.0253502706980964</v>
      </c>
      <c r="J123" s="5">
        <f>'ssp2-pop'!J123*('ssp2-us'!J123/100)</f>
        <v>7.4960842255264994</v>
      </c>
      <c r="K123" s="5">
        <f>'ssp2-pop'!K123*('ssp2-us'!K123/100)</f>
        <v>9.2124135450291611</v>
      </c>
      <c r="L123" s="5">
        <f>'ssp2-pop'!L123*('ssp2-us'!L123/100)</f>
        <v>11.178650608169544</v>
      </c>
      <c r="M123" s="5">
        <f>'ssp2-pop'!M123*('ssp2-us'!M123/100)</f>
        <v>13.370261826566756</v>
      </c>
      <c r="N123" s="5">
        <f>'ssp2-pop'!N123*('ssp2-us'!N123/100)</f>
        <v>15.764100991998895</v>
      </c>
      <c r="O123" s="5">
        <f>'ssp2-pop'!O123*('ssp2-us'!O123/100)</f>
        <v>18.307613711653786</v>
      </c>
      <c r="P123" s="5">
        <f>'ssp2-pop'!P123*('ssp2-us'!P123/100)</f>
        <v>20.987640320671687</v>
      </c>
      <c r="Q123" s="5">
        <f>'ssp2-pop'!Q123*('ssp2-us'!Q123/100)</f>
        <v>23.776570830341683</v>
      </c>
      <c r="R123" s="5">
        <f>'ssp2-pop'!R123*('ssp2-us'!R123/100)</f>
        <v>26.622159159794037</v>
      </c>
      <c r="S123" s="5">
        <f>'ssp2-pop'!S123*('ssp2-us'!S123/100)</f>
        <v>29.503964351044441</v>
      </c>
      <c r="T123" s="5">
        <f>'ssp2-pop'!T123*('ssp2-us'!T123/100)</f>
        <v>32.387523776476769</v>
      </c>
      <c r="U123" s="5">
        <f>'ssp2-pop'!U123*('ssp2-us'!U123/100)</f>
        <v>35.22943568160089</v>
      </c>
      <c r="V123" s="5">
        <f>'ssp2-pop'!V123*('ssp2-us'!V123/100)</f>
        <v>37.97287896156547</v>
      </c>
      <c r="W123" s="5">
        <f>'ssp2-pop'!W123*('ssp2-us'!W123/100)</f>
        <v>40.615667869270176</v>
      </c>
      <c r="X123" s="5">
        <f>'ssp2-pop'!X123*('ssp2-us'!X123/100)</f>
        <v>43.124755679502918</v>
      </c>
    </row>
    <row r="124" spans="1:24" x14ac:dyDescent="0.3">
      <c r="A124" s="6" t="s">
        <v>6</v>
      </c>
      <c r="B124" s="6" t="s">
        <v>202</v>
      </c>
      <c r="C124" s="6" t="s">
        <v>131</v>
      </c>
      <c r="D124" s="6" t="s">
        <v>205</v>
      </c>
      <c r="E124" s="6" t="s">
        <v>204</v>
      </c>
      <c r="F124" s="5">
        <f>'ssp2-pop'!F124*('ssp2-us'!F124/100)</f>
        <v>20.497297979069998</v>
      </c>
      <c r="G124" s="5">
        <f>'ssp2-pop'!G124*('ssp2-us'!G124/100)</f>
        <v>22.719999903734656</v>
      </c>
      <c r="H124" s="5">
        <f>'ssp2-pop'!H124*('ssp2-us'!H124/100)</f>
        <v>24.970338768289093</v>
      </c>
      <c r="I124" s="5">
        <f>'ssp2-pop'!I124*('ssp2-us'!I124/100)</f>
        <v>27.204598621888628</v>
      </c>
      <c r="J124" s="5">
        <f>'ssp2-pop'!J124*('ssp2-us'!J124/100)</f>
        <v>29.391857442864382</v>
      </c>
      <c r="K124" s="5">
        <f>'ssp2-pop'!K124*('ssp2-us'!K124/100)</f>
        <v>31.470703993627705</v>
      </c>
      <c r="L124" s="5">
        <f>'ssp2-pop'!L124*('ssp2-us'!L124/100)</f>
        <v>33.363428050788038</v>
      </c>
      <c r="M124" s="5">
        <f>'ssp2-pop'!M124*('ssp2-us'!M124/100)</f>
        <v>35.083480486004696</v>
      </c>
      <c r="N124" s="5">
        <f>'ssp2-pop'!N124*('ssp2-us'!N124/100)</f>
        <v>36.642791064002814</v>
      </c>
      <c r="O124" s="5">
        <f>'ssp2-pop'!O124*('ssp2-us'!O124/100)</f>
        <v>38.03866878958079</v>
      </c>
      <c r="P124" s="5">
        <f>'ssp2-pop'!P124*('ssp2-us'!P124/100)</f>
        <v>39.263959306145274</v>
      </c>
      <c r="Q124" s="5">
        <f>'ssp2-pop'!Q124*('ssp2-us'!Q124/100)</f>
        <v>40.296973965207556</v>
      </c>
      <c r="R124" s="5">
        <f>'ssp2-pop'!R124*('ssp2-us'!R124/100)</f>
        <v>41.142793328082448</v>
      </c>
      <c r="S124" s="5">
        <f>'ssp2-pop'!S124*('ssp2-us'!S124/100)</f>
        <v>41.778635808485554</v>
      </c>
      <c r="T124" s="5">
        <f>'ssp2-pop'!T124*('ssp2-us'!T124/100)</f>
        <v>42.189195327261231</v>
      </c>
      <c r="U124" s="5">
        <f>'ssp2-pop'!U124*('ssp2-us'!U124/100)</f>
        <v>42.39138137914464</v>
      </c>
      <c r="V124" s="5">
        <f>'ssp2-pop'!V124*('ssp2-us'!V124/100)</f>
        <v>42.398476239793922</v>
      </c>
      <c r="W124" s="5">
        <f>'ssp2-pop'!W124*('ssp2-us'!W124/100)</f>
        <v>42.267718510398538</v>
      </c>
      <c r="X124" s="5">
        <f>'ssp2-pop'!X124*('ssp2-us'!X124/100)</f>
        <v>42.023506119207553</v>
      </c>
    </row>
    <row r="125" spans="1:24" x14ac:dyDescent="0.3">
      <c r="A125" s="6" t="s">
        <v>6</v>
      </c>
      <c r="B125" s="6" t="s">
        <v>202</v>
      </c>
      <c r="C125" s="6" t="s">
        <v>132</v>
      </c>
      <c r="D125" s="6" t="s">
        <v>205</v>
      </c>
      <c r="E125" s="6" t="s">
        <v>204</v>
      </c>
      <c r="F125" s="5">
        <f>'ssp2-pop'!F125*('ssp2-us'!F125/100)</f>
        <v>0.10221008549999998</v>
      </c>
      <c r="G125" s="5">
        <f>'ssp2-pop'!G125*('ssp2-us'!G125/100)</f>
        <v>0.12501252381696185</v>
      </c>
      <c r="H125" s="5">
        <f>'ssp2-pop'!H125*('ssp2-us'!H125/100)</f>
        <v>0.14821509253891371</v>
      </c>
      <c r="I125" s="5">
        <f>'ssp2-pop'!I125*('ssp2-us'!I125/100)</f>
        <v>0.17281784275125972</v>
      </c>
      <c r="J125" s="5">
        <f>'ssp2-pop'!J125*('ssp2-us'!J125/100)</f>
        <v>0.19933923905112524</v>
      </c>
      <c r="K125" s="5">
        <f>'ssp2-pop'!K125*('ssp2-us'!K125/100)</f>
        <v>0.22716063807788894</v>
      </c>
      <c r="L125" s="5">
        <f>'ssp2-pop'!L125*('ssp2-us'!L125/100)</f>
        <v>0.25475138748747822</v>
      </c>
      <c r="M125" s="5">
        <f>'ssp2-pop'!M125*('ssp2-us'!M125/100)</f>
        <v>0.28115327145444308</v>
      </c>
      <c r="N125" s="5">
        <f>'ssp2-pop'!N125*('ssp2-us'!N125/100)</f>
        <v>0.30635160732968947</v>
      </c>
      <c r="O125" s="5">
        <f>'ssp2-pop'!O125*('ssp2-us'!O125/100)</f>
        <v>0.33014127769001067</v>
      </c>
      <c r="P125" s="5">
        <f>'ssp2-pop'!P125*('ssp2-us'!P125/100)</f>
        <v>0.3525831940457187</v>
      </c>
      <c r="Q125" s="5">
        <f>'ssp2-pop'!Q125*('ssp2-us'!Q125/100)</f>
        <v>0.37367679108358076</v>
      </c>
      <c r="R125" s="5">
        <f>'ssp2-pop'!R125*('ssp2-us'!R125/100)</f>
        <v>0.39299294990187911</v>
      </c>
      <c r="S125" s="5">
        <f>'ssp2-pop'!S125*('ssp2-us'!S125/100)</f>
        <v>0.41022863778017238</v>
      </c>
      <c r="T125" s="5">
        <f>'ssp2-pop'!T125*('ssp2-us'!T125/100)</f>
        <v>0.42537897335242458</v>
      </c>
      <c r="U125" s="5">
        <f>'ssp2-pop'!U125*('ssp2-us'!U125/100)</f>
        <v>0.43870790365218287</v>
      </c>
      <c r="V125" s="5">
        <f>'ssp2-pop'!V125*('ssp2-us'!V125/100)</f>
        <v>0.45024622469530035</v>
      </c>
      <c r="W125" s="5">
        <f>'ssp2-pop'!W125*('ssp2-us'!W125/100)</f>
        <v>0.45957601761796579</v>
      </c>
      <c r="X125" s="5">
        <f>'ssp2-pop'!X125*('ssp2-us'!X125/100)</f>
        <v>0.46626285955249053</v>
      </c>
    </row>
    <row r="126" spans="1:24" x14ac:dyDescent="0.3">
      <c r="A126" s="6" t="s">
        <v>6</v>
      </c>
      <c r="B126" s="6" t="s">
        <v>202</v>
      </c>
      <c r="C126" s="6" t="s">
        <v>133</v>
      </c>
      <c r="D126" s="6" t="s">
        <v>205</v>
      </c>
      <c r="E126" s="6" t="s">
        <v>204</v>
      </c>
      <c r="F126" s="5">
        <f>'ssp2-pop'!F126*('ssp2-us'!F126/100)</f>
        <v>0.86712466353000051</v>
      </c>
      <c r="G126" s="5">
        <f>'ssp2-pop'!G126*('ssp2-us'!G126/100)</f>
        <v>1.0154115074462704</v>
      </c>
      <c r="H126" s="5">
        <f>'ssp2-pop'!H126*('ssp2-us'!H126/100)</f>
        <v>1.1661759579046964</v>
      </c>
      <c r="I126" s="5">
        <f>'ssp2-pop'!I126*('ssp2-us'!I126/100)</f>
        <v>1.3197985417884515</v>
      </c>
      <c r="J126" s="5">
        <f>'ssp2-pop'!J126*('ssp2-us'!J126/100)</f>
        <v>1.4710206914325077</v>
      </c>
      <c r="K126" s="5">
        <f>'ssp2-pop'!K126*('ssp2-us'!K126/100)</f>
        <v>1.6170575285663427</v>
      </c>
      <c r="L126" s="5">
        <f>'ssp2-pop'!L126*('ssp2-us'!L126/100)</f>
        <v>1.7542817982147296</v>
      </c>
      <c r="M126" s="5">
        <f>'ssp2-pop'!M126*('ssp2-us'!M126/100)</f>
        <v>1.8806042377120342</v>
      </c>
      <c r="N126" s="5">
        <f>'ssp2-pop'!N126*('ssp2-us'!N126/100)</f>
        <v>1.9976079584262574</v>
      </c>
      <c r="O126" s="5">
        <f>'ssp2-pop'!O126*('ssp2-us'!O126/100)</f>
        <v>2.1038033612809284</v>
      </c>
      <c r="P126" s="5">
        <f>'ssp2-pop'!P126*('ssp2-us'!P126/100)</f>
        <v>2.2000372138094177</v>
      </c>
      <c r="Q126" s="5">
        <f>'ssp2-pop'!Q126*('ssp2-us'!Q126/100)</f>
        <v>2.2827946733482274</v>
      </c>
      <c r="R126" s="5">
        <f>'ssp2-pop'!R126*('ssp2-us'!R126/100)</f>
        <v>2.3519671027584175</v>
      </c>
      <c r="S126" s="5">
        <f>'ssp2-pop'!S126*('ssp2-us'!S126/100)</f>
        <v>2.407839022508325</v>
      </c>
      <c r="T126" s="5">
        <f>'ssp2-pop'!T126*('ssp2-us'!T126/100)</f>
        <v>2.4498110787663174</v>
      </c>
      <c r="U126" s="5">
        <f>'ssp2-pop'!U126*('ssp2-us'!U126/100)</f>
        <v>2.4774778146633691</v>
      </c>
      <c r="V126" s="5">
        <f>'ssp2-pop'!V126*('ssp2-us'!V126/100)</f>
        <v>2.4931717619888816</v>
      </c>
      <c r="W126" s="5">
        <f>'ssp2-pop'!W126*('ssp2-us'!W126/100)</f>
        <v>2.4965598109184071</v>
      </c>
      <c r="X126" s="5">
        <f>'ssp2-pop'!X126*('ssp2-us'!X126/100)</f>
        <v>2.4923137654378547</v>
      </c>
    </row>
    <row r="127" spans="1:24" x14ac:dyDescent="0.3">
      <c r="A127" s="6" t="s">
        <v>6</v>
      </c>
      <c r="B127" s="6" t="s">
        <v>202</v>
      </c>
      <c r="C127" s="6" t="s">
        <v>134</v>
      </c>
      <c r="D127" s="6" t="s">
        <v>205</v>
      </c>
      <c r="E127" s="6" t="s">
        <v>204</v>
      </c>
      <c r="F127" s="5">
        <f>'ssp2-pop'!F127*('ssp2-us'!F127/100)</f>
        <v>0.143894014746731</v>
      </c>
      <c r="G127" s="5">
        <f>'ssp2-pop'!G127*('ssp2-us'!G127/100)</f>
        <v>0.16319392203193389</v>
      </c>
      <c r="H127" s="5">
        <f>'ssp2-pop'!H127*('ssp2-us'!H127/100)</f>
        <v>0.18246370658517092</v>
      </c>
      <c r="I127" s="5">
        <f>'ssp2-pop'!I127*('ssp2-us'!I127/100)</f>
        <v>0.20127466517950529</v>
      </c>
      <c r="J127" s="5">
        <f>'ssp2-pop'!J127*('ssp2-us'!J127/100)</f>
        <v>0.21916742780775919</v>
      </c>
      <c r="K127" s="5">
        <f>'ssp2-pop'!K127*('ssp2-us'!K127/100)</f>
        <v>0.23616103246543169</v>
      </c>
      <c r="L127" s="5">
        <f>'ssp2-pop'!L127*('ssp2-us'!L127/100)</f>
        <v>0.25239060450797424</v>
      </c>
      <c r="M127" s="5">
        <f>'ssp2-pop'!M127*('ssp2-us'!M127/100)</f>
        <v>0.26774627879188478</v>
      </c>
      <c r="N127" s="5">
        <f>'ssp2-pop'!N127*('ssp2-us'!N127/100)</f>
        <v>0.28207049207647344</v>
      </c>
      <c r="O127" s="5">
        <f>'ssp2-pop'!O127*('ssp2-us'!O127/100)</f>
        <v>0.2952251144883784</v>
      </c>
      <c r="P127" s="5">
        <f>'ssp2-pop'!P127*('ssp2-us'!P127/100)</f>
        <v>0.30713550026601355</v>
      </c>
      <c r="Q127" s="5">
        <f>'ssp2-pop'!Q127*('ssp2-us'!Q127/100)</f>
        <v>0.31709436310768835</v>
      </c>
      <c r="R127" s="5">
        <f>'ssp2-pop'!R127*('ssp2-us'!R127/100)</f>
        <v>0.32512530575802506</v>
      </c>
      <c r="S127" s="5">
        <f>'ssp2-pop'!S127*('ssp2-us'!S127/100)</f>
        <v>0.33134262264003606</v>
      </c>
      <c r="T127" s="5">
        <f>'ssp2-pop'!T127*('ssp2-us'!T127/100)</f>
        <v>0.3358466858429166</v>
      </c>
      <c r="U127" s="5">
        <f>'ssp2-pop'!U127*('ssp2-us'!U127/100)</f>
        <v>0.338705976295686</v>
      </c>
      <c r="V127" s="5">
        <f>'ssp2-pop'!V127*('ssp2-us'!V127/100)</f>
        <v>0.34003493708293275</v>
      </c>
      <c r="W127" s="5">
        <f>'ssp2-pop'!W127*('ssp2-us'!W127/100)</f>
        <v>0.33994685559707211</v>
      </c>
      <c r="X127" s="5">
        <f>'ssp2-pop'!X127*('ssp2-us'!X127/100)</f>
        <v>0.3385622639253833</v>
      </c>
    </row>
    <row r="128" spans="1:24" x14ac:dyDescent="0.3">
      <c r="A128" s="6" t="s">
        <v>6</v>
      </c>
      <c r="B128" s="6" t="s">
        <v>202</v>
      </c>
      <c r="C128" s="6" t="s">
        <v>135</v>
      </c>
      <c r="D128" s="6" t="s">
        <v>205</v>
      </c>
      <c r="E128" s="6" t="s">
        <v>204</v>
      </c>
      <c r="F128" s="5">
        <f>'ssp2-pop'!F128*('ssp2-us'!F128/100)</f>
        <v>2.653940038770001</v>
      </c>
      <c r="G128" s="5">
        <f>'ssp2-pop'!G128*('ssp2-us'!G128/100)</f>
        <v>3.5139013922862894</v>
      </c>
      <c r="H128" s="5">
        <f>'ssp2-pop'!H128*('ssp2-us'!H128/100)</f>
        <v>4.6059415877514942</v>
      </c>
      <c r="I128" s="5">
        <f>'ssp2-pop'!I128*('ssp2-us'!I128/100)</f>
        <v>5.9641690645251888</v>
      </c>
      <c r="J128" s="5">
        <f>'ssp2-pop'!J128*('ssp2-us'!J128/100)</f>
        <v>7.6351128910434003</v>
      </c>
      <c r="K128" s="5">
        <f>'ssp2-pop'!K128*('ssp2-us'!K128/100)</f>
        <v>9.6708309198473348</v>
      </c>
      <c r="L128" s="5">
        <f>'ssp2-pop'!L128*('ssp2-us'!L128/100)</f>
        <v>12.100712506811401</v>
      </c>
      <c r="M128" s="5">
        <f>'ssp2-pop'!M128*('ssp2-us'!M128/100)</f>
        <v>14.93474260024032</v>
      </c>
      <c r="N128" s="5">
        <f>'ssp2-pop'!N128*('ssp2-us'!N128/100)</f>
        <v>18.157748852491931</v>
      </c>
      <c r="O128" s="5">
        <f>'ssp2-pop'!O128*('ssp2-us'!O128/100)</f>
        <v>21.647023397362261</v>
      </c>
      <c r="P128" s="5">
        <f>'ssp2-pop'!P128*('ssp2-us'!P128/100)</f>
        <v>25.368765731100545</v>
      </c>
      <c r="Q128" s="5">
        <f>'ssp2-pop'!Q128*('ssp2-us'!Q128/100)</f>
        <v>29.356523998020027</v>
      </c>
      <c r="R128" s="5">
        <f>'ssp2-pop'!R128*('ssp2-us'!R128/100)</f>
        <v>33.568062050798233</v>
      </c>
      <c r="S128" s="5">
        <f>'ssp2-pop'!S128*('ssp2-us'!S128/100)</f>
        <v>37.92475867105334</v>
      </c>
      <c r="T128" s="5">
        <f>'ssp2-pop'!T128*('ssp2-us'!T128/100)</f>
        <v>42.30063398877941</v>
      </c>
      <c r="U128" s="5">
        <f>'ssp2-pop'!U128*('ssp2-us'!U128/100)</f>
        <v>46.654079625166894</v>
      </c>
      <c r="V128" s="5">
        <f>'ssp2-pop'!V128*('ssp2-us'!V128/100)</f>
        <v>50.947278587148261</v>
      </c>
      <c r="W128" s="5">
        <f>'ssp2-pop'!W128*('ssp2-us'!W128/100)</f>
        <v>55.127959178931498</v>
      </c>
      <c r="X128" s="5">
        <f>'ssp2-pop'!X128*('ssp2-us'!X128/100)</f>
        <v>59.144461379086877</v>
      </c>
    </row>
    <row r="129" spans="1:24" x14ac:dyDescent="0.3">
      <c r="A129" s="6" t="s">
        <v>6</v>
      </c>
      <c r="B129" s="6" t="s">
        <v>202</v>
      </c>
      <c r="C129" s="6" t="s">
        <v>136</v>
      </c>
      <c r="D129" s="6" t="s">
        <v>205</v>
      </c>
      <c r="E129" s="6" t="s">
        <v>204</v>
      </c>
      <c r="F129" s="5">
        <f>'ssp2-pop'!F129*('ssp2-us'!F129/100)</f>
        <v>78.89949727828126</v>
      </c>
      <c r="G129" s="5">
        <f>'ssp2-pop'!G129*('ssp2-us'!G129/100)</f>
        <v>95.045659326229526</v>
      </c>
      <c r="H129" s="5">
        <f>'ssp2-pop'!H129*('ssp2-us'!H129/100)</f>
        <v>113.29937942210366</v>
      </c>
      <c r="I129" s="5">
        <f>'ssp2-pop'!I129*('ssp2-us'!I129/100)</f>
        <v>133.49346854951798</v>
      </c>
      <c r="J129" s="5">
        <f>'ssp2-pop'!J129*('ssp2-us'!J129/100)</f>
        <v>155.63374232431764</v>
      </c>
      <c r="K129" s="5">
        <f>'ssp2-pop'!K129*('ssp2-us'!K129/100)</f>
        <v>179.57494248295103</v>
      </c>
      <c r="L129" s="5">
        <f>'ssp2-pop'!L129*('ssp2-us'!L129/100)</f>
        <v>205.02501268453142</v>
      </c>
      <c r="M129" s="5">
        <f>'ssp2-pop'!M129*('ssp2-us'!M129/100)</f>
        <v>231.54378210959402</v>
      </c>
      <c r="N129" s="5">
        <f>'ssp2-pop'!N129*('ssp2-us'!N129/100)</f>
        <v>258.85738870981021</v>
      </c>
      <c r="O129" s="5">
        <f>'ssp2-pop'!O129*('ssp2-us'!O129/100)</f>
        <v>285.10077512596905</v>
      </c>
      <c r="P129" s="5">
        <f>'ssp2-pop'!P129*('ssp2-us'!P129/100)</f>
        <v>310.47995109291759</v>
      </c>
      <c r="Q129" s="5">
        <f>'ssp2-pop'!Q129*('ssp2-us'!Q129/100)</f>
        <v>335.29585137781436</v>
      </c>
      <c r="R129" s="5">
        <f>'ssp2-pop'!R129*('ssp2-us'!R129/100)</f>
        <v>359.15478561302319</v>
      </c>
      <c r="S129" s="5">
        <f>'ssp2-pop'!S129*('ssp2-us'!S129/100)</f>
        <v>381.59493844639252</v>
      </c>
      <c r="T129" s="5">
        <f>'ssp2-pop'!T129*('ssp2-us'!T129/100)</f>
        <v>402.61169572347688</v>
      </c>
      <c r="U129" s="5">
        <f>'ssp2-pop'!U129*('ssp2-us'!U129/100)</f>
        <v>421.83926281521065</v>
      </c>
      <c r="V129" s="5">
        <f>'ssp2-pop'!V129*('ssp2-us'!V129/100)</f>
        <v>439.07669711600749</v>
      </c>
      <c r="W129" s="5">
        <f>'ssp2-pop'!W129*('ssp2-us'!W129/100)</f>
        <v>454.71881175881248</v>
      </c>
      <c r="X129" s="5">
        <f>'ssp2-pop'!X129*('ssp2-us'!X129/100)</f>
        <v>468.90899762674763</v>
      </c>
    </row>
    <row r="130" spans="1:24" x14ac:dyDescent="0.3">
      <c r="A130" s="6" t="s">
        <v>6</v>
      </c>
      <c r="B130" s="6" t="s">
        <v>202</v>
      </c>
      <c r="C130" s="6" t="s">
        <v>137</v>
      </c>
      <c r="D130" s="6" t="s">
        <v>205</v>
      </c>
      <c r="E130" s="6" t="s">
        <v>204</v>
      </c>
      <c r="F130" s="5">
        <f>'ssp2-pop'!F130*('ssp2-us'!F130/100)</f>
        <v>3.3177171499699978</v>
      </c>
      <c r="G130" s="5">
        <f>'ssp2-pop'!G130*('ssp2-us'!G130/100)</f>
        <v>3.6903209261539942</v>
      </c>
      <c r="H130" s="5">
        <f>'ssp2-pop'!H130*('ssp2-us'!H130/100)</f>
        <v>4.0212019129640577</v>
      </c>
      <c r="I130" s="5">
        <f>'ssp2-pop'!I130*('ssp2-us'!I130/100)</f>
        <v>4.3078605875019198</v>
      </c>
      <c r="J130" s="5">
        <f>'ssp2-pop'!J130*('ssp2-us'!J130/100)</f>
        <v>4.5536160077790564</v>
      </c>
      <c r="K130" s="5">
        <f>'ssp2-pop'!K130*('ssp2-us'!K130/100)</f>
        <v>4.7573936919142037</v>
      </c>
      <c r="L130" s="5">
        <f>'ssp2-pop'!L130*('ssp2-us'!L130/100)</f>
        <v>4.9164006555919384</v>
      </c>
      <c r="M130" s="5">
        <f>'ssp2-pop'!M130*('ssp2-us'!M130/100)</f>
        <v>5.0340608795933131</v>
      </c>
      <c r="N130" s="5">
        <f>'ssp2-pop'!N130*('ssp2-us'!N130/100)</f>
        <v>5.1121947526280076</v>
      </c>
      <c r="O130" s="5">
        <f>'ssp2-pop'!O130*('ssp2-us'!O130/100)</f>
        <v>5.1514461469522228</v>
      </c>
      <c r="P130" s="5">
        <f>'ssp2-pop'!P130*('ssp2-us'!P130/100)</f>
        <v>5.154950955799249</v>
      </c>
      <c r="Q130" s="5">
        <f>'ssp2-pop'!Q130*('ssp2-us'!Q130/100)</f>
        <v>5.1484994016928898</v>
      </c>
      <c r="R130" s="5">
        <f>'ssp2-pop'!R130*('ssp2-us'!R130/100)</f>
        <v>5.134712782412409</v>
      </c>
      <c r="S130" s="5">
        <f>'ssp2-pop'!S130*('ssp2-us'!S130/100)</f>
        <v>5.1130564419850408</v>
      </c>
      <c r="T130" s="5">
        <f>'ssp2-pop'!T130*('ssp2-us'!T130/100)</f>
        <v>5.0833027571562734</v>
      </c>
      <c r="U130" s="5">
        <f>'ssp2-pop'!U130*('ssp2-us'!U130/100)</f>
        <v>5.0454927498709194</v>
      </c>
      <c r="V130" s="5">
        <f>'ssp2-pop'!V130*('ssp2-us'!V130/100)</f>
        <v>5.0023119946883465</v>
      </c>
      <c r="W130" s="5">
        <f>'ssp2-pop'!W130*('ssp2-us'!W130/100)</f>
        <v>4.9565862465787482</v>
      </c>
      <c r="X130" s="5">
        <f>'ssp2-pop'!X130*('ssp2-us'!X130/100)</f>
        <v>4.915800716454692</v>
      </c>
    </row>
    <row r="131" spans="1:24" x14ac:dyDescent="0.3">
      <c r="A131" s="6" t="s">
        <v>6</v>
      </c>
      <c r="B131" s="6" t="s">
        <v>202</v>
      </c>
      <c r="C131" s="6" t="s">
        <v>138</v>
      </c>
      <c r="D131" s="6" t="s">
        <v>205</v>
      </c>
      <c r="E131" s="6" t="s">
        <v>204</v>
      </c>
      <c r="F131" s="5">
        <f>'ssp2-pop'!F131*('ssp2-us'!F131/100)</f>
        <v>13.765687986680001</v>
      </c>
      <c r="G131" s="5">
        <f>'ssp2-pop'!G131*('ssp2-us'!G131/100)</f>
        <v>14.264909095327155</v>
      </c>
      <c r="H131" s="5">
        <f>'ssp2-pop'!H131*('ssp2-us'!H131/100)</f>
        <v>14.763948004384471</v>
      </c>
      <c r="I131" s="5">
        <f>'ssp2-pop'!I131*('ssp2-us'!I131/100)</f>
        <v>15.258648994134473</v>
      </c>
      <c r="J131" s="5">
        <f>'ssp2-pop'!J131*('ssp2-us'!J131/100)</f>
        <v>15.722523474823745</v>
      </c>
      <c r="K131" s="5">
        <f>'ssp2-pop'!K131*('ssp2-us'!K131/100)</f>
        <v>16.130413416372942</v>
      </c>
      <c r="L131" s="5">
        <f>'ssp2-pop'!L131*('ssp2-us'!L131/100)</f>
        <v>16.482173452615513</v>
      </c>
      <c r="M131" s="5">
        <f>'ssp2-pop'!M131*('ssp2-us'!M131/100)</f>
        <v>16.785647555878366</v>
      </c>
      <c r="N131" s="5">
        <f>'ssp2-pop'!N131*('ssp2-us'!N131/100)</f>
        <v>17.059390110388964</v>
      </c>
      <c r="O131" s="5">
        <f>'ssp2-pop'!O131*('ssp2-us'!O131/100)</f>
        <v>17.317499404644295</v>
      </c>
      <c r="P131" s="5">
        <f>'ssp2-pop'!P131*('ssp2-us'!P131/100)</f>
        <v>17.568694588657323</v>
      </c>
      <c r="Q131" s="5">
        <f>'ssp2-pop'!Q131*('ssp2-us'!Q131/100)</f>
        <v>17.801953095445526</v>
      </c>
      <c r="R131" s="5">
        <f>'ssp2-pop'!R131*('ssp2-us'!R131/100)</f>
        <v>18.017118821453352</v>
      </c>
      <c r="S131" s="5">
        <f>'ssp2-pop'!S131*('ssp2-us'!S131/100)</f>
        <v>18.211328786159257</v>
      </c>
      <c r="T131" s="5">
        <f>'ssp2-pop'!T131*('ssp2-us'!T131/100)</f>
        <v>18.372618744810286</v>
      </c>
      <c r="U131" s="5">
        <f>'ssp2-pop'!U131*('ssp2-us'!U131/100)</f>
        <v>18.493489194182512</v>
      </c>
      <c r="V131" s="5">
        <f>'ssp2-pop'!V131*('ssp2-us'!V131/100)</f>
        <v>18.569297179080678</v>
      </c>
      <c r="W131" s="5">
        <f>'ssp2-pop'!W131*('ssp2-us'!W131/100)</f>
        <v>18.601473106259832</v>
      </c>
      <c r="X131" s="5">
        <f>'ssp2-pop'!X131*('ssp2-us'!X131/100)</f>
        <v>18.554437275869265</v>
      </c>
    </row>
    <row r="132" spans="1:24" x14ac:dyDescent="0.3">
      <c r="A132" s="6" t="s">
        <v>6</v>
      </c>
      <c r="B132" s="6" t="s">
        <v>202</v>
      </c>
      <c r="C132" s="6" t="s">
        <v>139</v>
      </c>
      <c r="D132" s="6" t="s">
        <v>205</v>
      </c>
      <c r="E132" s="6" t="s">
        <v>204</v>
      </c>
      <c r="F132" s="5">
        <f>'ssp2-pop'!F132*('ssp2-us'!F132/100)</f>
        <v>3.8777272235389613</v>
      </c>
      <c r="G132" s="5">
        <f>'ssp2-pop'!G132*('ssp2-us'!G132/100)</f>
        <v>4.196658079453254</v>
      </c>
      <c r="H132" s="5">
        <f>'ssp2-pop'!H132*('ssp2-us'!H132/100)</f>
        <v>4.5124493344090899</v>
      </c>
      <c r="I132" s="5">
        <f>'ssp2-pop'!I132*('ssp2-us'!I132/100)</f>
        <v>4.8357340176396164</v>
      </c>
      <c r="J132" s="5">
        <f>'ssp2-pop'!J132*('ssp2-us'!J132/100)</f>
        <v>5.1537398248169106</v>
      </c>
      <c r="K132" s="5">
        <f>'ssp2-pop'!K132*('ssp2-us'!K132/100)</f>
        <v>5.4570434878812941</v>
      </c>
      <c r="L132" s="5">
        <f>'ssp2-pop'!L132*('ssp2-us'!L132/100)</f>
        <v>5.7469441811819939</v>
      </c>
      <c r="M132" s="5">
        <f>'ssp2-pop'!M132*('ssp2-us'!M132/100)</f>
        <v>6.0305466010714026</v>
      </c>
      <c r="N132" s="5">
        <f>'ssp2-pop'!N132*('ssp2-us'!N132/100)</f>
        <v>6.3122520837923597</v>
      </c>
      <c r="O132" s="5">
        <f>'ssp2-pop'!O132*('ssp2-us'!O132/100)</f>
        <v>6.5914711164050344</v>
      </c>
      <c r="P132" s="5">
        <f>'ssp2-pop'!P132*('ssp2-us'!P132/100)</f>
        <v>6.8628834836156916</v>
      </c>
      <c r="Q132" s="5">
        <f>'ssp2-pop'!Q132*('ssp2-us'!Q132/100)</f>
        <v>7.1095227762806816</v>
      </c>
      <c r="R132" s="5">
        <f>'ssp2-pop'!R132*('ssp2-us'!R132/100)</f>
        <v>7.330916418150986</v>
      </c>
      <c r="S132" s="5">
        <f>'ssp2-pop'!S132*('ssp2-us'!S132/100)</f>
        <v>7.5295436000531977</v>
      </c>
      <c r="T132" s="5">
        <f>'ssp2-pop'!T132*('ssp2-us'!T132/100)</f>
        <v>7.7057185754748776</v>
      </c>
      <c r="U132" s="5">
        <f>'ssp2-pop'!U132*('ssp2-us'!U132/100)</f>
        <v>7.8565311545975192</v>
      </c>
      <c r="V132" s="5">
        <f>'ssp2-pop'!V132*('ssp2-us'!V132/100)</f>
        <v>7.9792755419975521</v>
      </c>
      <c r="W132" s="5">
        <f>'ssp2-pop'!W132*('ssp2-us'!W132/100)</f>
        <v>8.0686263189185752</v>
      </c>
      <c r="X132" s="5">
        <f>'ssp2-pop'!X132*('ssp2-us'!X132/100)</f>
        <v>8.1144829980666291</v>
      </c>
    </row>
    <row r="133" spans="1:24" x14ac:dyDescent="0.3">
      <c r="A133" s="6" t="s">
        <v>6</v>
      </c>
      <c r="B133" s="6" t="s">
        <v>202</v>
      </c>
      <c r="C133" s="6" t="s">
        <v>140</v>
      </c>
      <c r="D133" s="6" t="s">
        <v>205</v>
      </c>
      <c r="E133" s="6" t="s">
        <v>204</v>
      </c>
      <c r="F133" s="5">
        <f>'ssp2-pop'!F133*('ssp2-us'!F133/100)</f>
        <v>5.5787331704400014</v>
      </c>
      <c r="G133" s="5">
        <f>'ssp2-pop'!G133*('ssp2-us'!G133/100)</f>
        <v>6.8106778344787076</v>
      </c>
      <c r="H133" s="5">
        <f>'ssp2-pop'!H133*('ssp2-us'!H133/100)</f>
        <v>8.2354017310492118</v>
      </c>
      <c r="I133" s="5">
        <f>'ssp2-pop'!I133*('ssp2-us'!I133/100)</f>
        <v>9.820795503821639</v>
      </c>
      <c r="J133" s="5">
        <f>'ssp2-pop'!J133*('ssp2-us'!J133/100)</f>
        <v>11.52811853939323</v>
      </c>
      <c r="K133" s="5">
        <f>'ssp2-pop'!K133*('ssp2-us'!K133/100)</f>
        <v>13.358276023331095</v>
      </c>
      <c r="L133" s="5">
        <f>'ssp2-pop'!L133*('ssp2-us'!L133/100)</f>
        <v>15.299348049090318</v>
      </c>
      <c r="M133" s="5">
        <f>'ssp2-pop'!M133*('ssp2-us'!M133/100)</f>
        <v>17.318074987662698</v>
      </c>
      <c r="N133" s="5">
        <f>'ssp2-pop'!N133*('ssp2-us'!N133/100)</f>
        <v>19.365585573680168</v>
      </c>
      <c r="O133" s="5">
        <f>'ssp2-pop'!O133*('ssp2-us'!O133/100)</f>
        <v>21.398403778255645</v>
      </c>
      <c r="P133" s="5">
        <f>'ssp2-pop'!P133*('ssp2-us'!P133/100)</f>
        <v>23.357985179480728</v>
      </c>
      <c r="Q133" s="5">
        <f>'ssp2-pop'!Q133*('ssp2-us'!Q133/100)</f>
        <v>25.199015147678931</v>
      </c>
      <c r="R133" s="5">
        <f>'ssp2-pop'!R133*('ssp2-us'!R133/100)</f>
        <v>26.904256133108287</v>
      </c>
      <c r="S133" s="5">
        <f>'ssp2-pop'!S133*('ssp2-us'!S133/100)</f>
        <v>28.451359042241037</v>
      </c>
      <c r="T133" s="5">
        <f>'ssp2-pop'!T133*('ssp2-us'!T133/100)</f>
        <v>29.799907547609319</v>
      </c>
      <c r="U133" s="5">
        <f>'ssp2-pop'!U133*('ssp2-us'!U133/100)</f>
        <v>30.939996756965932</v>
      </c>
      <c r="V133" s="5">
        <f>'ssp2-pop'!V133*('ssp2-us'!V133/100)</f>
        <v>31.867246409464045</v>
      </c>
      <c r="W133" s="5">
        <f>'ssp2-pop'!W133*('ssp2-us'!W133/100)</f>
        <v>32.629313265885536</v>
      </c>
      <c r="X133" s="5">
        <f>'ssp2-pop'!X133*('ssp2-us'!X133/100)</f>
        <v>33.242297237575002</v>
      </c>
    </row>
    <row r="134" spans="1:24" x14ac:dyDescent="0.3">
      <c r="A134" s="6" t="s">
        <v>6</v>
      </c>
      <c r="B134" s="6" t="s">
        <v>202</v>
      </c>
      <c r="C134" s="6" t="s">
        <v>141</v>
      </c>
      <c r="D134" s="6" t="s">
        <v>205</v>
      </c>
      <c r="E134" s="6" t="s">
        <v>204</v>
      </c>
      <c r="F134" s="5">
        <f>'ssp2-pop'!F134*('ssp2-us'!F134/100)</f>
        <v>3.7653332320000024</v>
      </c>
      <c r="G134" s="5">
        <f>'ssp2-pop'!G134*('ssp2-us'!G134/100)</f>
        <v>4.028751189596651</v>
      </c>
      <c r="H134" s="5">
        <f>'ssp2-pop'!H134*('ssp2-us'!H134/100)</f>
        <v>4.2866005347318135</v>
      </c>
      <c r="I134" s="5">
        <f>'ssp2-pop'!I134*('ssp2-us'!I134/100)</f>
        <v>4.5298835800146078</v>
      </c>
      <c r="J134" s="5">
        <f>'ssp2-pop'!J134*('ssp2-us'!J134/100)</f>
        <v>4.748862325124267</v>
      </c>
      <c r="K134" s="5">
        <f>'ssp2-pop'!K134*('ssp2-us'!K134/100)</f>
        <v>4.9480943971821514</v>
      </c>
      <c r="L134" s="5">
        <f>'ssp2-pop'!L134*('ssp2-us'!L134/100)</f>
        <v>5.1352634598933617</v>
      </c>
      <c r="M134" s="5">
        <f>'ssp2-pop'!M134*('ssp2-us'!M134/100)</f>
        <v>5.3111060081529349</v>
      </c>
      <c r="N134" s="5">
        <f>'ssp2-pop'!N134*('ssp2-us'!N134/100)</f>
        <v>5.4720975143349486</v>
      </c>
      <c r="O134" s="5">
        <f>'ssp2-pop'!O134*('ssp2-us'!O134/100)</f>
        <v>5.6170073166185057</v>
      </c>
      <c r="P134" s="5">
        <f>'ssp2-pop'!P134*('ssp2-us'!P134/100)</f>
        <v>5.7470184121347074</v>
      </c>
      <c r="Q134" s="5">
        <f>'ssp2-pop'!Q134*('ssp2-us'!Q134/100)</f>
        <v>5.8594586840546254</v>
      </c>
      <c r="R134" s="5">
        <f>'ssp2-pop'!R134*('ssp2-us'!R134/100)</f>
        <v>5.9581136530821857</v>
      </c>
      <c r="S134" s="5">
        <f>'ssp2-pop'!S134*('ssp2-us'!S134/100)</f>
        <v>6.0436075124191433</v>
      </c>
      <c r="T134" s="5">
        <f>'ssp2-pop'!T134*('ssp2-us'!T134/100)</f>
        <v>6.1121528157983427</v>
      </c>
      <c r="U134" s="5">
        <f>'ssp2-pop'!U134*('ssp2-us'!U134/100)</f>
        <v>6.1597998080951717</v>
      </c>
      <c r="V134" s="5">
        <f>'ssp2-pop'!V134*('ssp2-us'!V134/100)</f>
        <v>6.1857754698827732</v>
      </c>
      <c r="W134" s="5">
        <f>'ssp2-pop'!W134*('ssp2-us'!W134/100)</f>
        <v>6.1933463457699283</v>
      </c>
      <c r="X134" s="5">
        <f>'ssp2-pop'!X134*('ssp2-us'!X134/100)</f>
        <v>6.1788395049649001</v>
      </c>
    </row>
    <row r="135" spans="1:24" x14ac:dyDescent="0.3">
      <c r="A135" s="6" t="s">
        <v>6</v>
      </c>
      <c r="B135" s="6" t="s">
        <v>202</v>
      </c>
      <c r="C135" s="6" t="s">
        <v>142</v>
      </c>
      <c r="D135" s="6" t="s">
        <v>205</v>
      </c>
      <c r="E135" s="6" t="s">
        <v>204</v>
      </c>
      <c r="F135" s="5">
        <f>'ssp2-pop'!F135*('ssp2-us'!F135/100)</f>
        <v>2.0321514022499985</v>
      </c>
      <c r="G135" s="5">
        <f>'ssp2-pop'!G135*('ssp2-us'!G135/100)</f>
        <v>2.3139447894137035</v>
      </c>
      <c r="H135" s="5">
        <f>'ssp2-pop'!H135*('ssp2-us'!H135/100)</f>
        <v>2.5951242313489535</v>
      </c>
      <c r="I135" s="5">
        <f>'ssp2-pop'!I135*('ssp2-us'!I135/100)</f>
        <v>2.8926828082215752</v>
      </c>
      <c r="J135" s="5">
        <f>'ssp2-pop'!J135*('ssp2-us'!J135/100)</f>
        <v>3.1908041555867515</v>
      </c>
      <c r="K135" s="5">
        <f>'ssp2-pop'!K135*('ssp2-us'!K135/100)</f>
        <v>3.4815412540363506</v>
      </c>
      <c r="L135" s="5">
        <f>'ssp2-pop'!L135*('ssp2-us'!L135/100)</f>
        <v>3.7666953656747757</v>
      </c>
      <c r="M135" s="5">
        <f>'ssp2-pop'!M135*('ssp2-us'!M135/100)</f>
        <v>4.0353435696449074</v>
      </c>
      <c r="N135" s="5">
        <f>'ssp2-pop'!N135*('ssp2-us'!N135/100)</f>
        <v>4.281397804274941</v>
      </c>
      <c r="O135" s="5">
        <f>'ssp2-pop'!O135*('ssp2-us'!O135/100)</f>
        <v>4.5028234882955802</v>
      </c>
      <c r="P135" s="5">
        <f>'ssp2-pop'!P135*('ssp2-us'!P135/100)</f>
        <v>4.7019850988962739</v>
      </c>
      <c r="Q135" s="5">
        <f>'ssp2-pop'!Q135*('ssp2-us'!Q135/100)</f>
        <v>4.8667853877881679</v>
      </c>
      <c r="R135" s="5">
        <f>'ssp2-pop'!R135*('ssp2-us'!R135/100)</f>
        <v>4.9989044488172132</v>
      </c>
      <c r="S135" s="5">
        <f>'ssp2-pop'!S135*('ssp2-us'!S135/100)</f>
        <v>5.0984786531586286</v>
      </c>
      <c r="T135" s="5">
        <f>'ssp2-pop'!T135*('ssp2-us'!T135/100)</f>
        <v>5.1731618697085002</v>
      </c>
      <c r="U135" s="5">
        <f>'ssp2-pop'!U135*('ssp2-us'!U135/100)</f>
        <v>5.22746020412524</v>
      </c>
      <c r="V135" s="5">
        <f>'ssp2-pop'!V135*('ssp2-us'!V135/100)</f>
        <v>5.2667850612587372</v>
      </c>
      <c r="W135" s="5">
        <f>'ssp2-pop'!W135*('ssp2-us'!W135/100)</f>
        <v>5.2894618875065085</v>
      </c>
      <c r="X135" s="5">
        <f>'ssp2-pop'!X135*('ssp2-us'!X135/100)</f>
        <v>5.2964574703245848</v>
      </c>
    </row>
    <row r="136" spans="1:24" x14ac:dyDescent="0.3">
      <c r="A136" s="6" t="s">
        <v>6</v>
      </c>
      <c r="B136" s="6" t="s">
        <v>202</v>
      </c>
      <c r="C136" s="6" t="s">
        <v>143</v>
      </c>
      <c r="D136" s="6" t="s">
        <v>205</v>
      </c>
      <c r="E136" s="6" t="s">
        <v>204</v>
      </c>
      <c r="F136" s="5">
        <f>'ssp2-pop'!F136*('ssp2-us'!F136/100)</f>
        <v>62.31134482784995</v>
      </c>
      <c r="G136" s="5">
        <f>'ssp2-pop'!G136*('ssp2-us'!G136/100)</f>
        <v>74.021223047269729</v>
      </c>
      <c r="H136" s="5">
        <f>'ssp2-pop'!H136*('ssp2-us'!H136/100)</f>
        <v>87.011008893016637</v>
      </c>
      <c r="I136" s="5">
        <f>'ssp2-pop'!I136*('ssp2-us'!I136/100)</f>
        <v>100.63160923121109</v>
      </c>
      <c r="J136" s="5">
        <f>'ssp2-pop'!J136*('ssp2-us'!J136/100)</f>
        <v>114.39000110216864</v>
      </c>
      <c r="K136" s="5">
        <f>'ssp2-pop'!K136*('ssp2-us'!K136/100)</f>
        <v>128.21060542615464</v>
      </c>
      <c r="L136" s="5">
        <f>'ssp2-pop'!L136*('ssp2-us'!L136/100)</f>
        <v>142.07637846645457</v>
      </c>
      <c r="M136" s="5">
        <f>'ssp2-pop'!M136*('ssp2-us'!M136/100)</f>
        <v>155.79564301437571</v>
      </c>
      <c r="N136" s="5">
        <f>'ssp2-pop'!N136*('ssp2-us'!N136/100)</f>
        <v>169.02385999216051</v>
      </c>
      <c r="O136" s="5">
        <f>'ssp2-pop'!O136*('ssp2-us'!O136/100)</f>
        <v>181.20132792017299</v>
      </c>
      <c r="P136" s="5">
        <f>'ssp2-pop'!P136*('ssp2-us'!P136/100)</f>
        <v>192.15554847623343</v>
      </c>
      <c r="Q136" s="5">
        <f>'ssp2-pop'!Q136*('ssp2-us'!Q136/100)</f>
        <v>201.98503649592311</v>
      </c>
      <c r="R136" s="5">
        <f>'ssp2-pop'!R136*('ssp2-us'!R136/100)</f>
        <v>210.71574361314998</v>
      </c>
      <c r="S136" s="5">
        <f>'ssp2-pop'!S136*('ssp2-us'!S136/100)</f>
        <v>218.51777939031112</v>
      </c>
      <c r="T136" s="5">
        <f>'ssp2-pop'!T136*('ssp2-us'!T136/100)</f>
        <v>225.24913004590104</v>
      </c>
      <c r="U136" s="5">
        <f>'ssp2-pop'!U136*('ssp2-us'!U136/100)</f>
        <v>231.04111434406275</v>
      </c>
      <c r="V136" s="5">
        <f>'ssp2-pop'!V136*('ssp2-us'!V136/100)</f>
        <v>235.64345355462984</v>
      </c>
      <c r="W136" s="5">
        <f>'ssp2-pop'!W136*('ssp2-us'!W136/100)</f>
        <v>239.29000590956556</v>
      </c>
      <c r="X136" s="5">
        <f>'ssp2-pop'!X136*('ssp2-us'!X136/100)</f>
        <v>242.02307175936386</v>
      </c>
    </row>
    <row r="137" spans="1:24" x14ac:dyDescent="0.3">
      <c r="A137" s="6" t="s">
        <v>6</v>
      </c>
      <c r="B137" s="6" t="s">
        <v>202</v>
      </c>
      <c r="C137" s="6" t="s">
        <v>144</v>
      </c>
      <c r="D137" s="6" t="s">
        <v>205</v>
      </c>
      <c r="E137" s="6" t="s">
        <v>204</v>
      </c>
      <c r="F137" s="5">
        <f>'ssp2-pop'!F137*('ssp2-us'!F137/100)</f>
        <v>2.6305461916986559</v>
      </c>
      <c r="G137" s="5">
        <f>'ssp2-pop'!G137*('ssp2-us'!G137/100)</f>
        <v>2.9069589580591537</v>
      </c>
      <c r="H137" s="5">
        <f>'ssp2-pop'!H137*('ssp2-us'!H137/100)</f>
        <v>3.1748575816650546</v>
      </c>
      <c r="I137" s="5">
        <f>'ssp2-pop'!I137*('ssp2-us'!I137/100)</f>
        <v>3.4339600202149234</v>
      </c>
      <c r="J137" s="5">
        <f>'ssp2-pop'!J137*('ssp2-us'!J137/100)</f>
        <v>3.680055313546621</v>
      </c>
      <c r="K137" s="5">
        <f>'ssp2-pop'!K137*('ssp2-us'!K137/100)</f>
        <v>3.9052229044221893</v>
      </c>
      <c r="L137" s="5">
        <f>'ssp2-pop'!L137*('ssp2-us'!L137/100)</f>
        <v>4.1098264965076847</v>
      </c>
      <c r="M137" s="5">
        <f>'ssp2-pop'!M137*('ssp2-us'!M137/100)</f>
        <v>4.2886580592765062</v>
      </c>
      <c r="N137" s="5">
        <f>'ssp2-pop'!N137*('ssp2-us'!N137/100)</f>
        <v>4.4405049736275437</v>
      </c>
      <c r="O137" s="5">
        <f>'ssp2-pop'!O137*('ssp2-us'!O137/100)</f>
        <v>4.5664634439794796</v>
      </c>
      <c r="P137" s="5">
        <f>'ssp2-pop'!P137*('ssp2-us'!P137/100)</f>
        <v>4.6665019623121688</v>
      </c>
      <c r="Q137" s="5">
        <f>'ssp2-pop'!Q137*('ssp2-us'!Q137/100)</f>
        <v>4.7436083674076697</v>
      </c>
      <c r="R137" s="5">
        <f>'ssp2-pop'!R137*('ssp2-us'!R137/100)</f>
        <v>4.7972145327367226</v>
      </c>
      <c r="S137" s="5">
        <f>'ssp2-pop'!S137*('ssp2-us'!S137/100)</f>
        <v>4.8260498862080716</v>
      </c>
      <c r="T137" s="5">
        <f>'ssp2-pop'!T137*('ssp2-us'!T137/100)</f>
        <v>4.8337313810933979</v>
      </c>
      <c r="U137" s="5">
        <f>'ssp2-pop'!U137*('ssp2-us'!U137/100)</f>
        <v>4.8194237251276695</v>
      </c>
      <c r="V137" s="5">
        <f>'ssp2-pop'!V137*('ssp2-us'!V137/100)</f>
        <v>4.7888069413406216</v>
      </c>
      <c r="W137" s="5">
        <f>'ssp2-pop'!W137*('ssp2-us'!W137/100)</f>
        <v>4.7428707906588032</v>
      </c>
      <c r="X137" s="5">
        <f>'ssp2-pop'!X137*('ssp2-us'!X137/100)</f>
        <v>4.683146928989669</v>
      </c>
    </row>
    <row r="138" spans="1:24" x14ac:dyDescent="0.3">
      <c r="A138" s="6" t="s">
        <v>6</v>
      </c>
      <c r="B138" s="6" t="s">
        <v>202</v>
      </c>
      <c r="C138" s="6" t="s">
        <v>145</v>
      </c>
      <c r="D138" s="6" t="s">
        <v>205</v>
      </c>
      <c r="E138" s="6" t="s">
        <v>204</v>
      </c>
      <c r="F138" s="5">
        <f>'ssp2-pop'!F138*('ssp2-us'!F138/100)</f>
        <v>22.365653030399994</v>
      </c>
      <c r="G138" s="5">
        <f>'ssp2-pop'!G138*('ssp2-us'!G138/100)</f>
        <v>23.878898758428765</v>
      </c>
      <c r="H138" s="5">
        <f>'ssp2-pop'!H138*('ssp2-us'!H138/100)</f>
        <v>25.223341984987336</v>
      </c>
      <c r="I138" s="5">
        <f>'ssp2-pop'!I138*('ssp2-us'!I138/100)</f>
        <v>26.411796798174322</v>
      </c>
      <c r="J138" s="5">
        <f>'ssp2-pop'!J138*('ssp2-us'!J138/100)</f>
        <v>27.441453169806966</v>
      </c>
      <c r="K138" s="5">
        <f>'ssp2-pop'!K138*('ssp2-us'!K138/100)</f>
        <v>28.275782217809333</v>
      </c>
      <c r="L138" s="5">
        <f>'ssp2-pop'!L138*('ssp2-us'!L138/100)</f>
        <v>28.925979700312084</v>
      </c>
      <c r="M138" s="5">
        <f>'ssp2-pop'!M138*('ssp2-us'!M138/100)</f>
        <v>29.379668338249189</v>
      </c>
      <c r="N138" s="5">
        <f>'ssp2-pop'!N138*('ssp2-us'!N138/100)</f>
        <v>29.630923965502724</v>
      </c>
      <c r="O138" s="5">
        <f>'ssp2-pop'!O138*('ssp2-us'!O138/100)</f>
        <v>29.682175983749801</v>
      </c>
      <c r="P138" s="5">
        <f>'ssp2-pop'!P138*('ssp2-us'!P138/100)</f>
        <v>29.556523111362015</v>
      </c>
      <c r="Q138" s="5">
        <f>'ssp2-pop'!Q138*('ssp2-us'!Q138/100)</f>
        <v>29.368883991902592</v>
      </c>
      <c r="R138" s="5">
        <f>'ssp2-pop'!R138*('ssp2-us'!R138/100)</f>
        <v>29.133803979876902</v>
      </c>
      <c r="S138" s="5">
        <f>'ssp2-pop'!S138*('ssp2-us'!S138/100)</f>
        <v>28.850722160461892</v>
      </c>
      <c r="T138" s="5">
        <f>'ssp2-pop'!T138*('ssp2-us'!T138/100)</f>
        <v>28.519583057765058</v>
      </c>
      <c r="U138" s="5">
        <f>'ssp2-pop'!U138*('ssp2-us'!U138/100)</f>
        <v>28.146791815965166</v>
      </c>
      <c r="V138" s="5">
        <f>'ssp2-pop'!V138*('ssp2-us'!V138/100)</f>
        <v>27.749482838483058</v>
      </c>
      <c r="W138" s="5">
        <f>'ssp2-pop'!W138*('ssp2-us'!W138/100)</f>
        <v>27.364733388406755</v>
      </c>
      <c r="X138" s="5">
        <f>'ssp2-pop'!X138*('ssp2-us'!X138/100)</f>
        <v>27.003906846527588</v>
      </c>
    </row>
    <row r="139" spans="1:24" x14ac:dyDescent="0.3">
      <c r="A139" s="6" t="s">
        <v>6</v>
      </c>
      <c r="B139" s="6" t="s">
        <v>202</v>
      </c>
      <c r="C139" s="6" t="s">
        <v>146</v>
      </c>
      <c r="D139" s="6" t="s">
        <v>205</v>
      </c>
      <c r="E139" s="6" t="s">
        <v>204</v>
      </c>
      <c r="F139" s="5">
        <f>'ssp2-pop'!F139*('ssp2-us'!F139/100)</f>
        <v>45.607328045940029</v>
      </c>
      <c r="G139" s="5">
        <f>'ssp2-pop'!G139*('ssp2-us'!G139/100)</f>
        <v>52.748848194348945</v>
      </c>
      <c r="H139" s="5">
        <f>'ssp2-pop'!H139*('ssp2-us'!H139/100)</f>
        <v>60.329600158829962</v>
      </c>
      <c r="I139" s="5">
        <f>'ssp2-pop'!I139*('ssp2-us'!I139/100)</f>
        <v>67.986416438966316</v>
      </c>
      <c r="J139" s="5">
        <f>'ssp2-pop'!J139*('ssp2-us'!J139/100)</f>
        <v>75.457027270767824</v>
      </c>
      <c r="K139" s="5">
        <f>'ssp2-pop'!K139*('ssp2-us'!K139/100)</f>
        <v>82.674897086045377</v>
      </c>
      <c r="L139" s="5">
        <f>'ssp2-pop'!L139*('ssp2-us'!L139/100)</f>
        <v>89.510667869095286</v>
      </c>
      <c r="M139" s="5">
        <f>'ssp2-pop'!M139*('ssp2-us'!M139/100)</f>
        <v>95.889770332011395</v>
      </c>
      <c r="N139" s="5">
        <f>'ssp2-pop'!N139*('ssp2-us'!N139/100)</f>
        <v>101.70892739216691</v>
      </c>
      <c r="O139" s="5">
        <f>'ssp2-pop'!O139*('ssp2-us'!O139/100)</f>
        <v>107.01726880046164</v>
      </c>
      <c r="P139" s="5">
        <f>'ssp2-pop'!P139*('ssp2-us'!P139/100)</f>
        <v>111.78712028472349</v>
      </c>
      <c r="Q139" s="5">
        <f>'ssp2-pop'!Q139*('ssp2-us'!Q139/100)</f>
        <v>115.92412153787348</v>
      </c>
      <c r="R139" s="5">
        <f>'ssp2-pop'!R139*('ssp2-us'!R139/100)</f>
        <v>119.43352476866879</v>
      </c>
      <c r="S139" s="5">
        <f>'ssp2-pop'!S139*('ssp2-us'!S139/100)</f>
        <v>122.2421431280037</v>
      </c>
      <c r="T139" s="5">
        <f>'ssp2-pop'!T139*('ssp2-us'!T139/100)</f>
        <v>124.42286000824082</v>
      </c>
      <c r="U139" s="5">
        <f>'ssp2-pop'!U139*('ssp2-us'!U139/100)</f>
        <v>125.9993785347159</v>
      </c>
      <c r="V139" s="5">
        <f>'ssp2-pop'!V139*('ssp2-us'!V139/100)</f>
        <v>127.01222358172669</v>
      </c>
      <c r="W139" s="5">
        <f>'ssp2-pop'!W139*('ssp2-us'!W139/100)</f>
        <v>127.49657012454995</v>
      </c>
      <c r="X139" s="5">
        <f>'ssp2-pop'!X139*('ssp2-us'!X139/100)</f>
        <v>127.49057385590915</v>
      </c>
    </row>
    <row r="140" spans="1:24" x14ac:dyDescent="0.3">
      <c r="A140" s="6" t="s">
        <v>6</v>
      </c>
      <c r="B140" s="6" t="s">
        <v>202</v>
      </c>
      <c r="C140" s="6" t="s">
        <v>147</v>
      </c>
      <c r="D140" s="6" t="s">
        <v>205</v>
      </c>
      <c r="E140" s="6" t="s">
        <v>204</v>
      </c>
      <c r="F140" s="5">
        <f>'ssp2-pop'!F140*('ssp2-us'!F140/100)</f>
        <v>0.85906639916000016</v>
      </c>
      <c r="G140" s="5">
        <f>'ssp2-pop'!G140*('ssp2-us'!G140/100)</f>
        <v>1.0902467034374677</v>
      </c>
      <c r="H140" s="5">
        <f>'ssp2-pop'!H140*('ssp2-us'!H140/100)</f>
        <v>1.3560948299726614</v>
      </c>
      <c r="I140" s="5">
        <f>'ssp2-pop'!I140*('ssp2-us'!I140/100)</f>
        <v>1.6617134652958547</v>
      </c>
      <c r="J140" s="5">
        <f>'ssp2-pop'!J140*('ssp2-us'!J140/100)</f>
        <v>2.0067980505068701</v>
      </c>
      <c r="K140" s="5">
        <f>'ssp2-pop'!K140*('ssp2-us'!K140/100)</f>
        <v>2.3834946517060369</v>
      </c>
      <c r="L140" s="5">
        <f>'ssp2-pop'!L140*('ssp2-us'!L140/100)</f>
        <v>2.7804330467807965</v>
      </c>
      <c r="M140" s="5">
        <f>'ssp2-pop'!M140*('ssp2-us'!M140/100)</f>
        <v>3.1922827197658159</v>
      </c>
      <c r="N140" s="5">
        <f>'ssp2-pop'!N140*('ssp2-us'!N140/100)</f>
        <v>3.6098722020377165</v>
      </c>
      <c r="O140" s="5">
        <f>'ssp2-pop'!O140*('ssp2-us'!O140/100)</f>
        <v>4.0276508185624387</v>
      </c>
      <c r="P140" s="5">
        <f>'ssp2-pop'!P140*('ssp2-us'!P140/100)</f>
        <v>4.4335707556274153</v>
      </c>
      <c r="Q140" s="5">
        <f>'ssp2-pop'!Q140*('ssp2-us'!Q140/100)</f>
        <v>4.8206408712085693</v>
      </c>
      <c r="R140" s="5">
        <f>'ssp2-pop'!R140*('ssp2-us'!R140/100)</f>
        <v>5.1767542215141624</v>
      </c>
      <c r="S140" s="5">
        <f>'ssp2-pop'!S140*('ssp2-us'!S140/100)</f>
        <v>5.4981268878796286</v>
      </c>
      <c r="T140" s="5">
        <f>'ssp2-pop'!T140*('ssp2-us'!T140/100)</f>
        <v>5.7844223322259598</v>
      </c>
      <c r="U140" s="5">
        <f>'ssp2-pop'!U140*('ssp2-us'!U140/100)</f>
        <v>6.0307897506821107</v>
      </c>
      <c r="V140" s="5">
        <f>'ssp2-pop'!V140*('ssp2-us'!V140/100)</f>
        <v>6.2351293998364632</v>
      </c>
      <c r="W140" s="5">
        <f>'ssp2-pop'!W140*('ssp2-us'!W140/100)</f>
        <v>6.3955602913386898</v>
      </c>
      <c r="X140" s="5">
        <f>'ssp2-pop'!X140*('ssp2-us'!X140/100)</f>
        <v>6.5175380946486072</v>
      </c>
    </row>
    <row r="141" spans="1:24" x14ac:dyDescent="0.3">
      <c r="A141" s="6" t="s">
        <v>6</v>
      </c>
      <c r="B141" s="6" t="s">
        <v>202</v>
      </c>
      <c r="C141" s="6" t="s">
        <v>148</v>
      </c>
      <c r="D141" s="6" t="s">
        <v>205</v>
      </c>
      <c r="E141" s="6" t="s">
        <v>204</v>
      </c>
      <c r="F141" s="5">
        <f>'ssp2-pop'!F141*('ssp2-us'!F141/100)</f>
        <v>23.3326864028</v>
      </c>
      <c r="G141" s="5">
        <f>'ssp2-pop'!G141*('ssp2-us'!G141/100)</f>
        <v>24.494929063581562</v>
      </c>
      <c r="H141" s="5">
        <f>'ssp2-pop'!H141*('ssp2-us'!H141/100)</f>
        <v>25.487297436898679</v>
      </c>
      <c r="I141" s="5">
        <f>'ssp2-pop'!I141*('ssp2-us'!I141/100)</f>
        <v>26.268702815021854</v>
      </c>
      <c r="J141" s="5">
        <f>'ssp2-pop'!J141*('ssp2-us'!J141/100)</f>
        <v>26.800775219421176</v>
      </c>
      <c r="K141" s="5">
        <f>'ssp2-pop'!K141*('ssp2-us'!K141/100)</f>
        <v>27.075747937740307</v>
      </c>
      <c r="L141" s="5">
        <f>'ssp2-pop'!L141*('ssp2-us'!L141/100)</f>
        <v>27.181019911707697</v>
      </c>
      <c r="M141" s="5">
        <f>'ssp2-pop'!M141*('ssp2-us'!M141/100)</f>
        <v>27.19486469113766</v>
      </c>
      <c r="N141" s="5">
        <f>'ssp2-pop'!N141*('ssp2-us'!N141/100)</f>
        <v>27.148078415041606</v>
      </c>
      <c r="O141" s="5">
        <f>'ssp2-pop'!O141*('ssp2-us'!O141/100)</f>
        <v>27.020417046728735</v>
      </c>
      <c r="P141" s="5">
        <f>'ssp2-pop'!P141*('ssp2-us'!P141/100)</f>
        <v>26.779724744775383</v>
      </c>
      <c r="Q141" s="5">
        <f>'ssp2-pop'!Q141*('ssp2-us'!Q141/100)</f>
        <v>26.389019967460143</v>
      </c>
      <c r="R141" s="5">
        <f>'ssp2-pop'!R141*('ssp2-us'!R141/100)</f>
        <v>25.862530883953752</v>
      </c>
      <c r="S141" s="5">
        <f>'ssp2-pop'!S141*('ssp2-us'!S141/100)</f>
        <v>25.258130627324203</v>
      </c>
      <c r="T141" s="5">
        <f>'ssp2-pop'!T141*('ssp2-us'!T141/100)</f>
        <v>24.642202745612686</v>
      </c>
      <c r="U141" s="5">
        <f>'ssp2-pop'!U141*('ssp2-us'!U141/100)</f>
        <v>24.058585932533315</v>
      </c>
      <c r="V141" s="5">
        <f>'ssp2-pop'!V141*('ssp2-us'!V141/100)</f>
        <v>23.522377070544838</v>
      </c>
      <c r="W141" s="5">
        <f>'ssp2-pop'!W141*('ssp2-us'!W141/100)</f>
        <v>23.028684907242877</v>
      </c>
      <c r="X141" s="5">
        <f>'ssp2-pop'!X141*('ssp2-us'!X141/100)</f>
        <v>22.55741528741618</v>
      </c>
    </row>
    <row r="142" spans="1:24" x14ac:dyDescent="0.3">
      <c r="A142" s="6" t="s">
        <v>6</v>
      </c>
      <c r="B142" s="6" t="s">
        <v>202</v>
      </c>
      <c r="C142" s="6" t="s">
        <v>149</v>
      </c>
      <c r="D142" s="6" t="s">
        <v>205</v>
      </c>
      <c r="E142" s="6" t="s">
        <v>204</v>
      </c>
      <c r="F142" s="5">
        <f>'ssp2-pop'!F142*('ssp2-us'!F142/100)</f>
        <v>3.7034585406500016</v>
      </c>
      <c r="G142" s="5">
        <f>'ssp2-pop'!G142*('ssp2-us'!G142/100)</f>
        <v>3.6922296857654597</v>
      </c>
      <c r="H142" s="5">
        <f>'ssp2-pop'!H142*('ssp2-us'!H142/100)</f>
        <v>3.635636420582792</v>
      </c>
      <c r="I142" s="5">
        <f>'ssp2-pop'!I142*('ssp2-us'!I142/100)</f>
        <v>3.5617737125992659</v>
      </c>
      <c r="J142" s="5">
        <f>'ssp2-pop'!J142*('ssp2-us'!J142/100)</f>
        <v>3.470494539013413</v>
      </c>
      <c r="K142" s="5">
        <f>'ssp2-pop'!K142*('ssp2-us'!K142/100)</f>
        <v>3.3630094815710931</v>
      </c>
      <c r="L142" s="5">
        <f>'ssp2-pop'!L142*('ssp2-us'!L142/100)</f>
        <v>3.2424764187295305</v>
      </c>
      <c r="M142" s="5">
        <f>'ssp2-pop'!M142*('ssp2-us'!M142/100)</f>
        <v>3.1082836582825313</v>
      </c>
      <c r="N142" s="5">
        <f>'ssp2-pop'!N142*('ssp2-us'!N142/100)</f>
        <v>2.9668144049499054</v>
      </c>
      <c r="O142" s="5">
        <f>'ssp2-pop'!O142*('ssp2-us'!O142/100)</f>
        <v>2.8205998344590415</v>
      </c>
      <c r="P142" s="5">
        <f>'ssp2-pop'!P142*('ssp2-us'!P142/100)</f>
        <v>2.6725206715073178</v>
      </c>
      <c r="Q142" s="5">
        <f>'ssp2-pop'!Q142*('ssp2-us'!Q142/100)</f>
        <v>2.5318772583315869</v>
      </c>
      <c r="R142" s="5">
        <f>'ssp2-pop'!R142*('ssp2-us'!R142/100)</f>
        <v>2.4001501338365934</v>
      </c>
      <c r="S142" s="5">
        <f>'ssp2-pop'!S142*('ssp2-us'!S142/100)</f>
        <v>2.278132767733398</v>
      </c>
      <c r="T142" s="5">
        <f>'ssp2-pop'!T142*('ssp2-us'!T142/100)</f>
        <v>2.1663517500714078</v>
      </c>
      <c r="U142" s="5">
        <f>'ssp2-pop'!U142*('ssp2-us'!U142/100)</f>
        <v>2.0647475452414645</v>
      </c>
      <c r="V142" s="5">
        <f>'ssp2-pop'!V142*('ssp2-us'!V142/100)</f>
        <v>1.9726599363574673</v>
      </c>
      <c r="W142" s="5">
        <f>'ssp2-pop'!W142*('ssp2-us'!W142/100)</f>
        <v>1.8890601605998827</v>
      </c>
      <c r="X142" s="5">
        <f>'ssp2-pop'!X142*('ssp2-us'!X142/100)</f>
        <v>1.8098456769306086</v>
      </c>
    </row>
    <row r="143" spans="1:24" x14ac:dyDescent="0.3">
      <c r="A143" s="6" t="s">
        <v>6</v>
      </c>
      <c r="B143" s="6" t="s">
        <v>202</v>
      </c>
      <c r="C143" s="6" t="s">
        <v>150</v>
      </c>
      <c r="D143" s="6" t="s">
        <v>205</v>
      </c>
      <c r="E143" s="6" t="s">
        <v>204</v>
      </c>
      <c r="F143" s="5">
        <f>'ssp2-pop'!F143*('ssp2-us'!F143/100)</f>
        <v>14.66008179235001</v>
      </c>
      <c r="G143" s="5">
        <f>'ssp2-pop'!G143*('ssp2-us'!G143/100)</f>
        <v>15.782748639996237</v>
      </c>
      <c r="H143" s="5">
        <f>'ssp2-pop'!H143*('ssp2-us'!H143/100)</f>
        <v>16.78103708798508</v>
      </c>
      <c r="I143" s="5">
        <f>'ssp2-pop'!I143*('ssp2-us'!I143/100)</f>
        <v>17.626372037688935</v>
      </c>
      <c r="J143" s="5">
        <f>'ssp2-pop'!J143*('ssp2-us'!J143/100)</f>
        <v>18.250436683195442</v>
      </c>
      <c r="K143" s="5">
        <f>'ssp2-pop'!K143*('ssp2-us'!K143/100)</f>
        <v>18.668800808408026</v>
      </c>
      <c r="L143" s="5">
        <f>'ssp2-pop'!L143*('ssp2-us'!L143/100)</f>
        <v>18.93417941275192</v>
      </c>
      <c r="M143" s="5">
        <f>'ssp2-pop'!M143*('ssp2-us'!M143/100)</f>
        <v>19.063465057482833</v>
      </c>
      <c r="N143" s="5">
        <f>'ssp2-pop'!N143*('ssp2-us'!N143/100)</f>
        <v>19.060990109558912</v>
      </c>
      <c r="O143" s="5">
        <f>'ssp2-pop'!O143*('ssp2-us'!O143/100)</f>
        <v>18.926366043356786</v>
      </c>
      <c r="P143" s="5">
        <f>'ssp2-pop'!P143*('ssp2-us'!P143/100)</f>
        <v>18.67821336417332</v>
      </c>
      <c r="Q143" s="5">
        <f>'ssp2-pop'!Q143*('ssp2-us'!Q143/100)</f>
        <v>18.344306727829736</v>
      </c>
      <c r="R143" s="5">
        <f>'ssp2-pop'!R143*('ssp2-us'!R143/100)</f>
        <v>17.956754803197942</v>
      </c>
      <c r="S143" s="5">
        <f>'ssp2-pop'!S143*('ssp2-us'!S143/100)</f>
        <v>17.520836008838462</v>
      </c>
      <c r="T143" s="5">
        <f>'ssp2-pop'!T143*('ssp2-us'!T143/100)</f>
        <v>17.028255131712395</v>
      </c>
      <c r="U143" s="5">
        <f>'ssp2-pop'!U143*('ssp2-us'!U143/100)</f>
        <v>16.481545253547488</v>
      </c>
      <c r="V143" s="5">
        <f>'ssp2-pop'!V143*('ssp2-us'!V143/100)</f>
        <v>15.896899167797802</v>
      </c>
      <c r="W143" s="5">
        <f>'ssp2-pop'!W143*('ssp2-us'!W143/100)</f>
        <v>15.302449035827738</v>
      </c>
      <c r="X143" s="5">
        <f>'ssp2-pop'!X143*('ssp2-us'!X143/100)</f>
        <v>14.720824877686329</v>
      </c>
    </row>
    <row r="144" spans="1:24" x14ac:dyDescent="0.3">
      <c r="A144" s="6" t="s">
        <v>6</v>
      </c>
      <c r="B144" s="6" t="s">
        <v>202</v>
      </c>
      <c r="C144" s="6" t="s">
        <v>151</v>
      </c>
      <c r="D144" s="6" t="s">
        <v>205</v>
      </c>
      <c r="E144" s="6" t="s">
        <v>204</v>
      </c>
      <c r="F144" s="5">
        <f>'ssp2-pop'!F144*('ssp2-us'!F144/100)</f>
        <v>6.4803924711599912</v>
      </c>
      <c r="G144" s="5">
        <f>'ssp2-pop'!G144*('ssp2-us'!G144/100)</f>
        <v>6.8689713412369473</v>
      </c>
      <c r="H144" s="5">
        <f>'ssp2-pop'!H144*('ssp2-us'!H144/100)</f>
        <v>7.218001426122501</v>
      </c>
      <c r="I144" s="5">
        <f>'ssp2-pop'!I144*('ssp2-us'!I144/100)</f>
        <v>7.5333582409760904</v>
      </c>
      <c r="J144" s="5">
        <f>'ssp2-pop'!J144*('ssp2-us'!J144/100)</f>
        <v>7.8229405414533773</v>
      </c>
      <c r="K144" s="5">
        <f>'ssp2-pop'!K144*('ssp2-us'!K144/100)</f>
        <v>8.0912615781832677</v>
      </c>
      <c r="L144" s="5">
        <f>'ssp2-pop'!L144*('ssp2-us'!L144/100)</f>
        <v>8.334352415844215</v>
      </c>
      <c r="M144" s="5">
        <f>'ssp2-pop'!M144*('ssp2-us'!M144/100)</f>
        <v>8.5458816442268848</v>
      </c>
      <c r="N144" s="5">
        <f>'ssp2-pop'!N144*('ssp2-us'!N144/100)</f>
        <v>8.7240226869731412</v>
      </c>
      <c r="O144" s="5">
        <f>'ssp2-pop'!O144*('ssp2-us'!O144/100)</f>
        <v>8.8648939847983268</v>
      </c>
      <c r="P144" s="5">
        <f>'ssp2-pop'!P144*('ssp2-us'!P144/100)</f>
        <v>8.9733874589156102</v>
      </c>
      <c r="Q144" s="5">
        <f>'ssp2-pop'!Q144*('ssp2-us'!Q144/100)</f>
        <v>9.0396778642077518</v>
      </c>
      <c r="R144" s="5">
        <f>'ssp2-pop'!R144*('ssp2-us'!R144/100)</f>
        <v>9.0703706510855451</v>
      </c>
      <c r="S144" s="5">
        <f>'ssp2-pop'!S144*('ssp2-us'!S144/100)</f>
        <v>9.0713396861128501</v>
      </c>
      <c r="T144" s="5">
        <f>'ssp2-pop'!T144*('ssp2-us'!T144/100)</f>
        <v>9.0508790504592991</v>
      </c>
      <c r="U144" s="5">
        <f>'ssp2-pop'!U144*('ssp2-us'!U144/100)</f>
        <v>9.0147740099194049</v>
      </c>
      <c r="V144" s="5">
        <f>'ssp2-pop'!V144*('ssp2-us'!V144/100)</f>
        <v>8.9630967407747999</v>
      </c>
      <c r="W144" s="5">
        <f>'ssp2-pop'!W144*('ssp2-us'!W144/100)</f>
        <v>8.8930424935804666</v>
      </c>
      <c r="X144" s="5">
        <f>'ssp2-pop'!X144*('ssp2-us'!X144/100)</f>
        <v>8.7897846616541333</v>
      </c>
    </row>
    <row r="145" spans="1:24" x14ac:dyDescent="0.3">
      <c r="A145" s="6" t="s">
        <v>6</v>
      </c>
      <c r="B145" s="6" t="s">
        <v>202</v>
      </c>
      <c r="C145" s="6" t="s">
        <v>152</v>
      </c>
      <c r="D145" s="6" t="s">
        <v>205</v>
      </c>
      <c r="E145" s="6" t="s">
        <v>204</v>
      </c>
      <c r="F145" s="5">
        <f>'ssp2-pop'!F145*('ssp2-us'!F145/100)</f>
        <v>3.9692242925999994</v>
      </c>
      <c r="G145" s="5">
        <f>'ssp2-pop'!G145*('ssp2-us'!G145/100)</f>
        <v>4.4944286953475068</v>
      </c>
      <c r="H145" s="5">
        <f>'ssp2-pop'!H145*('ssp2-us'!H145/100)</f>
        <v>5.0182995445740701</v>
      </c>
      <c r="I145" s="5">
        <f>'ssp2-pop'!I145*('ssp2-us'!I145/100)</f>
        <v>5.5256579213620611</v>
      </c>
      <c r="J145" s="5">
        <f>'ssp2-pop'!J145*('ssp2-us'!J145/100)</f>
        <v>6.0061141942715643</v>
      </c>
      <c r="K145" s="5">
        <f>'ssp2-pop'!K145*('ssp2-us'!K145/100)</f>
        <v>6.4586165201087917</v>
      </c>
      <c r="L145" s="5">
        <f>'ssp2-pop'!L145*('ssp2-us'!L145/100)</f>
        <v>6.8768784117744506</v>
      </c>
      <c r="M145" s="5">
        <f>'ssp2-pop'!M145*('ssp2-us'!M145/100)</f>
        <v>7.2537790476244055</v>
      </c>
      <c r="N145" s="5">
        <f>'ssp2-pop'!N145*('ssp2-us'!N145/100)</f>
        <v>7.5856291559651829</v>
      </c>
      <c r="O145" s="5">
        <f>'ssp2-pop'!O145*('ssp2-us'!O145/100)</f>
        <v>7.8744622241076936</v>
      </c>
      <c r="P145" s="5">
        <f>'ssp2-pop'!P145*('ssp2-us'!P145/100)</f>
        <v>8.1136353249623614</v>
      </c>
      <c r="Q145" s="5">
        <f>'ssp2-pop'!Q145*('ssp2-us'!Q145/100)</f>
        <v>8.309114513119285</v>
      </c>
      <c r="R145" s="5">
        <f>'ssp2-pop'!R145*('ssp2-us'!R145/100)</f>
        <v>8.4635395045607265</v>
      </c>
      <c r="S145" s="5">
        <f>'ssp2-pop'!S145*('ssp2-us'!S145/100)</f>
        <v>8.5791397341096332</v>
      </c>
      <c r="T145" s="5">
        <f>'ssp2-pop'!T145*('ssp2-us'!T145/100)</f>
        <v>8.6551862462167186</v>
      </c>
      <c r="U145" s="5">
        <f>'ssp2-pop'!U145*('ssp2-us'!U145/100)</f>
        <v>8.693875514993497</v>
      </c>
      <c r="V145" s="5">
        <f>'ssp2-pop'!V145*('ssp2-us'!V145/100)</f>
        <v>8.6965721569609613</v>
      </c>
      <c r="W145" s="5">
        <f>'ssp2-pop'!W145*('ssp2-us'!W145/100)</f>
        <v>8.6685401172063248</v>
      </c>
      <c r="X145" s="5">
        <f>'ssp2-pop'!X145*('ssp2-us'!X145/100)</f>
        <v>8.6144556881288796</v>
      </c>
    </row>
    <row r="146" spans="1:24" x14ac:dyDescent="0.3">
      <c r="A146" s="6" t="s">
        <v>6</v>
      </c>
      <c r="B146" s="6" t="s">
        <v>202</v>
      </c>
      <c r="C146" s="6" t="s">
        <v>153</v>
      </c>
      <c r="D146" s="6" t="s">
        <v>205</v>
      </c>
      <c r="E146" s="6" t="s">
        <v>204</v>
      </c>
      <c r="F146" s="5">
        <f>'ssp2-pop'!F146*('ssp2-us'!F146/100)</f>
        <v>2.994818516480001</v>
      </c>
      <c r="G146" s="5">
        <f>'ssp2-pop'!G146*('ssp2-us'!G146/100)</f>
        <v>3.4082429007499697</v>
      </c>
      <c r="H146" s="5">
        <f>'ssp2-pop'!H146*('ssp2-us'!H146/100)</f>
        <v>3.7818667231186258</v>
      </c>
      <c r="I146" s="5">
        <f>'ssp2-pop'!I146*('ssp2-us'!I146/100)</f>
        <v>4.1016347395584898</v>
      </c>
      <c r="J146" s="5">
        <f>'ssp2-pop'!J146*('ssp2-us'!J146/100)</f>
        <v>4.3753221354026763</v>
      </c>
      <c r="K146" s="5">
        <f>'ssp2-pop'!K146*('ssp2-us'!K146/100)</f>
        <v>4.6031452700169311</v>
      </c>
      <c r="L146" s="5">
        <f>'ssp2-pop'!L146*('ssp2-us'!L146/100)</f>
        <v>4.7848423441651082</v>
      </c>
      <c r="M146" s="5">
        <f>'ssp2-pop'!M146*('ssp2-us'!M146/100)</f>
        <v>4.9201397020764626</v>
      </c>
      <c r="N146" s="5">
        <f>'ssp2-pop'!N146*('ssp2-us'!N146/100)</f>
        <v>5.0178453186927134</v>
      </c>
      <c r="O146" s="5">
        <f>'ssp2-pop'!O146*('ssp2-us'!O146/100)</f>
        <v>5.0751633171622581</v>
      </c>
      <c r="P146" s="5">
        <f>'ssp2-pop'!P146*('ssp2-us'!P146/100)</f>
        <v>5.097659103669324</v>
      </c>
      <c r="Q146" s="5">
        <f>'ssp2-pop'!Q146*('ssp2-us'!Q146/100)</f>
        <v>5.1152078708985345</v>
      </c>
      <c r="R146" s="5">
        <f>'ssp2-pop'!R146*('ssp2-us'!R146/100)</f>
        <v>5.1300228178294898</v>
      </c>
      <c r="S146" s="5">
        <f>'ssp2-pop'!S146*('ssp2-us'!S146/100)</f>
        <v>5.1474229838767531</v>
      </c>
      <c r="T146" s="5">
        <f>'ssp2-pop'!T146*('ssp2-us'!T146/100)</f>
        <v>5.1672661020521167</v>
      </c>
      <c r="U146" s="5">
        <f>'ssp2-pop'!U146*('ssp2-us'!U146/100)</f>
        <v>5.1902328288101947</v>
      </c>
      <c r="V146" s="5">
        <f>'ssp2-pop'!V146*('ssp2-us'!V146/100)</f>
        <v>5.2211513583363249</v>
      </c>
      <c r="W146" s="5">
        <f>'ssp2-pop'!W146*('ssp2-us'!W146/100)</f>
        <v>5.2584117529968495</v>
      </c>
      <c r="X146" s="5">
        <f>'ssp2-pop'!X146*('ssp2-us'!X146/100)</f>
        <v>5.3042637818382454</v>
      </c>
    </row>
    <row r="147" spans="1:24" x14ac:dyDescent="0.3">
      <c r="A147" s="6" t="s">
        <v>6</v>
      </c>
      <c r="B147" s="6" t="s">
        <v>202</v>
      </c>
      <c r="C147" s="6" t="s">
        <v>154</v>
      </c>
      <c r="D147" s="6" t="s">
        <v>205</v>
      </c>
      <c r="E147" s="6" t="s">
        <v>204</v>
      </c>
      <c r="F147" s="5">
        <f>'ssp2-pop'!F147*('ssp2-us'!F147/100)</f>
        <v>0.13928912451999989</v>
      </c>
      <c r="G147" s="5">
        <f>'ssp2-pop'!G147*('ssp2-us'!G147/100)</f>
        <v>0.15681634838946606</v>
      </c>
      <c r="H147" s="5">
        <f>'ssp2-pop'!H147*('ssp2-us'!H147/100)</f>
        <v>0.17407923243416776</v>
      </c>
      <c r="I147" s="5">
        <f>'ssp2-pop'!I147*('ssp2-us'!I147/100)</f>
        <v>0.19044718474720068</v>
      </c>
      <c r="J147" s="5">
        <f>'ssp2-pop'!J147*('ssp2-us'!J147/100)</f>
        <v>0.20538209086592668</v>
      </c>
      <c r="K147" s="5">
        <f>'ssp2-pop'!K147*('ssp2-us'!K147/100)</f>
        <v>0.21876990476892105</v>
      </c>
      <c r="L147" s="5">
        <f>'ssp2-pop'!L147*('ssp2-us'!L147/100)</f>
        <v>0.23081144558824207</v>
      </c>
      <c r="M147" s="5">
        <f>'ssp2-pop'!M147*('ssp2-us'!M147/100)</f>
        <v>0.24155403397832823</v>
      </c>
      <c r="N147" s="5">
        <f>'ssp2-pop'!N147*('ssp2-us'!N147/100)</f>
        <v>0.25089882209793107</v>
      </c>
      <c r="O147" s="5">
        <f>'ssp2-pop'!O147*('ssp2-us'!O147/100)</f>
        <v>0.25889956077938497</v>
      </c>
      <c r="P147" s="5">
        <f>'ssp2-pop'!P147*('ssp2-us'!P147/100)</f>
        <v>0.2655892610936097</v>
      </c>
      <c r="Q147" s="5">
        <f>'ssp2-pop'!Q147*('ssp2-us'!Q147/100)</f>
        <v>0.2712122072299531</v>
      </c>
      <c r="R147" s="5">
        <f>'ssp2-pop'!R147*('ssp2-us'!R147/100)</f>
        <v>0.27593319538688282</v>
      </c>
      <c r="S147" s="5">
        <f>'ssp2-pop'!S147*('ssp2-us'!S147/100)</f>
        <v>0.27982856152327606</v>
      </c>
      <c r="T147" s="5">
        <f>'ssp2-pop'!T147*('ssp2-us'!T147/100)</f>
        <v>0.28290913740190854</v>
      </c>
      <c r="U147" s="5">
        <f>'ssp2-pop'!U147*('ssp2-us'!U147/100)</f>
        <v>0.28526829657556763</v>
      </c>
      <c r="V147" s="5">
        <f>'ssp2-pop'!V147*('ssp2-us'!V147/100)</f>
        <v>0.28711187045400227</v>
      </c>
      <c r="W147" s="5">
        <f>'ssp2-pop'!W147*('ssp2-us'!W147/100)</f>
        <v>0.28861455385523516</v>
      </c>
      <c r="X147" s="5">
        <f>'ssp2-pop'!X147*('ssp2-us'!X147/100)</f>
        <v>0.28988893025237977</v>
      </c>
    </row>
    <row r="148" spans="1:24" x14ac:dyDescent="0.3">
      <c r="A148" s="6" t="s">
        <v>6</v>
      </c>
      <c r="B148" s="6" t="s">
        <v>202</v>
      </c>
      <c r="C148" s="6" t="s">
        <v>155</v>
      </c>
      <c r="D148" s="6" t="s">
        <v>205</v>
      </c>
      <c r="E148" s="6" t="s">
        <v>204</v>
      </c>
      <c r="F148" s="5">
        <f>'ssp2-pop'!F148*('ssp2-us'!F148/100)</f>
        <v>1.6854689201165196</v>
      </c>
      <c r="G148" s="5">
        <f>'ssp2-pop'!G148*('ssp2-us'!G148/100)</f>
        <v>2.2189242963473648</v>
      </c>
      <c r="H148" s="5">
        <f>'ssp2-pop'!H148*('ssp2-us'!H148/100)</f>
        <v>2.4738786685227416</v>
      </c>
      <c r="I148" s="5">
        <f>'ssp2-pop'!I148*('ssp2-us'!I148/100)</f>
        <v>2.7202796379007457</v>
      </c>
      <c r="J148" s="5">
        <f>'ssp2-pop'!J148*('ssp2-us'!J148/100)</f>
        <v>2.9576832062496652</v>
      </c>
      <c r="K148" s="5">
        <f>'ssp2-pop'!K148*('ssp2-us'!K148/100)</f>
        <v>3.1855936213787248</v>
      </c>
      <c r="L148" s="5">
        <f>'ssp2-pop'!L148*('ssp2-us'!L148/100)</f>
        <v>3.3929270958289517</v>
      </c>
      <c r="M148" s="5">
        <f>'ssp2-pop'!M148*('ssp2-us'!M148/100)</f>
        <v>3.5741424884267907</v>
      </c>
      <c r="N148" s="5">
        <f>'ssp2-pop'!N148*('ssp2-us'!N148/100)</f>
        <v>3.7232815767623633</v>
      </c>
      <c r="O148" s="5">
        <f>'ssp2-pop'!O148*('ssp2-us'!O148/100)</f>
        <v>3.8414066109212475</v>
      </c>
      <c r="P148" s="5">
        <f>'ssp2-pop'!P148*('ssp2-us'!P148/100)</f>
        <v>3.9293617510017151</v>
      </c>
      <c r="Q148" s="5">
        <f>'ssp2-pop'!Q148*('ssp2-us'!Q148/100)</f>
        <v>3.9797915666369219</v>
      </c>
      <c r="R148" s="5">
        <f>'ssp2-pop'!R148*('ssp2-us'!R148/100)</f>
        <v>3.9905532554696559</v>
      </c>
      <c r="S148" s="5">
        <f>'ssp2-pop'!S148*('ssp2-us'!S148/100)</f>
        <v>3.9646641703846792</v>
      </c>
      <c r="T148" s="5">
        <f>'ssp2-pop'!T148*('ssp2-us'!T148/100)</f>
        <v>3.9107863138745667</v>
      </c>
      <c r="U148" s="5">
        <f>'ssp2-pop'!U148*('ssp2-us'!U148/100)</f>
        <v>3.8410911482081191</v>
      </c>
      <c r="V148" s="5">
        <f>'ssp2-pop'!V148*('ssp2-us'!V148/100)</f>
        <v>3.7625089405657413</v>
      </c>
      <c r="W148" s="5">
        <f>'ssp2-pop'!W148*('ssp2-us'!W148/100)</f>
        <v>3.6762679115042554</v>
      </c>
      <c r="X148" s="5">
        <f>'ssp2-pop'!X148*('ssp2-us'!X148/100)</f>
        <v>3.5793010271794676</v>
      </c>
    </row>
    <row r="149" spans="1:24" x14ac:dyDescent="0.3">
      <c r="A149" s="6" t="s">
        <v>6</v>
      </c>
      <c r="B149" s="6" t="s">
        <v>202</v>
      </c>
      <c r="C149" s="6" t="s">
        <v>156</v>
      </c>
      <c r="D149" s="6" t="s">
        <v>205</v>
      </c>
      <c r="E149" s="6" t="s">
        <v>204</v>
      </c>
      <c r="F149" s="5">
        <f>'ssp2-pop'!F149*('ssp2-us'!F149/100)</f>
        <v>0.79542236952652257</v>
      </c>
      <c r="G149" s="5">
        <f>'ssp2-pop'!G149*('ssp2-us'!G149/100)</f>
        <v>0.86502448347958338</v>
      </c>
      <c r="H149" s="5">
        <f>'ssp2-pop'!H149*('ssp2-us'!H149/100)</f>
        <v>0.91800666738742065</v>
      </c>
      <c r="I149" s="5">
        <f>'ssp2-pop'!I149*('ssp2-us'!I149/100)</f>
        <v>0.96504707949786173</v>
      </c>
      <c r="J149" s="5">
        <f>'ssp2-pop'!J149*('ssp2-us'!J149/100)</f>
        <v>1.0073725991756228</v>
      </c>
      <c r="K149" s="5">
        <f>'ssp2-pop'!K149*('ssp2-us'!K149/100)</f>
        <v>1.0462494384632857</v>
      </c>
      <c r="L149" s="5">
        <f>'ssp2-pop'!L149*('ssp2-us'!L149/100)</f>
        <v>1.0813730409281557</v>
      </c>
      <c r="M149" s="5">
        <f>'ssp2-pop'!M149*('ssp2-us'!M149/100)</f>
        <v>1.1122213676667223</v>
      </c>
      <c r="N149" s="5">
        <f>'ssp2-pop'!N149*('ssp2-us'!N149/100)</f>
        <v>1.1384055826379502</v>
      </c>
      <c r="O149" s="5">
        <f>'ssp2-pop'!O149*('ssp2-us'!O149/100)</f>
        <v>1.1607434652282549</v>
      </c>
      <c r="P149" s="5">
        <f>'ssp2-pop'!P149*('ssp2-us'!P149/100)</f>
        <v>1.1799156455782898</v>
      </c>
      <c r="Q149" s="5">
        <f>'ssp2-pop'!Q149*('ssp2-us'!Q149/100)</f>
        <v>1.1966891615115629</v>
      </c>
      <c r="R149" s="5">
        <f>'ssp2-pop'!R149*('ssp2-us'!R149/100)</f>
        <v>1.2116353446225776</v>
      </c>
      <c r="S149" s="5">
        <f>'ssp2-pop'!S149*('ssp2-us'!S149/100)</f>
        <v>1.2247968775942799</v>
      </c>
      <c r="T149" s="5">
        <f>'ssp2-pop'!T149*('ssp2-us'!T149/100)</f>
        <v>1.2358754510921444</v>
      </c>
      <c r="U149" s="5">
        <f>'ssp2-pop'!U149*('ssp2-us'!U149/100)</f>
        <v>1.2446149130722786</v>
      </c>
      <c r="V149" s="5">
        <f>'ssp2-pop'!V149*('ssp2-us'!V149/100)</f>
        <v>1.2514331840019903</v>
      </c>
      <c r="W149" s="5">
        <f>'ssp2-pop'!W149*('ssp2-us'!W149/100)</f>
        <v>1.256760834903595</v>
      </c>
      <c r="X149" s="5">
        <f>'ssp2-pop'!X149*('ssp2-us'!X149/100)</f>
        <v>1.2608267161137716</v>
      </c>
    </row>
    <row r="150" spans="1:24" x14ac:dyDescent="0.3">
      <c r="A150" s="6" t="s">
        <v>6</v>
      </c>
      <c r="B150" s="6" t="s">
        <v>202</v>
      </c>
      <c r="C150" s="6" t="s">
        <v>157</v>
      </c>
      <c r="D150" s="6" t="s">
        <v>205</v>
      </c>
      <c r="E150" s="6" t="s">
        <v>204</v>
      </c>
      <c r="F150" s="5">
        <f>'ssp2-pop'!F150*('ssp2-us'!F150/100)</f>
        <v>12.347572822569999</v>
      </c>
      <c r="G150" s="5">
        <f>'ssp2-pop'!G150*('ssp2-us'!G150/100)</f>
        <v>12.815515650953374</v>
      </c>
      <c r="H150" s="5">
        <f>'ssp2-pop'!H150*('ssp2-us'!H150/100)</f>
        <v>13.149104153417765</v>
      </c>
      <c r="I150" s="5">
        <f>'ssp2-pop'!I150*('ssp2-us'!I150/100)</f>
        <v>13.355111393639103</v>
      </c>
      <c r="J150" s="5">
        <f>'ssp2-pop'!J150*('ssp2-us'!J150/100)</f>
        <v>13.456545166508748</v>
      </c>
      <c r="K150" s="5">
        <f>'ssp2-pop'!K150*('ssp2-us'!K150/100)</f>
        <v>13.465074494728956</v>
      </c>
      <c r="L150" s="5">
        <f>'ssp2-pop'!L150*('ssp2-us'!L150/100)</f>
        <v>13.38576030647849</v>
      </c>
      <c r="M150" s="5">
        <f>'ssp2-pop'!M150*('ssp2-us'!M150/100)</f>
        <v>13.22012856641066</v>
      </c>
      <c r="N150" s="5">
        <f>'ssp2-pop'!N150*('ssp2-us'!N150/100)</f>
        <v>12.969162618844619</v>
      </c>
      <c r="O150" s="5">
        <f>'ssp2-pop'!O150*('ssp2-us'!O150/100)</f>
        <v>12.63883700997213</v>
      </c>
      <c r="P150" s="5">
        <f>'ssp2-pop'!P150*('ssp2-us'!P150/100)</f>
        <v>12.238452290476836</v>
      </c>
      <c r="Q150" s="5">
        <f>'ssp2-pop'!Q150*('ssp2-us'!Q150/100)</f>
        <v>11.784412553257321</v>
      </c>
      <c r="R150" s="5">
        <f>'ssp2-pop'!R150*('ssp2-us'!R150/100)</f>
        <v>11.303982498333523</v>
      </c>
      <c r="S150" s="5">
        <f>'ssp2-pop'!S150*('ssp2-us'!S150/100)</f>
        <v>10.825217562650394</v>
      </c>
      <c r="T150" s="5">
        <f>'ssp2-pop'!T150*('ssp2-us'!T150/100)</f>
        <v>10.370735146326052</v>
      </c>
      <c r="U150" s="5">
        <f>'ssp2-pop'!U150*('ssp2-us'!U150/100)</f>
        <v>9.9540678837576433</v>
      </c>
      <c r="V150" s="5">
        <f>'ssp2-pop'!V150*('ssp2-us'!V150/100)</f>
        <v>9.5813300646689576</v>
      </c>
      <c r="W150" s="5">
        <f>'ssp2-pop'!W150*('ssp2-us'!W150/100)</f>
        <v>9.2450200724452998</v>
      </c>
      <c r="X150" s="5">
        <f>'ssp2-pop'!X150*('ssp2-us'!X150/100)</f>
        <v>8.9323380211902705</v>
      </c>
    </row>
    <row r="151" spans="1:24" x14ac:dyDescent="0.3">
      <c r="A151" s="6" t="s">
        <v>6</v>
      </c>
      <c r="B151" s="6" t="s">
        <v>202</v>
      </c>
      <c r="C151" s="6" t="s">
        <v>158</v>
      </c>
      <c r="D151" s="6" t="s">
        <v>205</v>
      </c>
      <c r="E151" s="6" t="s">
        <v>204</v>
      </c>
      <c r="F151" s="5">
        <f>'ssp2-pop'!F151*('ssp2-us'!F151/100)</f>
        <v>104.59819985388006</v>
      </c>
      <c r="G151" s="5">
        <f>'ssp2-pop'!G151*('ssp2-us'!G151/100)</f>
        <v>107.33836507192187</v>
      </c>
      <c r="H151" s="5">
        <f>'ssp2-pop'!H151*('ssp2-us'!H151/100)</f>
        <v>109.49816680282636</v>
      </c>
      <c r="I151" s="5">
        <f>'ssp2-pop'!I151*('ssp2-us'!I151/100)</f>
        <v>111.12408427685021</v>
      </c>
      <c r="J151" s="5">
        <f>'ssp2-pop'!J151*('ssp2-us'!J151/100)</f>
        <v>112.33220857155229</v>
      </c>
      <c r="K151" s="5">
        <f>'ssp2-pop'!K151*('ssp2-us'!K151/100)</f>
        <v>113.42502247361719</v>
      </c>
      <c r="L151" s="5">
        <f>'ssp2-pop'!L151*('ssp2-us'!L151/100)</f>
        <v>114.68953768170104</v>
      </c>
      <c r="M151" s="5">
        <f>'ssp2-pop'!M151*('ssp2-us'!M151/100)</f>
        <v>115.90463116522371</v>
      </c>
      <c r="N151" s="5">
        <f>'ssp2-pop'!N151*('ssp2-us'!N151/100)</f>
        <v>116.99487501172231</v>
      </c>
      <c r="O151" s="5">
        <f>'ssp2-pop'!O151*('ssp2-us'!O151/100)</f>
        <v>117.85945559723064</v>
      </c>
      <c r="P151" s="5">
        <f>'ssp2-pop'!P151*('ssp2-us'!P151/100)</f>
        <v>118.56731338714854</v>
      </c>
      <c r="Q151" s="5">
        <f>'ssp2-pop'!Q151*('ssp2-us'!Q151/100)</f>
        <v>118.93456899650117</v>
      </c>
      <c r="R151" s="5">
        <f>'ssp2-pop'!R151*('ssp2-us'!R151/100)</f>
        <v>119.05484853114262</v>
      </c>
      <c r="S151" s="5">
        <f>'ssp2-pop'!S151*('ssp2-us'!S151/100)</f>
        <v>118.90145998765769</v>
      </c>
      <c r="T151" s="5">
        <f>'ssp2-pop'!T151*('ssp2-us'!T151/100)</f>
        <v>118.42649271050485</v>
      </c>
      <c r="U151" s="5">
        <f>'ssp2-pop'!U151*('ssp2-us'!U151/100)</f>
        <v>117.65170905719479</v>
      </c>
      <c r="V151" s="5">
        <f>'ssp2-pop'!V151*('ssp2-us'!V151/100)</f>
        <v>116.64670875492769</v>
      </c>
      <c r="W151" s="5">
        <f>'ssp2-pop'!W151*('ssp2-us'!W151/100)</f>
        <v>115.4287520060642</v>
      </c>
      <c r="X151" s="5">
        <f>'ssp2-pop'!X151*('ssp2-us'!X151/100)</f>
        <v>113.93478850576209</v>
      </c>
    </row>
    <row r="152" spans="1:24" x14ac:dyDescent="0.3">
      <c r="A152" s="6" t="s">
        <v>6</v>
      </c>
      <c r="B152" s="6" t="s">
        <v>202</v>
      </c>
      <c r="C152" s="6" t="s">
        <v>159</v>
      </c>
      <c r="D152" s="6" t="s">
        <v>205</v>
      </c>
      <c r="E152" s="6" t="s">
        <v>204</v>
      </c>
      <c r="F152" s="5">
        <f>'ssp2-pop'!F152*('ssp2-us'!F152/100)</f>
        <v>2.0030499026999999</v>
      </c>
      <c r="G152" s="5">
        <f>'ssp2-pop'!G152*('ssp2-us'!G152/100)</f>
        <v>2.5520577539822442</v>
      </c>
      <c r="H152" s="5">
        <f>'ssp2-pop'!H152*('ssp2-us'!H152/100)</f>
        <v>3.1943852212631358</v>
      </c>
      <c r="I152" s="5">
        <f>'ssp2-pop'!I152*('ssp2-us'!I152/100)</f>
        <v>3.9177346584712329</v>
      </c>
      <c r="J152" s="5">
        <f>'ssp2-pop'!J152*('ssp2-us'!J152/100)</f>
        <v>4.7312413252457546</v>
      </c>
      <c r="K152" s="5">
        <f>'ssp2-pop'!K152*('ssp2-us'!K152/100)</f>
        <v>5.6495599523285138</v>
      </c>
      <c r="L152" s="5">
        <f>'ssp2-pop'!L152*('ssp2-us'!L152/100)</f>
        <v>6.6713116848236345</v>
      </c>
      <c r="M152" s="5">
        <f>'ssp2-pop'!M152*('ssp2-us'!M152/100)</f>
        <v>7.7730429610637186</v>
      </c>
      <c r="N152" s="5">
        <f>'ssp2-pop'!N152*('ssp2-us'!N152/100)</f>
        <v>8.9272628992853296</v>
      </c>
      <c r="O152" s="5">
        <f>'ssp2-pop'!O152*('ssp2-us'!O152/100)</f>
        <v>10.094522134542872</v>
      </c>
      <c r="P152" s="5">
        <f>'ssp2-pop'!P152*('ssp2-us'!P152/100)</f>
        <v>11.268716716642702</v>
      </c>
      <c r="Q152" s="5">
        <f>'ssp2-pop'!Q152*('ssp2-us'!Q152/100)</f>
        <v>12.463189343006469</v>
      </c>
      <c r="R152" s="5">
        <f>'ssp2-pop'!R152*('ssp2-us'!R152/100)</f>
        <v>13.668816423444765</v>
      </c>
      <c r="S152" s="5">
        <f>'ssp2-pop'!S152*('ssp2-us'!S152/100)</f>
        <v>14.862214431597328</v>
      </c>
      <c r="T152" s="5">
        <f>'ssp2-pop'!T152*('ssp2-us'!T152/100)</f>
        <v>16.015916932065146</v>
      </c>
      <c r="U152" s="5">
        <f>'ssp2-pop'!U152*('ssp2-us'!U152/100)</f>
        <v>17.114562406910014</v>
      </c>
      <c r="V152" s="5">
        <f>'ssp2-pop'!V152*('ssp2-us'!V152/100)</f>
        <v>18.140352803270947</v>
      </c>
      <c r="W152" s="5">
        <f>'ssp2-pop'!W152*('ssp2-us'!W152/100)</f>
        <v>19.095516598738307</v>
      </c>
      <c r="X152" s="5">
        <f>'ssp2-pop'!X152*('ssp2-us'!X152/100)</f>
        <v>19.959880290015512</v>
      </c>
    </row>
    <row r="153" spans="1:24" x14ac:dyDescent="0.3">
      <c r="A153" s="6" t="s">
        <v>6</v>
      </c>
      <c r="B153" s="6" t="s">
        <v>202</v>
      </c>
      <c r="C153" s="6" t="s">
        <v>160</v>
      </c>
      <c r="D153" s="6" t="s">
        <v>205</v>
      </c>
      <c r="E153" s="6" t="s">
        <v>204</v>
      </c>
      <c r="F153" s="5">
        <f>'ssp2-pop'!F153*('ssp2-us'!F153/100)</f>
        <v>22.527742103639987</v>
      </c>
      <c r="G153" s="5">
        <f>'ssp2-pop'!G153*('ssp2-us'!G153/100)</f>
        <v>25.953213819454998</v>
      </c>
      <c r="H153" s="5">
        <f>'ssp2-pop'!H153*('ssp2-us'!H153/100)</f>
        <v>29.482701676708832</v>
      </c>
      <c r="I153" s="5">
        <f>'ssp2-pop'!I153*('ssp2-us'!I153/100)</f>
        <v>33.009662040547319</v>
      </c>
      <c r="J153" s="5">
        <f>'ssp2-pop'!J153*('ssp2-us'!J153/100)</f>
        <v>36.529658269430278</v>
      </c>
      <c r="K153" s="5">
        <f>'ssp2-pop'!K153*('ssp2-us'!K153/100)</f>
        <v>40.025456298666342</v>
      </c>
      <c r="L153" s="5">
        <f>'ssp2-pop'!L153*('ssp2-us'!L153/100)</f>
        <v>43.428448651858076</v>
      </c>
      <c r="M153" s="5">
        <f>'ssp2-pop'!M153*('ssp2-us'!M153/100)</f>
        <v>46.621080563651567</v>
      </c>
      <c r="N153" s="5">
        <f>'ssp2-pop'!N153*('ssp2-us'!N153/100)</f>
        <v>49.577120224920542</v>
      </c>
      <c r="O153" s="5">
        <f>'ssp2-pop'!O153*('ssp2-us'!O153/100)</f>
        <v>52.282903118332833</v>
      </c>
      <c r="P153" s="5">
        <f>'ssp2-pop'!P153*('ssp2-us'!P153/100)</f>
        <v>54.664834278635503</v>
      </c>
      <c r="Q153" s="5">
        <f>'ssp2-pop'!Q153*('ssp2-us'!Q153/100)</f>
        <v>56.667724333525733</v>
      </c>
      <c r="R153" s="5">
        <f>'ssp2-pop'!R153*('ssp2-us'!R153/100)</f>
        <v>58.267833104490585</v>
      </c>
      <c r="S153" s="5">
        <f>'ssp2-pop'!S153*('ssp2-us'!S153/100)</f>
        <v>59.501863835757526</v>
      </c>
      <c r="T153" s="5">
        <f>'ssp2-pop'!T153*('ssp2-us'!T153/100)</f>
        <v>60.385854621777369</v>
      </c>
      <c r="U153" s="5">
        <f>'ssp2-pop'!U153*('ssp2-us'!U153/100)</f>
        <v>60.918533582618764</v>
      </c>
      <c r="V153" s="5">
        <f>'ssp2-pop'!V153*('ssp2-us'!V153/100)</f>
        <v>61.087904257900256</v>
      </c>
      <c r="W153" s="5">
        <f>'ssp2-pop'!W153*('ssp2-us'!W153/100)</f>
        <v>60.952244095745392</v>
      </c>
      <c r="X153" s="5">
        <f>'ssp2-pop'!X153*('ssp2-us'!X153/100)</f>
        <v>60.504585774815439</v>
      </c>
    </row>
    <row r="154" spans="1:24" x14ac:dyDescent="0.3">
      <c r="A154" s="6" t="s">
        <v>6</v>
      </c>
      <c r="B154" s="6" t="s">
        <v>202</v>
      </c>
      <c r="C154" s="6" t="s">
        <v>161</v>
      </c>
      <c r="D154" s="6" t="s">
        <v>205</v>
      </c>
      <c r="E154" s="6" t="s">
        <v>204</v>
      </c>
      <c r="F154" s="5">
        <f>'ssp2-pop'!F154*('ssp2-us'!F154/100)</f>
        <v>17.466070418925288</v>
      </c>
      <c r="G154" s="5">
        <f>'ssp2-pop'!G154*('ssp2-us'!G154/100)</f>
        <v>21.149130696633961</v>
      </c>
      <c r="H154" s="5">
        <f>'ssp2-pop'!H154*('ssp2-us'!H154/100)</f>
        <v>25.099337231577074</v>
      </c>
      <c r="I154" s="5">
        <f>'ssp2-pop'!I154*('ssp2-us'!I154/100)</f>
        <v>29.215323952087783</v>
      </c>
      <c r="J154" s="5">
        <f>'ssp2-pop'!J154*('ssp2-us'!J154/100)</f>
        <v>33.471666015825804</v>
      </c>
      <c r="K154" s="5">
        <f>'ssp2-pop'!K154*('ssp2-us'!K154/100)</f>
        <v>37.758802674142679</v>
      </c>
      <c r="L154" s="5">
        <f>'ssp2-pop'!L154*('ssp2-us'!L154/100)</f>
        <v>41.962522092619572</v>
      </c>
      <c r="M154" s="5">
        <f>'ssp2-pop'!M154*('ssp2-us'!M154/100)</f>
        <v>45.963406351490605</v>
      </c>
      <c r="N154" s="5">
        <f>'ssp2-pop'!N154*('ssp2-us'!N154/100)</f>
        <v>49.697019441327107</v>
      </c>
      <c r="O154" s="5">
        <f>'ssp2-pop'!O154*('ssp2-us'!O154/100)</f>
        <v>53.167392160552808</v>
      </c>
      <c r="P154" s="5">
        <f>'ssp2-pop'!P154*('ssp2-us'!P154/100)</f>
        <v>56.317747332849486</v>
      </c>
      <c r="Q154" s="5">
        <f>'ssp2-pop'!Q154*('ssp2-us'!Q154/100)</f>
        <v>59.08939913380781</v>
      </c>
      <c r="R154" s="5">
        <f>'ssp2-pop'!R154*('ssp2-us'!R154/100)</f>
        <v>61.505137613807712</v>
      </c>
      <c r="S154" s="5">
        <f>'ssp2-pop'!S154*('ssp2-us'!S154/100)</f>
        <v>63.557881934126343</v>
      </c>
      <c r="T154" s="5">
        <f>'ssp2-pop'!T154*('ssp2-us'!T154/100)</f>
        <v>65.1821763385081</v>
      </c>
      <c r="U154" s="5">
        <f>'ssp2-pop'!U154*('ssp2-us'!U154/100)</f>
        <v>66.373935530488211</v>
      </c>
      <c r="V154" s="5">
        <f>'ssp2-pop'!V154*('ssp2-us'!V154/100)</f>
        <v>67.175685851132855</v>
      </c>
      <c r="W154" s="5">
        <f>'ssp2-pop'!W154*('ssp2-us'!W154/100)</f>
        <v>67.66773965149082</v>
      </c>
      <c r="X154" s="5">
        <f>'ssp2-pop'!X154*('ssp2-us'!X154/100)</f>
        <v>67.840539303535579</v>
      </c>
    </row>
    <row r="155" spans="1:24" x14ac:dyDescent="0.3">
      <c r="A155" s="6" t="s">
        <v>6</v>
      </c>
      <c r="B155" s="6" t="s">
        <v>202</v>
      </c>
      <c r="C155" s="6" t="s">
        <v>162</v>
      </c>
      <c r="D155" s="6" t="s">
        <v>205</v>
      </c>
      <c r="E155" s="6" t="s">
        <v>204</v>
      </c>
      <c r="F155" s="5">
        <f>'ssp2-pop'!F155*('ssp2-us'!F155/100)</f>
        <v>5.2692895891199969</v>
      </c>
      <c r="G155" s="5">
        <f>'ssp2-pop'!G155*('ssp2-us'!G155/100)</f>
        <v>6.415717587945764</v>
      </c>
      <c r="H155" s="5">
        <f>'ssp2-pop'!H155*('ssp2-us'!H155/100)</f>
        <v>7.6412963738804267</v>
      </c>
      <c r="I155" s="5">
        <f>'ssp2-pop'!I155*('ssp2-us'!I155/100)</f>
        <v>8.9230413821928156</v>
      </c>
      <c r="J155" s="5">
        <f>'ssp2-pop'!J155*('ssp2-us'!J155/100)</f>
        <v>10.244114659348188</v>
      </c>
      <c r="K155" s="5">
        <f>'ssp2-pop'!K155*('ssp2-us'!K155/100)</f>
        <v>11.596195800165216</v>
      </c>
      <c r="L155" s="5">
        <f>'ssp2-pop'!L155*('ssp2-us'!L155/100)</f>
        <v>12.930542503678177</v>
      </c>
      <c r="M155" s="5">
        <f>'ssp2-pop'!M155*('ssp2-us'!M155/100)</f>
        <v>14.216671065344093</v>
      </c>
      <c r="N155" s="5">
        <f>'ssp2-pop'!N155*('ssp2-us'!N155/100)</f>
        <v>15.42325425951678</v>
      </c>
      <c r="O155" s="5">
        <f>'ssp2-pop'!O155*('ssp2-us'!O155/100)</f>
        <v>16.541725438768015</v>
      </c>
      <c r="P155" s="5">
        <f>'ssp2-pop'!P155*('ssp2-us'!P155/100)</f>
        <v>17.582953007997911</v>
      </c>
      <c r="Q155" s="5">
        <f>'ssp2-pop'!Q155*('ssp2-us'!Q155/100)</f>
        <v>18.587567794459289</v>
      </c>
      <c r="R155" s="5">
        <f>'ssp2-pop'!R155*('ssp2-us'!R155/100)</f>
        <v>19.539373903452059</v>
      </c>
      <c r="S155" s="5">
        <f>'ssp2-pop'!S155*('ssp2-us'!S155/100)</f>
        <v>20.425789407020613</v>
      </c>
      <c r="T155" s="5">
        <f>'ssp2-pop'!T155*('ssp2-us'!T155/100)</f>
        <v>21.259695258445408</v>
      </c>
      <c r="U155" s="5">
        <f>'ssp2-pop'!U155*('ssp2-us'!U155/100)</f>
        <v>22.02293605180995</v>
      </c>
      <c r="V155" s="5">
        <f>'ssp2-pop'!V155*('ssp2-us'!V155/100)</f>
        <v>22.714174016307716</v>
      </c>
      <c r="W155" s="5">
        <f>'ssp2-pop'!W155*('ssp2-us'!W155/100)</f>
        <v>23.32990270840428</v>
      </c>
      <c r="X155" s="5">
        <f>'ssp2-pop'!X155*('ssp2-us'!X155/100)</f>
        <v>23.883368069961382</v>
      </c>
    </row>
    <row r="156" spans="1:24" x14ac:dyDescent="0.3">
      <c r="A156" s="6" t="s">
        <v>6</v>
      </c>
      <c r="B156" s="6" t="s">
        <v>202</v>
      </c>
      <c r="C156" s="6" t="s">
        <v>163</v>
      </c>
      <c r="D156" s="6" t="s">
        <v>205</v>
      </c>
      <c r="E156" s="6" t="s">
        <v>204</v>
      </c>
      <c r="F156" s="5">
        <f>'ssp2-pop'!F156*('ssp2-us'!F156/100)</f>
        <v>5.0864179997320571</v>
      </c>
      <c r="G156" s="5">
        <f>'ssp2-pop'!G156*('ssp2-us'!G156/100)</f>
        <v>5.5230239998542778</v>
      </c>
      <c r="H156" s="5">
        <f>'ssp2-pop'!H156*('ssp2-us'!H156/100)</f>
        <v>5.719274785584302</v>
      </c>
      <c r="I156" s="5">
        <f>'ssp2-pop'!I156*('ssp2-us'!I156/100)</f>
        <v>5.90699531029688</v>
      </c>
      <c r="J156" s="5">
        <f>'ssp2-pop'!J156*('ssp2-us'!J156/100)</f>
        <v>6.0876375295728904</v>
      </c>
      <c r="K156" s="5">
        <f>'ssp2-pop'!K156*('ssp2-us'!K156/100)</f>
        <v>6.2466568239174158</v>
      </c>
      <c r="L156" s="5">
        <f>'ssp2-pop'!L156*('ssp2-us'!L156/100)</f>
        <v>6.3733285992527193</v>
      </c>
      <c r="M156" s="5">
        <f>'ssp2-pop'!M156*('ssp2-us'!M156/100)</f>
        <v>6.4665475580706264</v>
      </c>
      <c r="N156" s="5">
        <f>'ssp2-pop'!N156*('ssp2-us'!N156/100)</f>
        <v>6.5295513494459936</v>
      </c>
      <c r="O156" s="5">
        <f>'ssp2-pop'!O156*('ssp2-us'!O156/100)</f>
        <v>6.5690117354134241</v>
      </c>
      <c r="P156" s="5">
        <f>'ssp2-pop'!P156*('ssp2-us'!P156/100)</f>
        <v>6.5909360099546763</v>
      </c>
      <c r="Q156" s="5">
        <f>'ssp2-pop'!Q156*('ssp2-us'!Q156/100)</f>
        <v>6.5712957323790384</v>
      </c>
      <c r="R156" s="5">
        <f>'ssp2-pop'!R156*('ssp2-us'!R156/100)</f>
        <v>6.5098495247891153</v>
      </c>
      <c r="S156" s="5">
        <f>'ssp2-pop'!S156*('ssp2-us'!S156/100)</f>
        <v>6.4092916897714325</v>
      </c>
      <c r="T156" s="5">
        <f>'ssp2-pop'!T156*('ssp2-us'!T156/100)</f>
        <v>6.2759654284369457</v>
      </c>
      <c r="U156" s="5">
        <f>'ssp2-pop'!U156*('ssp2-us'!U156/100)</f>
        <v>6.1175571444127108</v>
      </c>
      <c r="V156" s="5">
        <f>'ssp2-pop'!V156*('ssp2-us'!V156/100)</f>
        <v>5.9406477767397492</v>
      </c>
      <c r="W156" s="5">
        <f>'ssp2-pop'!W156*('ssp2-us'!W156/100)</f>
        <v>5.7486762783774585</v>
      </c>
      <c r="X156" s="5">
        <f>'ssp2-pop'!X156*('ssp2-us'!X156/100)</f>
        <v>5.5379977538115366</v>
      </c>
    </row>
    <row r="157" spans="1:24" x14ac:dyDescent="0.3">
      <c r="A157" s="6" t="s">
        <v>6</v>
      </c>
      <c r="B157" s="6" t="s">
        <v>202</v>
      </c>
      <c r="C157" s="6" t="s">
        <v>164</v>
      </c>
      <c r="D157" s="6" t="s">
        <v>205</v>
      </c>
      <c r="E157" s="6" t="s">
        <v>204</v>
      </c>
      <c r="F157" s="5">
        <f>'ssp2-pop'!F157*('ssp2-us'!F157/100)</f>
        <v>9.9831835479999964E-2</v>
      </c>
      <c r="G157" s="5">
        <f>'ssp2-pop'!G157*('ssp2-us'!G157/100)</f>
        <v>0.12390175684810908</v>
      </c>
      <c r="H157" s="5">
        <f>'ssp2-pop'!H157*('ssp2-us'!H157/100)</f>
        <v>0.15064197456781073</v>
      </c>
      <c r="I157" s="5">
        <f>'ssp2-pop'!I157*('ssp2-us'!I157/100)</f>
        <v>0.18037134542076358</v>
      </c>
      <c r="J157" s="5">
        <f>'ssp2-pop'!J157*('ssp2-us'!J157/100)</f>
        <v>0.21322013284753402</v>
      </c>
      <c r="K157" s="5">
        <f>'ssp2-pop'!K157*('ssp2-us'!K157/100)</f>
        <v>0.24906753507105447</v>
      </c>
      <c r="L157" s="5">
        <f>'ssp2-pop'!L157*('ssp2-us'!L157/100)</f>
        <v>0.28694113990723941</v>
      </c>
      <c r="M157" s="5">
        <f>'ssp2-pop'!M157*('ssp2-us'!M157/100)</f>
        <v>0.32577700020481704</v>
      </c>
      <c r="N157" s="5">
        <f>'ssp2-pop'!N157*('ssp2-us'!N157/100)</f>
        <v>0.36538217648870519</v>
      </c>
      <c r="O157" s="5">
        <f>'ssp2-pop'!O157*('ssp2-us'!O157/100)</f>
        <v>0.40535871101479182</v>
      </c>
      <c r="P157" s="5">
        <f>'ssp2-pop'!P157*('ssp2-us'!P157/100)</f>
        <v>0.44487377867177536</v>
      </c>
      <c r="Q157" s="5">
        <f>'ssp2-pop'!Q157*('ssp2-us'!Q157/100)</f>
        <v>0.4836133208439693</v>
      </c>
      <c r="R157" s="5">
        <f>'ssp2-pop'!R157*('ssp2-us'!R157/100)</f>
        <v>0.52067667658095818</v>
      </c>
      <c r="S157" s="5">
        <f>'ssp2-pop'!S157*('ssp2-us'!S157/100)</f>
        <v>0.55519084995263335</v>
      </c>
      <c r="T157" s="5">
        <f>'ssp2-pop'!T157*('ssp2-us'!T157/100)</f>
        <v>0.58672536918378282</v>
      </c>
      <c r="U157" s="5">
        <f>'ssp2-pop'!U157*('ssp2-us'!U157/100)</f>
        <v>0.61488746628134006</v>
      </c>
      <c r="V157" s="5">
        <f>'ssp2-pop'!V157*('ssp2-us'!V157/100)</f>
        <v>0.63981518517185787</v>
      </c>
      <c r="W157" s="5">
        <f>'ssp2-pop'!W157*('ssp2-us'!W157/100)</f>
        <v>0.66153814577626302</v>
      </c>
      <c r="X157" s="5">
        <f>'ssp2-pop'!X157*('ssp2-us'!X157/100)</f>
        <v>0.67977856954548277</v>
      </c>
    </row>
    <row r="158" spans="1:24" x14ac:dyDescent="0.3">
      <c r="A158" s="6" t="s">
        <v>6</v>
      </c>
      <c r="B158" s="6" t="s">
        <v>202</v>
      </c>
      <c r="C158" s="6" t="s">
        <v>165</v>
      </c>
      <c r="D158" s="6" t="s">
        <v>205</v>
      </c>
      <c r="E158" s="6" t="s">
        <v>204</v>
      </c>
      <c r="F158" s="5">
        <f>'ssp2-pop'!F158*('ssp2-us'!F158/100)</f>
        <v>2.2528404471999988</v>
      </c>
      <c r="G158" s="5">
        <f>'ssp2-pop'!G158*('ssp2-us'!G158/100)</f>
        <v>2.7293473676174629</v>
      </c>
      <c r="H158" s="5">
        <f>'ssp2-pop'!H158*('ssp2-us'!H158/100)</f>
        <v>3.2510303679704298</v>
      </c>
      <c r="I158" s="5">
        <f>'ssp2-pop'!I158*('ssp2-us'!I158/100)</f>
        <v>3.8044346541754743</v>
      </c>
      <c r="J158" s="5">
        <f>'ssp2-pop'!J158*('ssp2-us'!J158/100)</f>
        <v>4.3794012365897101</v>
      </c>
      <c r="K158" s="5">
        <f>'ssp2-pop'!K158*('ssp2-us'!K158/100)</f>
        <v>4.9759038709573353</v>
      </c>
      <c r="L158" s="5">
        <f>'ssp2-pop'!L158*('ssp2-us'!L158/100)</f>
        <v>5.5806739890845671</v>
      </c>
      <c r="M158" s="5">
        <f>'ssp2-pop'!M158*('ssp2-us'!M158/100)</f>
        <v>6.1740428954878643</v>
      </c>
      <c r="N158" s="5">
        <f>'ssp2-pop'!N158*('ssp2-us'!N158/100)</f>
        <v>6.739360366034119</v>
      </c>
      <c r="O158" s="5">
        <f>'ssp2-pop'!O158*('ssp2-us'!O158/100)</f>
        <v>7.2751931007796964</v>
      </c>
      <c r="P158" s="5">
        <f>'ssp2-pop'!P158*('ssp2-us'!P158/100)</f>
        <v>7.7827492193514445</v>
      </c>
      <c r="Q158" s="5">
        <f>'ssp2-pop'!Q158*('ssp2-us'!Q158/100)</f>
        <v>8.242330637673021</v>
      </c>
      <c r="R158" s="5">
        <f>'ssp2-pop'!R158*('ssp2-us'!R158/100)</f>
        <v>8.6448856658109019</v>
      </c>
      <c r="S158" s="5">
        <f>'ssp2-pop'!S158*('ssp2-us'!S158/100)</f>
        <v>8.9928601312383751</v>
      </c>
      <c r="T158" s="5">
        <f>'ssp2-pop'!T158*('ssp2-us'!T158/100)</f>
        <v>9.2844488598530948</v>
      </c>
      <c r="U158" s="5">
        <f>'ssp2-pop'!U158*('ssp2-us'!U158/100)</f>
        <v>9.5167585480286299</v>
      </c>
      <c r="V158" s="5">
        <f>'ssp2-pop'!V158*('ssp2-us'!V158/100)</f>
        <v>9.6964835564743339</v>
      </c>
      <c r="W158" s="5">
        <f>'ssp2-pop'!W158*('ssp2-us'!W158/100)</f>
        <v>9.8333302667323146</v>
      </c>
      <c r="X158" s="5">
        <f>'ssp2-pop'!X158*('ssp2-us'!X158/100)</f>
        <v>9.933599699654641</v>
      </c>
    </row>
    <row r="159" spans="1:24" x14ac:dyDescent="0.3">
      <c r="A159" s="6" t="s">
        <v>6</v>
      </c>
      <c r="B159" s="6" t="s">
        <v>202</v>
      </c>
      <c r="C159" s="6" t="s">
        <v>166</v>
      </c>
      <c r="D159" s="6" t="s">
        <v>205</v>
      </c>
      <c r="E159" s="6" t="s">
        <v>204</v>
      </c>
      <c r="F159" s="5">
        <f>'ssp2-pop'!F159*('ssp2-us'!F159/100)</f>
        <v>3.9824041486500024</v>
      </c>
      <c r="G159" s="5">
        <f>'ssp2-pop'!G159*('ssp2-us'!G159/100)</f>
        <v>4.2078028024747853</v>
      </c>
      <c r="H159" s="5">
        <f>'ssp2-pop'!H159*('ssp2-us'!H159/100)</f>
        <v>4.4050090901047119</v>
      </c>
      <c r="I159" s="5">
        <f>'ssp2-pop'!I159*('ssp2-us'!I159/100)</f>
        <v>4.5588082549861015</v>
      </c>
      <c r="J159" s="5">
        <f>'ssp2-pop'!J159*('ssp2-us'!J159/100)</f>
        <v>4.6701496822897068</v>
      </c>
      <c r="K159" s="5">
        <f>'ssp2-pop'!K159*('ssp2-us'!K159/100)</f>
        <v>4.7517352641760446</v>
      </c>
      <c r="L159" s="5">
        <f>'ssp2-pop'!L159*('ssp2-us'!L159/100)</f>
        <v>4.8079755531572212</v>
      </c>
      <c r="M159" s="5">
        <f>'ssp2-pop'!M159*('ssp2-us'!M159/100)</f>
        <v>4.832286905836721</v>
      </c>
      <c r="N159" s="5">
        <f>'ssp2-pop'!N159*('ssp2-us'!N159/100)</f>
        <v>4.823761450927134</v>
      </c>
      <c r="O159" s="5">
        <f>'ssp2-pop'!O159*('ssp2-us'!O159/100)</f>
        <v>4.7842416543803878</v>
      </c>
      <c r="P159" s="5">
        <f>'ssp2-pop'!P159*('ssp2-us'!P159/100)</f>
        <v>4.7203189120566087</v>
      </c>
      <c r="Q159" s="5">
        <f>'ssp2-pop'!Q159*('ssp2-us'!Q159/100)</f>
        <v>4.6540550699786047</v>
      </c>
      <c r="R159" s="5">
        <f>'ssp2-pop'!R159*('ssp2-us'!R159/100)</f>
        <v>4.5863311686115624</v>
      </c>
      <c r="S159" s="5">
        <f>'ssp2-pop'!S159*('ssp2-us'!S159/100)</f>
        <v>4.5156616762573929</v>
      </c>
      <c r="T159" s="5">
        <f>'ssp2-pop'!T159*('ssp2-us'!T159/100)</f>
        <v>4.4478441677816321</v>
      </c>
      <c r="U159" s="5">
        <f>'ssp2-pop'!U159*('ssp2-us'!U159/100)</f>
        <v>4.3825900547074799</v>
      </c>
      <c r="V159" s="5">
        <f>'ssp2-pop'!V159*('ssp2-us'!V159/100)</f>
        <v>4.3206722747347506</v>
      </c>
      <c r="W159" s="5">
        <f>'ssp2-pop'!W159*('ssp2-us'!W159/100)</f>
        <v>4.2649809991521765</v>
      </c>
      <c r="X159" s="5">
        <f>'ssp2-pop'!X159*('ssp2-us'!X159/100)</f>
        <v>4.2187418447123539</v>
      </c>
    </row>
    <row r="160" spans="1:24" x14ac:dyDescent="0.3">
      <c r="A160" s="6" t="s">
        <v>6</v>
      </c>
      <c r="B160" s="6" t="s">
        <v>202</v>
      </c>
      <c r="C160" s="6" t="s">
        <v>167</v>
      </c>
      <c r="D160" s="6" t="s">
        <v>205</v>
      </c>
      <c r="E160" s="6" t="s">
        <v>204</v>
      </c>
      <c r="F160" s="5">
        <f>'ssp2-pop'!F160*('ssp2-us'!F160/100)</f>
        <v>3.4942249465599997</v>
      </c>
      <c r="G160" s="5">
        <f>'ssp2-pop'!G160*('ssp2-us'!G160/100)</f>
        <v>4.1589676281626025</v>
      </c>
      <c r="H160" s="5">
        <f>'ssp2-pop'!H160*('ssp2-us'!H160/100)</f>
        <v>4.8692199590226171</v>
      </c>
      <c r="I160" s="5">
        <f>'ssp2-pop'!I160*('ssp2-us'!I160/100)</f>
        <v>5.6343891064190927</v>
      </c>
      <c r="J160" s="5">
        <f>'ssp2-pop'!J160*('ssp2-us'!J160/100)</f>
        <v>6.4495506240782552</v>
      </c>
      <c r="K160" s="5">
        <f>'ssp2-pop'!K160*('ssp2-us'!K160/100)</f>
        <v>7.2800109212540773</v>
      </c>
      <c r="L160" s="5">
        <f>'ssp2-pop'!L160*('ssp2-us'!L160/100)</f>
        <v>8.0709345389190581</v>
      </c>
      <c r="M160" s="5">
        <f>'ssp2-pop'!M160*('ssp2-us'!M160/100)</f>
        <v>8.8002535714158974</v>
      </c>
      <c r="N160" s="5">
        <f>'ssp2-pop'!N160*('ssp2-us'!N160/100)</f>
        <v>9.4811534445051944</v>
      </c>
      <c r="O160" s="5">
        <f>'ssp2-pop'!O160*('ssp2-us'!O160/100)</f>
        <v>10.118890253626329</v>
      </c>
      <c r="P160" s="5">
        <f>'ssp2-pop'!P160*('ssp2-us'!P160/100)</f>
        <v>10.702172569581281</v>
      </c>
      <c r="Q160" s="5">
        <f>'ssp2-pop'!Q160*('ssp2-us'!Q160/100)</f>
        <v>11.259433715210914</v>
      </c>
      <c r="R160" s="5">
        <f>'ssp2-pop'!R160*('ssp2-us'!R160/100)</f>
        <v>11.791872486626346</v>
      </c>
      <c r="S160" s="5">
        <f>'ssp2-pop'!S160*('ssp2-us'!S160/100)</f>
        <v>12.294922881722957</v>
      </c>
      <c r="T160" s="5">
        <f>'ssp2-pop'!T160*('ssp2-us'!T160/100)</f>
        <v>12.768004328543357</v>
      </c>
      <c r="U160" s="5">
        <f>'ssp2-pop'!U160*('ssp2-us'!U160/100)</f>
        <v>13.217151791581921</v>
      </c>
      <c r="V160" s="5">
        <f>'ssp2-pop'!V160*('ssp2-us'!V160/100)</f>
        <v>13.628699276431046</v>
      </c>
      <c r="W160" s="5">
        <f>'ssp2-pop'!W160*('ssp2-us'!W160/100)</f>
        <v>14.017523445428802</v>
      </c>
      <c r="X160" s="5">
        <f>'ssp2-pop'!X160*('ssp2-us'!X160/100)</f>
        <v>14.378077418788367</v>
      </c>
    </row>
    <row r="161" spans="1:24" x14ac:dyDescent="0.3">
      <c r="A161" s="6" t="s">
        <v>6</v>
      </c>
      <c r="B161" s="6" t="s">
        <v>202</v>
      </c>
      <c r="C161" s="6" t="s">
        <v>168</v>
      </c>
      <c r="D161" s="6" t="s">
        <v>205</v>
      </c>
      <c r="E161" s="6" t="s">
        <v>204</v>
      </c>
      <c r="F161" s="5">
        <f>'ssp2-pop'!F161*('ssp2-us'!F161/100)</f>
        <v>5.5254966154199963</v>
      </c>
      <c r="G161" s="5">
        <f>'ssp2-pop'!G161*('ssp2-us'!G161/100)</f>
        <v>5.7949044916614563</v>
      </c>
      <c r="H161" s="5">
        <f>'ssp2-pop'!H161*('ssp2-us'!H161/100)</f>
        <v>6.0373694061241618</v>
      </c>
      <c r="I161" s="5">
        <f>'ssp2-pop'!I161*('ssp2-us'!I161/100)</f>
        <v>6.2659645299211464</v>
      </c>
      <c r="J161" s="5">
        <f>'ssp2-pop'!J161*('ssp2-us'!J161/100)</f>
        <v>6.4773117180454163</v>
      </c>
      <c r="K161" s="5">
        <f>'ssp2-pop'!K161*('ssp2-us'!K161/100)</f>
        <v>6.6595894579217774</v>
      </c>
      <c r="L161" s="5">
        <f>'ssp2-pop'!L161*('ssp2-us'!L161/100)</f>
        <v>6.8110224275284255</v>
      </c>
      <c r="M161" s="5">
        <f>'ssp2-pop'!M161*('ssp2-us'!M161/100)</f>
        <v>6.9321892169089487</v>
      </c>
      <c r="N161" s="5">
        <f>'ssp2-pop'!N161*('ssp2-us'!N161/100)</f>
        <v>7.0287979279098503</v>
      </c>
      <c r="O161" s="5">
        <f>'ssp2-pop'!O161*('ssp2-us'!O161/100)</f>
        <v>7.1057476537544186</v>
      </c>
      <c r="P161" s="5">
        <f>'ssp2-pop'!P161*('ssp2-us'!P161/100)</f>
        <v>7.1600204487468524</v>
      </c>
      <c r="Q161" s="5">
        <f>'ssp2-pop'!Q161*('ssp2-us'!Q161/100)</f>
        <v>7.1617682652759642</v>
      </c>
      <c r="R161" s="5">
        <f>'ssp2-pop'!R161*('ssp2-us'!R161/100)</f>
        <v>7.1106018628443088</v>
      </c>
      <c r="S161" s="5">
        <f>'ssp2-pop'!S161*('ssp2-us'!S161/100)</f>
        <v>7.014092195728229</v>
      </c>
      <c r="T161" s="5">
        <f>'ssp2-pop'!T161*('ssp2-us'!T161/100)</f>
        <v>6.8831958415897088</v>
      </c>
      <c r="U161" s="5">
        <f>'ssp2-pop'!U161*('ssp2-us'!U161/100)</f>
        <v>6.7288953511893927</v>
      </c>
      <c r="V161" s="5">
        <f>'ssp2-pop'!V161*('ssp2-us'!V161/100)</f>
        <v>6.557905840087809</v>
      </c>
      <c r="W161" s="5">
        <f>'ssp2-pop'!W161*('ssp2-us'!W161/100)</f>
        <v>6.3705674030359773</v>
      </c>
      <c r="X161" s="5">
        <f>'ssp2-pop'!X161*('ssp2-us'!X161/100)</f>
        <v>6.1682055228478125</v>
      </c>
    </row>
    <row r="162" spans="1:24" x14ac:dyDescent="0.3">
      <c r="A162" s="6" t="s">
        <v>6</v>
      </c>
      <c r="B162" s="6" t="s">
        <v>202</v>
      </c>
      <c r="C162" s="6" t="s">
        <v>169</v>
      </c>
      <c r="D162" s="6" t="s">
        <v>205</v>
      </c>
      <c r="E162" s="6" t="s">
        <v>204</v>
      </c>
      <c r="F162" s="5">
        <f>'ssp2-pop'!F162*('ssp2-us'!F162/100)</f>
        <v>0.10292449738802034</v>
      </c>
      <c r="G162" s="5">
        <f>'ssp2-pop'!G162*('ssp2-us'!G162/100)</f>
        <v>0.11401985785104722</v>
      </c>
      <c r="H162" s="5">
        <f>'ssp2-pop'!H162*('ssp2-us'!H162/100)</f>
        <v>0.12413125755096985</v>
      </c>
      <c r="I162" s="5">
        <f>'ssp2-pop'!I162*('ssp2-us'!I162/100)</f>
        <v>0.1334894723487291</v>
      </c>
      <c r="J162" s="5">
        <f>'ssp2-pop'!J162*('ssp2-us'!J162/100)</f>
        <v>0.1420784829689028</v>
      </c>
      <c r="K162" s="5">
        <f>'ssp2-pop'!K162*('ssp2-us'!K162/100)</f>
        <v>0.14944424710059909</v>
      </c>
      <c r="L162" s="5">
        <f>'ssp2-pop'!L162*('ssp2-us'!L162/100)</f>
        <v>0.15550901252047189</v>
      </c>
      <c r="M162" s="5">
        <f>'ssp2-pop'!M162*('ssp2-us'!M162/100)</f>
        <v>0.16038851816940392</v>
      </c>
      <c r="N162" s="5">
        <f>'ssp2-pop'!N162*('ssp2-us'!N162/100)</f>
        <v>0.16400287611069286</v>
      </c>
      <c r="O162" s="5">
        <f>'ssp2-pop'!O162*('ssp2-us'!O162/100)</f>
        <v>0.16643397921976191</v>
      </c>
      <c r="P162" s="5">
        <f>'ssp2-pop'!P162*('ssp2-us'!P162/100)</f>
        <v>0.16784485972718977</v>
      </c>
      <c r="Q162" s="5">
        <f>'ssp2-pop'!Q162*('ssp2-us'!Q162/100)</f>
        <v>0.16913319258623574</v>
      </c>
      <c r="R162" s="5">
        <f>'ssp2-pop'!R162*('ssp2-us'!R162/100)</f>
        <v>0.17013677826824622</v>
      </c>
      <c r="S162" s="5">
        <f>'ssp2-pop'!S162*('ssp2-us'!S162/100)</f>
        <v>0.17094846939564917</v>
      </c>
      <c r="T162" s="5">
        <f>'ssp2-pop'!T162*('ssp2-us'!T162/100)</f>
        <v>0.17158185460753922</v>
      </c>
      <c r="U162" s="5">
        <f>'ssp2-pop'!U162*('ssp2-us'!U162/100)</f>
        <v>0.17225436295835503</v>
      </c>
      <c r="V162" s="5">
        <f>'ssp2-pop'!V162*('ssp2-us'!V162/100)</f>
        <v>0.17288877347697479</v>
      </c>
      <c r="W162" s="5">
        <f>'ssp2-pop'!W162*('ssp2-us'!W162/100)</f>
        <v>0.17352457247977357</v>
      </c>
      <c r="X162" s="5">
        <f>'ssp2-pop'!X162*('ssp2-us'!X162/100)</f>
        <v>0.17416541998032101</v>
      </c>
    </row>
    <row r="163" spans="1:24" x14ac:dyDescent="0.3">
      <c r="A163" s="6" t="s">
        <v>6</v>
      </c>
      <c r="B163" s="6" t="s">
        <v>202</v>
      </c>
      <c r="C163" s="6" t="s">
        <v>170</v>
      </c>
      <c r="D163" s="6" t="s">
        <v>205</v>
      </c>
      <c r="E163" s="6" t="s">
        <v>204</v>
      </c>
      <c r="F163" s="5">
        <f>'ssp2-pop'!F163*('ssp2-us'!F163/100)</f>
        <v>0.36400294952000067</v>
      </c>
      <c r="G163" s="5">
        <f>'ssp2-pop'!G163*('ssp2-us'!G163/100)</f>
        <v>0.39182289625510658</v>
      </c>
      <c r="H163" s="5">
        <f>'ssp2-pop'!H163*('ssp2-us'!H163/100)</f>
        <v>0.41922338488179856</v>
      </c>
      <c r="I163" s="5">
        <f>'ssp2-pop'!I163*('ssp2-us'!I163/100)</f>
        <v>0.44522908504019432</v>
      </c>
      <c r="J163" s="5">
        <f>'ssp2-pop'!J163*('ssp2-us'!J163/100)</f>
        <v>0.46930543223313514</v>
      </c>
      <c r="K163" s="5">
        <f>'ssp2-pop'!K163*('ssp2-us'!K163/100)</f>
        <v>0.49084595793710128</v>
      </c>
      <c r="L163" s="5">
        <f>'ssp2-pop'!L163*('ssp2-us'!L163/100)</f>
        <v>0.50946946105292057</v>
      </c>
      <c r="M163" s="5">
        <f>'ssp2-pop'!M163*('ssp2-us'!M163/100)</f>
        <v>0.52545351498038739</v>
      </c>
      <c r="N163" s="5">
        <f>'ssp2-pop'!N163*('ssp2-us'!N163/100)</f>
        <v>0.53906683271003941</v>
      </c>
      <c r="O163" s="5">
        <f>'ssp2-pop'!O163*('ssp2-us'!O163/100)</f>
        <v>0.55022733004039126</v>
      </c>
      <c r="P163" s="5">
        <f>'ssp2-pop'!P163*('ssp2-us'!P163/100)</f>
        <v>0.55901711897345074</v>
      </c>
      <c r="Q163" s="5">
        <f>'ssp2-pop'!Q163*('ssp2-us'!Q163/100)</f>
        <v>0.56549675118697595</v>
      </c>
      <c r="R163" s="5">
        <f>'ssp2-pop'!R163*('ssp2-us'!R163/100)</f>
        <v>0.5695660802053405</v>
      </c>
      <c r="S163" s="5">
        <f>'ssp2-pop'!S163*('ssp2-us'!S163/100)</f>
        <v>0.57176425637954431</v>
      </c>
      <c r="T163" s="5">
        <f>'ssp2-pop'!T163*('ssp2-us'!T163/100)</f>
        <v>0.57252449163517227</v>
      </c>
      <c r="U163" s="5">
        <f>'ssp2-pop'!U163*('ssp2-us'!U163/100)</f>
        <v>0.57183684177805172</v>
      </c>
      <c r="V163" s="5">
        <f>'ssp2-pop'!V163*('ssp2-us'!V163/100)</f>
        <v>0.56935215526557525</v>
      </c>
      <c r="W163" s="5">
        <f>'ssp2-pop'!W163*('ssp2-us'!W163/100)</f>
        <v>0.56514789022943757</v>
      </c>
      <c r="X163" s="5">
        <f>'ssp2-pop'!X163*('ssp2-us'!X163/100)</f>
        <v>0.55951941385597315</v>
      </c>
    </row>
    <row r="164" spans="1:24" x14ac:dyDescent="0.3">
      <c r="A164" s="6" t="s">
        <v>6</v>
      </c>
      <c r="B164" s="6" t="s">
        <v>202</v>
      </c>
      <c r="C164" s="6" t="s">
        <v>171</v>
      </c>
      <c r="D164" s="6" t="s">
        <v>205</v>
      </c>
      <c r="E164" s="6" t="s">
        <v>204</v>
      </c>
      <c r="F164" s="5">
        <f>'ssp2-pop'!F164*('ssp2-us'!F164/100)</f>
        <v>3.0023629507300011</v>
      </c>
      <c r="G164" s="5">
        <f>'ssp2-pop'!G164*('ssp2-us'!G164/100)</f>
        <v>3.221338553017568</v>
      </c>
      <c r="H164" s="5">
        <f>'ssp2-pop'!H164*('ssp2-us'!H164/100)</f>
        <v>3.4164370152741421</v>
      </c>
      <c r="I164" s="5">
        <f>'ssp2-pop'!I164*('ssp2-us'!I164/100)</f>
        <v>3.5807768511052838</v>
      </c>
      <c r="J164" s="5">
        <f>'ssp2-pop'!J164*('ssp2-us'!J164/100)</f>
        <v>3.7084962801484318</v>
      </c>
      <c r="K164" s="5">
        <f>'ssp2-pop'!K164*('ssp2-us'!K164/100)</f>
        <v>3.7979252529173406</v>
      </c>
      <c r="L164" s="5">
        <f>'ssp2-pop'!L164*('ssp2-us'!L164/100)</f>
        <v>3.862245694476488</v>
      </c>
      <c r="M164" s="5">
        <f>'ssp2-pop'!M164*('ssp2-us'!M164/100)</f>
        <v>3.9118420048940443</v>
      </c>
      <c r="N164" s="5">
        <f>'ssp2-pop'!N164*('ssp2-us'!N164/100)</f>
        <v>3.94867596896083</v>
      </c>
      <c r="O164" s="5">
        <f>'ssp2-pop'!O164*('ssp2-us'!O164/100)</f>
        <v>3.9690647471577369</v>
      </c>
      <c r="P164" s="5">
        <f>'ssp2-pop'!P164*('ssp2-us'!P164/100)</f>
        <v>3.968328758506543</v>
      </c>
      <c r="Q164" s="5">
        <f>'ssp2-pop'!Q164*('ssp2-us'!Q164/100)</f>
        <v>3.9384740884918004</v>
      </c>
      <c r="R164" s="5">
        <f>'ssp2-pop'!R164*('ssp2-us'!R164/100)</f>
        <v>3.8846509901047681</v>
      </c>
      <c r="S164" s="5">
        <f>'ssp2-pop'!S164*('ssp2-us'!S164/100)</f>
        <v>3.8171800346502782</v>
      </c>
      <c r="T164" s="5">
        <f>'ssp2-pop'!T164*('ssp2-us'!T164/100)</f>
        <v>3.7455674030087192</v>
      </c>
      <c r="U164" s="5">
        <f>'ssp2-pop'!U164*('ssp2-us'!U164/100)</f>
        <v>3.6743660949599217</v>
      </c>
      <c r="V164" s="5">
        <f>'ssp2-pop'!V164*('ssp2-us'!V164/100)</f>
        <v>3.60435505485153</v>
      </c>
      <c r="W164" s="5">
        <f>'ssp2-pop'!W164*('ssp2-us'!W164/100)</f>
        <v>3.5338357581281046</v>
      </c>
      <c r="X164" s="5">
        <f>'ssp2-pop'!X164*('ssp2-us'!X164/100)</f>
        <v>3.4607620546659419</v>
      </c>
    </row>
    <row r="165" spans="1:24" x14ac:dyDescent="0.3">
      <c r="A165" s="6" t="s">
        <v>6</v>
      </c>
      <c r="B165" s="6" t="s">
        <v>202</v>
      </c>
      <c r="C165" s="6" t="s">
        <v>172</v>
      </c>
      <c r="D165" s="6" t="s">
        <v>205</v>
      </c>
      <c r="E165" s="6" t="s">
        <v>204</v>
      </c>
      <c r="F165" s="5">
        <f>'ssp2-pop'!F165*('ssp2-us'!F165/100)</f>
        <v>1.0047930840000001</v>
      </c>
      <c r="G165" s="5">
        <f>'ssp2-pop'!G165*('ssp2-us'!G165/100)</f>
        <v>1.0897979943090794</v>
      </c>
      <c r="H165" s="5">
        <f>'ssp2-pop'!H165*('ssp2-us'!H165/100)</f>
        <v>1.1674091720015389</v>
      </c>
      <c r="I165" s="5">
        <f>'ssp2-pop'!I165*('ssp2-us'!I165/100)</f>
        <v>1.2375633213647996</v>
      </c>
      <c r="J165" s="5">
        <f>'ssp2-pop'!J165*('ssp2-us'!J165/100)</f>
        <v>1.3006827956894487</v>
      </c>
      <c r="K165" s="5">
        <f>'ssp2-pop'!K165*('ssp2-us'!K165/100)</f>
        <v>1.3583191013188372</v>
      </c>
      <c r="L165" s="5">
        <f>'ssp2-pop'!L165*('ssp2-us'!L165/100)</f>
        <v>1.4126401110300575</v>
      </c>
      <c r="M165" s="5">
        <f>'ssp2-pop'!M165*('ssp2-us'!M165/100)</f>
        <v>1.463544813937568</v>
      </c>
      <c r="N165" s="5">
        <f>'ssp2-pop'!N165*('ssp2-us'!N165/100)</f>
        <v>1.5099424258767358</v>
      </c>
      <c r="O165" s="5">
        <f>'ssp2-pop'!O165*('ssp2-us'!O165/100)</f>
        <v>1.5512111564235722</v>
      </c>
      <c r="P165" s="5">
        <f>'ssp2-pop'!P165*('ssp2-us'!P165/100)</f>
        <v>1.5879021353566447</v>
      </c>
      <c r="Q165" s="5">
        <f>'ssp2-pop'!Q165*('ssp2-us'!Q165/100)</f>
        <v>1.6177237579695594</v>
      </c>
      <c r="R165" s="5">
        <f>'ssp2-pop'!R165*('ssp2-us'!R165/100)</f>
        <v>1.642143307000411</v>
      </c>
      <c r="S165" s="5">
        <f>'ssp2-pop'!S165*('ssp2-us'!S165/100)</f>
        <v>1.661627317873104</v>
      </c>
      <c r="T165" s="5">
        <f>'ssp2-pop'!T165*('ssp2-us'!T165/100)</f>
        <v>1.6760905518791589</v>
      </c>
      <c r="U165" s="5">
        <f>'ssp2-pop'!U165*('ssp2-us'!U165/100)</f>
        <v>1.6850760080308784</v>
      </c>
      <c r="V165" s="5">
        <f>'ssp2-pop'!V165*('ssp2-us'!V165/100)</f>
        <v>1.6886780825496017</v>
      </c>
      <c r="W165" s="5">
        <f>'ssp2-pop'!W165*('ssp2-us'!W165/100)</f>
        <v>1.6873415570924075</v>
      </c>
      <c r="X165" s="5">
        <f>'ssp2-pop'!X165*('ssp2-us'!X165/100)</f>
        <v>1.6808507504861228</v>
      </c>
    </row>
    <row r="166" spans="1:24" x14ac:dyDescent="0.3">
      <c r="A166" s="6" t="s">
        <v>6</v>
      </c>
      <c r="B166" s="6" t="s">
        <v>202</v>
      </c>
      <c r="C166" s="6" t="s">
        <v>173</v>
      </c>
      <c r="D166" s="6" t="s">
        <v>205</v>
      </c>
      <c r="E166" s="6" t="s">
        <v>204</v>
      </c>
      <c r="F166" s="5">
        <f>'ssp2-pop'!F166*('ssp2-us'!F166/100)</f>
        <v>7.9429045551580133</v>
      </c>
      <c r="G166" s="5">
        <f>'ssp2-pop'!G166*('ssp2-us'!G166/100)</f>
        <v>8.3997175272481694</v>
      </c>
      <c r="H166" s="5">
        <f>'ssp2-pop'!H166*('ssp2-us'!H166/100)</f>
        <v>8.8656978197861473</v>
      </c>
      <c r="I166" s="5">
        <f>'ssp2-pop'!I166*('ssp2-us'!I166/100)</f>
        <v>9.3362587264771921</v>
      </c>
      <c r="J166" s="5">
        <f>'ssp2-pop'!J166*('ssp2-us'!J166/100)</f>
        <v>9.7726396212248599</v>
      </c>
      <c r="K166" s="5">
        <f>'ssp2-pop'!K166*('ssp2-us'!K166/100)</f>
        <v>10.18115590984076</v>
      </c>
      <c r="L166" s="5">
        <f>'ssp2-pop'!L166*('ssp2-us'!L166/100)</f>
        <v>10.595351230785072</v>
      </c>
      <c r="M166" s="5">
        <f>'ssp2-pop'!M166*('ssp2-us'!M166/100)</f>
        <v>11.032482926685448</v>
      </c>
      <c r="N166" s="5">
        <f>'ssp2-pop'!N166*('ssp2-us'!N166/100)</f>
        <v>11.487734734150626</v>
      </c>
      <c r="O166" s="5">
        <f>'ssp2-pop'!O166*('ssp2-us'!O166/100)</f>
        <v>11.941804514430487</v>
      </c>
      <c r="P166" s="5">
        <f>'ssp2-pop'!P166*('ssp2-us'!P166/100)</f>
        <v>12.377835687022428</v>
      </c>
      <c r="Q166" s="5">
        <f>'ssp2-pop'!Q166*('ssp2-us'!Q166/100)</f>
        <v>12.769140749308857</v>
      </c>
      <c r="R166" s="5">
        <f>'ssp2-pop'!R166*('ssp2-us'!R166/100)</f>
        <v>13.128434266129844</v>
      </c>
      <c r="S166" s="5">
        <f>'ssp2-pop'!S166*('ssp2-us'!S166/100)</f>
        <v>13.464234689211201</v>
      </c>
      <c r="T166" s="5">
        <f>'ssp2-pop'!T166*('ssp2-us'!T166/100)</f>
        <v>13.770969646987094</v>
      </c>
      <c r="U166" s="5">
        <f>'ssp2-pop'!U166*('ssp2-us'!U166/100)</f>
        <v>14.035354916022529</v>
      </c>
      <c r="V166" s="5">
        <f>'ssp2-pop'!V166*('ssp2-us'!V166/100)</f>
        <v>14.248251369705347</v>
      </c>
      <c r="W166" s="5">
        <f>'ssp2-pop'!W166*('ssp2-us'!W166/100)</f>
        <v>14.407590251454563</v>
      </c>
      <c r="X166" s="5">
        <f>'ssp2-pop'!X166*('ssp2-us'!X166/100)</f>
        <v>14.501083455298257</v>
      </c>
    </row>
    <row r="167" spans="1:24" x14ac:dyDescent="0.3">
      <c r="A167" s="6" t="s">
        <v>6</v>
      </c>
      <c r="B167" s="6" t="s">
        <v>202</v>
      </c>
      <c r="C167" s="6" t="s">
        <v>174</v>
      </c>
      <c r="D167" s="6" t="s">
        <v>205</v>
      </c>
      <c r="E167" s="6" t="s">
        <v>204</v>
      </c>
      <c r="F167" s="5">
        <f>'ssp2-pop'!F167*('ssp2-us'!F167/100)</f>
        <v>0.2534957488799997</v>
      </c>
      <c r="G167" s="5">
        <f>'ssp2-pop'!G167*('ssp2-us'!G167/100)</f>
        <v>0.30077376301725883</v>
      </c>
      <c r="H167" s="5">
        <f>'ssp2-pop'!H167*('ssp2-us'!H167/100)</f>
        <v>0.34928916856589931</v>
      </c>
      <c r="I167" s="5">
        <f>'ssp2-pop'!I167*('ssp2-us'!I167/100)</f>
        <v>0.39990633269136122</v>
      </c>
      <c r="J167" s="5">
        <f>'ssp2-pop'!J167*('ssp2-us'!J167/100)</f>
        <v>0.45146263776311601</v>
      </c>
      <c r="K167" s="5">
        <f>'ssp2-pop'!K167*('ssp2-us'!K167/100)</f>
        <v>0.50261229779470484</v>
      </c>
      <c r="L167" s="5">
        <f>'ssp2-pop'!L167*('ssp2-us'!L167/100)</f>
        <v>0.55370562580957872</v>
      </c>
      <c r="M167" s="5">
        <f>'ssp2-pop'!M167*('ssp2-us'!M167/100)</f>
        <v>0.60428807161307319</v>
      </c>
      <c r="N167" s="5">
        <f>'ssp2-pop'!N167*('ssp2-us'!N167/100)</f>
        <v>0.65366374369969238</v>
      </c>
      <c r="O167" s="5">
        <f>'ssp2-pop'!O167*('ssp2-us'!O167/100)</f>
        <v>0.70142102786246663</v>
      </c>
      <c r="P167" s="5">
        <f>'ssp2-pop'!P167*('ssp2-us'!P167/100)</f>
        <v>0.74623364803746728</v>
      </c>
      <c r="Q167" s="5">
        <f>'ssp2-pop'!Q167*('ssp2-us'!Q167/100)</f>
        <v>0.78746066580400742</v>
      </c>
      <c r="R167" s="5">
        <f>'ssp2-pop'!R167*('ssp2-us'!R167/100)</f>
        <v>0.82531864880855854</v>
      </c>
      <c r="S167" s="5">
        <f>'ssp2-pop'!S167*('ssp2-us'!S167/100)</f>
        <v>0.85846779972941945</v>
      </c>
      <c r="T167" s="5">
        <f>'ssp2-pop'!T167*('ssp2-us'!T167/100)</f>
        <v>0.88709752423272137</v>
      </c>
      <c r="U167" s="5">
        <f>'ssp2-pop'!U167*('ssp2-us'!U167/100)</f>
        <v>0.91178702680386503</v>
      </c>
      <c r="V167" s="5">
        <f>'ssp2-pop'!V167*('ssp2-us'!V167/100)</f>
        <v>0.93194437399924657</v>
      </c>
      <c r="W167" s="5">
        <f>'ssp2-pop'!W167*('ssp2-us'!W167/100)</f>
        <v>0.94759583007689185</v>
      </c>
      <c r="X167" s="5">
        <f>'ssp2-pop'!X167*('ssp2-us'!X167/100)</f>
        <v>0.958933855710841</v>
      </c>
    </row>
    <row r="168" spans="1:24" x14ac:dyDescent="0.3">
      <c r="A168" s="6" t="s">
        <v>6</v>
      </c>
      <c r="B168" s="6" t="s">
        <v>202</v>
      </c>
      <c r="C168" s="6" t="s">
        <v>175</v>
      </c>
      <c r="D168" s="6" t="s">
        <v>205</v>
      </c>
      <c r="E168" s="6" t="s">
        <v>204</v>
      </c>
      <c r="F168" s="5">
        <f>'ssp2-pop'!F168*('ssp2-us'!F168/100)</f>
        <v>11.377075890460018</v>
      </c>
      <c r="G168" s="5">
        <f>'ssp2-pop'!G168*('ssp2-us'!G168/100)</f>
        <v>13.11496193177882</v>
      </c>
      <c r="H168" s="5">
        <f>'ssp2-pop'!H168*('ssp2-us'!H168/100)</f>
        <v>14.905290263814123</v>
      </c>
      <c r="I168" s="5">
        <f>'ssp2-pop'!I168*('ssp2-us'!I168/100)</f>
        <v>16.710781846999698</v>
      </c>
      <c r="J168" s="5">
        <f>'ssp2-pop'!J168*('ssp2-us'!J168/100)</f>
        <v>18.475856948320885</v>
      </c>
      <c r="K168" s="5">
        <f>'ssp2-pop'!K168*('ssp2-us'!K168/100)</f>
        <v>20.146122077305442</v>
      </c>
      <c r="L168" s="5">
        <f>'ssp2-pop'!L168*('ssp2-us'!L168/100)</f>
        <v>21.667837625636764</v>
      </c>
      <c r="M168" s="5">
        <f>'ssp2-pop'!M168*('ssp2-us'!M168/100)</f>
        <v>23.029717504003177</v>
      </c>
      <c r="N168" s="5">
        <f>'ssp2-pop'!N168*('ssp2-us'!N168/100)</f>
        <v>24.259647081931767</v>
      </c>
      <c r="O168" s="5">
        <f>'ssp2-pop'!O168*('ssp2-us'!O168/100)</f>
        <v>25.374897099541716</v>
      </c>
      <c r="P168" s="5">
        <f>'ssp2-pop'!P168*('ssp2-us'!P168/100)</f>
        <v>26.34111867505829</v>
      </c>
      <c r="Q168" s="5">
        <f>'ssp2-pop'!Q168*('ssp2-us'!Q168/100)</f>
        <v>27.151413429480876</v>
      </c>
      <c r="R168" s="5">
        <f>'ssp2-pop'!R168*('ssp2-us'!R168/100)</f>
        <v>27.802643550086604</v>
      </c>
      <c r="S168" s="5">
        <f>'ssp2-pop'!S168*('ssp2-us'!S168/100)</f>
        <v>28.30567723502433</v>
      </c>
      <c r="T168" s="5">
        <f>'ssp2-pop'!T168*('ssp2-us'!T168/100)</f>
        <v>28.660156580126046</v>
      </c>
      <c r="U168" s="5">
        <f>'ssp2-pop'!U168*('ssp2-us'!U168/100)</f>
        <v>28.865411748190539</v>
      </c>
      <c r="V168" s="5">
        <f>'ssp2-pop'!V168*('ssp2-us'!V168/100)</f>
        <v>28.921136040447028</v>
      </c>
      <c r="W168" s="5">
        <f>'ssp2-pop'!W168*('ssp2-us'!W168/100)</f>
        <v>28.846234677690152</v>
      </c>
      <c r="X168" s="5">
        <f>'ssp2-pop'!X168*('ssp2-us'!X168/100)</f>
        <v>28.674006624157037</v>
      </c>
    </row>
    <row r="169" spans="1:24" x14ac:dyDescent="0.3">
      <c r="A169" s="6" t="s">
        <v>6</v>
      </c>
      <c r="B169" s="6" t="s">
        <v>202</v>
      </c>
      <c r="C169" s="6" t="s">
        <v>176</v>
      </c>
      <c r="D169" s="6" t="s">
        <v>205</v>
      </c>
      <c r="E169" s="6" t="s">
        <v>204</v>
      </c>
      <c r="F169" s="5">
        <f>'ssp2-pop'!F169*('ssp2-us'!F169/100)</f>
        <v>3.1015162099999998</v>
      </c>
      <c r="G169" s="5">
        <f>'ssp2-pop'!G169*('ssp2-us'!G169/100)</f>
        <v>3.9357443503762202</v>
      </c>
      <c r="H169" s="5">
        <f>'ssp2-pop'!H169*('ssp2-us'!H169/100)</f>
        <v>4.9204149194668929</v>
      </c>
      <c r="I169" s="5">
        <f>'ssp2-pop'!I169*('ssp2-us'!I169/100)</f>
        <v>6.0558094672388822</v>
      </c>
      <c r="J169" s="5">
        <f>'ssp2-pop'!J169*('ssp2-us'!J169/100)</f>
        <v>7.3182029912560935</v>
      </c>
      <c r="K169" s="5">
        <f>'ssp2-pop'!K169*('ssp2-us'!K169/100)</f>
        <v>8.6759836810493791</v>
      </c>
      <c r="L169" s="5">
        <f>'ssp2-pop'!L169*('ssp2-us'!L169/100)</f>
        <v>10.085462232553379</v>
      </c>
      <c r="M169" s="5">
        <f>'ssp2-pop'!M169*('ssp2-us'!M169/100)</f>
        <v>11.531681983749706</v>
      </c>
      <c r="N169" s="5">
        <f>'ssp2-pop'!N169*('ssp2-us'!N169/100)</f>
        <v>12.993533190127458</v>
      </c>
      <c r="O169" s="5">
        <f>'ssp2-pop'!O169*('ssp2-us'!O169/100)</f>
        <v>14.448921986244265</v>
      </c>
      <c r="P169" s="5">
        <f>'ssp2-pop'!P169*('ssp2-us'!P169/100)</f>
        <v>15.849563428673218</v>
      </c>
      <c r="Q169" s="5">
        <f>'ssp2-pop'!Q169*('ssp2-us'!Q169/100)</f>
        <v>17.176454146157724</v>
      </c>
      <c r="R169" s="5">
        <f>'ssp2-pop'!R169*('ssp2-us'!R169/100)</f>
        <v>18.440797728655902</v>
      </c>
      <c r="S169" s="5">
        <f>'ssp2-pop'!S169*('ssp2-us'!S169/100)</f>
        <v>19.645513606305393</v>
      </c>
      <c r="T169" s="5">
        <f>'ssp2-pop'!T169*('ssp2-us'!T169/100)</f>
        <v>20.746531282174672</v>
      </c>
      <c r="U169" s="5">
        <f>'ssp2-pop'!U169*('ssp2-us'!U169/100)</f>
        <v>21.759738918105462</v>
      </c>
      <c r="V169" s="5">
        <f>'ssp2-pop'!V169*('ssp2-us'!V169/100)</f>
        <v>22.658389554662879</v>
      </c>
      <c r="W169" s="5">
        <f>'ssp2-pop'!W169*('ssp2-us'!W169/100)</f>
        <v>23.438644170956433</v>
      </c>
      <c r="X169" s="5">
        <f>'ssp2-pop'!X169*('ssp2-us'!X169/100)</f>
        <v>24.109368138111044</v>
      </c>
    </row>
    <row r="170" spans="1:24" x14ac:dyDescent="0.3">
      <c r="A170" s="6" t="s">
        <v>6</v>
      </c>
      <c r="B170" s="6" t="s">
        <v>202</v>
      </c>
      <c r="C170" s="6" t="s">
        <v>177</v>
      </c>
      <c r="D170" s="6" t="s">
        <v>205</v>
      </c>
      <c r="E170" s="6" t="s">
        <v>204</v>
      </c>
      <c r="F170" s="5">
        <f>'ssp2-pop'!F170*('ssp2-us'!F170/100)</f>
        <v>2.6185357291800004</v>
      </c>
      <c r="G170" s="5">
        <f>'ssp2-pop'!G170*('ssp2-us'!G170/100)</f>
        <v>3.1244709767299734</v>
      </c>
      <c r="H170" s="5">
        <f>'ssp2-pop'!H170*('ssp2-us'!H170/100)</f>
        <v>3.6577195560870788</v>
      </c>
      <c r="I170" s="5">
        <f>'ssp2-pop'!I170*('ssp2-us'!I170/100)</f>
        <v>4.2048860193712834</v>
      </c>
      <c r="J170" s="5">
        <f>'ssp2-pop'!J170*('ssp2-us'!J170/100)</f>
        <v>4.7513690869022698</v>
      </c>
      <c r="K170" s="5">
        <f>'ssp2-pop'!K170*('ssp2-us'!K170/100)</f>
        <v>5.2914879471855736</v>
      </c>
      <c r="L170" s="5">
        <f>'ssp2-pop'!L170*('ssp2-us'!L170/100)</f>
        <v>5.8060020527246632</v>
      </c>
      <c r="M170" s="5">
        <f>'ssp2-pop'!M170*('ssp2-us'!M170/100)</f>
        <v>6.2830364031362738</v>
      </c>
      <c r="N170" s="5">
        <f>'ssp2-pop'!N170*('ssp2-us'!N170/100)</f>
        <v>6.7262270795151249</v>
      </c>
      <c r="O170" s="5">
        <f>'ssp2-pop'!O170*('ssp2-us'!O170/100)</f>
        <v>7.1286844937995602</v>
      </c>
      <c r="P170" s="5">
        <f>'ssp2-pop'!P170*('ssp2-us'!P170/100)</f>
        <v>7.4848853269724129</v>
      </c>
      <c r="Q170" s="5">
        <f>'ssp2-pop'!Q170*('ssp2-us'!Q170/100)</f>
        <v>7.7935162117780354</v>
      </c>
      <c r="R170" s="5">
        <f>'ssp2-pop'!R170*('ssp2-us'!R170/100)</f>
        <v>8.0567166704448496</v>
      </c>
      <c r="S170" s="5">
        <f>'ssp2-pop'!S170*('ssp2-us'!S170/100)</f>
        <v>8.2721281683927348</v>
      </c>
      <c r="T170" s="5">
        <f>'ssp2-pop'!T170*('ssp2-us'!T170/100)</f>
        <v>8.4410795340673133</v>
      </c>
      <c r="U170" s="5">
        <f>'ssp2-pop'!U170*('ssp2-us'!U170/100)</f>
        <v>8.5746625667853742</v>
      </c>
      <c r="V170" s="5">
        <f>'ssp2-pop'!V170*('ssp2-us'!V170/100)</f>
        <v>8.6753091022687929</v>
      </c>
      <c r="W170" s="5">
        <f>'ssp2-pop'!W170*('ssp2-us'!W170/100)</f>
        <v>8.7441606390598512</v>
      </c>
      <c r="X170" s="5">
        <f>'ssp2-pop'!X170*('ssp2-us'!X170/100)</f>
        <v>8.7818433278456212</v>
      </c>
    </row>
    <row r="171" spans="1:24" x14ac:dyDescent="0.3">
      <c r="A171" s="6" t="s">
        <v>6</v>
      </c>
      <c r="B171" s="6" t="s">
        <v>202</v>
      </c>
      <c r="C171" s="6" t="s">
        <v>178</v>
      </c>
      <c r="D171" s="6" t="s">
        <v>205</v>
      </c>
      <c r="E171" s="6" t="s">
        <v>204</v>
      </c>
      <c r="F171" s="5">
        <f>'ssp2-pop'!F171*('ssp2-us'!F171/100)</f>
        <v>23.475984333420005</v>
      </c>
      <c r="G171" s="5">
        <f>'ssp2-pop'!G171*('ssp2-us'!G171/100)</f>
        <v>26.257470340263414</v>
      </c>
      <c r="H171" s="5">
        <f>'ssp2-pop'!H171*('ssp2-us'!H171/100)</f>
        <v>29.039826653228566</v>
      </c>
      <c r="I171" s="5">
        <f>'ssp2-pop'!I171*('ssp2-us'!I171/100)</f>
        <v>31.702033523096159</v>
      </c>
      <c r="J171" s="5">
        <f>'ssp2-pop'!J171*('ssp2-us'!J171/100)</f>
        <v>34.194860343111486</v>
      </c>
      <c r="K171" s="5">
        <f>'ssp2-pop'!K171*('ssp2-us'!K171/100)</f>
        <v>36.421551292161347</v>
      </c>
      <c r="L171" s="5">
        <f>'ssp2-pop'!L171*('ssp2-us'!L171/100)</f>
        <v>38.31749705029339</v>
      </c>
      <c r="M171" s="5">
        <f>'ssp2-pop'!M171*('ssp2-us'!M171/100)</f>
        <v>39.857674221546439</v>
      </c>
      <c r="N171" s="5">
        <f>'ssp2-pop'!N171*('ssp2-us'!N171/100)</f>
        <v>41.07102073265996</v>
      </c>
      <c r="O171" s="5">
        <f>'ssp2-pop'!O171*('ssp2-us'!O171/100)</f>
        <v>42.002118278720474</v>
      </c>
      <c r="P171" s="5">
        <f>'ssp2-pop'!P171*('ssp2-us'!P171/100)</f>
        <v>42.687770689425328</v>
      </c>
      <c r="Q171" s="5">
        <f>'ssp2-pop'!Q171*('ssp2-us'!Q171/100)</f>
        <v>43.075002447458544</v>
      </c>
      <c r="R171" s="5">
        <f>'ssp2-pop'!R171*('ssp2-us'!R171/100)</f>
        <v>43.202037964277622</v>
      </c>
      <c r="S171" s="5">
        <f>'ssp2-pop'!S171*('ssp2-us'!S171/100)</f>
        <v>43.082841939812532</v>
      </c>
      <c r="T171" s="5">
        <f>'ssp2-pop'!T171*('ssp2-us'!T171/100)</f>
        <v>42.768242828015261</v>
      </c>
      <c r="U171" s="5">
        <f>'ssp2-pop'!U171*('ssp2-us'!U171/100)</f>
        <v>42.280348270060685</v>
      </c>
      <c r="V171" s="5">
        <f>'ssp2-pop'!V171*('ssp2-us'!V171/100)</f>
        <v>41.650365388804467</v>
      </c>
      <c r="W171" s="5">
        <f>'ssp2-pop'!W171*('ssp2-us'!W171/100)</f>
        <v>40.905627892089214</v>
      </c>
      <c r="X171" s="5">
        <f>'ssp2-pop'!X171*('ssp2-us'!X171/100)</f>
        <v>40.063464775383117</v>
      </c>
    </row>
    <row r="172" spans="1:24" x14ac:dyDescent="0.3">
      <c r="A172" s="6" t="s">
        <v>6</v>
      </c>
      <c r="B172" s="6" t="s">
        <v>202</v>
      </c>
      <c r="C172" s="6" t="s">
        <v>179</v>
      </c>
      <c r="D172" s="6" t="s">
        <v>205</v>
      </c>
      <c r="E172" s="6" t="s">
        <v>204</v>
      </c>
      <c r="F172" s="5">
        <f>'ssp2-pop'!F172*('ssp2-us'!F172/100)</f>
        <v>1.8103884680859406</v>
      </c>
      <c r="G172" s="5">
        <f>'ssp2-pop'!G172*('ssp2-us'!G172/100)</f>
        <v>2.1100633808334974</v>
      </c>
      <c r="H172" s="5">
        <f>'ssp2-pop'!H172*('ssp2-us'!H172/100)</f>
        <v>2.4175273771930361</v>
      </c>
      <c r="I172" s="5">
        <f>'ssp2-pop'!I172*('ssp2-us'!I172/100)</f>
        <v>2.7207526897894829</v>
      </c>
      <c r="J172" s="5">
        <f>'ssp2-pop'!J172*('ssp2-us'!J172/100)</f>
        <v>3.008325871917112</v>
      </c>
      <c r="K172" s="5">
        <f>'ssp2-pop'!K172*('ssp2-us'!K172/100)</f>
        <v>3.2773416173716643</v>
      </c>
      <c r="L172" s="5">
        <f>'ssp2-pop'!L172*('ssp2-us'!L172/100)</f>
        <v>3.5266928286955501</v>
      </c>
      <c r="M172" s="5">
        <f>'ssp2-pop'!M172*('ssp2-us'!M172/100)</f>
        <v>3.7468579035023626</v>
      </c>
      <c r="N172" s="5">
        <f>'ssp2-pop'!N172*('ssp2-us'!N172/100)</f>
        <v>3.9329372872502835</v>
      </c>
      <c r="O172" s="5">
        <f>'ssp2-pop'!O172*('ssp2-us'!O172/100)</f>
        <v>4.0871714974480735</v>
      </c>
      <c r="P172" s="5">
        <f>'ssp2-pop'!P172*('ssp2-us'!P172/100)</f>
        <v>4.2100371822564417</v>
      </c>
      <c r="Q172" s="5">
        <f>'ssp2-pop'!Q172*('ssp2-us'!Q172/100)</f>
        <v>4.3209169573898656</v>
      </c>
      <c r="R172" s="5">
        <f>'ssp2-pop'!R172*('ssp2-us'!R172/100)</f>
        <v>4.4210287755812558</v>
      </c>
      <c r="S172" s="5">
        <f>'ssp2-pop'!S172*('ssp2-us'!S172/100)</f>
        <v>4.508247753213956</v>
      </c>
      <c r="T172" s="5">
        <f>'ssp2-pop'!T172*('ssp2-us'!T172/100)</f>
        <v>4.5852952725252107</v>
      </c>
      <c r="U172" s="5">
        <f>'ssp2-pop'!U172*('ssp2-us'!U172/100)</f>
        <v>4.6560730331776261</v>
      </c>
      <c r="V172" s="5">
        <f>'ssp2-pop'!V172*('ssp2-us'!V172/100)</f>
        <v>4.7217076198466321</v>
      </c>
      <c r="W172" s="5">
        <f>'ssp2-pop'!W172*('ssp2-us'!W172/100)</f>
        <v>4.7864930686547273</v>
      </c>
      <c r="X172" s="5">
        <f>'ssp2-pop'!X172*('ssp2-us'!X172/100)</f>
        <v>4.8503211076933068</v>
      </c>
    </row>
    <row r="173" spans="1:24" x14ac:dyDescent="0.3">
      <c r="A173" s="6" t="s">
        <v>6</v>
      </c>
      <c r="B173" s="6" t="s">
        <v>202</v>
      </c>
      <c r="C173" s="6" t="s">
        <v>180</v>
      </c>
      <c r="D173" s="6" t="s">
        <v>205</v>
      </c>
      <c r="E173" s="6" t="s">
        <v>204</v>
      </c>
      <c r="F173" s="5">
        <f>'ssp2-pop'!F173*('ssp2-us'!F173/100)</f>
        <v>2.4958883648999999</v>
      </c>
      <c r="G173" s="5">
        <f>'ssp2-pop'!G173*('ssp2-us'!G173/100)</f>
        <v>2.8101949125888797</v>
      </c>
      <c r="H173" s="5">
        <f>'ssp2-pop'!H173*('ssp2-us'!H173/100)</f>
        <v>3.1163240103693086</v>
      </c>
      <c r="I173" s="5">
        <f>'ssp2-pop'!I173*('ssp2-us'!I173/100)</f>
        <v>3.4024628936538486</v>
      </c>
      <c r="J173" s="5">
        <f>'ssp2-pop'!J173*('ssp2-us'!J173/100)</f>
        <v>3.6582753120946498</v>
      </c>
      <c r="K173" s="5">
        <f>'ssp2-pop'!K173*('ssp2-us'!K173/100)</f>
        <v>3.8822394195592409</v>
      </c>
      <c r="L173" s="5">
        <f>'ssp2-pop'!L173*('ssp2-us'!L173/100)</f>
        <v>4.0785195366225686</v>
      </c>
      <c r="M173" s="5">
        <f>'ssp2-pop'!M173*('ssp2-us'!M173/100)</f>
        <v>4.2441597247217873</v>
      </c>
      <c r="N173" s="5">
        <f>'ssp2-pop'!N173*('ssp2-us'!N173/100)</f>
        <v>4.3772363933544547</v>
      </c>
      <c r="O173" s="5">
        <f>'ssp2-pop'!O173*('ssp2-us'!O173/100)</f>
        <v>4.474742435186049</v>
      </c>
      <c r="P173" s="5">
        <f>'ssp2-pop'!P173*('ssp2-us'!P173/100)</f>
        <v>4.5386381077760714</v>
      </c>
      <c r="Q173" s="5">
        <f>'ssp2-pop'!Q173*('ssp2-us'!Q173/100)</f>
        <v>4.5760400469144846</v>
      </c>
      <c r="R173" s="5">
        <f>'ssp2-pop'!R173*('ssp2-us'!R173/100)</f>
        <v>4.5904758030382196</v>
      </c>
      <c r="S173" s="5">
        <f>'ssp2-pop'!S173*('ssp2-us'!S173/100)</f>
        <v>4.5835049332555897</v>
      </c>
      <c r="T173" s="5">
        <f>'ssp2-pop'!T173*('ssp2-us'!T173/100)</f>
        <v>4.5629190803041668</v>
      </c>
      <c r="U173" s="5">
        <f>'ssp2-pop'!U173*('ssp2-us'!U173/100)</f>
        <v>4.5313346739751106</v>
      </c>
      <c r="V173" s="5">
        <f>'ssp2-pop'!V173*('ssp2-us'!V173/100)</f>
        <v>4.4914918036445188</v>
      </c>
      <c r="W173" s="5">
        <f>'ssp2-pop'!W173*('ssp2-us'!W173/100)</f>
        <v>4.4451858952309173</v>
      </c>
      <c r="X173" s="5">
        <f>'ssp2-pop'!X173*('ssp2-us'!X173/100)</f>
        <v>4.3930697518480857</v>
      </c>
    </row>
    <row r="174" spans="1:24" x14ac:dyDescent="0.3">
      <c r="A174" s="6" t="s">
        <v>6</v>
      </c>
      <c r="B174" s="6" t="s">
        <v>202</v>
      </c>
      <c r="C174" s="6" t="s">
        <v>181</v>
      </c>
      <c r="D174" s="6" t="s">
        <v>205</v>
      </c>
      <c r="E174" s="6" t="s">
        <v>204</v>
      </c>
      <c r="F174" s="5">
        <f>'ssp2-pop'!F174*('ssp2-us'!F174/100)</f>
        <v>0.3161911131003981</v>
      </c>
      <c r="G174" s="5">
        <f>'ssp2-pop'!G174*('ssp2-us'!G174/100)</f>
        <v>0.38931486460192405</v>
      </c>
      <c r="H174" s="5">
        <f>'ssp2-pop'!H174*('ssp2-us'!H174/100)</f>
        <v>0.47460112817847422</v>
      </c>
      <c r="I174" s="5">
        <f>'ssp2-pop'!I174*('ssp2-us'!I174/100)</f>
        <v>0.57052363671048567</v>
      </c>
      <c r="J174" s="5">
        <f>'ssp2-pop'!J174*('ssp2-us'!J174/100)</f>
        <v>0.67379562684525462</v>
      </c>
      <c r="K174" s="5">
        <f>'ssp2-pop'!K174*('ssp2-us'!K174/100)</f>
        <v>0.7787646103599084</v>
      </c>
      <c r="L174" s="5">
        <f>'ssp2-pop'!L174*('ssp2-us'!L174/100)</f>
        <v>0.88199823491182849</v>
      </c>
      <c r="M174" s="5">
        <f>'ssp2-pop'!M174*('ssp2-us'!M174/100)</f>
        <v>0.98172703718518828</v>
      </c>
      <c r="N174" s="5">
        <f>'ssp2-pop'!N174*('ssp2-us'!N174/100)</f>
        <v>1.0786749363243011</v>
      </c>
      <c r="O174" s="5">
        <f>'ssp2-pop'!O174*('ssp2-us'!O174/100)</f>
        <v>1.1696598972541696</v>
      </c>
      <c r="P174" s="5">
        <f>'ssp2-pop'!P174*('ssp2-us'!P174/100)</f>
        <v>1.251048809880934</v>
      </c>
      <c r="Q174" s="5">
        <f>'ssp2-pop'!Q174*('ssp2-us'!Q174/100)</f>
        <v>1.3292611991746861</v>
      </c>
      <c r="R174" s="5">
        <f>'ssp2-pop'!R174*('ssp2-us'!R174/100)</f>
        <v>1.4062246553250908</v>
      </c>
      <c r="S174" s="5">
        <f>'ssp2-pop'!S174*('ssp2-us'!S174/100)</f>
        <v>1.4832634336961616</v>
      </c>
      <c r="T174" s="5">
        <f>'ssp2-pop'!T174*('ssp2-us'!T174/100)</f>
        <v>1.5602186587008589</v>
      </c>
      <c r="U174" s="5">
        <f>'ssp2-pop'!U174*('ssp2-us'!U174/100)</f>
        <v>1.6371565224741604</v>
      </c>
      <c r="V174" s="5">
        <f>'ssp2-pop'!V174*('ssp2-us'!V174/100)</f>
        <v>1.7134234236031305</v>
      </c>
      <c r="W174" s="5">
        <f>'ssp2-pop'!W174*('ssp2-us'!W174/100)</f>
        <v>1.7904652501133507</v>
      </c>
      <c r="X174" s="5">
        <f>'ssp2-pop'!X174*('ssp2-us'!X174/100)</f>
        <v>1.8679043975201051</v>
      </c>
    </row>
    <row r="175" spans="1:24" x14ac:dyDescent="0.3">
      <c r="A175" s="6" t="s">
        <v>6</v>
      </c>
      <c r="B175" s="6" t="s">
        <v>202</v>
      </c>
      <c r="C175" s="6" t="s">
        <v>182</v>
      </c>
      <c r="D175" s="6" t="s">
        <v>205</v>
      </c>
      <c r="E175" s="6" t="s">
        <v>204</v>
      </c>
      <c r="F175" s="5">
        <f>'ssp2-pop'!F175*('ssp2-us'!F175/100)</f>
        <v>2.4378708240000019E-2</v>
      </c>
      <c r="G175" s="5">
        <f>'ssp2-pop'!G175*('ssp2-us'!G175/100)</f>
        <v>2.781551880133265E-2</v>
      </c>
      <c r="H175" s="5">
        <f>'ssp2-pop'!H175*('ssp2-us'!H175/100)</f>
        <v>3.1318247397131814E-2</v>
      </c>
      <c r="I175" s="5">
        <f>'ssp2-pop'!I175*('ssp2-us'!I175/100)</f>
        <v>3.4738082879051502E-2</v>
      </c>
      <c r="J175" s="5">
        <f>'ssp2-pop'!J175*('ssp2-us'!J175/100)</f>
        <v>3.8076617092610197E-2</v>
      </c>
      <c r="K175" s="5">
        <f>'ssp2-pop'!K175*('ssp2-us'!K175/100)</f>
        <v>4.1201026957612914E-2</v>
      </c>
      <c r="L175" s="5">
        <f>'ssp2-pop'!L175*('ssp2-us'!L175/100)</f>
        <v>4.3960506263230482E-2</v>
      </c>
      <c r="M175" s="5">
        <f>'ssp2-pop'!M175*('ssp2-us'!M175/100)</f>
        <v>4.6287241817316298E-2</v>
      </c>
      <c r="N175" s="5">
        <f>'ssp2-pop'!N175*('ssp2-us'!N175/100)</f>
        <v>4.8118580665639572E-2</v>
      </c>
      <c r="O175" s="5">
        <f>'ssp2-pop'!O175*('ssp2-us'!O175/100)</f>
        <v>4.9452247817883779E-2</v>
      </c>
      <c r="P175" s="5">
        <f>'ssp2-pop'!P175*('ssp2-us'!P175/100)</f>
        <v>5.0417864094175119E-2</v>
      </c>
      <c r="Q175" s="5">
        <f>'ssp2-pop'!Q175*('ssp2-us'!Q175/100)</f>
        <v>5.1386946785962499E-2</v>
      </c>
      <c r="R175" s="5">
        <f>'ssp2-pop'!R175*('ssp2-us'!R175/100)</f>
        <v>5.2354829026662129E-2</v>
      </c>
      <c r="S175" s="5">
        <f>'ssp2-pop'!S175*('ssp2-us'!S175/100)</f>
        <v>5.3323737252326711E-2</v>
      </c>
      <c r="T175" s="5">
        <f>'ssp2-pop'!T175*('ssp2-us'!T175/100)</f>
        <v>5.4248893201941491E-2</v>
      </c>
      <c r="U175" s="5">
        <f>'ssp2-pop'!U175*('ssp2-us'!U175/100)</f>
        <v>5.516242086181318E-2</v>
      </c>
      <c r="V175" s="5">
        <f>'ssp2-pop'!V175*('ssp2-us'!V175/100)</f>
        <v>5.6062768432792252E-2</v>
      </c>
      <c r="W175" s="5">
        <f>'ssp2-pop'!W175*('ssp2-us'!W175/100)</f>
        <v>5.699927940339191E-2</v>
      </c>
      <c r="X175" s="5">
        <f>'ssp2-pop'!X175*('ssp2-us'!X175/100)</f>
        <v>5.8010536644207723E-2</v>
      </c>
    </row>
    <row r="176" spans="1:24" x14ac:dyDescent="0.3">
      <c r="A176" s="6" t="s">
        <v>6</v>
      </c>
      <c r="B176" s="6" t="s">
        <v>202</v>
      </c>
      <c r="C176" s="6" t="s">
        <v>183</v>
      </c>
      <c r="D176" s="6" t="s">
        <v>205</v>
      </c>
      <c r="E176" s="6" t="s">
        <v>204</v>
      </c>
      <c r="F176" s="5">
        <f>'ssp2-pop'!F176*('ssp2-us'!F176/100)</f>
        <v>0.18615509804999986</v>
      </c>
      <c r="G176" s="5">
        <f>'ssp2-pop'!G176*('ssp2-us'!G176/100)</f>
        <v>0.21522755223221093</v>
      </c>
      <c r="H176" s="5">
        <f>'ssp2-pop'!H176*('ssp2-us'!H176/100)</f>
        <v>0.24585665928348294</v>
      </c>
      <c r="I176" s="5">
        <f>'ssp2-pop'!I176*('ssp2-us'!I176/100)</f>
        <v>0.27681144530461088</v>
      </c>
      <c r="J176" s="5">
        <f>'ssp2-pop'!J176*('ssp2-us'!J176/100)</f>
        <v>0.30743467130806101</v>
      </c>
      <c r="K176" s="5">
        <f>'ssp2-pop'!K176*('ssp2-us'!K176/100)</f>
        <v>0.33755400435283206</v>
      </c>
      <c r="L176" s="5">
        <f>'ssp2-pop'!L176*('ssp2-us'!L176/100)</f>
        <v>0.36610146097472057</v>
      </c>
      <c r="M176" s="5">
        <f>'ssp2-pop'!M176*('ssp2-us'!M176/100)</f>
        <v>0.39186328462413317</v>
      </c>
      <c r="N176" s="5">
        <f>'ssp2-pop'!N176*('ssp2-us'!N176/100)</f>
        <v>0.41379508389724345</v>
      </c>
      <c r="O176" s="5">
        <f>'ssp2-pop'!O176*('ssp2-us'!O176/100)</f>
        <v>0.43161176772441384</v>
      </c>
      <c r="P176" s="5">
        <f>'ssp2-pop'!P176*('ssp2-us'!P176/100)</f>
        <v>0.44539980499035531</v>
      </c>
      <c r="Q176" s="5">
        <f>'ssp2-pop'!Q176*('ssp2-us'!Q176/100)</f>
        <v>0.45561847934277805</v>
      </c>
      <c r="R176" s="5">
        <f>'ssp2-pop'!R176*('ssp2-us'!R176/100)</f>
        <v>0.46224716311403874</v>
      </c>
      <c r="S176" s="5">
        <f>'ssp2-pop'!S176*('ssp2-us'!S176/100)</f>
        <v>0.46539833938418335</v>
      </c>
      <c r="T176" s="5">
        <f>'ssp2-pop'!T176*('ssp2-us'!T176/100)</f>
        <v>0.46571191728851913</v>
      </c>
      <c r="U176" s="5">
        <f>'ssp2-pop'!U176*('ssp2-us'!U176/100)</f>
        <v>0.46431221584522281</v>
      </c>
      <c r="V176" s="5">
        <f>'ssp2-pop'!V176*('ssp2-us'!V176/100)</f>
        <v>0.46204467603723109</v>
      </c>
      <c r="W176" s="5">
        <f>'ssp2-pop'!W176*('ssp2-us'!W176/100)</f>
        <v>0.45928123410692634</v>
      </c>
      <c r="X176" s="5">
        <f>'ssp2-pop'!X176*('ssp2-us'!X176/100)</f>
        <v>0.45575929026641498</v>
      </c>
    </row>
    <row r="177" spans="1:24" x14ac:dyDescent="0.3">
      <c r="A177" s="6" t="s">
        <v>6</v>
      </c>
      <c r="B177" s="6" t="s">
        <v>202</v>
      </c>
      <c r="C177" s="6" t="s">
        <v>184</v>
      </c>
      <c r="D177" s="6" t="s">
        <v>205</v>
      </c>
      <c r="E177" s="6" t="s">
        <v>204</v>
      </c>
      <c r="F177" s="5">
        <f>'ssp2-pop'!F177*('ssp2-us'!F177/100)</f>
        <v>7.0519916326194219</v>
      </c>
      <c r="G177" s="5">
        <f>'ssp2-pop'!G177*('ssp2-us'!G177/100)</f>
        <v>7.5957631242897685</v>
      </c>
      <c r="H177" s="5">
        <f>'ssp2-pop'!H177*('ssp2-us'!H177/100)</f>
        <v>8.1195482718914107</v>
      </c>
      <c r="I177" s="5">
        <f>'ssp2-pop'!I177*('ssp2-us'!I177/100)</f>
        <v>8.6043261563398215</v>
      </c>
      <c r="J177" s="5">
        <f>'ssp2-pop'!J177*('ssp2-us'!J177/100)</f>
        <v>9.0228428234492526</v>
      </c>
      <c r="K177" s="5">
        <f>'ssp2-pop'!K177*('ssp2-us'!K177/100)</f>
        <v>9.3732476868989334</v>
      </c>
      <c r="L177" s="5">
        <f>'ssp2-pop'!L177*('ssp2-us'!L177/100)</f>
        <v>9.6714405950842206</v>
      </c>
      <c r="M177" s="5">
        <f>'ssp2-pop'!M177*('ssp2-us'!M177/100)</f>
        <v>9.919411428221931</v>
      </c>
      <c r="N177" s="5">
        <f>'ssp2-pop'!N177*('ssp2-us'!N177/100)</f>
        <v>10.111849799590594</v>
      </c>
      <c r="O177" s="5">
        <f>'ssp2-pop'!O177*('ssp2-us'!O177/100)</f>
        <v>10.242735658807939</v>
      </c>
      <c r="P177" s="5">
        <f>'ssp2-pop'!P177*('ssp2-us'!P177/100)</f>
        <v>10.302133379810275</v>
      </c>
      <c r="Q177" s="5">
        <f>'ssp2-pop'!Q177*('ssp2-us'!Q177/100)</f>
        <v>10.289142952975622</v>
      </c>
      <c r="R177" s="5">
        <f>'ssp2-pop'!R177*('ssp2-us'!R177/100)</f>
        <v>10.217002063828774</v>
      </c>
      <c r="S177" s="5">
        <f>'ssp2-pop'!S177*('ssp2-us'!S177/100)</f>
        <v>10.106798829854799</v>
      </c>
      <c r="T177" s="5">
        <f>'ssp2-pop'!T177*('ssp2-us'!T177/100)</f>
        <v>9.9776965457558884</v>
      </c>
      <c r="U177" s="5">
        <f>'ssp2-pop'!U177*('ssp2-us'!U177/100)</f>
        <v>9.8432631744019279</v>
      </c>
      <c r="V177" s="5">
        <f>'ssp2-pop'!V177*('ssp2-us'!V177/100)</f>
        <v>9.7106903575302113</v>
      </c>
      <c r="W177" s="5">
        <f>'ssp2-pop'!W177*('ssp2-us'!W177/100)</f>
        <v>9.5773013250315806</v>
      </c>
      <c r="X177" s="5">
        <f>'ssp2-pop'!X177*('ssp2-us'!X177/100)</f>
        <v>9.4351638528563857</v>
      </c>
    </row>
    <row r="178" spans="1:24" x14ac:dyDescent="0.3">
      <c r="A178" s="6" t="s">
        <v>6</v>
      </c>
      <c r="B178" s="6" t="s">
        <v>202</v>
      </c>
      <c r="C178" s="6" t="s">
        <v>185</v>
      </c>
      <c r="D178" s="6" t="s">
        <v>205</v>
      </c>
      <c r="E178" s="6" t="s">
        <v>204</v>
      </c>
      <c r="F178" s="5">
        <f>'ssp2-pop'!F178*('ssp2-us'!F178/100)</f>
        <v>50.671266839249981</v>
      </c>
      <c r="G178" s="5">
        <f>'ssp2-pop'!G178*('ssp2-us'!G178/100)</f>
        <v>54.785122426392213</v>
      </c>
      <c r="H178" s="5">
        <f>'ssp2-pop'!H178*('ssp2-us'!H178/100)</f>
        <v>58.763533082297712</v>
      </c>
      <c r="I178" s="5">
        <f>'ssp2-pop'!I178*('ssp2-us'!I178/100)</f>
        <v>62.547303832666422</v>
      </c>
      <c r="J178" s="5">
        <f>'ssp2-pop'!J178*('ssp2-us'!J178/100)</f>
        <v>66.063986332735709</v>
      </c>
      <c r="K178" s="5">
        <f>'ssp2-pop'!K178*('ssp2-us'!K178/100)</f>
        <v>69.285315923170145</v>
      </c>
      <c r="L178" s="5">
        <f>'ssp2-pop'!L178*('ssp2-us'!L178/100)</f>
        <v>72.192638735607019</v>
      </c>
      <c r="M178" s="5">
        <f>'ssp2-pop'!M178*('ssp2-us'!M178/100)</f>
        <v>74.746403534191089</v>
      </c>
      <c r="N178" s="5">
        <f>'ssp2-pop'!N178*('ssp2-us'!N178/100)</f>
        <v>76.918010051921698</v>
      </c>
      <c r="O178" s="5">
        <f>'ssp2-pop'!O178*('ssp2-us'!O178/100)</f>
        <v>78.65073068185724</v>
      </c>
      <c r="P178" s="5">
        <f>'ssp2-pop'!P178*('ssp2-us'!P178/100)</f>
        <v>79.976533297531887</v>
      </c>
      <c r="Q178" s="5">
        <f>'ssp2-pop'!Q178*('ssp2-us'!Q178/100)</f>
        <v>80.975160321172922</v>
      </c>
      <c r="R178" s="5">
        <f>'ssp2-pop'!R178*('ssp2-us'!R178/100)</f>
        <v>81.641999936277642</v>
      </c>
      <c r="S178" s="5">
        <f>'ssp2-pop'!S178*('ssp2-us'!S178/100)</f>
        <v>81.972556779971981</v>
      </c>
      <c r="T178" s="5">
        <f>'ssp2-pop'!T178*('ssp2-us'!T178/100)</f>
        <v>81.990880316001039</v>
      </c>
      <c r="U178" s="5">
        <f>'ssp2-pop'!U178*('ssp2-us'!U178/100)</f>
        <v>81.751456930438295</v>
      </c>
      <c r="V178" s="5">
        <f>'ssp2-pop'!V178*('ssp2-us'!V178/100)</f>
        <v>81.365459856159873</v>
      </c>
      <c r="W178" s="5">
        <f>'ssp2-pop'!W178*('ssp2-us'!W178/100)</f>
        <v>80.850987034231053</v>
      </c>
      <c r="X178" s="5">
        <f>'ssp2-pop'!X178*('ssp2-us'!X178/100)</f>
        <v>80.196611438327778</v>
      </c>
    </row>
    <row r="179" spans="1:24" x14ac:dyDescent="0.3">
      <c r="A179" s="6" t="s">
        <v>6</v>
      </c>
      <c r="B179" s="6" t="s">
        <v>202</v>
      </c>
      <c r="C179" s="6" t="s">
        <v>186</v>
      </c>
      <c r="D179" s="6" t="s">
        <v>205</v>
      </c>
      <c r="E179" s="6" t="s">
        <v>204</v>
      </c>
      <c r="F179" s="5">
        <f>'ssp2-pop'!F179*('ssp2-us'!F179/100)</f>
        <v>11.830460655579991</v>
      </c>
      <c r="G179" s="5">
        <f>'ssp2-pop'!G179*('ssp2-us'!G179/100)</f>
        <v>15.004161697089778</v>
      </c>
      <c r="H179" s="5">
        <f>'ssp2-pop'!H179*('ssp2-us'!H179/100)</f>
        <v>18.741145423834059</v>
      </c>
      <c r="I179" s="5">
        <f>'ssp2-pop'!I179*('ssp2-us'!I179/100)</f>
        <v>22.977060155439752</v>
      </c>
      <c r="J179" s="5">
        <f>'ssp2-pop'!J179*('ssp2-us'!J179/100)</f>
        <v>27.705110758481879</v>
      </c>
      <c r="K179" s="5">
        <f>'ssp2-pop'!K179*('ssp2-us'!K179/100)</f>
        <v>32.876441996156387</v>
      </c>
      <c r="L179" s="5">
        <f>'ssp2-pop'!L179*('ssp2-us'!L179/100)</f>
        <v>38.425359816963088</v>
      </c>
      <c r="M179" s="5">
        <f>'ssp2-pop'!M179*('ssp2-us'!M179/100)</f>
        <v>44.178685953497308</v>
      </c>
      <c r="N179" s="5">
        <f>'ssp2-pop'!N179*('ssp2-us'!N179/100)</f>
        <v>50.055114937348499</v>
      </c>
      <c r="O179" s="5">
        <f>'ssp2-pop'!O179*('ssp2-us'!O179/100)</f>
        <v>55.881857452919057</v>
      </c>
      <c r="P179" s="5">
        <f>'ssp2-pop'!P179*('ssp2-us'!P179/100)</f>
        <v>61.560704155524434</v>
      </c>
      <c r="Q179" s="5">
        <f>'ssp2-pop'!Q179*('ssp2-us'!Q179/100)</f>
        <v>67.152274608211641</v>
      </c>
      <c r="R179" s="5">
        <f>'ssp2-pop'!R179*('ssp2-us'!R179/100)</f>
        <v>72.605562718062757</v>
      </c>
      <c r="S179" s="5">
        <f>'ssp2-pop'!S179*('ssp2-us'!S179/100)</f>
        <v>77.783612323863977</v>
      </c>
      <c r="T179" s="5">
        <f>'ssp2-pop'!T179*('ssp2-us'!T179/100)</f>
        <v>82.690430735760643</v>
      </c>
      <c r="U179" s="5">
        <f>'ssp2-pop'!U179*('ssp2-us'!U179/100)</f>
        <v>87.320368017949562</v>
      </c>
      <c r="V179" s="5">
        <f>'ssp2-pop'!V179*('ssp2-us'!V179/100)</f>
        <v>91.563728431363714</v>
      </c>
      <c r="W179" s="5">
        <f>'ssp2-pop'!W179*('ssp2-us'!W179/100)</f>
        <v>95.345746346676918</v>
      </c>
      <c r="X179" s="5">
        <f>'ssp2-pop'!X179*('ssp2-us'!X179/100)</f>
        <v>98.631678273204926</v>
      </c>
    </row>
    <row r="180" spans="1:24" x14ac:dyDescent="0.3">
      <c r="A180" s="6" t="s">
        <v>6</v>
      </c>
      <c r="B180" s="6" t="s">
        <v>202</v>
      </c>
      <c r="C180" s="6" t="s">
        <v>187</v>
      </c>
      <c r="D180" s="6" t="s">
        <v>205</v>
      </c>
      <c r="E180" s="6" t="s">
        <v>204</v>
      </c>
      <c r="F180" s="5">
        <f>'ssp2-pop'!F180*('ssp2-us'!F180/100)</f>
        <v>4.4438116048500005</v>
      </c>
      <c r="G180" s="5">
        <f>'ssp2-pop'!G180*('ssp2-us'!G180/100)</f>
        <v>5.9504684824085148</v>
      </c>
      <c r="H180" s="5">
        <f>'ssp2-pop'!H180*('ssp2-us'!H180/100)</f>
        <v>7.8591987136831261</v>
      </c>
      <c r="I180" s="5">
        <f>'ssp2-pop'!I180*('ssp2-us'!I180/100)</f>
        <v>10.22409444715861</v>
      </c>
      <c r="J180" s="5">
        <f>'ssp2-pop'!J180*('ssp2-us'!J180/100)</f>
        <v>13.107006314605185</v>
      </c>
      <c r="K180" s="5">
        <f>'ssp2-pop'!K180*('ssp2-us'!K180/100)</f>
        <v>16.533985227669685</v>
      </c>
      <c r="L180" s="5">
        <f>'ssp2-pop'!L180*('ssp2-us'!L180/100)</f>
        <v>20.486579775836056</v>
      </c>
      <c r="M180" s="5">
        <f>'ssp2-pop'!M180*('ssp2-us'!M180/100)</f>
        <v>24.935090393874077</v>
      </c>
      <c r="N180" s="5">
        <f>'ssp2-pop'!N180*('ssp2-us'!N180/100)</f>
        <v>29.828927891589881</v>
      </c>
      <c r="O180" s="5">
        <f>'ssp2-pop'!O180*('ssp2-us'!O180/100)</f>
        <v>35.060239342574505</v>
      </c>
      <c r="P180" s="5">
        <f>'ssp2-pop'!P180*('ssp2-us'!P180/100)</f>
        <v>40.552841342276288</v>
      </c>
      <c r="Q180" s="5">
        <f>'ssp2-pop'!Q180*('ssp2-us'!Q180/100)</f>
        <v>46.253445494266792</v>
      </c>
      <c r="R180" s="5">
        <f>'ssp2-pop'!R180*('ssp2-us'!R180/100)</f>
        <v>52.038831760340344</v>
      </c>
      <c r="S180" s="5">
        <f>'ssp2-pop'!S180*('ssp2-us'!S180/100)</f>
        <v>57.85534818720258</v>
      </c>
      <c r="T180" s="5">
        <f>'ssp2-pop'!T180*('ssp2-us'!T180/100)</f>
        <v>63.626436824803683</v>
      </c>
      <c r="U180" s="5">
        <f>'ssp2-pop'!U180*('ssp2-us'!U180/100)</f>
        <v>69.232240281039907</v>
      </c>
      <c r="V180" s="5">
        <f>'ssp2-pop'!V180*('ssp2-us'!V180/100)</f>
        <v>74.58819083024828</v>
      </c>
      <c r="W180" s="5">
        <f>'ssp2-pop'!W180*('ssp2-us'!W180/100)</f>
        <v>79.6090736566494</v>
      </c>
      <c r="X180" s="5">
        <f>'ssp2-pop'!X180*('ssp2-us'!X180/100)</f>
        <v>84.318186867915671</v>
      </c>
    </row>
    <row r="181" spans="1:24" x14ac:dyDescent="0.3">
      <c r="A181" s="6" t="s">
        <v>6</v>
      </c>
      <c r="B181" s="6" t="s">
        <v>202</v>
      </c>
      <c r="C181" s="6" t="s">
        <v>188</v>
      </c>
      <c r="D181" s="6" t="s">
        <v>205</v>
      </c>
      <c r="E181" s="6" t="s">
        <v>204</v>
      </c>
      <c r="F181" s="5">
        <f>'ssp2-pop'!F181*('ssp2-us'!F181/100)</f>
        <v>31.262542069229987</v>
      </c>
      <c r="G181" s="5">
        <f>'ssp2-pop'!G181*('ssp2-us'!G181/100)</f>
        <v>31.155021137036897</v>
      </c>
      <c r="H181" s="5">
        <f>'ssp2-pop'!H181*('ssp2-us'!H181/100)</f>
        <v>31.057330220498805</v>
      </c>
      <c r="I181" s="5">
        <f>'ssp2-pop'!I181*('ssp2-us'!I181/100)</f>
        <v>31.020186017623121</v>
      </c>
      <c r="J181" s="5">
        <f>'ssp2-pop'!J181*('ssp2-us'!J181/100)</f>
        <v>31.015084343122556</v>
      </c>
      <c r="K181" s="5">
        <f>'ssp2-pop'!K181*('ssp2-us'!K181/100)</f>
        <v>31.057043511971806</v>
      </c>
      <c r="L181" s="5">
        <f>'ssp2-pop'!L181*('ssp2-us'!L181/100)</f>
        <v>31.157117016847128</v>
      </c>
      <c r="M181" s="5">
        <f>'ssp2-pop'!M181*('ssp2-us'!M181/100)</f>
        <v>31.273663137882988</v>
      </c>
      <c r="N181" s="5">
        <f>'ssp2-pop'!N181*('ssp2-us'!N181/100)</f>
        <v>31.382652500688106</v>
      </c>
      <c r="O181" s="5">
        <f>'ssp2-pop'!O181*('ssp2-us'!O181/100)</f>
        <v>31.486227805363619</v>
      </c>
      <c r="P181" s="5">
        <f>'ssp2-pop'!P181*('ssp2-us'!P181/100)</f>
        <v>31.592354830659414</v>
      </c>
      <c r="Q181" s="5">
        <f>'ssp2-pop'!Q181*('ssp2-us'!Q181/100)</f>
        <v>31.592617361941262</v>
      </c>
      <c r="R181" s="5">
        <f>'ssp2-pop'!R181*('ssp2-us'!R181/100)</f>
        <v>31.501482827561158</v>
      </c>
      <c r="S181" s="5">
        <f>'ssp2-pop'!S181*('ssp2-us'!S181/100)</f>
        <v>31.319003646592432</v>
      </c>
      <c r="T181" s="5">
        <f>'ssp2-pop'!T181*('ssp2-us'!T181/100)</f>
        <v>31.049487043527709</v>
      </c>
      <c r="U181" s="5">
        <f>'ssp2-pop'!U181*('ssp2-us'!U181/100)</f>
        <v>30.707175049899263</v>
      </c>
      <c r="V181" s="5">
        <f>'ssp2-pop'!V181*('ssp2-us'!V181/100)</f>
        <v>30.306271244627158</v>
      </c>
      <c r="W181" s="5">
        <f>'ssp2-pop'!W181*('ssp2-us'!W181/100)</f>
        <v>29.847070221080454</v>
      </c>
      <c r="X181" s="5">
        <f>'ssp2-pop'!X181*('ssp2-us'!X181/100)</f>
        <v>29.314750900982425</v>
      </c>
    </row>
    <row r="182" spans="1:24" x14ac:dyDescent="0.3">
      <c r="A182" s="6" t="s">
        <v>6</v>
      </c>
      <c r="B182" s="6" t="s">
        <v>202</v>
      </c>
      <c r="C182" s="6" t="s">
        <v>189</v>
      </c>
      <c r="D182" s="6" t="s">
        <v>205</v>
      </c>
      <c r="E182" s="6" t="s">
        <v>204</v>
      </c>
      <c r="F182" s="5">
        <f>'ssp2-pop'!F182*('ssp2-us'!F182/100)</f>
        <v>3.1154196049399983</v>
      </c>
      <c r="G182" s="5">
        <f>'ssp2-pop'!G182*('ssp2-us'!G182/100)</f>
        <v>3.1636070478862823</v>
      </c>
      <c r="H182" s="5">
        <f>'ssp2-pop'!H182*('ssp2-us'!H182/100)</f>
        <v>3.2027061009451394</v>
      </c>
      <c r="I182" s="5">
        <f>'ssp2-pop'!I182*('ssp2-us'!I182/100)</f>
        <v>3.2342547391875001</v>
      </c>
      <c r="J182" s="5">
        <f>'ssp2-pop'!J182*('ssp2-us'!J182/100)</f>
        <v>3.2547518537162023</v>
      </c>
      <c r="K182" s="5">
        <f>'ssp2-pop'!K182*('ssp2-us'!K182/100)</f>
        <v>3.2604198989459059</v>
      </c>
      <c r="L182" s="5">
        <f>'ssp2-pop'!L182*('ssp2-us'!L182/100)</f>
        <v>3.2515469965309953</v>
      </c>
      <c r="M182" s="5">
        <f>'ssp2-pop'!M182*('ssp2-us'!M182/100)</f>
        <v>3.2289453612981611</v>
      </c>
      <c r="N182" s="5">
        <f>'ssp2-pop'!N182*('ssp2-us'!N182/100)</f>
        <v>3.1921688253984537</v>
      </c>
      <c r="O182" s="5">
        <f>'ssp2-pop'!O182*('ssp2-us'!O182/100)</f>
        <v>3.1430940522204756</v>
      </c>
      <c r="P182" s="5">
        <f>'ssp2-pop'!P182*('ssp2-us'!P182/100)</f>
        <v>3.0859932625513187</v>
      </c>
      <c r="Q182" s="5">
        <f>'ssp2-pop'!Q182*('ssp2-us'!Q182/100)</f>
        <v>3.0257552379373593</v>
      </c>
      <c r="R182" s="5">
        <f>'ssp2-pop'!R182*('ssp2-us'!R182/100)</f>
        <v>2.9631183248655995</v>
      </c>
      <c r="S182" s="5">
        <f>'ssp2-pop'!S182*('ssp2-us'!S182/100)</f>
        <v>2.8986919022682076</v>
      </c>
      <c r="T182" s="5">
        <f>'ssp2-pop'!T182*('ssp2-us'!T182/100)</f>
        <v>2.8336746729960596</v>
      </c>
      <c r="U182" s="5">
        <f>'ssp2-pop'!U182*('ssp2-us'!U182/100)</f>
        <v>2.7683835281838598</v>
      </c>
      <c r="V182" s="5">
        <f>'ssp2-pop'!V182*('ssp2-us'!V182/100)</f>
        <v>2.7032489240298649</v>
      </c>
      <c r="W182" s="5">
        <f>'ssp2-pop'!W182*('ssp2-us'!W182/100)</f>
        <v>2.6392295120057208</v>
      </c>
      <c r="X182" s="5">
        <f>'ssp2-pop'!X182*('ssp2-us'!X182/100)</f>
        <v>2.5774631575634857</v>
      </c>
    </row>
    <row r="183" spans="1:24" x14ac:dyDescent="0.3">
      <c r="A183" s="6" t="s">
        <v>6</v>
      </c>
      <c r="B183" s="6" t="s">
        <v>202</v>
      </c>
      <c r="C183" s="6" t="s">
        <v>190</v>
      </c>
      <c r="D183" s="6" t="s">
        <v>205</v>
      </c>
      <c r="E183" s="6" t="s">
        <v>204</v>
      </c>
      <c r="F183" s="5">
        <f>'ssp2-pop'!F183*('ssp2-us'!F183/100)</f>
        <v>255.40253545128002</v>
      </c>
      <c r="G183" s="5">
        <f>'ssp2-pop'!G183*('ssp2-us'!G183/100)</f>
        <v>270.27523435350815</v>
      </c>
      <c r="H183" s="5">
        <f>'ssp2-pop'!H183*('ssp2-us'!H183/100)</f>
        <v>285.59139781037248</v>
      </c>
      <c r="I183" s="5">
        <f>'ssp2-pop'!I183*('ssp2-us'!I183/100)</f>
        <v>300.95924246669642</v>
      </c>
      <c r="J183" s="5">
        <f>'ssp2-pop'!J183*('ssp2-us'!J183/100)</f>
        <v>315.8131124266572</v>
      </c>
      <c r="K183" s="5">
        <f>'ssp2-pop'!K183*('ssp2-us'!K183/100)</f>
        <v>329.91775043753415</v>
      </c>
      <c r="L183" s="5">
        <f>'ssp2-pop'!L183*('ssp2-us'!L183/100)</f>
        <v>343.20551364707336</v>
      </c>
      <c r="M183" s="5">
        <f>'ssp2-pop'!M183*('ssp2-us'!M183/100)</f>
        <v>355.60313774543425</v>
      </c>
      <c r="N183" s="5">
        <f>'ssp2-pop'!N183*('ssp2-us'!N183/100)</f>
        <v>367.41956128370657</v>
      </c>
      <c r="O183" s="5">
        <f>'ssp2-pop'!O183*('ssp2-us'!O183/100)</f>
        <v>379.09364272698014</v>
      </c>
      <c r="P183" s="5">
        <f>'ssp2-pop'!P183*('ssp2-us'!P183/100)</f>
        <v>390.74324430136164</v>
      </c>
      <c r="Q183" s="5">
        <f>'ssp2-pop'!Q183*('ssp2-us'!Q183/100)</f>
        <v>401.76420245034137</v>
      </c>
      <c r="R183" s="5">
        <f>'ssp2-pop'!R183*('ssp2-us'!R183/100)</f>
        <v>411.76565307400915</v>
      </c>
      <c r="S183" s="5">
        <f>'ssp2-pop'!S183*('ssp2-us'!S183/100)</f>
        <v>420.46922752643997</v>
      </c>
      <c r="T183" s="5">
        <f>'ssp2-pop'!T183*('ssp2-us'!T183/100)</f>
        <v>427.69706102616743</v>
      </c>
      <c r="U183" s="5">
        <f>'ssp2-pop'!U183*('ssp2-us'!U183/100)</f>
        <v>433.4891700157068</v>
      </c>
      <c r="V183" s="5">
        <f>'ssp2-pop'!V183*('ssp2-us'!V183/100)</f>
        <v>438.02639661454356</v>
      </c>
      <c r="W183" s="5">
        <f>'ssp2-pop'!W183*('ssp2-us'!W183/100)</f>
        <v>441.42157476438621</v>
      </c>
      <c r="X183" s="5">
        <f>'ssp2-pop'!X183*('ssp2-us'!X183/100)</f>
        <v>443.5953933017131</v>
      </c>
    </row>
    <row r="184" spans="1:24" x14ac:dyDescent="0.3">
      <c r="A184" s="6" t="s">
        <v>6</v>
      </c>
      <c r="B184" s="6" t="s">
        <v>202</v>
      </c>
      <c r="C184" s="6" t="s">
        <v>191</v>
      </c>
      <c r="D184" s="6" t="s">
        <v>205</v>
      </c>
      <c r="E184" s="6" t="s">
        <v>204</v>
      </c>
      <c r="F184" s="5">
        <f>'ssp2-pop'!F184*('ssp2-us'!F184/100)</f>
        <v>9.9478811339400046</v>
      </c>
      <c r="G184" s="5">
        <f>'ssp2-pop'!G184*('ssp2-us'!G184/100)</f>
        <v>11.333824422984382</v>
      </c>
      <c r="H184" s="5">
        <f>'ssp2-pop'!H184*('ssp2-us'!H184/100)</f>
        <v>12.739019243069155</v>
      </c>
      <c r="I184" s="5">
        <f>'ssp2-pop'!I184*('ssp2-us'!I184/100)</f>
        <v>14.106436947945793</v>
      </c>
      <c r="J184" s="5">
        <f>'ssp2-pop'!J184*('ssp2-us'!J184/100)</f>
        <v>15.380476199645765</v>
      </c>
      <c r="K184" s="5">
        <f>'ssp2-pop'!K184*('ssp2-us'!K184/100)</f>
        <v>16.538314640528469</v>
      </c>
      <c r="L184" s="5">
        <f>'ssp2-pop'!L184*('ssp2-us'!L184/100)</f>
        <v>17.606611995079227</v>
      </c>
      <c r="M184" s="5">
        <f>'ssp2-pop'!M184*('ssp2-us'!M184/100)</f>
        <v>18.578892324421165</v>
      </c>
      <c r="N184" s="5">
        <f>'ssp2-pop'!N184*('ssp2-us'!N184/100)</f>
        <v>19.4058393295965</v>
      </c>
      <c r="O184" s="5">
        <f>'ssp2-pop'!O184*('ssp2-us'!O184/100)</f>
        <v>20.064540413893315</v>
      </c>
      <c r="P184" s="5">
        <f>'ssp2-pop'!P184*('ssp2-us'!P184/100)</f>
        <v>20.552899365340302</v>
      </c>
      <c r="Q184" s="5">
        <f>'ssp2-pop'!Q184*('ssp2-us'!Q184/100)</f>
        <v>20.931836650648847</v>
      </c>
      <c r="R184" s="5">
        <f>'ssp2-pop'!R184*('ssp2-us'!R184/100)</f>
        <v>21.205308330185023</v>
      </c>
      <c r="S184" s="5">
        <f>'ssp2-pop'!S184*('ssp2-us'!S184/100)</f>
        <v>21.387386250068225</v>
      </c>
      <c r="T184" s="5">
        <f>'ssp2-pop'!T184*('ssp2-us'!T184/100)</f>
        <v>21.474987937498625</v>
      </c>
      <c r="U184" s="5">
        <f>'ssp2-pop'!U184*('ssp2-us'!U184/100)</f>
        <v>21.482402675915417</v>
      </c>
      <c r="V184" s="5">
        <f>'ssp2-pop'!V184*('ssp2-us'!V184/100)</f>
        <v>21.451638324692791</v>
      </c>
      <c r="W184" s="5">
        <f>'ssp2-pop'!W184*('ssp2-us'!W184/100)</f>
        <v>21.401550641747008</v>
      </c>
      <c r="X184" s="5">
        <f>'ssp2-pop'!X184*('ssp2-us'!X184/100)</f>
        <v>21.341831268942915</v>
      </c>
    </row>
    <row r="185" spans="1:24" x14ac:dyDescent="0.3">
      <c r="A185" s="6" t="s">
        <v>6</v>
      </c>
      <c r="B185" s="6" t="s">
        <v>202</v>
      </c>
      <c r="C185" s="6" t="s">
        <v>192</v>
      </c>
      <c r="D185" s="6" t="s">
        <v>205</v>
      </c>
      <c r="E185" s="6" t="s">
        <v>204</v>
      </c>
      <c r="F185" s="5">
        <f>'ssp2-pop'!F185*('ssp2-us'!F185/100)</f>
        <v>5.3932875570000052E-2</v>
      </c>
      <c r="G185" s="5">
        <f>'ssp2-pop'!G185*('ssp2-us'!G185/100)</f>
        <v>5.7742842185393682E-2</v>
      </c>
      <c r="H185" s="5">
        <f>'ssp2-pop'!H185*('ssp2-us'!H185/100)</f>
        <v>6.1213766765572809E-2</v>
      </c>
      <c r="I185" s="5">
        <f>'ssp2-pop'!I185*('ssp2-us'!I185/100)</f>
        <v>6.424424325484443E-2</v>
      </c>
      <c r="J185" s="5">
        <f>'ssp2-pop'!J185*('ssp2-us'!J185/100)</f>
        <v>6.6791766763437815E-2</v>
      </c>
      <c r="K185" s="5">
        <f>'ssp2-pop'!K185*('ssp2-us'!K185/100)</f>
        <v>6.8786115662576752E-2</v>
      </c>
      <c r="L185" s="5">
        <f>'ssp2-pop'!L185*('ssp2-us'!L185/100)</f>
        <v>7.0191262086646167E-2</v>
      </c>
      <c r="M185" s="5">
        <f>'ssp2-pop'!M185*('ssp2-us'!M185/100)</f>
        <v>7.1059017038647754E-2</v>
      </c>
      <c r="N185" s="5">
        <f>'ssp2-pop'!N185*('ssp2-us'!N185/100)</f>
        <v>7.1491629713199528E-2</v>
      </c>
      <c r="O185" s="5">
        <f>'ssp2-pop'!O185*('ssp2-us'!O185/100)</f>
        <v>7.1533157939151285E-2</v>
      </c>
      <c r="P185" s="5">
        <f>'ssp2-pop'!P185*('ssp2-us'!P185/100)</f>
        <v>7.1251947331740534E-2</v>
      </c>
      <c r="Q185" s="5">
        <f>'ssp2-pop'!Q185*('ssp2-us'!Q185/100)</f>
        <v>7.0717405767713917E-2</v>
      </c>
      <c r="R185" s="5">
        <f>'ssp2-pop'!R185*('ssp2-us'!R185/100)</f>
        <v>6.9974805114765101E-2</v>
      </c>
      <c r="S185" s="5">
        <f>'ssp2-pop'!S185*('ssp2-us'!S185/100)</f>
        <v>6.9064827508223889E-2</v>
      </c>
      <c r="T185" s="5">
        <f>'ssp2-pop'!T185*('ssp2-us'!T185/100)</f>
        <v>6.8109762178186886E-2</v>
      </c>
      <c r="U185" s="5">
        <f>'ssp2-pop'!U185*('ssp2-us'!U185/100)</f>
        <v>6.7130654608923215E-2</v>
      </c>
      <c r="V185" s="5">
        <f>'ssp2-pop'!V185*('ssp2-us'!V185/100)</f>
        <v>6.614412551715361E-2</v>
      </c>
      <c r="W185" s="5">
        <f>'ssp2-pop'!W185*('ssp2-us'!W185/100)</f>
        <v>6.5172748355136562E-2</v>
      </c>
      <c r="X185" s="5">
        <f>'ssp2-pop'!X185*('ssp2-us'!X185/100)</f>
        <v>6.4255613747998389E-2</v>
      </c>
    </row>
    <row r="186" spans="1:24" x14ac:dyDescent="0.3">
      <c r="A186" s="6" t="s">
        <v>6</v>
      </c>
      <c r="B186" s="6" t="s">
        <v>202</v>
      </c>
      <c r="C186" s="6" t="s">
        <v>193</v>
      </c>
      <c r="D186" s="6" t="s">
        <v>205</v>
      </c>
      <c r="E186" s="6" t="s">
        <v>204</v>
      </c>
      <c r="F186" s="5">
        <f>'ssp2-pop'!F186*('ssp2-us'!F186/100)</f>
        <v>27.053565905209997</v>
      </c>
      <c r="G186" s="5">
        <f>'ssp2-pop'!G186*('ssp2-us'!G186/100)</f>
        <v>29.464778271763773</v>
      </c>
      <c r="H186" s="5">
        <f>'ssp2-pop'!H186*('ssp2-us'!H186/100)</f>
        <v>31.721719069626207</v>
      </c>
      <c r="I186" s="5">
        <f>'ssp2-pop'!I186*('ssp2-us'!I186/100)</f>
        <v>33.829371226778527</v>
      </c>
      <c r="J186" s="5">
        <f>'ssp2-pop'!J186*('ssp2-us'!J186/100)</f>
        <v>35.768304273708317</v>
      </c>
      <c r="K186" s="5">
        <f>'ssp2-pop'!K186*('ssp2-us'!K186/100)</f>
        <v>37.475504049483519</v>
      </c>
      <c r="L186" s="5">
        <f>'ssp2-pop'!L186*('ssp2-us'!L186/100)</f>
        <v>38.946003440721441</v>
      </c>
      <c r="M186" s="5">
        <f>'ssp2-pop'!M186*('ssp2-us'!M186/100)</f>
        <v>40.180957529584781</v>
      </c>
      <c r="N186" s="5">
        <f>'ssp2-pop'!N186*('ssp2-us'!N186/100)</f>
        <v>41.171109109481321</v>
      </c>
      <c r="O186" s="5">
        <f>'ssp2-pop'!O186*('ssp2-us'!O186/100)</f>
        <v>41.930025107787721</v>
      </c>
      <c r="P186" s="5">
        <f>'ssp2-pop'!P186*('ssp2-us'!P186/100)</f>
        <v>42.465549096077154</v>
      </c>
      <c r="Q186" s="5">
        <f>'ssp2-pop'!Q186*('ssp2-us'!Q186/100)</f>
        <v>42.769952276377694</v>
      </c>
      <c r="R186" s="5">
        <f>'ssp2-pop'!R186*('ssp2-us'!R186/100)</f>
        <v>42.837886997103205</v>
      </c>
      <c r="S186" s="5">
        <f>'ssp2-pop'!S186*('ssp2-us'!S186/100)</f>
        <v>42.683795288681459</v>
      </c>
      <c r="T186" s="5">
        <f>'ssp2-pop'!T186*('ssp2-us'!T186/100)</f>
        <v>42.362156109706213</v>
      </c>
      <c r="U186" s="5">
        <f>'ssp2-pop'!U186*('ssp2-us'!U186/100)</f>
        <v>41.887312166080321</v>
      </c>
      <c r="V186" s="5">
        <f>'ssp2-pop'!V186*('ssp2-us'!V186/100)</f>
        <v>41.279977412926463</v>
      </c>
      <c r="W186" s="5">
        <f>'ssp2-pop'!W186*('ssp2-us'!W186/100)</f>
        <v>40.560831371144509</v>
      </c>
      <c r="X186" s="5">
        <f>'ssp2-pop'!X186*('ssp2-us'!X186/100)</f>
        <v>39.753633891190354</v>
      </c>
    </row>
    <row r="187" spans="1:24" x14ac:dyDescent="0.3">
      <c r="A187" s="6" t="s">
        <v>6</v>
      </c>
      <c r="B187" s="6" t="s">
        <v>202</v>
      </c>
      <c r="C187" s="6" t="s">
        <v>194</v>
      </c>
      <c r="D187" s="6" t="s">
        <v>205</v>
      </c>
      <c r="E187" s="6" t="s">
        <v>204</v>
      </c>
      <c r="F187" s="5">
        <f>'ssp2-pop'!F187*('ssp2-us'!F187/100)</f>
        <v>0.1038976512</v>
      </c>
      <c r="G187" s="5">
        <f>'ssp2-pop'!G187*('ssp2-us'!G187/100)</f>
        <v>0.10777509097220928</v>
      </c>
      <c r="H187" s="5">
        <f>'ssp2-pop'!H187*('ssp2-us'!H187/100)</f>
        <v>0.11132093581310984</v>
      </c>
      <c r="I187" s="5">
        <f>'ssp2-pop'!I187*('ssp2-us'!I187/100)</f>
        <v>0.11437023912732064</v>
      </c>
      <c r="J187" s="5">
        <f>'ssp2-pop'!J187*('ssp2-us'!J187/100)</f>
        <v>0.1165613708319497</v>
      </c>
      <c r="K187" s="5">
        <f>'ssp2-pop'!K187*('ssp2-us'!K187/100)</f>
        <v>0.11771730632937474</v>
      </c>
      <c r="L187" s="5">
        <f>'ssp2-pop'!L187*('ssp2-us'!L187/100)</f>
        <v>0.1179976463868722</v>
      </c>
      <c r="M187" s="5">
        <f>'ssp2-pop'!M187*('ssp2-us'!M187/100)</f>
        <v>0.11769841797512454</v>
      </c>
      <c r="N187" s="5">
        <f>'ssp2-pop'!N187*('ssp2-us'!N187/100)</f>
        <v>0.11715676936481019</v>
      </c>
      <c r="O187" s="5">
        <f>'ssp2-pop'!O187*('ssp2-us'!O187/100)</f>
        <v>0.11654624646017174</v>
      </c>
      <c r="P187" s="5">
        <f>'ssp2-pop'!P187*('ssp2-us'!P187/100)</f>
        <v>0.11594128923457706</v>
      </c>
      <c r="Q187" s="5">
        <f>'ssp2-pop'!Q187*('ssp2-us'!Q187/100)</f>
        <v>0.11524498420868817</v>
      </c>
      <c r="R187" s="5">
        <f>'ssp2-pop'!R187*('ssp2-us'!R187/100)</f>
        <v>0.11438090257364267</v>
      </c>
      <c r="S187" s="5">
        <f>'ssp2-pop'!S187*('ssp2-us'!S187/100)</f>
        <v>0.11330121358929331</v>
      </c>
      <c r="T187" s="5">
        <f>'ssp2-pop'!T187*('ssp2-us'!T187/100)</f>
        <v>0.11192938734508612</v>
      </c>
      <c r="U187" s="5">
        <f>'ssp2-pop'!U187*('ssp2-us'!U187/100)</f>
        <v>0.11022207541191315</v>
      </c>
      <c r="V187" s="5">
        <f>'ssp2-pop'!V187*('ssp2-us'!V187/100)</f>
        <v>0.10819892862580059</v>
      </c>
      <c r="W187" s="5">
        <f>'ssp2-pop'!W187*('ssp2-us'!W187/100)</f>
        <v>0.10589474736693506</v>
      </c>
      <c r="X187" s="5">
        <f>'ssp2-pop'!X187*('ssp2-us'!X187/100)</f>
        <v>0.10326184509996346</v>
      </c>
    </row>
    <row r="188" spans="1:24" x14ac:dyDescent="0.3">
      <c r="A188" s="6" t="s">
        <v>6</v>
      </c>
      <c r="B188" s="6" t="s">
        <v>202</v>
      </c>
      <c r="C188" s="6" t="s">
        <v>195</v>
      </c>
      <c r="D188" s="6" t="s">
        <v>205</v>
      </c>
      <c r="E188" s="6" t="s">
        <v>204</v>
      </c>
      <c r="F188" s="5">
        <f>'ssp2-pop'!F188*('ssp2-us'!F188/100)</f>
        <v>26.68747910484193</v>
      </c>
      <c r="G188" s="5">
        <f>'ssp2-pop'!G188*('ssp2-us'!G188/100)</f>
        <v>30.886571626356105</v>
      </c>
      <c r="H188" s="5">
        <f>'ssp2-pop'!H188*('ssp2-us'!H188/100)</f>
        <v>35.215290608960593</v>
      </c>
      <c r="I188" s="5">
        <f>'ssp2-pop'!I188*('ssp2-us'!I188/100)</f>
        <v>39.461212480416599</v>
      </c>
      <c r="J188" s="5">
        <f>'ssp2-pop'!J188*('ssp2-us'!J188/100)</f>
        <v>43.508812416281074</v>
      </c>
      <c r="K188" s="5">
        <f>'ssp2-pop'!K188*('ssp2-us'!K188/100)</f>
        <v>47.321644339778196</v>
      </c>
      <c r="L188" s="5">
        <f>'ssp2-pop'!L188*('ssp2-us'!L188/100)</f>
        <v>50.833974493073001</v>
      </c>
      <c r="M188" s="5">
        <f>'ssp2-pop'!M188*('ssp2-us'!M188/100)</f>
        <v>53.924447699818238</v>
      </c>
      <c r="N188" s="5">
        <f>'ssp2-pop'!N188*('ssp2-us'!N188/100)</f>
        <v>56.42913000325084</v>
      </c>
      <c r="O188" s="5">
        <f>'ssp2-pop'!O188*('ssp2-us'!O188/100)</f>
        <v>58.394356836011688</v>
      </c>
      <c r="P188" s="5">
        <f>'ssp2-pop'!P188*('ssp2-us'!P188/100)</f>
        <v>59.831920139349755</v>
      </c>
      <c r="Q188" s="5">
        <f>'ssp2-pop'!Q188*('ssp2-us'!Q188/100)</f>
        <v>60.789051414715061</v>
      </c>
      <c r="R188" s="5">
        <f>'ssp2-pop'!R188*('ssp2-us'!R188/100)</f>
        <v>61.299745947245476</v>
      </c>
      <c r="S188" s="5">
        <f>'ssp2-pop'!S188*('ssp2-us'!S188/100)</f>
        <v>61.376009533505275</v>
      </c>
      <c r="T188" s="5">
        <f>'ssp2-pop'!T188*('ssp2-us'!T188/100)</f>
        <v>61.054407077280381</v>
      </c>
      <c r="U188" s="5">
        <f>'ssp2-pop'!U188*('ssp2-us'!U188/100)</f>
        <v>60.431977711738959</v>
      </c>
      <c r="V188" s="5">
        <f>'ssp2-pop'!V188*('ssp2-us'!V188/100)</f>
        <v>59.637812379899259</v>
      </c>
      <c r="W188" s="5">
        <f>'ssp2-pop'!W188*('ssp2-us'!W188/100)</f>
        <v>58.768057735521609</v>
      </c>
      <c r="X188" s="5">
        <f>'ssp2-pop'!X188*('ssp2-us'!X188/100)</f>
        <v>57.852759869888807</v>
      </c>
    </row>
    <row r="189" spans="1:24" x14ac:dyDescent="0.3">
      <c r="A189" s="6" t="s">
        <v>6</v>
      </c>
      <c r="B189" s="6" t="s">
        <v>202</v>
      </c>
      <c r="C189" s="6" t="s">
        <v>196</v>
      </c>
      <c r="D189" s="6" t="s">
        <v>205</v>
      </c>
      <c r="E189" s="6" t="s">
        <v>204</v>
      </c>
      <c r="F189" s="5">
        <f>'ssp2-pop'!F189*('ssp2-us'!F189/100)</f>
        <v>6.1261985127733086E-2</v>
      </c>
      <c r="G189" s="5">
        <f>'ssp2-pop'!G189*('ssp2-us'!G189/100)</f>
        <v>7.640879524073986E-2</v>
      </c>
      <c r="H189" s="5">
        <f>'ssp2-pop'!H189*('ssp2-us'!H189/100)</f>
        <v>9.3037724198578836E-2</v>
      </c>
      <c r="I189" s="5">
        <f>'ssp2-pop'!I189*('ssp2-us'!I189/100)</f>
        <v>0.11120954609846877</v>
      </c>
      <c r="J189" s="5">
        <f>'ssp2-pop'!J189*('ssp2-us'!J189/100)</f>
        <v>0.13075933401622181</v>
      </c>
      <c r="K189" s="5">
        <f>'ssp2-pop'!K189*('ssp2-us'!K189/100)</f>
        <v>0.15113997402106624</v>
      </c>
      <c r="L189" s="5">
        <f>'ssp2-pop'!L189*('ssp2-us'!L189/100)</f>
        <v>0.17170822681436165</v>
      </c>
      <c r="M189" s="5">
        <f>'ssp2-pop'!M189*('ssp2-us'!M189/100)</f>
        <v>0.19211462058256942</v>
      </c>
      <c r="N189" s="5">
        <f>'ssp2-pop'!N189*('ssp2-us'!N189/100)</f>
        <v>0.21200499325808406</v>
      </c>
      <c r="O189" s="5">
        <f>'ssp2-pop'!O189*('ssp2-us'!O189/100)</f>
        <v>0.23106254381422214</v>
      </c>
      <c r="P189" s="5">
        <f>'ssp2-pop'!P189*('ssp2-us'!P189/100)</f>
        <v>0.24904446370510078</v>
      </c>
      <c r="Q189" s="5">
        <f>'ssp2-pop'!Q189*('ssp2-us'!Q189/100)</f>
        <v>0.26544910998408117</v>
      </c>
      <c r="R189" s="5">
        <f>'ssp2-pop'!R189*('ssp2-us'!R189/100)</f>
        <v>0.28011987527032317</v>
      </c>
      <c r="S189" s="5">
        <f>'ssp2-pop'!S189*('ssp2-us'!S189/100)</f>
        <v>0.29267301464276141</v>
      </c>
      <c r="T189" s="5">
        <f>'ssp2-pop'!T189*('ssp2-us'!T189/100)</f>
        <v>0.30320158266864394</v>
      </c>
      <c r="U189" s="5">
        <f>'ssp2-pop'!U189*('ssp2-us'!U189/100)</f>
        <v>0.31164342550076962</v>
      </c>
      <c r="V189" s="5">
        <f>'ssp2-pop'!V189*('ssp2-us'!V189/100)</f>
        <v>0.31796216718707848</v>
      </c>
      <c r="W189" s="5">
        <f>'ssp2-pop'!W189*('ssp2-us'!W189/100)</f>
        <v>0.32225228166736603</v>
      </c>
      <c r="X189" s="5">
        <f>'ssp2-pop'!X189*('ssp2-us'!X189/100)</f>
        <v>0.3249465017369666</v>
      </c>
    </row>
    <row r="190" spans="1:24" x14ac:dyDescent="0.3">
      <c r="A190" s="6" t="s">
        <v>6</v>
      </c>
      <c r="B190" s="6" t="s">
        <v>202</v>
      </c>
      <c r="C190" s="6" t="s">
        <v>197</v>
      </c>
      <c r="D190" s="6" t="s">
        <v>205</v>
      </c>
      <c r="E190" s="6" t="s">
        <v>204</v>
      </c>
      <c r="F190" s="5">
        <f>'ssp2-pop'!F190*('ssp2-us'!F190/100)</f>
        <v>3.7039117110000006E-2</v>
      </c>
      <c r="G190" s="5">
        <f>'ssp2-pop'!G190*('ssp2-us'!G190/100)</f>
        <v>4.1167916050983112E-2</v>
      </c>
      <c r="H190" s="5">
        <f>'ssp2-pop'!H190*('ssp2-us'!H190/100)</f>
        <v>4.5524085454166446E-2</v>
      </c>
      <c r="I190" s="5">
        <f>'ssp2-pop'!I190*('ssp2-us'!I190/100)</f>
        <v>4.9836312807615316E-2</v>
      </c>
      <c r="J190" s="5">
        <f>'ssp2-pop'!J190*('ssp2-us'!J190/100)</f>
        <v>5.4051077093879935E-2</v>
      </c>
      <c r="K190" s="5">
        <f>'ssp2-pop'!K190*('ssp2-us'!K190/100)</f>
        <v>5.7982834498229233E-2</v>
      </c>
      <c r="L190" s="5">
        <f>'ssp2-pop'!L190*('ssp2-us'!L190/100)</f>
        <v>6.1456705405059993E-2</v>
      </c>
      <c r="M190" s="5">
        <f>'ssp2-pop'!M190*('ssp2-us'!M190/100)</f>
        <v>6.4461144432358189E-2</v>
      </c>
      <c r="N190" s="5">
        <f>'ssp2-pop'!N190*('ssp2-us'!N190/100)</f>
        <v>6.6986723144945443E-2</v>
      </c>
      <c r="O190" s="5">
        <f>'ssp2-pop'!O190*('ssp2-us'!O190/100)</f>
        <v>6.899815250343265E-2</v>
      </c>
      <c r="P190" s="5">
        <f>'ssp2-pop'!P190*('ssp2-us'!P190/100)</f>
        <v>7.0563478901522439E-2</v>
      </c>
      <c r="Q190" s="5">
        <f>'ssp2-pop'!Q190*('ssp2-us'!Q190/100)</f>
        <v>7.2278034481115361E-2</v>
      </c>
      <c r="R190" s="5">
        <f>'ssp2-pop'!R190*('ssp2-us'!R190/100)</f>
        <v>7.4128152277791806E-2</v>
      </c>
      <c r="S190" s="5">
        <f>'ssp2-pop'!S190*('ssp2-us'!S190/100)</f>
        <v>7.6103447829524204E-2</v>
      </c>
      <c r="T190" s="5">
        <f>'ssp2-pop'!T190*('ssp2-us'!T190/100)</f>
        <v>7.8142834021360158E-2</v>
      </c>
      <c r="U190" s="5">
        <f>'ssp2-pop'!U190*('ssp2-us'!U190/100)</f>
        <v>8.0257271607524605E-2</v>
      </c>
      <c r="V190" s="5">
        <f>'ssp2-pop'!V190*('ssp2-us'!V190/100)</f>
        <v>8.2439348101363719E-2</v>
      </c>
      <c r="W190" s="5">
        <f>'ssp2-pop'!W190*('ssp2-us'!W190/100)</f>
        <v>8.470418721348702E-2</v>
      </c>
      <c r="X190" s="5">
        <f>'ssp2-pop'!X190*('ssp2-us'!X190/100)</f>
        <v>8.7118268814490335E-2</v>
      </c>
    </row>
    <row r="191" spans="1:24" x14ac:dyDescent="0.3">
      <c r="A191" s="6" t="s">
        <v>6</v>
      </c>
      <c r="B191" s="6" t="s">
        <v>202</v>
      </c>
      <c r="C191" s="6" t="s">
        <v>198</v>
      </c>
      <c r="D191" s="6" t="s">
        <v>205</v>
      </c>
      <c r="E191" s="6" t="s">
        <v>204</v>
      </c>
      <c r="F191" s="5">
        <f>'ssp2-pop'!F191*('ssp2-us'!F191/100)</f>
        <v>7.6494210274200007</v>
      </c>
      <c r="G191" s="5">
        <f>'ssp2-pop'!G191*('ssp2-us'!G191/100)</f>
        <v>9.8228288370887267</v>
      </c>
      <c r="H191" s="5">
        <f>'ssp2-pop'!H191*('ssp2-us'!H191/100)</f>
        <v>12.333505833809866</v>
      </c>
      <c r="I191" s="5">
        <f>'ssp2-pop'!I191*('ssp2-us'!I191/100)</f>
        <v>15.106429960815015</v>
      </c>
      <c r="J191" s="5">
        <f>'ssp2-pop'!J191*('ssp2-us'!J191/100)</f>
        <v>18.069974692736629</v>
      </c>
      <c r="K191" s="5">
        <f>'ssp2-pop'!K191*('ssp2-us'!K191/100)</f>
        <v>21.244485540222023</v>
      </c>
      <c r="L191" s="5">
        <f>'ssp2-pop'!L191*('ssp2-us'!L191/100)</f>
        <v>24.607016130454387</v>
      </c>
      <c r="M191" s="5">
        <f>'ssp2-pop'!M191*('ssp2-us'!M191/100)</f>
        <v>28.079305035423122</v>
      </c>
      <c r="N191" s="5">
        <f>'ssp2-pop'!N191*('ssp2-us'!N191/100)</f>
        <v>31.562834522546616</v>
      </c>
      <c r="O191" s="5">
        <f>'ssp2-pop'!O191*('ssp2-us'!O191/100)</f>
        <v>34.915743018147559</v>
      </c>
      <c r="P191" s="5">
        <f>'ssp2-pop'!P191*('ssp2-us'!P191/100)</f>
        <v>38.068754761008748</v>
      </c>
      <c r="Q191" s="5">
        <f>'ssp2-pop'!Q191*('ssp2-us'!Q191/100)</f>
        <v>41.06046498869123</v>
      </c>
      <c r="R191" s="5">
        <f>'ssp2-pop'!R191*('ssp2-us'!R191/100)</f>
        <v>43.891933052337876</v>
      </c>
      <c r="S191" s="5">
        <f>'ssp2-pop'!S191*('ssp2-us'!S191/100)</f>
        <v>46.507889350634954</v>
      </c>
      <c r="T191" s="5">
        <f>'ssp2-pop'!T191*('ssp2-us'!T191/100)</f>
        <v>48.86052034036782</v>
      </c>
      <c r="U191" s="5">
        <f>'ssp2-pop'!U191*('ssp2-us'!U191/100)</f>
        <v>50.946723228995054</v>
      </c>
      <c r="V191" s="5">
        <f>'ssp2-pop'!V191*('ssp2-us'!V191/100)</f>
        <v>52.733765509334347</v>
      </c>
      <c r="W191" s="5">
        <f>'ssp2-pop'!W191*('ssp2-us'!W191/100)</f>
        <v>54.244710532439193</v>
      </c>
      <c r="X191" s="5">
        <f>'ssp2-pop'!X191*('ssp2-us'!X191/100)</f>
        <v>55.509628563502325</v>
      </c>
    </row>
    <row r="192" spans="1:24" x14ac:dyDescent="0.3">
      <c r="A192" s="6" t="s">
        <v>6</v>
      </c>
      <c r="B192" s="6" t="s">
        <v>202</v>
      </c>
      <c r="C192" s="6" t="s">
        <v>199</v>
      </c>
      <c r="D192" s="6" t="s">
        <v>205</v>
      </c>
      <c r="E192" s="6" t="s">
        <v>204</v>
      </c>
      <c r="F192" s="5">
        <f>'ssp2-pop'!F192*('ssp2-us'!F192/100)</f>
        <v>30.932950745339994</v>
      </c>
      <c r="G192" s="5">
        <f>'ssp2-pop'!G192*('ssp2-us'!G192/100)</f>
        <v>33.89861030471738</v>
      </c>
      <c r="H192" s="5">
        <f>'ssp2-pop'!H192*('ssp2-us'!H192/100)</f>
        <v>36.797184227029604</v>
      </c>
      <c r="I192" s="5">
        <f>'ssp2-pop'!I192*('ssp2-us'!I192/100)</f>
        <v>39.48283190085251</v>
      </c>
      <c r="J192" s="5">
        <f>'ssp2-pop'!J192*('ssp2-us'!J192/100)</f>
        <v>41.901493596566546</v>
      </c>
      <c r="K192" s="5">
        <f>'ssp2-pop'!K192*('ssp2-us'!K192/100)</f>
        <v>44.045179094555898</v>
      </c>
      <c r="L192" s="5">
        <f>'ssp2-pop'!L192*('ssp2-us'!L192/100)</f>
        <v>45.965052096080157</v>
      </c>
      <c r="M192" s="5">
        <f>'ssp2-pop'!M192*('ssp2-us'!M192/100)</f>
        <v>47.647303978595687</v>
      </c>
      <c r="N192" s="5">
        <f>'ssp2-pop'!N192*('ssp2-us'!N192/100)</f>
        <v>49.110585921576913</v>
      </c>
      <c r="O192" s="5">
        <f>'ssp2-pop'!O192*('ssp2-us'!O192/100)</f>
        <v>50.349774899996589</v>
      </c>
      <c r="P192" s="5">
        <f>'ssp2-pop'!P192*('ssp2-us'!P192/100)</f>
        <v>51.390074119350523</v>
      </c>
      <c r="Q192" s="5">
        <f>'ssp2-pop'!Q192*('ssp2-us'!Q192/100)</f>
        <v>52.156730488312384</v>
      </c>
      <c r="R192" s="5">
        <f>'ssp2-pop'!R192*('ssp2-us'!R192/100)</f>
        <v>52.627163811005062</v>
      </c>
      <c r="S192" s="5">
        <f>'ssp2-pop'!S192*('ssp2-us'!S192/100)</f>
        <v>52.810548694467727</v>
      </c>
      <c r="T192" s="5">
        <f>'ssp2-pop'!T192*('ssp2-us'!T192/100)</f>
        <v>52.716523871704183</v>
      </c>
      <c r="U192" s="5">
        <f>'ssp2-pop'!U192*('ssp2-us'!U192/100)</f>
        <v>52.440300110538828</v>
      </c>
      <c r="V192" s="5">
        <f>'ssp2-pop'!V192*('ssp2-us'!V192/100)</f>
        <v>51.985177910912157</v>
      </c>
      <c r="W192" s="5">
        <f>'ssp2-pop'!W192*('ssp2-us'!W192/100)</f>
        <v>51.35205654286532</v>
      </c>
      <c r="X192" s="5">
        <f>'ssp2-pop'!X192*('ssp2-us'!X192/100)</f>
        <v>50.538190225023371</v>
      </c>
    </row>
    <row r="193" spans="1:24" x14ac:dyDescent="0.3">
      <c r="A193" s="6" t="s">
        <v>6</v>
      </c>
      <c r="B193" s="6" t="s">
        <v>202</v>
      </c>
      <c r="C193" s="6" t="s">
        <v>200</v>
      </c>
      <c r="D193" s="6" t="s">
        <v>205</v>
      </c>
      <c r="E193" s="6" t="s">
        <v>204</v>
      </c>
      <c r="F193" s="5">
        <f>'ssp2-pop'!F193*('ssp2-us'!F193/100)</f>
        <v>4.6728812613999979</v>
      </c>
      <c r="G193" s="5">
        <f>'ssp2-pop'!G193*('ssp2-us'!G193/100)</f>
        <v>5.8031383043294555</v>
      </c>
      <c r="H193" s="5">
        <f>'ssp2-pop'!H193*('ssp2-us'!H193/100)</f>
        <v>7.0969774751111858</v>
      </c>
      <c r="I193" s="5">
        <f>'ssp2-pop'!I193*('ssp2-us'!I193/100)</f>
        <v>8.5619695989550557</v>
      </c>
      <c r="J193" s="5">
        <f>'ssp2-pop'!J193*('ssp2-us'!J193/100)</f>
        <v>10.186142543790043</v>
      </c>
      <c r="K193" s="5">
        <f>'ssp2-pop'!K193*('ssp2-us'!K193/100)</f>
        <v>11.931525536939553</v>
      </c>
      <c r="L193" s="5">
        <f>'ssp2-pop'!L193*('ssp2-us'!L193/100)</f>
        <v>13.748427263391996</v>
      </c>
      <c r="M193" s="5">
        <f>'ssp2-pop'!M193*('ssp2-us'!M193/100)</f>
        <v>15.589392386094946</v>
      </c>
      <c r="N193" s="5">
        <f>'ssp2-pop'!N193*('ssp2-us'!N193/100)</f>
        <v>17.443400924891272</v>
      </c>
      <c r="O193" s="5">
        <f>'ssp2-pop'!O193*('ssp2-us'!O193/100)</f>
        <v>19.285771867009405</v>
      </c>
      <c r="P193" s="5">
        <f>'ssp2-pop'!P193*('ssp2-us'!P193/100)</f>
        <v>21.084830380235395</v>
      </c>
      <c r="Q193" s="5">
        <f>'ssp2-pop'!Q193*('ssp2-us'!Q193/100)</f>
        <v>22.817019134079221</v>
      </c>
      <c r="R193" s="5">
        <f>'ssp2-pop'!R193*('ssp2-us'!R193/100)</f>
        <v>24.495424056402076</v>
      </c>
      <c r="S193" s="5">
        <f>'ssp2-pop'!S193*('ssp2-us'!S193/100)</f>
        <v>26.088690565611941</v>
      </c>
      <c r="T193" s="5">
        <f>'ssp2-pop'!T193*('ssp2-us'!T193/100)</f>
        <v>27.599661999416007</v>
      </c>
      <c r="U193" s="5">
        <f>'ssp2-pop'!U193*('ssp2-us'!U193/100)</f>
        <v>29.028145400257326</v>
      </c>
      <c r="V193" s="5">
        <f>'ssp2-pop'!V193*('ssp2-us'!V193/100)</f>
        <v>30.321998205038575</v>
      </c>
      <c r="W193" s="5">
        <f>'ssp2-pop'!W193*('ssp2-us'!W193/100)</f>
        <v>31.489963281335914</v>
      </c>
      <c r="X193" s="5">
        <f>'ssp2-pop'!X193*('ssp2-us'!X193/100)</f>
        <v>32.51294769670416</v>
      </c>
    </row>
    <row r="194" spans="1:24" x14ac:dyDescent="0.3">
      <c r="A194" s="6" t="s">
        <v>6</v>
      </c>
      <c r="B194" s="6" t="s">
        <v>202</v>
      </c>
      <c r="C194" s="6" t="s">
        <v>201</v>
      </c>
      <c r="D194" s="6" t="s">
        <v>205</v>
      </c>
      <c r="E194" s="6" t="s">
        <v>204</v>
      </c>
      <c r="F194" s="5">
        <f>'ssp2-pop'!F194*('ssp2-us'!F194/100)</f>
        <v>4.8090840131600032</v>
      </c>
      <c r="G194" s="5">
        <f>'ssp2-pop'!G194*('ssp2-us'!G194/100)</f>
        <v>5.2722278678605736</v>
      </c>
      <c r="H194" s="5">
        <f>'ssp2-pop'!H194*('ssp2-us'!H194/100)</f>
        <v>5.7856391007858541</v>
      </c>
      <c r="I194" s="5">
        <f>'ssp2-pop'!I194*('ssp2-us'!I194/100)</f>
        <v>6.2465145931922299</v>
      </c>
      <c r="J194" s="5">
        <f>'ssp2-pop'!J194*('ssp2-us'!J194/100)</f>
        <v>6.6473559673639695</v>
      </c>
      <c r="K194" s="5">
        <f>'ssp2-pop'!K194*('ssp2-us'!K194/100)</f>
        <v>7.0047478153359348</v>
      </c>
      <c r="L194" s="5">
        <f>'ssp2-pop'!L194*('ssp2-us'!L194/100)</f>
        <v>7.3226521654083978</v>
      </c>
      <c r="M194" s="5">
        <f>'ssp2-pop'!M194*('ssp2-us'!M194/100)</f>
        <v>7.5962646766479693</v>
      </c>
      <c r="N194" s="5">
        <f>'ssp2-pop'!N194*('ssp2-us'!N194/100)</f>
        <v>7.8228558758076661</v>
      </c>
      <c r="O194" s="5">
        <f>'ssp2-pop'!O194*('ssp2-us'!O194/100)</f>
        <v>7.9978323104608897</v>
      </c>
      <c r="P194" s="5">
        <f>'ssp2-pop'!P194*('ssp2-us'!P194/100)</f>
        <v>8.1293342570505605</v>
      </c>
      <c r="Q194" s="5">
        <f>'ssp2-pop'!Q194*('ssp2-us'!Q194/100)</f>
        <v>8.2468945560272946</v>
      </c>
      <c r="R194" s="5">
        <f>'ssp2-pop'!R194*('ssp2-us'!R194/100)</f>
        <v>8.3503165191138482</v>
      </c>
      <c r="S194" s="5">
        <f>'ssp2-pop'!S194*('ssp2-us'!S194/100)</f>
        <v>8.425856502915785</v>
      </c>
      <c r="T194" s="5">
        <f>'ssp2-pop'!T194*('ssp2-us'!T194/100)</f>
        <v>8.4845104167826317</v>
      </c>
      <c r="U194" s="5">
        <f>'ssp2-pop'!U194*('ssp2-us'!U194/100)</f>
        <v>8.5340567795581279</v>
      </c>
      <c r="V194" s="5">
        <f>'ssp2-pop'!V194*('ssp2-us'!V194/100)</f>
        <v>8.5777926991529743</v>
      </c>
      <c r="W194" s="5">
        <f>'ssp2-pop'!W194*('ssp2-us'!W194/100)</f>
        <v>8.618549361296127</v>
      </c>
      <c r="X194" s="5">
        <f>'ssp2-pop'!X194*('ssp2-us'!X194/100)</f>
        <v>8.6596468813231748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7C214-F8CE-49C5-8E07-5686FB45A06A}">
  <dimension ref="A1:X194"/>
  <sheetViews>
    <sheetView workbookViewId="0"/>
  </sheetViews>
  <sheetFormatPr defaultColWidth="8.88671875" defaultRowHeight="14.4" x14ac:dyDescent="0.3"/>
  <cols>
    <col min="1" max="5" width="18.6640625" style="4" customWidth="1"/>
    <col min="6" max="16384" width="8.88671875" style="4"/>
  </cols>
  <sheetData>
    <row r="1" spans="1:24" x14ac:dyDescent="0.3">
      <c r="A1" s="7" t="s">
        <v>0</v>
      </c>
      <c r="B1" s="7" t="s">
        <v>1</v>
      </c>
      <c r="C1" s="7" t="s">
        <v>2</v>
      </c>
      <c r="D1" s="7" t="s">
        <v>3</v>
      </c>
      <c r="E1" s="7" t="s">
        <v>4</v>
      </c>
      <c r="F1" s="7">
        <v>2010</v>
      </c>
      <c r="G1" s="7">
        <v>2015</v>
      </c>
      <c r="H1" s="7">
        <v>2020</v>
      </c>
      <c r="I1" s="7">
        <v>2025</v>
      </c>
      <c r="J1" s="7">
        <v>2030</v>
      </c>
      <c r="K1" s="7">
        <v>2035</v>
      </c>
      <c r="L1" s="7">
        <v>2040</v>
      </c>
      <c r="M1" s="7">
        <v>2045</v>
      </c>
      <c r="N1" s="7">
        <v>2050</v>
      </c>
      <c r="O1" s="7">
        <v>2055</v>
      </c>
      <c r="P1" s="7">
        <v>2060</v>
      </c>
      <c r="Q1" s="7">
        <v>2065</v>
      </c>
      <c r="R1" s="7">
        <v>2070</v>
      </c>
      <c r="S1" s="7">
        <v>2075</v>
      </c>
      <c r="T1" s="7">
        <v>2080</v>
      </c>
      <c r="U1" s="7">
        <v>2085</v>
      </c>
      <c r="V1" s="7">
        <v>2090</v>
      </c>
      <c r="W1" s="7">
        <v>2095</v>
      </c>
      <c r="X1" s="7">
        <v>2100</v>
      </c>
    </row>
    <row r="2" spans="1:24" x14ac:dyDescent="0.3">
      <c r="A2" s="6" t="s">
        <v>6</v>
      </c>
      <c r="B2" s="6" t="s">
        <v>206</v>
      </c>
      <c r="C2" s="6" t="s">
        <v>7</v>
      </c>
      <c r="D2" s="6" t="s">
        <v>205</v>
      </c>
      <c r="E2" s="6" t="s">
        <v>204</v>
      </c>
      <c r="F2" s="5">
        <f>'ssp3-pop'!F2*('ssp3-us'!F2/100)</f>
        <v>5.0381775361766634E-2</v>
      </c>
      <c r="G2" s="5">
        <f>'ssp3-pop'!G2*('ssp3-us'!G2/100)</f>
        <v>5.6593810753993883E-2</v>
      </c>
      <c r="H2" s="5">
        <f>'ssp3-pop'!H2*('ssp3-us'!H2/100)</f>
        <v>6.1289933539233128E-2</v>
      </c>
      <c r="I2" s="5">
        <f>'ssp3-pop'!I2*('ssp3-us'!I2/100)</f>
        <v>6.5326880843270638E-2</v>
      </c>
      <c r="J2" s="5">
        <f>'ssp3-pop'!J2*('ssp3-us'!J2/100)</f>
        <v>6.8844478084541277E-2</v>
      </c>
      <c r="K2" s="5">
        <f>'ssp3-pop'!K2*('ssp3-us'!K2/100)</f>
        <v>7.1707317393260459E-2</v>
      </c>
      <c r="L2" s="5">
        <f>'ssp3-pop'!L2*('ssp3-us'!L2/100)</f>
        <v>7.4135112665139197E-2</v>
      </c>
      <c r="M2" s="5">
        <f>'ssp3-pop'!M2*('ssp3-us'!M2/100)</f>
        <v>7.6387947883894622E-2</v>
      </c>
      <c r="N2" s="5">
        <f>'ssp3-pop'!N2*('ssp3-us'!N2/100)</f>
        <v>7.8688477516727195E-2</v>
      </c>
      <c r="O2" s="5">
        <f>'ssp3-pop'!O2*('ssp3-us'!O2/100)</f>
        <v>8.10761230625405E-2</v>
      </c>
      <c r="P2" s="5">
        <f>'ssp3-pop'!P2*('ssp3-us'!P2/100)</f>
        <v>8.3562036898146494E-2</v>
      </c>
      <c r="Q2" s="5">
        <f>'ssp3-pop'!Q2*('ssp3-us'!Q2/100)</f>
        <v>8.589127473226113E-2</v>
      </c>
      <c r="R2" s="5">
        <f>'ssp3-pop'!R2*('ssp3-us'!R2/100)</f>
        <v>8.8048853659789844E-2</v>
      </c>
      <c r="S2" s="5">
        <f>'ssp3-pop'!S2*('ssp3-us'!S2/100)</f>
        <v>9.0084397698034863E-2</v>
      </c>
      <c r="T2" s="5">
        <f>'ssp3-pop'!T2*('ssp3-us'!T2/100)</f>
        <v>9.2014265003068127E-2</v>
      </c>
      <c r="U2" s="5">
        <f>'ssp3-pop'!U2*('ssp3-us'!U2/100)</f>
        <v>9.3817500204210119E-2</v>
      </c>
      <c r="V2" s="5">
        <f>'ssp3-pop'!V2*('ssp3-us'!V2/100)</f>
        <v>9.5451031559500688E-2</v>
      </c>
      <c r="W2" s="5">
        <f>'ssp3-pop'!W2*('ssp3-us'!W2/100)</f>
        <v>9.686822092835165E-2</v>
      </c>
      <c r="X2" s="5">
        <f>'ssp3-pop'!X2*('ssp3-us'!X2/100)</f>
        <v>9.8026173125526181E-2</v>
      </c>
    </row>
    <row r="3" spans="1:24" x14ac:dyDescent="0.3">
      <c r="A3" s="6" t="s">
        <v>6</v>
      </c>
      <c r="B3" s="6" t="s">
        <v>206</v>
      </c>
      <c r="C3" s="6" t="s">
        <v>10</v>
      </c>
      <c r="D3" s="6" t="s">
        <v>205</v>
      </c>
      <c r="E3" s="6" t="s">
        <v>204</v>
      </c>
      <c r="F3" s="5">
        <f>'ssp3-pop'!F3*('ssp3-us'!F3/100)</f>
        <v>7.0990538944557438</v>
      </c>
      <c r="G3" s="5">
        <f>'ssp3-pop'!G3*('ssp3-us'!G3/100)</f>
        <v>8.5447969801970203</v>
      </c>
      <c r="H3" s="5">
        <f>'ssp3-pop'!H3*('ssp3-us'!H3/100)</f>
        <v>10.361046558118714</v>
      </c>
      <c r="I3" s="5">
        <f>'ssp3-pop'!I3*('ssp3-us'!I3/100)</f>
        <v>12.560257000341513</v>
      </c>
      <c r="J3" s="5">
        <f>'ssp3-pop'!J3*('ssp3-us'!J3/100)</f>
        <v>15.124780995150727</v>
      </c>
      <c r="K3" s="5">
        <f>'ssp3-pop'!K3*('ssp3-us'!K3/100)</f>
        <v>17.963376873497261</v>
      </c>
      <c r="L3" s="5">
        <f>'ssp3-pop'!L3*('ssp3-us'!L3/100)</f>
        <v>21.10209147275015</v>
      </c>
      <c r="M3" s="5">
        <f>'ssp3-pop'!M3*('ssp3-us'!M3/100)</f>
        <v>24.584662743964177</v>
      </c>
      <c r="N3" s="5">
        <f>'ssp3-pop'!N3*('ssp3-us'!N3/100)</f>
        <v>28.419541187051582</v>
      </c>
      <c r="O3" s="5">
        <f>'ssp3-pop'!O3*('ssp3-us'!O3/100)</f>
        <v>32.493527756487872</v>
      </c>
      <c r="P3" s="5">
        <f>'ssp3-pop'!P3*('ssp3-us'!P3/100)</f>
        <v>36.744564012599064</v>
      </c>
      <c r="Q3" s="5">
        <f>'ssp3-pop'!Q3*('ssp3-us'!Q3/100)</f>
        <v>41.13409365377148</v>
      </c>
      <c r="R3" s="5">
        <f>'ssp3-pop'!R3*('ssp3-us'!R3/100)</f>
        <v>45.647561266339274</v>
      </c>
      <c r="S3" s="5">
        <f>'ssp3-pop'!S3*('ssp3-us'!S3/100)</f>
        <v>50.283345583170082</v>
      </c>
      <c r="T3" s="5">
        <f>'ssp3-pop'!T3*('ssp3-us'!T3/100)</f>
        <v>54.966743403233515</v>
      </c>
      <c r="U3" s="5">
        <f>'ssp3-pop'!U3*('ssp3-us'!U3/100)</f>
        <v>59.662447708233152</v>
      </c>
      <c r="V3" s="5">
        <f>'ssp3-pop'!V3*('ssp3-us'!V3/100)</f>
        <v>64.273490730424072</v>
      </c>
      <c r="W3" s="5">
        <f>'ssp3-pop'!W3*('ssp3-us'!W3/100)</f>
        <v>68.734717293116134</v>
      </c>
      <c r="X3" s="5">
        <f>'ssp3-pop'!X3*('ssp3-us'!X3/100)</f>
        <v>72.944431739579429</v>
      </c>
    </row>
    <row r="4" spans="1:24" x14ac:dyDescent="0.3">
      <c r="A4" s="6" t="s">
        <v>6</v>
      </c>
      <c r="B4" s="6" t="s">
        <v>206</v>
      </c>
      <c r="C4" s="6" t="s">
        <v>11</v>
      </c>
      <c r="D4" s="6" t="s">
        <v>205</v>
      </c>
      <c r="E4" s="6" t="s">
        <v>204</v>
      </c>
      <c r="F4" s="5">
        <f>'ssp3-pop'!F4*('ssp3-us'!F4/100)</f>
        <v>11.163681796480006</v>
      </c>
      <c r="G4" s="5">
        <f>'ssp3-pop'!G4*('ssp3-us'!G4/100)</f>
        <v>13.228304546700921</v>
      </c>
      <c r="H4" s="5">
        <f>'ssp3-pop'!H4*('ssp3-us'!H4/100)</f>
        <v>15.64303199384268</v>
      </c>
      <c r="I4" s="5">
        <f>'ssp3-pop'!I4*('ssp3-us'!I4/100)</f>
        <v>18.35347932271366</v>
      </c>
      <c r="J4" s="5">
        <f>'ssp3-pop'!J4*('ssp3-us'!J4/100)</f>
        <v>21.233455647829789</v>
      </c>
      <c r="K4" s="5">
        <f>'ssp3-pop'!K4*('ssp3-us'!K4/100)</f>
        <v>24.137458054308443</v>
      </c>
      <c r="L4" s="5">
        <f>'ssp3-pop'!L4*('ssp3-us'!L4/100)</f>
        <v>27.074785485359207</v>
      </c>
      <c r="M4" s="5">
        <f>'ssp3-pop'!M4*('ssp3-us'!M4/100)</f>
        <v>30.101112181487288</v>
      </c>
      <c r="N4" s="5">
        <f>'ssp3-pop'!N4*('ssp3-us'!N4/100)</f>
        <v>33.175065580872982</v>
      </c>
      <c r="O4" s="5">
        <f>'ssp3-pop'!O4*('ssp3-us'!O4/100)</f>
        <v>36.178484417653408</v>
      </c>
      <c r="P4" s="5">
        <f>'ssp3-pop'!P4*('ssp3-us'!P4/100)</f>
        <v>39.047406464692791</v>
      </c>
      <c r="Q4" s="5">
        <f>'ssp3-pop'!Q4*('ssp3-us'!Q4/100)</f>
        <v>41.763225748323386</v>
      </c>
      <c r="R4" s="5">
        <f>'ssp3-pop'!R4*('ssp3-us'!R4/100)</f>
        <v>44.336261992221417</v>
      </c>
      <c r="S4" s="5">
        <f>'ssp3-pop'!S4*('ssp3-us'!S4/100)</f>
        <v>46.784552426206034</v>
      </c>
      <c r="T4" s="5">
        <f>'ssp3-pop'!T4*('ssp3-us'!T4/100)</f>
        <v>49.096529659295463</v>
      </c>
      <c r="U4" s="5">
        <f>'ssp3-pop'!U4*('ssp3-us'!U4/100)</f>
        <v>51.279817424682278</v>
      </c>
      <c r="V4" s="5">
        <f>'ssp3-pop'!V4*('ssp3-us'!V4/100)</f>
        <v>53.209650396079724</v>
      </c>
      <c r="W4" s="5">
        <f>'ssp3-pop'!W4*('ssp3-us'!W4/100)</f>
        <v>54.997659532383707</v>
      </c>
      <c r="X4" s="5">
        <f>'ssp3-pop'!X4*('ssp3-us'!X4/100)</f>
        <v>56.518255133487742</v>
      </c>
    </row>
    <row r="5" spans="1:24" x14ac:dyDescent="0.3">
      <c r="A5" s="6" t="s">
        <v>6</v>
      </c>
      <c r="B5" s="6" t="s">
        <v>206</v>
      </c>
      <c r="C5" s="6" t="s">
        <v>12</v>
      </c>
      <c r="D5" s="6" t="s">
        <v>205</v>
      </c>
      <c r="E5" s="6" t="s">
        <v>204</v>
      </c>
      <c r="F5" s="5">
        <f>'ssp3-pop'!F5*('ssp3-us'!F5/100)</f>
        <v>1.6633758672399988</v>
      </c>
      <c r="G5" s="5">
        <f>'ssp3-pop'!G5*('ssp3-us'!G5/100)</f>
        <v>1.7397235532620388</v>
      </c>
      <c r="H5" s="5">
        <f>'ssp3-pop'!H5*('ssp3-us'!H5/100)</f>
        <v>1.8253408221378791</v>
      </c>
      <c r="I5" s="5">
        <f>'ssp3-pop'!I5*('ssp3-us'!I5/100)</f>
        <v>1.9136659056765573</v>
      </c>
      <c r="J5" s="5">
        <f>'ssp3-pop'!J5*('ssp3-us'!J5/100)</f>
        <v>1.9954446487151694</v>
      </c>
      <c r="K5" s="5">
        <f>'ssp3-pop'!K5*('ssp3-us'!K5/100)</f>
        <v>2.0631431800144395</v>
      </c>
      <c r="L5" s="5">
        <f>'ssp3-pop'!L5*('ssp3-us'!L5/100)</f>
        <v>2.1180757939681101</v>
      </c>
      <c r="M5" s="5">
        <f>'ssp3-pop'!M5*('ssp3-us'!M5/100)</f>
        <v>2.165721744863804</v>
      </c>
      <c r="N5" s="5">
        <f>'ssp3-pop'!N5*('ssp3-us'!N5/100)</f>
        <v>2.2114049648293288</v>
      </c>
      <c r="O5" s="5">
        <f>'ssp3-pop'!O5*('ssp3-us'!O5/100)</f>
        <v>2.2550795862914677</v>
      </c>
      <c r="P5" s="5">
        <f>'ssp3-pop'!P5*('ssp3-us'!P5/100)</f>
        <v>2.2941834813306632</v>
      </c>
      <c r="Q5" s="5">
        <f>'ssp3-pop'!Q5*('ssp3-us'!Q5/100)</f>
        <v>2.3233575386102836</v>
      </c>
      <c r="R5" s="5">
        <f>'ssp3-pop'!R5*('ssp3-us'!R5/100)</f>
        <v>2.342524270732945</v>
      </c>
      <c r="S5" s="5">
        <f>'ssp3-pop'!S5*('ssp3-us'!S5/100)</f>
        <v>2.3561404986918126</v>
      </c>
      <c r="T5" s="5">
        <f>'ssp3-pop'!T5*('ssp3-us'!T5/100)</f>
        <v>2.3702380665129903</v>
      </c>
      <c r="U5" s="5">
        <f>'ssp3-pop'!U5*('ssp3-us'!U5/100)</f>
        <v>2.3888124639548174</v>
      </c>
      <c r="V5" s="5">
        <f>'ssp3-pop'!V5*('ssp3-us'!V5/100)</f>
        <v>2.4127253892518699</v>
      </c>
      <c r="W5" s="5">
        <f>'ssp3-pop'!W5*('ssp3-us'!W5/100)</f>
        <v>2.44165967442316</v>
      </c>
      <c r="X5" s="5">
        <f>'ssp3-pop'!X5*('ssp3-us'!X5/100)</f>
        <v>2.4750908389289528</v>
      </c>
    </row>
    <row r="6" spans="1:24" x14ac:dyDescent="0.3">
      <c r="A6" s="6" t="s">
        <v>6</v>
      </c>
      <c r="B6" s="6" t="s">
        <v>206</v>
      </c>
      <c r="C6" s="6" t="s">
        <v>13</v>
      </c>
      <c r="D6" s="6" t="s">
        <v>205</v>
      </c>
      <c r="E6" s="6" t="s">
        <v>204</v>
      </c>
      <c r="F6" s="5">
        <f>'ssp3-pop'!F6*('ssp3-us'!F6/100)</f>
        <v>6.3135754449999943</v>
      </c>
      <c r="G6" s="5">
        <f>'ssp3-pop'!G6*('ssp3-us'!G6/100)</f>
        <v>8.0888873489559625</v>
      </c>
      <c r="H6" s="5">
        <f>'ssp3-pop'!H6*('ssp3-us'!H6/100)</f>
        <v>9.132383102734428</v>
      </c>
      <c r="I6" s="5">
        <f>'ssp3-pop'!I6*('ssp3-us'!I6/100)</f>
        <v>9.9949905975075417</v>
      </c>
      <c r="J6" s="5">
        <f>'ssp3-pop'!J6*('ssp3-us'!J6/100)</f>
        <v>10.793291991756588</v>
      </c>
      <c r="K6" s="5">
        <f>'ssp3-pop'!K6*('ssp3-us'!K6/100)</f>
        <v>11.529092716506494</v>
      </c>
      <c r="L6" s="5">
        <f>'ssp3-pop'!L6*('ssp3-us'!L6/100)</f>
        <v>12.215199555691784</v>
      </c>
      <c r="M6" s="5">
        <f>'ssp3-pop'!M6*('ssp3-us'!M6/100)</f>
        <v>12.840716341390669</v>
      </c>
      <c r="N6" s="5">
        <f>'ssp3-pop'!N6*('ssp3-us'!N6/100)</f>
        <v>13.390283631415461</v>
      </c>
      <c r="O6" s="5">
        <f>'ssp3-pop'!O6*('ssp3-us'!O6/100)</f>
        <v>13.860874125012929</v>
      </c>
      <c r="P6" s="5">
        <f>'ssp3-pop'!P6*('ssp3-us'!P6/100)</f>
        <v>14.272485250508</v>
      </c>
      <c r="Q6" s="5">
        <f>'ssp3-pop'!Q6*('ssp3-us'!Q6/100)</f>
        <v>14.600637760157626</v>
      </c>
      <c r="R6" s="5">
        <f>'ssp3-pop'!R6*('ssp3-us'!R6/100)</f>
        <v>14.877263384309822</v>
      </c>
      <c r="S6" s="5">
        <f>'ssp3-pop'!S6*('ssp3-us'!S6/100)</f>
        <v>15.135804400656705</v>
      </c>
      <c r="T6" s="5">
        <f>'ssp3-pop'!T6*('ssp3-us'!T6/100)</f>
        <v>15.393274827919589</v>
      </c>
      <c r="U6" s="5">
        <f>'ssp3-pop'!U6*('ssp3-us'!U6/100)</f>
        <v>15.642218063906743</v>
      </c>
      <c r="V6" s="5">
        <f>'ssp3-pop'!V6*('ssp3-us'!V6/100)</f>
        <v>15.852855583559869</v>
      </c>
      <c r="W6" s="5">
        <f>'ssp3-pop'!W6*('ssp3-us'!W6/100)</f>
        <v>15.986585835722464</v>
      </c>
      <c r="X6" s="5">
        <f>'ssp3-pop'!X6*('ssp3-us'!X6/100)</f>
        <v>16.018173748767595</v>
      </c>
    </row>
    <row r="7" spans="1:24" x14ac:dyDescent="0.3">
      <c r="A7" s="6" t="s">
        <v>6</v>
      </c>
      <c r="B7" s="6" t="s">
        <v>206</v>
      </c>
      <c r="C7" s="6" t="s">
        <v>14</v>
      </c>
      <c r="D7" s="6" t="s">
        <v>205</v>
      </c>
      <c r="E7" s="6" t="s">
        <v>204</v>
      </c>
      <c r="F7" s="5">
        <f>'ssp3-pop'!F7*('ssp3-us'!F7/100)</f>
        <v>37.338206557680003</v>
      </c>
      <c r="G7" s="5">
        <f>'ssp3-pop'!G7*('ssp3-us'!G7/100)</f>
        <v>39.424855644816432</v>
      </c>
      <c r="H7" s="5">
        <f>'ssp3-pop'!H7*('ssp3-us'!H7/100)</f>
        <v>41.626244727334701</v>
      </c>
      <c r="I7" s="5">
        <f>'ssp3-pop'!I7*('ssp3-us'!I7/100)</f>
        <v>43.872767768612249</v>
      </c>
      <c r="J7" s="5">
        <f>'ssp3-pop'!J7*('ssp3-us'!J7/100)</f>
        <v>46.122576482861561</v>
      </c>
      <c r="K7" s="5">
        <f>'ssp3-pop'!K7*('ssp3-us'!K7/100)</f>
        <v>48.283562099080143</v>
      </c>
      <c r="L7" s="5">
        <f>'ssp3-pop'!L7*('ssp3-us'!L7/100)</f>
        <v>50.39069527790106</v>
      </c>
      <c r="M7" s="5">
        <f>'ssp3-pop'!M7*('ssp3-us'!M7/100)</f>
        <v>52.465235442561642</v>
      </c>
      <c r="N7" s="5">
        <f>'ssp3-pop'!N7*('ssp3-us'!N7/100)</f>
        <v>54.524832190551777</v>
      </c>
      <c r="O7" s="5">
        <f>'ssp3-pop'!O7*('ssp3-us'!O7/100)</f>
        <v>56.512326026231307</v>
      </c>
      <c r="P7" s="5">
        <f>'ssp3-pop'!P7*('ssp3-us'!P7/100)</f>
        <v>58.409293345292113</v>
      </c>
      <c r="Q7" s="5">
        <f>'ssp3-pop'!Q7*('ssp3-us'!Q7/100)</f>
        <v>60.231497095665091</v>
      </c>
      <c r="R7" s="5">
        <f>'ssp3-pop'!R7*('ssp3-us'!R7/100)</f>
        <v>62.004537431622332</v>
      </c>
      <c r="S7" s="5">
        <f>'ssp3-pop'!S7*('ssp3-us'!S7/100)</f>
        <v>63.770595601631506</v>
      </c>
      <c r="T7" s="5">
        <f>'ssp3-pop'!T7*('ssp3-us'!T7/100)</f>
        <v>65.569371638352166</v>
      </c>
      <c r="U7" s="5">
        <f>'ssp3-pop'!U7*('ssp3-us'!U7/100)</f>
        <v>67.418751358222949</v>
      </c>
      <c r="V7" s="5">
        <f>'ssp3-pop'!V7*('ssp3-us'!V7/100)</f>
        <v>69.329819664553625</v>
      </c>
      <c r="W7" s="5">
        <f>'ssp3-pop'!W7*('ssp3-us'!W7/100)</f>
        <v>71.299169795097868</v>
      </c>
      <c r="X7" s="5">
        <f>'ssp3-pop'!X7*('ssp3-us'!X7/100)</f>
        <v>73.320350504613913</v>
      </c>
    </row>
    <row r="8" spans="1:24" x14ac:dyDescent="0.3">
      <c r="A8" s="6" t="s">
        <v>6</v>
      </c>
      <c r="B8" s="6" t="s">
        <v>206</v>
      </c>
      <c r="C8" s="6" t="s">
        <v>15</v>
      </c>
      <c r="D8" s="6" t="s">
        <v>205</v>
      </c>
      <c r="E8" s="6" t="s">
        <v>204</v>
      </c>
      <c r="F8" s="5">
        <f>'ssp3-pop'!F8*('ssp3-us'!F8/100)</f>
        <v>1.9848319375199996</v>
      </c>
      <c r="G8" s="5">
        <f>'ssp3-pop'!G8*('ssp3-us'!G8/100)</f>
        <v>2.0422600913990543</v>
      </c>
      <c r="H8" s="5">
        <f>'ssp3-pop'!H8*('ssp3-us'!H8/100)</f>
        <v>2.0851309532137625</v>
      </c>
      <c r="I8" s="5">
        <f>'ssp3-pop'!I8*('ssp3-us'!I8/100)</f>
        <v>2.1185181882255799</v>
      </c>
      <c r="J8" s="5">
        <f>'ssp3-pop'!J8*('ssp3-us'!J8/100)</f>
        <v>2.1417918243304004</v>
      </c>
      <c r="K8" s="5">
        <f>'ssp3-pop'!K8*('ssp3-us'!K8/100)</f>
        <v>2.1551236919960424</v>
      </c>
      <c r="L8" s="5">
        <f>'ssp3-pop'!L8*('ssp3-us'!L8/100)</f>
        <v>2.1602418264398673</v>
      </c>
      <c r="M8" s="5">
        <f>'ssp3-pop'!M8*('ssp3-us'!M8/100)</f>
        <v>2.1573057663706083</v>
      </c>
      <c r="N8" s="5">
        <f>'ssp3-pop'!N8*('ssp3-us'!N8/100)</f>
        <v>2.148493544874083</v>
      </c>
      <c r="O8" s="5">
        <f>'ssp3-pop'!O8*('ssp3-us'!O8/100)</f>
        <v>2.1360342246758393</v>
      </c>
      <c r="P8" s="5">
        <f>'ssp3-pop'!P8*('ssp3-us'!P8/100)</f>
        <v>2.1225468346729195</v>
      </c>
      <c r="Q8" s="5">
        <f>'ssp3-pop'!Q8*('ssp3-us'!Q8/100)</f>
        <v>2.1104117881740487</v>
      </c>
      <c r="R8" s="5">
        <f>'ssp3-pop'!R8*('ssp3-us'!R8/100)</f>
        <v>2.0989560532140321</v>
      </c>
      <c r="S8" s="5">
        <f>'ssp3-pop'!S8*('ssp3-us'!S8/100)</f>
        <v>2.0894538178854587</v>
      </c>
      <c r="T8" s="5">
        <f>'ssp3-pop'!T8*('ssp3-us'!T8/100)</f>
        <v>2.0846290473455436</v>
      </c>
      <c r="U8" s="5">
        <f>'ssp3-pop'!U8*('ssp3-us'!U8/100)</f>
        <v>2.0873490574269216</v>
      </c>
      <c r="V8" s="5">
        <f>'ssp3-pop'!V8*('ssp3-us'!V8/100)</f>
        <v>2.0987965204255747</v>
      </c>
      <c r="W8" s="5">
        <f>'ssp3-pop'!W8*('ssp3-us'!W8/100)</f>
        <v>2.1181590683198994</v>
      </c>
      <c r="X8" s="5">
        <f>'ssp3-pop'!X8*('ssp3-us'!X8/100)</f>
        <v>2.1438474686414914</v>
      </c>
    </row>
    <row r="9" spans="1:24" x14ac:dyDescent="0.3">
      <c r="A9" s="6" t="s">
        <v>6</v>
      </c>
      <c r="B9" s="6" t="s">
        <v>206</v>
      </c>
      <c r="C9" s="6" t="s">
        <v>16</v>
      </c>
      <c r="D9" s="6" t="s">
        <v>205</v>
      </c>
      <c r="E9" s="6" t="s">
        <v>204</v>
      </c>
      <c r="F9" s="5">
        <f>'ssp3-pop'!F9*('ssp3-us'!F9/100)</f>
        <v>19.842911614719991</v>
      </c>
      <c r="G9" s="5">
        <f>'ssp3-pop'!G9*('ssp3-us'!G9/100)</f>
        <v>21.46028716724722</v>
      </c>
      <c r="H9" s="5">
        <f>'ssp3-pop'!H9*('ssp3-us'!H9/100)</f>
        <v>22.815395168202684</v>
      </c>
      <c r="I9" s="5">
        <f>'ssp3-pop'!I9*('ssp3-us'!I9/100)</f>
        <v>23.879681949135545</v>
      </c>
      <c r="J9" s="5">
        <f>'ssp3-pop'!J9*('ssp3-us'!J9/100)</f>
        <v>24.735223611286656</v>
      </c>
      <c r="K9" s="5">
        <f>'ssp3-pop'!K9*('ssp3-us'!K9/100)</f>
        <v>25.450636824797861</v>
      </c>
      <c r="L9" s="5">
        <f>'ssp3-pop'!L9*('ssp3-us'!L9/100)</f>
        <v>26.052736065113962</v>
      </c>
      <c r="M9" s="5">
        <f>'ssp3-pop'!M9*('ssp3-us'!M9/100)</f>
        <v>26.535993733029269</v>
      </c>
      <c r="N9" s="5">
        <f>'ssp3-pop'!N9*('ssp3-us'!N9/100)</f>
        <v>26.875402592612456</v>
      </c>
      <c r="O9" s="5">
        <f>'ssp3-pop'!O9*('ssp3-us'!O9/100)</f>
        <v>27.063827104965</v>
      </c>
      <c r="P9" s="5">
        <f>'ssp3-pop'!P9*('ssp3-us'!P9/100)</f>
        <v>27.102499832485616</v>
      </c>
      <c r="Q9" s="5">
        <f>'ssp3-pop'!Q9*('ssp3-us'!Q9/100)</f>
        <v>26.967504299369086</v>
      </c>
      <c r="R9" s="5">
        <f>'ssp3-pop'!R9*('ssp3-us'!R9/100)</f>
        <v>26.679091075692224</v>
      </c>
      <c r="S9" s="5">
        <f>'ssp3-pop'!S9*('ssp3-us'!S9/100)</f>
        <v>26.251953764990379</v>
      </c>
      <c r="T9" s="5">
        <f>'ssp3-pop'!T9*('ssp3-us'!T9/100)</f>
        <v>25.684007732940554</v>
      </c>
      <c r="U9" s="5">
        <f>'ssp3-pop'!U9*('ssp3-us'!U9/100)</f>
        <v>24.995533535897433</v>
      </c>
      <c r="V9" s="5">
        <f>'ssp3-pop'!V9*('ssp3-us'!V9/100)</f>
        <v>24.206320531248878</v>
      </c>
      <c r="W9" s="5">
        <f>'ssp3-pop'!W9*('ssp3-us'!W9/100)</f>
        <v>23.340387824582141</v>
      </c>
      <c r="X9" s="5">
        <f>'ssp3-pop'!X9*('ssp3-us'!X9/100)</f>
        <v>22.389236482981794</v>
      </c>
    </row>
    <row r="10" spans="1:24" x14ac:dyDescent="0.3">
      <c r="A10" s="6" t="s">
        <v>6</v>
      </c>
      <c r="B10" s="6" t="s">
        <v>206</v>
      </c>
      <c r="C10" s="6" t="s">
        <v>17</v>
      </c>
      <c r="D10" s="6" t="s">
        <v>205</v>
      </c>
      <c r="E10" s="6" t="s">
        <v>204</v>
      </c>
      <c r="F10" s="5">
        <f>'ssp3-pop'!F10*('ssp3-us'!F10/100)</f>
        <v>5.6701583141929461</v>
      </c>
      <c r="G10" s="5">
        <f>'ssp3-pop'!G10*('ssp3-us'!G10/100)</f>
        <v>5.8005657437166214</v>
      </c>
      <c r="H10" s="5">
        <f>'ssp3-pop'!H10*('ssp3-us'!H10/100)</f>
        <v>5.8663804597232092</v>
      </c>
      <c r="I10" s="5">
        <f>'ssp3-pop'!I10*('ssp3-us'!I10/100)</f>
        <v>5.8766837677107038</v>
      </c>
      <c r="J10" s="5">
        <f>'ssp3-pop'!J10*('ssp3-us'!J10/100)</f>
        <v>5.8422567348645495</v>
      </c>
      <c r="K10" s="5">
        <f>'ssp3-pop'!K10*('ssp3-us'!K10/100)</f>
        <v>5.7727918769051891</v>
      </c>
      <c r="L10" s="5">
        <f>'ssp3-pop'!L10*('ssp3-us'!L10/100)</f>
        <v>5.6737740838191248</v>
      </c>
      <c r="M10" s="5">
        <f>'ssp3-pop'!M10*('ssp3-us'!M10/100)</f>
        <v>5.5464361324297613</v>
      </c>
      <c r="N10" s="5">
        <f>'ssp3-pop'!N10*('ssp3-us'!N10/100)</f>
        <v>5.3878022794771514</v>
      </c>
      <c r="O10" s="5">
        <f>'ssp3-pop'!O10*('ssp3-us'!O10/100)</f>
        <v>5.1996796426889018</v>
      </c>
      <c r="P10" s="5">
        <f>'ssp3-pop'!P10*('ssp3-us'!P10/100)</f>
        <v>4.9899396009979915</v>
      </c>
      <c r="Q10" s="5">
        <f>'ssp3-pop'!Q10*('ssp3-us'!Q10/100)</f>
        <v>4.7653989140964459</v>
      </c>
      <c r="R10" s="5">
        <f>'ssp3-pop'!R10*('ssp3-us'!R10/100)</f>
        <v>4.5372314430620895</v>
      </c>
      <c r="S10" s="5">
        <f>'ssp3-pop'!S10*('ssp3-us'!S10/100)</f>
        <v>4.3069722812328575</v>
      </c>
      <c r="T10" s="5">
        <f>'ssp3-pop'!T10*('ssp3-us'!T10/100)</f>
        <v>4.0727257075015562</v>
      </c>
      <c r="U10" s="5">
        <f>'ssp3-pop'!U10*('ssp3-us'!U10/100)</f>
        <v>3.8368056789639651</v>
      </c>
      <c r="V10" s="5">
        <f>'ssp3-pop'!V10*('ssp3-us'!V10/100)</f>
        <v>3.604008377714528</v>
      </c>
      <c r="W10" s="5">
        <f>'ssp3-pop'!W10*('ssp3-us'!W10/100)</f>
        <v>3.3767642649265683</v>
      </c>
      <c r="X10" s="5">
        <f>'ssp3-pop'!X10*('ssp3-us'!X10/100)</f>
        <v>3.1554529842641799</v>
      </c>
    </row>
    <row r="11" spans="1:24" x14ac:dyDescent="0.3">
      <c r="A11" s="6" t="s">
        <v>6</v>
      </c>
      <c r="B11" s="6" t="s">
        <v>206</v>
      </c>
      <c r="C11" s="6" t="s">
        <v>18</v>
      </c>
      <c r="D11" s="6" t="s">
        <v>205</v>
      </c>
      <c r="E11" s="6" t="s">
        <v>204</v>
      </c>
      <c r="F11" s="5">
        <f>'ssp3-pop'!F11*('ssp3-us'!F11/100)</f>
        <v>4.771307589729993</v>
      </c>
      <c r="G11" s="5">
        <f>'ssp3-pop'!G11*('ssp3-us'!G11/100)</f>
        <v>5.133018605494688</v>
      </c>
      <c r="H11" s="5">
        <f>'ssp3-pop'!H11*('ssp3-us'!H11/100)</f>
        <v>5.46343889476233</v>
      </c>
      <c r="I11" s="5">
        <f>'ssp3-pop'!I11*('ssp3-us'!I11/100)</f>
        <v>5.7298761811709733</v>
      </c>
      <c r="J11" s="5">
        <f>'ssp3-pop'!J11*('ssp3-us'!J11/100)</f>
        <v>5.9564561921053887</v>
      </c>
      <c r="K11" s="5">
        <f>'ssp3-pop'!K11*('ssp3-us'!K11/100)</f>
        <v>6.1725270485661827</v>
      </c>
      <c r="L11" s="5">
        <f>'ssp3-pop'!L11*('ssp3-us'!L11/100)</f>
        <v>6.3797708936115418</v>
      </c>
      <c r="M11" s="5">
        <f>'ssp3-pop'!M11*('ssp3-us'!M11/100)</f>
        <v>6.5674953136615617</v>
      </c>
      <c r="N11" s="5">
        <f>'ssp3-pop'!N11*('ssp3-us'!N11/100)</f>
        <v>6.7286225520624816</v>
      </c>
      <c r="O11" s="5">
        <f>'ssp3-pop'!O11*('ssp3-us'!O11/100)</f>
        <v>6.8654151487959831</v>
      </c>
      <c r="P11" s="5">
        <f>'ssp3-pop'!P11*('ssp3-us'!P11/100)</f>
        <v>7.0019804004015258</v>
      </c>
      <c r="Q11" s="5">
        <f>'ssp3-pop'!Q11*('ssp3-us'!Q11/100)</f>
        <v>7.140232429848572</v>
      </c>
      <c r="R11" s="5">
        <f>'ssp3-pop'!R11*('ssp3-us'!R11/100)</f>
        <v>7.2816502186238115</v>
      </c>
      <c r="S11" s="5">
        <f>'ssp3-pop'!S11*('ssp3-us'!S11/100)</f>
        <v>7.4290483364172877</v>
      </c>
      <c r="T11" s="5">
        <f>'ssp3-pop'!T11*('ssp3-us'!T11/100)</f>
        <v>7.5870751326439443</v>
      </c>
      <c r="U11" s="5">
        <f>'ssp3-pop'!U11*('ssp3-us'!U11/100)</f>
        <v>7.7664705142890282</v>
      </c>
      <c r="V11" s="5">
        <f>'ssp3-pop'!V11*('ssp3-us'!V11/100)</f>
        <v>7.965636115222547</v>
      </c>
      <c r="W11" s="5">
        <f>'ssp3-pop'!W11*('ssp3-us'!W11/100)</f>
        <v>8.1747809354483287</v>
      </c>
      <c r="X11" s="5">
        <f>'ssp3-pop'!X11*('ssp3-us'!X11/100)</f>
        <v>8.3859652661026729</v>
      </c>
    </row>
    <row r="12" spans="1:24" x14ac:dyDescent="0.3">
      <c r="A12" s="6" t="s">
        <v>6</v>
      </c>
      <c r="B12" s="6" t="s">
        <v>206</v>
      </c>
      <c r="C12" s="6" t="s">
        <v>19</v>
      </c>
      <c r="D12" s="6" t="s">
        <v>205</v>
      </c>
      <c r="E12" s="6" t="s">
        <v>204</v>
      </c>
      <c r="F12" s="5">
        <f>'ssp3-pop'!F12*('ssp3-us'!F12/100)</f>
        <v>0.92196306877887224</v>
      </c>
      <c r="G12" s="5">
        <f>'ssp3-pop'!G12*('ssp3-us'!G12/100)</f>
        <v>1.2010541349744097</v>
      </c>
      <c r="H12" s="5">
        <f>'ssp3-pop'!H12*('ssp3-us'!H12/100)</f>
        <v>1.509615502817063</v>
      </c>
      <c r="I12" s="5">
        <f>'ssp3-pop'!I12*('ssp3-us'!I12/100)</f>
        <v>1.8306230357735158</v>
      </c>
      <c r="J12" s="5">
        <f>'ssp3-pop'!J12*('ssp3-us'!J12/100)</f>
        <v>2.1595087487780189</v>
      </c>
      <c r="K12" s="5">
        <f>'ssp3-pop'!K12*('ssp3-us'!K12/100)</f>
        <v>2.4905671650337937</v>
      </c>
      <c r="L12" s="5">
        <f>'ssp3-pop'!L12*('ssp3-us'!L12/100)</f>
        <v>2.8285195850380962</v>
      </c>
      <c r="M12" s="5">
        <f>'ssp3-pop'!M12*('ssp3-us'!M12/100)</f>
        <v>3.169982287990567</v>
      </c>
      <c r="N12" s="5">
        <f>'ssp3-pop'!N12*('ssp3-us'!N12/100)</f>
        <v>3.5002199291920872</v>
      </c>
      <c r="O12" s="5">
        <f>'ssp3-pop'!O12*('ssp3-us'!O12/100)</f>
        <v>3.8041040108133775</v>
      </c>
      <c r="P12" s="5">
        <f>'ssp3-pop'!P12*('ssp3-us'!P12/100)</f>
        <v>4.0779997811746238</v>
      </c>
      <c r="Q12" s="5">
        <f>'ssp3-pop'!Q12*('ssp3-us'!Q12/100)</f>
        <v>4.321469475885209</v>
      </c>
      <c r="R12" s="5">
        <f>'ssp3-pop'!R12*('ssp3-us'!R12/100)</f>
        <v>4.5379879473992695</v>
      </c>
      <c r="S12" s="5">
        <f>'ssp3-pop'!S12*('ssp3-us'!S12/100)</f>
        <v>4.739596581041372</v>
      </c>
      <c r="T12" s="5">
        <f>'ssp3-pop'!T12*('ssp3-us'!T12/100)</f>
        <v>4.9143851663377172</v>
      </c>
      <c r="U12" s="5">
        <f>'ssp3-pop'!U12*('ssp3-us'!U12/100)</f>
        <v>5.0574239212636014</v>
      </c>
      <c r="V12" s="5">
        <f>'ssp3-pop'!V12*('ssp3-us'!V12/100)</f>
        <v>5.1700276336320794</v>
      </c>
      <c r="W12" s="5">
        <f>'ssp3-pop'!W12*('ssp3-us'!W12/100)</f>
        <v>5.2540192402720622</v>
      </c>
      <c r="X12" s="5">
        <f>'ssp3-pop'!X12*('ssp3-us'!X12/100)</f>
        <v>5.3149507155909426</v>
      </c>
    </row>
    <row r="13" spans="1:24" x14ac:dyDescent="0.3">
      <c r="A13" s="6" t="s">
        <v>6</v>
      </c>
      <c r="B13" s="6" t="s">
        <v>206</v>
      </c>
      <c r="C13" s="6" t="s">
        <v>20</v>
      </c>
      <c r="D13" s="6" t="s">
        <v>205</v>
      </c>
      <c r="E13" s="6" t="s">
        <v>204</v>
      </c>
      <c r="F13" s="5">
        <f>'ssp3-pop'!F13*('ssp3-us'!F13/100)</f>
        <v>10.434730611259997</v>
      </c>
      <c r="G13" s="5">
        <f>'ssp3-pop'!G13*('ssp3-us'!G13/100)</f>
        <v>10.651663264159307</v>
      </c>
      <c r="H13" s="5">
        <f>'ssp3-pop'!H13*('ssp3-us'!H13/100)</f>
        <v>10.76813804809005</v>
      </c>
      <c r="I13" s="5">
        <f>'ssp3-pop'!I13*('ssp3-us'!I13/100)</f>
        <v>10.800549160111066</v>
      </c>
      <c r="J13" s="5">
        <f>'ssp3-pop'!J13*('ssp3-us'!J13/100)</f>
        <v>10.775995870748739</v>
      </c>
      <c r="K13" s="5">
        <f>'ssp3-pop'!K13*('ssp3-us'!K13/100)</f>
        <v>10.714255896980669</v>
      </c>
      <c r="L13" s="5">
        <f>'ssp3-pop'!L13*('ssp3-us'!L13/100)</f>
        <v>10.611580363923085</v>
      </c>
      <c r="M13" s="5">
        <f>'ssp3-pop'!M13*('ssp3-us'!M13/100)</f>
        <v>10.4609707687758</v>
      </c>
      <c r="N13" s="5">
        <f>'ssp3-pop'!N13*('ssp3-us'!N13/100)</f>
        <v>10.259127657740921</v>
      </c>
      <c r="O13" s="5">
        <f>'ssp3-pop'!O13*('ssp3-us'!O13/100)</f>
        <v>10.018409709555272</v>
      </c>
      <c r="P13" s="5">
        <f>'ssp3-pop'!P13*('ssp3-us'!P13/100)</f>
        <v>9.7509578148224794</v>
      </c>
      <c r="Q13" s="5">
        <f>'ssp3-pop'!Q13*('ssp3-us'!Q13/100)</f>
        <v>9.4612007023528779</v>
      </c>
      <c r="R13" s="5">
        <f>'ssp3-pop'!R13*('ssp3-us'!R13/100)</f>
        <v>9.1585119165217037</v>
      </c>
      <c r="S13" s="5">
        <f>'ssp3-pop'!S13*('ssp3-us'!S13/100)</f>
        <v>8.8432066959820261</v>
      </c>
      <c r="T13" s="5">
        <f>'ssp3-pop'!T13*('ssp3-us'!T13/100)</f>
        <v>8.5157481379652253</v>
      </c>
      <c r="U13" s="5">
        <f>'ssp3-pop'!U13*('ssp3-us'!U13/100)</f>
        <v>8.1738388096096823</v>
      </c>
      <c r="V13" s="5">
        <f>'ssp3-pop'!V13*('ssp3-us'!V13/100)</f>
        <v>7.8170314452401604</v>
      </c>
      <c r="W13" s="5">
        <f>'ssp3-pop'!W13*('ssp3-us'!W13/100)</f>
        <v>7.4468316575966345</v>
      </c>
      <c r="X13" s="5">
        <f>'ssp3-pop'!X13*('ssp3-us'!X13/100)</f>
        <v>7.0658325220659606</v>
      </c>
    </row>
    <row r="14" spans="1:24" x14ac:dyDescent="0.3">
      <c r="A14" s="6" t="s">
        <v>6</v>
      </c>
      <c r="B14" s="6" t="s">
        <v>206</v>
      </c>
      <c r="C14" s="6" t="s">
        <v>21</v>
      </c>
      <c r="D14" s="6" t="s">
        <v>205</v>
      </c>
      <c r="E14" s="6" t="s">
        <v>204</v>
      </c>
      <c r="F14" s="5">
        <f>'ssp3-pop'!F14*('ssp3-us'!F14/100)</f>
        <v>3.7208485924799986</v>
      </c>
      <c r="G14" s="5">
        <f>'ssp3-pop'!G14*('ssp3-us'!G14/100)</f>
        <v>4.3173204112524779</v>
      </c>
      <c r="H14" s="5">
        <f>'ssp3-pop'!H14*('ssp3-us'!H14/100)</f>
        <v>4.9587008733254763</v>
      </c>
      <c r="I14" s="5">
        <f>'ssp3-pop'!I14*('ssp3-us'!I14/100)</f>
        <v>5.6341285095842677</v>
      </c>
      <c r="J14" s="5">
        <f>'ssp3-pop'!J14*('ssp3-us'!J14/100)</f>
        <v>6.3520079928204476</v>
      </c>
      <c r="K14" s="5">
        <f>'ssp3-pop'!K14*('ssp3-us'!K14/100)</f>
        <v>7.0804388333891533</v>
      </c>
      <c r="L14" s="5">
        <f>'ssp3-pop'!L14*('ssp3-us'!L14/100)</f>
        <v>7.8118247838638331</v>
      </c>
      <c r="M14" s="5">
        <f>'ssp3-pop'!M14*('ssp3-us'!M14/100)</f>
        <v>8.5508463319266621</v>
      </c>
      <c r="N14" s="5">
        <f>'ssp3-pop'!N14*('ssp3-us'!N14/100)</f>
        <v>9.2868694451059852</v>
      </c>
      <c r="O14" s="5">
        <f>'ssp3-pop'!O14*('ssp3-us'!O14/100)</f>
        <v>10.015641146228417</v>
      </c>
      <c r="P14" s="5">
        <f>'ssp3-pop'!P14*('ssp3-us'!P14/100)</f>
        <v>10.725996535446312</v>
      </c>
      <c r="Q14" s="5">
        <f>'ssp3-pop'!Q14*('ssp3-us'!Q14/100)</f>
        <v>11.418385978136286</v>
      </c>
      <c r="R14" s="5">
        <f>'ssp3-pop'!R14*('ssp3-us'!R14/100)</f>
        <v>12.090883347472214</v>
      </c>
      <c r="S14" s="5">
        <f>'ssp3-pop'!S14*('ssp3-us'!S14/100)</f>
        <v>12.744393697329881</v>
      </c>
      <c r="T14" s="5">
        <f>'ssp3-pop'!T14*('ssp3-us'!T14/100)</f>
        <v>13.383421551383176</v>
      </c>
      <c r="U14" s="5">
        <f>'ssp3-pop'!U14*('ssp3-us'!U14/100)</f>
        <v>13.980013837013717</v>
      </c>
      <c r="V14" s="5">
        <f>'ssp3-pop'!V14*('ssp3-us'!V14/100)</f>
        <v>14.569300988023643</v>
      </c>
      <c r="W14" s="5">
        <f>'ssp3-pop'!W14*('ssp3-us'!W14/100)</f>
        <v>15.132797523491874</v>
      </c>
      <c r="X14" s="5">
        <f>'ssp3-pop'!X14*('ssp3-us'!X14/100)</f>
        <v>15.684165013675452</v>
      </c>
    </row>
    <row r="15" spans="1:24" x14ac:dyDescent="0.3">
      <c r="A15" s="6" t="s">
        <v>6</v>
      </c>
      <c r="B15" s="6" t="s">
        <v>206</v>
      </c>
      <c r="C15" s="6" t="s">
        <v>22</v>
      </c>
      <c r="D15" s="6" t="s">
        <v>205</v>
      </c>
      <c r="E15" s="6" t="s">
        <v>204</v>
      </c>
      <c r="F15" s="5">
        <f>'ssp3-pop'!F15*('ssp3-us'!F15/100)</f>
        <v>4.2306479394600016</v>
      </c>
      <c r="G15" s="5">
        <f>'ssp3-pop'!G15*('ssp3-us'!G15/100)</f>
        <v>5.3717305889001574</v>
      </c>
      <c r="H15" s="5">
        <f>'ssp3-pop'!H15*('ssp3-us'!H15/100)</f>
        <v>6.7360250885103063</v>
      </c>
      <c r="I15" s="5">
        <f>'ssp3-pop'!I15*('ssp3-us'!I15/100)</f>
        <v>8.3260022820499806</v>
      </c>
      <c r="J15" s="5">
        <f>'ssp3-pop'!J15*('ssp3-us'!J15/100)</f>
        <v>10.160647775496278</v>
      </c>
      <c r="K15" s="5">
        <f>'ssp3-pop'!K15*('ssp3-us'!K15/100)</f>
        <v>12.180851388761585</v>
      </c>
      <c r="L15" s="5">
        <f>'ssp3-pop'!L15*('ssp3-us'!L15/100)</f>
        <v>14.356726199121766</v>
      </c>
      <c r="M15" s="5">
        <f>'ssp3-pop'!M15*('ssp3-us'!M15/100)</f>
        <v>16.669232895338077</v>
      </c>
      <c r="N15" s="5">
        <f>'ssp3-pop'!N15*('ssp3-us'!N15/100)</f>
        <v>19.091086484679778</v>
      </c>
      <c r="O15" s="5">
        <f>'ssp3-pop'!O15*('ssp3-us'!O15/100)</f>
        <v>21.562995900998501</v>
      </c>
      <c r="P15" s="5">
        <f>'ssp3-pop'!P15*('ssp3-us'!P15/100)</f>
        <v>24.022530884931953</v>
      </c>
      <c r="Q15" s="5">
        <f>'ssp3-pop'!Q15*('ssp3-us'!Q15/100)</f>
        <v>26.457098967319812</v>
      </c>
      <c r="R15" s="5">
        <f>'ssp3-pop'!R15*('ssp3-us'!R15/100)</f>
        <v>28.863187779042001</v>
      </c>
      <c r="S15" s="5">
        <f>'ssp3-pop'!S15*('ssp3-us'!S15/100)</f>
        <v>31.204222993978004</v>
      </c>
      <c r="T15" s="5">
        <f>'ssp3-pop'!T15*('ssp3-us'!T15/100)</f>
        <v>33.475997046958092</v>
      </c>
      <c r="U15" s="5">
        <f>'ssp3-pop'!U15*('ssp3-us'!U15/100)</f>
        <v>35.659434679788113</v>
      </c>
      <c r="V15" s="5">
        <f>'ssp3-pop'!V15*('ssp3-us'!V15/100)</f>
        <v>37.735198094579559</v>
      </c>
      <c r="W15" s="5">
        <f>'ssp3-pop'!W15*('ssp3-us'!W15/100)</f>
        <v>39.719391656717981</v>
      </c>
      <c r="X15" s="5">
        <f>'ssp3-pop'!X15*('ssp3-us'!X15/100)</f>
        <v>41.565893098938496</v>
      </c>
    </row>
    <row r="16" spans="1:24" x14ac:dyDescent="0.3">
      <c r="A16" s="6" t="s">
        <v>6</v>
      </c>
      <c r="B16" s="6" t="s">
        <v>206</v>
      </c>
      <c r="C16" s="6" t="s">
        <v>23</v>
      </c>
      <c r="D16" s="6" t="s">
        <v>205</v>
      </c>
      <c r="E16" s="6" t="s">
        <v>204</v>
      </c>
      <c r="F16" s="5">
        <f>'ssp3-pop'!F16*('ssp3-us'!F16/100)</f>
        <v>41.733420407770019</v>
      </c>
      <c r="G16" s="5">
        <f>'ssp3-pop'!G16*('ssp3-us'!G16/100)</f>
        <v>46.450413130089558</v>
      </c>
      <c r="H16" s="5">
        <f>'ssp3-pop'!H16*('ssp3-us'!H16/100)</f>
        <v>51.770280614515244</v>
      </c>
      <c r="I16" s="5">
        <f>'ssp3-pop'!I16*('ssp3-us'!I16/100)</f>
        <v>57.431770598588876</v>
      </c>
      <c r="J16" s="5">
        <f>'ssp3-pop'!J16*('ssp3-us'!J16/100)</f>
        <v>63.169140996780477</v>
      </c>
      <c r="K16" s="5">
        <f>'ssp3-pop'!K16*('ssp3-us'!K16/100)</f>
        <v>68.755143175615856</v>
      </c>
      <c r="L16" s="5">
        <f>'ssp3-pop'!L16*('ssp3-us'!L16/100)</f>
        <v>74.204092225743494</v>
      </c>
      <c r="M16" s="5">
        <f>'ssp3-pop'!M16*('ssp3-us'!M16/100)</f>
        <v>79.555945379621093</v>
      </c>
      <c r="N16" s="5">
        <f>'ssp3-pop'!N16*('ssp3-us'!N16/100)</f>
        <v>84.730911978739243</v>
      </c>
      <c r="O16" s="5">
        <f>'ssp3-pop'!O16*('ssp3-us'!O16/100)</f>
        <v>89.624986283059457</v>
      </c>
      <c r="P16" s="5">
        <f>'ssp3-pop'!P16*('ssp3-us'!P16/100)</f>
        <v>94.152743214461367</v>
      </c>
      <c r="Q16" s="5">
        <f>'ssp3-pop'!Q16*('ssp3-us'!Q16/100)</f>
        <v>98.415438418269645</v>
      </c>
      <c r="R16" s="5">
        <f>'ssp3-pop'!R16*('ssp3-us'!R16/100)</f>
        <v>102.58263945227736</v>
      </c>
      <c r="S16" s="5">
        <f>'ssp3-pop'!S16*('ssp3-us'!S16/100)</f>
        <v>106.69841638990039</v>
      </c>
      <c r="T16" s="5">
        <f>'ssp3-pop'!T16*('ssp3-us'!T16/100)</f>
        <v>110.86134184757894</v>
      </c>
      <c r="U16" s="5">
        <f>'ssp3-pop'!U16*('ssp3-us'!U16/100)</f>
        <v>115.13611230403433</v>
      </c>
      <c r="V16" s="5">
        <f>'ssp3-pop'!V16*('ssp3-us'!V16/100)</f>
        <v>119.58409581453215</v>
      </c>
      <c r="W16" s="5">
        <f>'ssp3-pop'!W16*('ssp3-us'!W16/100)</f>
        <v>124.25942004293721</v>
      </c>
      <c r="X16" s="5">
        <f>'ssp3-pop'!X16*('ssp3-us'!X16/100)</f>
        <v>129.18481151460256</v>
      </c>
    </row>
    <row r="17" spans="1:24" x14ac:dyDescent="0.3">
      <c r="A17" s="6" t="s">
        <v>6</v>
      </c>
      <c r="B17" s="6" t="s">
        <v>206</v>
      </c>
      <c r="C17" s="6" t="s">
        <v>24</v>
      </c>
      <c r="D17" s="6" t="s">
        <v>205</v>
      </c>
      <c r="E17" s="6" t="s">
        <v>204</v>
      </c>
      <c r="F17" s="5">
        <f>'ssp3-pop'!F17*('ssp3-us'!F17/100)</f>
        <v>5.3552997605599995</v>
      </c>
      <c r="G17" s="5">
        <f>'ssp3-pop'!G17*('ssp3-us'!G17/100)</f>
        <v>5.2666624807993694</v>
      </c>
      <c r="H17" s="5">
        <f>'ssp3-pop'!H17*('ssp3-us'!H17/100)</f>
        <v>5.1882747299554062</v>
      </c>
      <c r="I17" s="5">
        <f>'ssp3-pop'!I17*('ssp3-us'!I17/100)</f>
        <v>5.1118570110910033</v>
      </c>
      <c r="J17" s="5">
        <f>'ssp3-pop'!J17*('ssp3-us'!J17/100)</f>
        <v>5.0359933387019655</v>
      </c>
      <c r="K17" s="5">
        <f>'ssp3-pop'!K17*('ssp3-us'!K17/100)</f>
        <v>4.9630825483068071</v>
      </c>
      <c r="L17" s="5">
        <f>'ssp3-pop'!L17*('ssp3-us'!L17/100)</f>
        <v>4.9044051219526983</v>
      </c>
      <c r="M17" s="5">
        <f>'ssp3-pop'!M17*('ssp3-us'!M17/100)</f>
        <v>4.8626643449132834</v>
      </c>
      <c r="N17" s="5">
        <f>'ssp3-pop'!N17*('ssp3-us'!N17/100)</f>
        <v>4.8353045200287763</v>
      </c>
      <c r="O17" s="5">
        <f>'ssp3-pop'!O17*('ssp3-us'!O17/100)</f>
        <v>4.8148300863059843</v>
      </c>
      <c r="P17" s="5">
        <f>'ssp3-pop'!P17*('ssp3-us'!P17/100)</f>
        <v>4.8035621278635956</v>
      </c>
      <c r="Q17" s="5">
        <f>'ssp3-pop'!Q17*('ssp3-us'!Q17/100)</f>
        <v>4.7990235105949752</v>
      </c>
      <c r="R17" s="5">
        <f>'ssp3-pop'!R17*('ssp3-us'!R17/100)</f>
        <v>4.8092664211761376</v>
      </c>
      <c r="S17" s="5">
        <f>'ssp3-pop'!S17*('ssp3-us'!S17/100)</f>
        <v>4.8384337634291024</v>
      </c>
      <c r="T17" s="5">
        <f>'ssp3-pop'!T17*('ssp3-us'!T17/100)</f>
        <v>4.8833135056873171</v>
      </c>
      <c r="U17" s="5">
        <f>'ssp3-pop'!U17*('ssp3-us'!U17/100)</f>
        <v>4.9385298776527762</v>
      </c>
      <c r="V17" s="5">
        <f>'ssp3-pop'!V17*('ssp3-us'!V17/100)</f>
        <v>4.9982202411922367</v>
      </c>
      <c r="W17" s="5">
        <f>'ssp3-pop'!W17*('ssp3-us'!W17/100)</f>
        <v>5.0576355414628216</v>
      </c>
      <c r="X17" s="5">
        <f>'ssp3-pop'!X17*('ssp3-us'!X17/100)</f>
        <v>5.1137988767159674</v>
      </c>
    </row>
    <row r="18" spans="1:24" x14ac:dyDescent="0.3">
      <c r="A18" s="6" t="s">
        <v>6</v>
      </c>
      <c r="B18" s="6" t="s">
        <v>206</v>
      </c>
      <c r="C18" s="6" t="s">
        <v>25</v>
      </c>
      <c r="D18" s="6" t="s">
        <v>205</v>
      </c>
      <c r="E18" s="6" t="s">
        <v>204</v>
      </c>
      <c r="F18" s="5">
        <f>'ssp3-pop'!F18*('ssp3-us'!F18/100)</f>
        <v>1.1181624669000003</v>
      </c>
      <c r="G18" s="5">
        <f>'ssp3-pop'!G18*('ssp3-us'!G18/100)</f>
        <v>1.4409910548601434</v>
      </c>
      <c r="H18" s="5">
        <f>'ssp3-pop'!H18*('ssp3-us'!H18/100)</f>
        <v>1.6572166577131562</v>
      </c>
      <c r="I18" s="5">
        <f>'ssp3-pop'!I18*('ssp3-us'!I18/100)</f>
        <v>1.8426865475899463</v>
      </c>
      <c r="J18" s="5">
        <f>'ssp3-pop'!J18*('ssp3-us'!J18/100)</f>
        <v>2.0186345534656289</v>
      </c>
      <c r="K18" s="5">
        <f>'ssp3-pop'!K18*('ssp3-us'!K18/100)</f>
        <v>2.1913127029426747</v>
      </c>
      <c r="L18" s="5">
        <f>'ssp3-pop'!L18*('ssp3-us'!L18/100)</f>
        <v>2.3685849715432217</v>
      </c>
      <c r="M18" s="5">
        <f>'ssp3-pop'!M18*('ssp3-us'!M18/100)</f>
        <v>2.5478428754424089</v>
      </c>
      <c r="N18" s="5">
        <f>'ssp3-pop'!N18*('ssp3-us'!N18/100)</f>
        <v>2.7209381978460478</v>
      </c>
      <c r="O18" s="5">
        <f>'ssp3-pop'!O18*('ssp3-us'!O18/100)</f>
        <v>2.8828420504499284</v>
      </c>
      <c r="P18" s="5">
        <f>'ssp3-pop'!P18*('ssp3-us'!P18/100)</f>
        <v>3.038789719523868</v>
      </c>
      <c r="Q18" s="5">
        <f>'ssp3-pop'!Q18*('ssp3-us'!Q18/100)</f>
        <v>3.1918539150856473</v>
      </c>
      <c r="R18" s="5">
        <f>'ssp3-pop'!R18*('ssp3-us'!R18/100)</f>
        <v>3.3492415439143053</v>
      </c>
      <c r="S18" s="5">
        <f>'ssp3-pop'!S18*('ssp3-us'!S18/100)</f>
        <v>3.513121606334046</v>
      </c>
      <c r="T18" s="5">
        <f>'ssp3-pop'!T18*('ssp3-us'!T18/100)</f>
        <v>3.679465995441479</v>
      </c>
      <c r="U18" s="5">
        <f>'ssp3-pop'!U18*('ssp3-us'!U18/100)</f>
        <v>3.8411490810585192</v>
      </c>
      <c r="V18" s="5">
        <f>'ssp3-pop'!V18*('ssp3-us'!V18/100)</f>
        <v>3.9907822555716996</v>
      </c>
      <c r="W18" s="5">
        <f>'ssp3-pop'!W18*('ssp3-us'!W18/100)</f>
        <v>4.1216641235676237</v>
      </c>
      <c r="X18" s="5">
        <f>'ssp3-pop'!X18*('ssp3-us'!X18/100)</f>
        <v>4.2283965242144985</v>
      </c>
    </row>
    <row r="19" spans="1:24" x14ac:dyDescent="0.3">
      <c r="A19" s="6" t="s">
        <v>6</v>
      </c>
      <c r="B19" s="6" t="s">
        <v>206</v>
      </c>
      <c r="C19" s="6" t="s">
        <v>26</v>
      </c>
      <c r="D19" s="6" t="s">
        <v>205</v>
      </c>
      <c r="E19" s="6" t="s">
        <v>204</v>
      </c>
      <c r="F19" s="5">
        <f>'ssp3-pop'!F19*('ssp3-us'!F19/100)</f>
        <v>0.2883561282299999</v>
      </c>
      <c r="G19" s="5">
        <f>'ssp3-pop'!G19*('ssp3-us'!G19/100)</f>
        <v>0.31623383570275115</v>
      </c>
      <c r="H19" s="5">
        <f>'ssp3-pop'!H19*('ssp3-us'!H19/100)</f>
        <v>0.34194814285934061</v>
      </c>
      <c r="I19" s="5">
        <f>'ssp3-pop'!I19*('ssp3-us'!I19/100)</f>
        <v>0.36464552794438487</v>
      </c>
      <c r="J19" s="5">
        <f>'ssp3-pop'!J19*('ssp3-us'!J19/100)</f>
        <v>0.38537152607232117</v>
      </c>
      <c r="K19" s="5">
        <f>'ssp3-pop'!K19*('ssp3-us'!K19/100)</f>
        <v>0.40343152952553618</v>
      </c>
      <c r="L19" s="5">
        <f>'ssp3-pop'!L19*('ssp3-us'!L19/100)</f>
        <v>0.41912083517451326</v>
      </c>
      <c r="M19" s="5">
        <f>'ssp3-pop'!M19*('ssp3-us'!M19/100)</f>
        <v>0.43344729630790613</v>
      </c>
      <c r="N19" s="5">
        <f>'ssp3-pop'!N19*('ssp3-us'!N19/100)</f>
        <v>0.44739735206915426</v>
      </c>
      <c r="O19" s="5">
        <f>'ssp3-pop'!O19*('ssp3-us'!O19/100)</f>
        <v>0.46116027547380539</v>
      </c>
      <c r="P19" s="5">
        <f>'ssp3-pop'!P19*('ssp3-us'!P19/100)</f>
        <v>0.47425700707210916</v>
      </c>
      <c r="Q19" s="5">
        <f>'ssp3-pop'!Q19*('ssp3-us'!Q19/100)</f>
        <v>0.48608950793749023</v>
      </c>
      <c r="R19" s="5">
        <f>'ssp3-pop'!R19*('ssp3-us'!R19/100)</f>
        <v>0.49679589492364473</v>
      </c>
      <c r="S19" s="5">
        <f>'ssp3-pop'!S19*('ssp3-us'!S19/100)</f>
        <v>0.50709293626252749</v>
      </c>
      <c r="T19" s="5">
        <f>'ssp3-pop'!T19*('ssp3-us'!T19/100)</f>
        <v>0.51751093871736475</v>
      </c>
      <c r="U19" s="5">
        <f>'ssp3-pop'!U19*('ssp3-us'!U19/100)</f>
        <v>0.52861038700997154</v>
      </c>
      <c r="V19" s="5">
        <f>'ssp3-pop'!V19*('ssp3-us'!V19/100)</f>
        <v>0.54037701598041621</v>
      </c>
      <c r="W19" s="5">
        <f>'ssp3-pop'!W19*('ssp3-us'!W19/100)</f>
        <v>0.5522081680248575</v>
      </c>
      <c r="X19" s="5">
        <f>'ssp3-pop'!X19*('ssp3-us'!X19/100)</f>
        <v>0.56348022255903818</v>
      </c>
    </row>
    <row r="20" spans="1:24" x14ac:dyDescent="0.3">
      <c r="A20" s="6" t="s">
        <v>6</v>
      </c>
      <c r="B20" s="6" t="s">
        <v>206</v>
      </c>
      <c r="C20" s="6" t="s">
        <v>27</v>
      </c>
      <c r="D20" s="6" t="s">
        <v>205</v>
      </c>
      <c r="E20" s="6" t="s">
        <v>204</v>
      </c>
      <c r="F20" s="5">
        <f>'ssp3-pop'!F20*('ssp3-us'!F20/100)</f>
        <v>1.8282220453376057</v>
      </c>
      <c r="G20" s="5">
        <f>'ssp3-pop'!G20*('ssp3-us'!G20/100)</f>
        <v>1.8649828426877633</v>
      </c>
      <c r="H20" s="5">
        <f>'ssp3-pop'!H20*('ssp3-us'!H20/100)</f>
        <v>1.8959135586743683</v>
      </c>
      <c r="I20" s="5">
        <f>'ssp3-pop'!I20*('ssp3-us'!I20/100)</f>
        <v>1.9186100075854502</v>
      </c>
      <c r="J20" s="5">
        <f>'ssp3-pop'!J20*('ssp3-us'!J20/100)</f>
        <v>1.9320467812769597</v>
      </c>
      <c r="K20" s="5">
        <f>'ssp3-pop'!K20*('ssp3-us'!K20/100)</f>
        <v>1.9324933735909673</v>
      </c>
      <c r="L20" s="5">
        <f>'ssp3-pop'!L20*('ssp3-us'!L20/100)</f>
        <v>1.9225380564061028</v>
      </c>
      <c r="M20" s="5">
        <f>'ssp3-pop'!M20*('ssp3-us'!M20/100)</f>
        <v>1.9064159147504509</v>
      </c>
      <c r="N20" s="5">
        <f>'ssp3-pop'!N20*('ssp3-us'!N20/100)</f>
        <v>1.8875305297708478</v>
      </c>
      <c r="O20" s="5">
        <f>'ssp3-pop'!O20*('ssp3-us'!O20/100)</f>
        <v>1.8662315531637603</v>
      </c>
      <c r="P20" s="5">
        <f>'ssp3-pop'!P20*('ssp3-us'!P20/100)</f>
        <v>1.8430513193014888</v>
      </c>
      <c r="Q20" s="5">
        <f>'ssp3-pop'!Q20*('ssp3-us'!Q20/100)</f>
        <v>1.8172113989199257</v>
      </c>
      <c r="R20" s="5">
        <f>'ssp3-pop'!R20*('ssp3-us'!R20/100)</f>
        <v>1.7912394201610582</v>
      </c>
      <c r="S20" s="5">
        <f>'ssp3-pop'!S20*('ssp3-us'!S20/100)</f>
        <v>1.7688533844725054</v>
      </c>
      <c r="T20" s="5">
        <f>'ssp3-pop'!T20*('ssp3-us'!T20/100)</f>
        <v>1.7527316688039414</v>
      </c>
      <c r="U20" s="5">
        <f>'ssp3-pop'!U20*('ssp3-us'!U20/100)</f>
        <v>1.743608204532382</v>
      </c>
      <c r="V20" s="5">
        <f>'ssp3-pop'!V20*('ssp3-us'!V20/100)</f>
        <v>1.7405142817888291</v>
      </c>
      <c r="W20" s="5">
        <f>'ssp3-pop'!W20*('ssp3-us'!W20/100)</f>
        <v>1.7416125525245774</v>
      </c>
      <c r="X20" s="5">
        <f>'ssp3-pop'!X20*('ssp3-us'!X20/100)</f>
        <v>1.7452848231033606</v>
      </c>
    </row>
    <row r="21" spans="1:24" x14ac:dyDescent="0.3">
      <c r="A21" s="6" t="s">
        <v>6</v>
      </c>
      <c r="B21" s="6" t="s">
        <v>206</v>
      </c>
      <c r="C21" s="6" t="s">
        <v>28</v>
      </c>
      <c r="D21" s="6" t="s">
        <v>205</v>
      </c>
      <c r="E21" s="6" t="s">
        <v>204</v>
      </c>
      <c r="F21" s="5">
        <f>'ssp3-pop'!F21*('ssp3-us'!F21/100)</f>
        <v>7.1672997159500031</v>
      </c>
      <c r="G21" s="5">
        <f>'ssp3-pop'!G21*('ssp3-us'!G21/100)</f>
        <v>7.116972603375606</v>
      </c>
      <c r="H21" s="5">
        <f>'ssp3-pop'!H21*('ssp3-us'!H21/100)</f>
        <v>7.0726754536763803</v>
      </c>
      <c r="I21" s="5">
        <f>'ssp3-pop'!I21*('ssp3-us'!I21/100)</f>
        <v>7.0172784526004301</v>
      </c>
      <c r="J21" s="5">
        <f>'ssp3-pop'!J21*('ssp3-us'!J21/100)</f>
        <v>6.9459750204122619</v>
      </c>
      <c r="K21" s="5">
        <f>'ssp3-pop'!K21*('ssp3-us'!K21/100)</f>
        <v>6.8625011573794277</v>
      </c>
      <c r="L21" s="5">
        <f>'ssp3-pop'!L21*('ssp3-us'!L21/100)</f>
        <v>6.7874161646216447</v>
      </c>
      <c r="M21" s="5">
        <f>'ssp3-pop'!M21*('ssp3-us'!M21/100)</f>
        <v>6.7237971877009581</v>
      </c>
      <c r="N21" s="5">
        <f>'ssp3-pop'!N21*('ssp3-us'!N21/100)</f>
        <v>6.6652048631856839</v>
      </c>
      <c r="O21" s="5">
        <f>'ssp3-pop'!O21*('ssp3-us'!O21/100)</f>
        <v>6.6061050713659135</v>
      </c>
      <c r="P21" s="5">
        <f>'ssp3-pop'!P21*('ssp3-us'!P21/100)</f>
        <v>6.5511535646295487</v>
      </c>
      <c r="Q21" s="5">
        <f>'ssp3-pop'!Q21*('ssp3-us'!Q21/100)</f>
        <v>6.5042263534104929</v>
      </c>
      <c r="R21" s="5">
        <f>'ssp3-pop'!R21*('ssp3-us'!R21/100)</f>
        <v>6.4774104767355336</v>
      </c>
      <c r="S21" s="5">
        <f>'ssp3-pop'!S21*('ssp3-us'!S21/100)</f>
        <v>6.4753007228242412</v>
      </c>
      <c r="T21" s="5">
        <f>'ssp3-pop'!T21*('ssp3-us'!T21/100)</f>
        <v>6.4951951888234483</v>
      </c>
      <c r="U21" s="5">
        <f>'ssp3-pop'!U21*('ssp3-us'!U21/100)</f>
        <v>6.5316157787581028</v>
      </c>
      <c r="V21" s="5">
        <f>'ssp3-pop'!V21*('ssp3-us'!V21/100)</f>
        <v>6.5810642615567172</v>
      </c>
      <c r="W21" s="5">
        <f>'ssp3-pop'!W21*('ssp3-us'!W21/100)</f>
        <v>6.6393820036082465</v>
      </c>
      <c r="X21" s="5">
        <f>'ssp3-pop'!X21*('ssp3-us'!X21/100)</f>
        <v>6.7034206099810323</v>
      </c>
    </row>
    <row r="22" spans="1:24" x14ac:dyDescent="0.3">
      <c r="A22" s="6" t="s">
        <v>6</v>
      </c>
      <c r="B22" s="6" t="s">
        <v>206</v>
      </c>
      <c r="C22" s="6" t="s">
        <v>29</v>
      </c>
      <c r="D22" s="6" t="s">
        <v>205</v>
      </c>
      <c r="E22" s="6" t="s">
        <v>204</v>
      </c>
      <c r="F22" s="5">
        <f>'ssp3-pop'!F22*('ssp3-us'!F22/100)</f>
        <v>0.16282199122999994</v>
      </c>
      <c r="G22" s="5">
        <f>'ssp3-pop'!G22*('ssp3-us'!G22/100)</f>
        <v>0.180392174603031</v>
      </c>
      <c r="H22" s="5">
        <f>'ssp3-pop'!H22*('ssp3-us'!H22/100)</f>
        <v>0.19943542017277421</v>
      </c>
      <c r="I22" s="5">
        <f>'ssp3-pop'!I22*('ssp3-us'!I22/100)</f>
        <v>0.21944730856961919</v>
      </c>
      <c r="J22" s="5">
        <f>'ssp3-pop'!J22*('ssp3-us'!J22/100)</f>
        <v>0.23975924580769803</v>
      </c>
      <c r="K22" s="5">
        <f>'ssp3-pop'!K22*('ssp3-us'!K22/100)</f>
        <v>0.2599239339972314</v>
      </c>
      <c r="L22" s="5">
        <f>'ssp3-pop'!L22*('ssp3-us'!L22/100)</f>
        <v>0.28032687826432751</v>
      </c>
      <c r="M22" s="5">
        <f>'ssp3-pop'!M22*('ssp3-us'!M22/100)</f>
        <v>0.30152289660354248</v>
      </c>
      <c r="N22" s="5">
        <f>'ssp3-pop'!N22*('ssp3-us'!N22/100)</f>
        <v>0.32366708029701236</v>
      </c>
      <c r="O22" s="5">
        <f>'ssp3-pop'!O22*('ssp3-us'!O22/100)</f>
        <v>0.3464233168608567</v>
      </c>
      <c r="P22" s="5">
        <f>'ssp3-pop'!P22*('ssp3-us'!P22/100)</f>
        <v>0.36976799601840926</v>
      </c>
      <c r="Q22" s="5">
        <f>'ssp3-pop'!Q22*('ssp3-us'!Q22/100)</f>
        <v>0.39391918198293441</v>
      </c>
      <c r="R22" s="5">
        <f>'ssp3-pop'!R22*('ssp3-us'!R22/100)</f>
        <v>0.4193246153867114</v>
      </c>
      <c r="S22" s="5">
        <f>'ssp3-pop'!S22*('ssp3-us'!S22/100)</f>
        <v>0.44646522733351862</v>
      </c>
      <c r="T22" s="5">
        <f>'ssp3-pop'!T22*('ssp3-us'!T22/100)</f>
        <v>0.47546031143162576</v>
      </c>
      <c r="U22" s="5">
        <f>'ssp3-pop'!U22*('ssp3-us'!U22/100)</f>
        <v>0.50652441931921144</v>
      </c>
      <c r="V22" s="5">
        <f>'ssp3-pop'!V22*('ssp3-us'!V22/100)</f>
        <v>0.53983947996571902</v>
      </c>
      <c r="W22" s="5">
        <f>'ssp3-pop'!W22*('ssp3-us'!W22/100)</f>
        <v>0.57598431496346192</v>
      </c>
      <c r="X22" s="5">
        <f>'ssp3-pop'!X22*('ssp3-us'!X22/100)</f>
        <v>0.61520037766252467</v>
      </c>
    </row>
    <row r="23" spans="1:24" x14ac:dyDescent="0.3">
      <c r="A23" s="6" t="s">
        <v>6</v>
      </c>
      <c r="B23" s="6" t="s">
        <v>206</v>
      </c>
      <c r="C23" s="6" t="s">
        <v>30</v>
      </c>
      <c r="D23" s="6" t="s">
        <v>205</v>
      </c>
      <c r="E23" s="6" t="s">
        <v>204</v>
      </c>
      <c r="F23" s="5">
        <f>'ssp3-pop'!F23*('ssp3-us'!F23/100)</f>
        <v>6.6078180170500005</v>
      </c>
      <c r="G23" s="5">
        <f>'ssp3-pop'!G23*('ssp3-us'!G23/100)</f>
        <v>7.2712690266835658</v>
      </c>
      <c r="H23" s="5">
        <f>'ssp3-pop'!H23*('ssp3-us'!H23/100)</f>
        <v>8.0218057214437639</v>
      </c>
      <c r="I23" s="5">
        <f>'ssp3-pop'!I23*('ssp3-us'!I23/100)</f>
        <v>8.8297673417739357</v>
      </c>
      <c r="J23" s="5">
        <f>'ssp3-pop'!J23*('ssp3-us'!J23/100)</f>
        <v>9.6588175050132428</v>
      </c>
      <c r="K23" s="5">
        <f>'ssp3-pop'!K23*('ssp3-us'!K23/100)</f>
        <v>10.471428342170897</v>
      </c>
      <c r="L23" s="5">
        <f>'ssp3-pop'!L23*('ssp3-us'!L23/100)</f>
        <v>11.278077342151997</v>
      </c>
      <c r="M23" s="5">
        <f>'ssp3-pop'!M23*('ssp3-us'!M23/100)</f>
        <v>12.079176913099067</v>
      </c>
      <c r="N23" s="5">
        <f>'ssp3-pop'!N23*('ssp3-us'!N23/100)</f>
        <v>12.889997979075527</v>
      </c>
      <c r="O23" s="5">
        <f>'ssp3-pop'!O23*('ssp3-us'!O23/100)</f>
        <v>13.679652099103858</v>
      </c>
      <c r="P23" s="5">
        <f>'ssp3-pop'!P23*('ssp3-us'!P23/100)</f>
        <v>14.428836982087923</v>
      </c>
      <c r="Q23" s="5">
        <f>'ssp3-pop'!Q23*('ssp3-us'!Q23/100)</f>
        <v>15.167202910717718</v>
      </c>
      <c r="R23" s="5">
        <f>'ssp3-pop'!R23*('ssp3-us'!R23/100)</f>
        <v>15.891293950553676</v>
      </c>
      <c r="S23" s="5">
        <f>'ssp3-pop'!S23*('ssp3-us'!S23/100)</f>
        <v>16.596624037550121</v>
      </c>
      <c r="T23" s="5">
        <f>'ssp3-pop'!T23*('ssp3-us'!T23/100)</f>
        <v>17.305932610793221</v>
      </c>
      <c r="U23" s="5">
        <f>'ssp3-pop'!U23*('ssp3-us'!U23/100)</f>
        <v>18.011701539560402</v>
      </c>
      <c r="V23" s="5">
        <f>'ssp3-pop'!V23*('ssp3-us'!V23/100)</f>
        <v>18.732239193245192</v>
      </c>
      <c r="W23" s="5">
        <f>'ssp3-pop'!W23*('ssp3-us'!W23/100)</f>
        <v>19.452381472486643</v>
      </c>
      <c r="X23" s="5">
        <f>'ssp3-pop'!X23*('ssp3-us'!X23/100)</f>
        <v>20.182682588286017</v>
      </c>
    </row>
    <row r="24" spans="1:24" x14ac:dyDescent="0.3">
      <c r="A24" s="6" t="s">
        <v>6</v>
      </c>
      <c r="B24" s="6" t="s">
        <v>206</v>
      </c>
      <c r="C24" s="6" t="s">
        <v>31</v>
      </c>
      <c r="D24" s="6" t="s">
        <v>205</v>
      </c>
      <c r="E24" s="6" t="s">
        <v>204</v>
      </c>
      <c r="F24" s="5">
        <f>'ssp3-pop'!F24*('ssp3-us'!F24/100)</f>
        <v>168.68523102629999</v>
      </c>
      <c r="G24" s="5">
        <f>'ssp3-pop'!G24*('ssp3-us'!G24/100)</f>
        <v>178.95680585227953</v>
      </c>
      <c r="H24" s="5">
        <f>'ssp3-pop'!H24*('ssp3-us'!H24/100)</f>
        <v>189.17275424527219</v>
      </c>
      <c r="I24" s="5">
        <f>'ssp3-pop'!I24*('ssp3-us'!I24/100)</f>
        <v>198.94711388950716</v>
      </c>
      <c r="J24" s="5">
        <f>'ssp3-pop'!J24*('ssp3-us'!J24/100)</f>
        <v>207.91030775949142</v>
      </c>
      <c r="K24" s="5">
        <f>'ssp3-pop'!K24*('ssp3-us'!K24/100)</f>
        <v>215.68489507422467</v>
      </c>
      <c r="L24" s="5">
        <f>'ssp3-pop'!L24*('ssp3-us'!L24/100)</f>
        <v>222.50580890398203</v>
      </c>
      <c r="M24" s="5">
        <f>'ssp3-pop'!M24*('ssp3-us'!M24/100)</f>
        <v>228.55220448109554</v>
      </c>
      <c r="N24" s="5">
        <f>'ssp3-pop'!N24*('ssp3-us'!N24/100)</f>
        <v>233.7596241209319</v>
      </c>
      <c r="O24" s="5">
        <f>'ssp3-pop'!O24*('ssp3-us'!O24/100)</f>
        <v>237.9626614787108</v>
      </c>
      <c r="P24" s="5">
        <f>'ssp3-pop'!P24*('ssp3-us'!P24/100)</f>
        <v>241.27084060581885</v>
      </c>
      <c r="Q24" s="5">
        <f>'ssp3-pop'!Q24*('ssp3-us'!Q24/100)</f>
        <v>243.91401409953426</v>
      </c>
      <c r="R24" s="5">
        <f>'ssp3-pop'!R24*('ssp3-us'!R24/100)</f>
        <v>246.15705840255546</v>
      </c>
      <c r="S24" s="5">
        <f>'ssp3-pop'!S24*('ssp3-us'!S24/100)</f>
        <v>248.16500803956643</v>
      </c>
      <c r="T24" s="5">
        <f>'ssp3-pop'!T24*('ssp3-us'!T24/100)</f>
        <v>250.17262928706268</v>
      </c>
      <c r="U24" s="5">
        <f>'ssp3-pop'!U24*('ssp3-us'!U24/100)</f>
        <v>252.34042188107293</v>
      </c>
      <c r="V24" s="5">
        <f>'ssp3-pop'!V24*('ssp3-us'!V24/100)</f>
        <v>254.782882283357</v>
      </c>
      <c r="W24" s="5">
        <f>'ssp3-pop'!W24*('ssp3-us'!W24/100)</f>
        <v>257.62676346171554</v>
      </c>
      <c r="X24" s="5">
        <f>'ssp3-pop'!X24*('ssp3-us'!X24/100)</f>
        <v>260.8785516342071</v>
      </c>
    </row>
    <row r="25" spans="1:24" x14ac:dyDescent="0.3">
      <c r="A25" s="6" t="s">
        <v>6</v>
      </c>
      <c r="B25" s="6" t="s">
        <v>206</v>
      </c>
      <c r="C25" s="6" t="s">
        <v>32</v>
      </c>
      <c r="D25" s="6" t="s">
        <v>205</v>
      </c>
      <c r="E25" s="6" t="s">
        <v>204</v>
      </c>
      <c r="F25" s="5">
        <f>'ssp3-pop'!F25*('ssp3-us'!F25/100)</f>
        <v>0.12154756239</v>
      </c>
      <c r="G25" s="5">
        <f>'ssp3-pop'!G25*('ssp3-us'!G25/100)</f>
        <v>0.12626309856849519</v>
      </c>
      <c r="H25" s="5">
        <f>'ssp3-pop'!H25*('ssp3-us'!H25/100)</f>
        <v>0.13086394062863435</v>
      </c>
      <c r="I25" s="5">
        <f>'ssp3-pop'!I25*('ssp3-us'!I25/100)</f>
        <v>0.13499995939825921</v>
      </c>
      <c r="J25" s="5">
        <f>'ssp3-pop'!J25*('ssp3-us'!J25/100)</f>
        <v>0.13836392347624843</v>
      </c>
      <c r="K25" s="5">
        <f>'ssp3-pop'!K25*('ssp3-us'!K25/100)</f>
        <v>0.14053360156747988</v>
      </c>
      <c r="L25" s="5">
        <f>'ssp3-pop'!L25*('ssp3-us'!L25/100)</f>
        <v>0.14149870665406908</v>
      </c>
      <c r="M25" s="5">
        <f>'ssp3-pop'!M25*('ssp3-us'!M25/100)</f>
        <v>0.14151611799866035</v>
      </c>
      <c r="N25" s="5">
        <f>'ssp3-pop'!N25*('ssp3-us'!N25/100)</f>
        <v>0.14098679342789847</v>
      </c>
      <c r="O25" s="5">
        <f>'ssp3-pop'!O25*('ssp3-us'!O25/100)</f>
        <v>0.14021810069428955</v>
      </c>
      <c r="P25" s="5">
        <f>'ssp3-pop'!P25*('ssp3-us'!P25/100)</f>
        <v>0.13945832953984727</v>
      </c>
      <c r="Q25" s="5">
        <f>'ssp3-pop'!Q25*('ssp3-us'!Q25/100)</f>
        <v>0.13870852298024516</v>
      </c>
      <c r="R25" s="5">
        <f>'ssp3-pop'!R25*('ssp3-us'!R25/100)</f>
        <v>0.13798972072853541</v>
      </c>
      <c r="S25" s="5">
        <f>'ssp3-pop'!S25*('ssp3-us'!S25/100)</f>
        <v>0.13735019879391902</v>
      </c>
      <c r="T25" s="5">
        <f>'ssp3-pop'!T25*('ssp3-us'!T25/100)</f>
        <v>0.13690750593044446</v>
      </c>
      <c r="U25" s="5">
        <f>'ssp3-pop'!U25*('ssp3-us'!U25/100)</f>
        <v>0.13684505710332284</v>
      </c>
      <c r="V25" s="5">
        <f>'ssp3-pop'!V25*('ssp3-us'!V25/100)</f>
        <v>0.13727239093211044</v>
      </c>
      <c r="W25" s="5">
        <f>'ssp3-pop'!W25*('ssp3-us'!W25/100)</f>
        <v>0.13821575561961849</v>
      </c>
      <c r="X25" s="5">
        <f>'ssp3-pop'!X25*('ssp3-us'!X25/100)</f>
        <v>0.13957412810293376</v>
      </c>
    </row>
    <row r="26" spans="1:24" x14ac:dyDescent="0.3">
      <c r="A26" s="6" t="s">
        <v>6</v>
      </c>
      <c r="B26" s="6" t="s">
        <v>206</v>
      </c>
      <c r="C26" s="6" t="s">
        <v>33</v>
      </c>
      <c r="D26" s="6" t="s">
        <v>205</v>
      </c>
      <c r="E26" s="6" t="s">
        <v>204</v>
      </c>
      <c r="F26" s="5">
        <f>'ssp3-pop'!F26*('ssp3-us'!F26/100)</f>
        <v>0.30179893679999986</v>
      </c>
      <c r="G26" s="5">
        <f>'ssp3-pop'!G26*('ssp3-us'!G26/100)</f>
        <v>0.32903674795770366</v>
      </c>
      <c r="H26" s="5">
        <f>'ssp3-pop'!H26*('ssp3-us'!H26/100)</f>
        <v>0.35532198658034925</v>
      </c>
      <c r="I26" s="5">
        <f>'ssp3-pop'!I26*('ssp3-us'!I26/100)</f>
        <v>0.38032363831017957</v>
      </c>
      <c r="J26" s="5">
        <f>'ssp3-pop'!J26*('ssp3-us'!J26/100)</f>
        <v>0.40493774978805835</v>
      </c>
      <c r="K26" s="5">
        <f>'ssp3-pop'!K26*('ssp3-us'!K26/100)</f>
        <v>0.42891410067450741</v>
      </c>
      <c r="L26" s="5">
        <f>'ssp3-pop'!L26*('ssp3-us'!L26/100)</f>
        <v>0.45235854995213476</v>
      </c>
      <c r="M26" s="5">
        <f>'ssp3-pop'!M26*('ssp3-us'!M26/100)</f>
        <v>0.47506484500624829</v>
      </c>
      <c r="N26" s="5">
        <f>'ssp3-pop'!N26*('ssp3-us'!N26/100)</f>
        <v>0.49717562703301066</v>
      </c>
      <c r="O26" s="5">
        <f>'ssp3-pop'!O26*('ssp3-us'!O26/100)</f>
        <v>0.51851254501730137</v>
      </c>
      <c r="P26" s="5">
        <f>'ssp3-pop'!P26*('ssp3-us'!P26/100)</f>
        <v>0.53932115953891147</v>
      </c>
      <c r="Q26" s="5">
        <f>'ssp3-pop'!Q26*('ssp3-us'!Q26/100)</f>
        <v>0.55902890705898145</v>
      </c>
      <c r="R26" s="5">
        <f>'ssp3-pop'!R26*('ssp3-us'!R26/100)</f>
        <v>0.5777563887348468</v>
      </c>
      <c r="S26" s="5">
        <f>'ssp3-pop'!S26*('ssp3-us'!S26/100)</f>
        <v>0.5959479719034898</v>
      </c>
      <c r="T26" s="5">
        <f>'ssp3-pop'!T26*('ssp3-us'!T26/100)</f>
        <v>0.61417270511131461</v>
      </c>
      <c r="U26" s="5">
        <f>'ssp3-pop'!U26*('ssp3-us'!U26/100)</f>
        <v>0.63273884514139189</v>
      </c>
      <c r="V26" s="5">
        <f>'ssp3-pop'!V26*('ssp3-us'!V26/100)</f>
        <v>0.651677722281364</v>
      </c>
      <c r="W26" s="5">
        <f>'ssp3-pop'!W26*('ssp3-us'!W26/100)</f>
        <v>0.67080409243580696</v>
      </c>
      <c r="X26" s="5">
        <f>'ssp3-pop'!X26*('ssp3-us'!X26/100)</f>
        <v>0.68986927770248108</v>
      </c>
    </row>
    <row r="27" spans="1:24" x14ac:dyDescent="0.3">
      <c r="A27" s="6" t="s">
        <v>6</v>
      </c>
      <c r="B27" s="6" t="s">
        <v>206</v>
      </c>
      <c r="C27" s="6" t="s">
        <v>34</v>
      </c>
      <c r="D27" s="6" t="s">
        <v>205</v>
      </c>
      <c r="E27" s="6" t="s">
        <v>204</v>
      </c>
      <c r="F27" s="5">
        <f>'ssp3-pop'!F27*('ssp3-us'!F27/100)</f>
        <v>0.25195199580000005</v>
      </c>
      <c r="G27" s="5">
        <f>'ssp3-pop'!G27*('ssp3-us'!G27/100)</f>
        <v>0.29143874917882795</v>
      </c>
      <c r="H27" s="5">
        <f>'ssp3-pop'!H27*('ssp3-us'!H27/100)</f>
        <v>0.33183940940533285</v>
      </c>
      <c r="I27" s="5">
        <f>'ssp3-pop'!I27*('ssp3-us'!I27/100)</f>
        <v>0.37100268251060209</v>
      </c>
      <c r="J27" s="5">
        <f>'ssp3-pop'!J27*('ssp3-us'!J27/100)</f>
        <v>0.40934872031836089</v>
      </c>
      <c r="K27" s="5">
        <f>'ssp3-pop'!K27*('ssp3-us'!K27/100)</f>
        <v>0.44592329241925976</v>
      </c>
      <c r="L27" s="5">
        <f>'ssp3-pop'!L27*('ssp3-us'!L27/100)</f>
        <v>0.48191841843484012</v>
      </c>
      <c r="M27" s="5">
        <f>'ssp3-pop'!M27*('ssp3-us'!M27/100)</f>
        <v>0.51787784003889559</v>
      </c>
      <c r="N27" s="5">
        <f>'ssp3-pop'!N27*('ssp3-us'!N27/100)</f>
        <v>0.55343026249578298</v>
      </c>
      <c r="O27" s="5">
        <f>'ssp3-pop'!O27*('ssp3-us'!O27/100)</f>
        <v>0.58721023821839136</v>
      </c>
      <c r="P27" s="5">
        <f>'ssp3-pop'!P27*('ssp3-us'!P27/100)</f>
        <v>0.61872953455696345</v>
      </c>
      <c r="Q27" s="5">
        <f>'ssp3-pop'!Q27*('ssp3-us'!Q27/100)</f>
        <v>0.64757595489132491</v>
      </c>
      <c r="R27" s="5">
        <f>'ssp3-pop'!R27*('ssp3-us'!R27/100)</f>
        <v>0.67464202548720953</v>
      </c>
      <c r="S27" s="5">
        <f>'ssp3-pop'!S27*('ssp3-us'!S27/100)</f>
        <v>0.70053574607590119</v>
      </c>
      <c r="T27" s="5">
        <f>'ssp3-pop'!T27*('ssp3-us'!T27/100)</f>
        <v>0.72549010465513797</v>
      </c>
      <c r="U27" s="5">
        <f>'ssp3-pop'!U27*('ssp3-us'!U27/100)</f>
        <v>0.74970065124307683</v>
      </c>
      <c r="V27" s="5">
        <f>'ssp3-pop'!V27*('ssp3-us'!V27/100)</f>
        <v>0.77335098299460692</v>
      </c>
      <c r="W27" s="5">
        <f>'ssp3-pop'!W27*('ssp3-us'!W27/100)</f>
        <v>0.79642723491870648</v>
      </c>
      <c r="X27" s="5">
        <f>'ssp3-pop'!X27*('ssp3-us'!X27/100)</f>
        <v>0.81855906127007849</v>
      </c>
    </row>
    <row r="28" spans="1:24" x14ac:dyDescent="0.3">
      <c r="A28" s="6" t="s">
        <v>6</v>
      </c>
      <c r="B28" s="6" t="s">
        <v>206</v>
      </c>
      <c r="C28" s="6" t="s">
        <v>35</v>
      </c>
      <c r="D28" s="6" t="s">
        <v>205</v>
      </c>
      <c r="E28" s="6" t="s">
        <v>204</v>
      </c>
      <c r="F28" s="5">
        <f>'ssp3-pop'!F28*('ssp3-us'!F28/100)</f>
        <v>1.2269257562999998</v>
      </c>
      <c r="G28" s="5">
        <f>'ssp3-pop'!G28*('ssp3-us'!G28/100)</f>
        <v>1.3234319602269453</v>
      </c>
      <c r="H28" s="5">
        <f>'ssp3-pop'!H28*('ssp3-us'!H28/100)</f>
        <v>1.3996938627489217</v>
      </c>
      <c r="I28" s="5">
        <f>'ssp3-pop'!I28*('ssp3-us'!I28/100)</f>
        <v>1.4625977071924992</v>
      </c>
      <c r="J28" s="5">
        <f>'ssp3-pop'!J28*('ssp3-us'!J28/100)</f>
        <v>1.5165508568655983</v>
      </c>
      <c r="K28" s="5">
        <f>'ssp3-pop'!K28*('ssp3-us'!K28/100)</f>
        <v>1.5615364259719526</v>
      </c>
      <c r="L28" s="5">
        <f>'ssp3-pop'!L28*('ssp3-us'!L28/100)</f>
        <v>1.601800081459662</v>
      </c>
      <c r="M28" s="5">
        <f>'ssp3-pop'!M28*('ssp3-us'!M28/100)</f>
        <v>1.6391075949225371</v>
      </c>
      <c r="N28" s="5">
        <f>'ssp3-pop'!N28*('ssp3-us'!N28/100)</f>
        <v>1.6748230366311985</v>
      </c>
      <c r="O28" s="5">
        <f>'ssp3-pop'!O28*('ssp3-us'!O28/100)</f>
        <v>1.7032421810220766</v>
      </c>
      <c r="P28" s="5">
        <f>'ssp3-pop'!P28*('ssp3-us'!P28/100)</f>
        <v>1.73313647776063</v>
      </c>
      <c r="Q28" s="5">
        <f>'ssp3-pop'!Q28*('ssp3-us'!Q28/100)</f>
        <v>1.7609154751342593</v>
      </c>
      <c r="R28" s="5">
        <f>'ssp3-pop'!R28*('ssp3-us'!R28/100)</f>
        <v>1.7810328393555435</v>
      </c>
      <c r="S28" s="5">
        <f>'ssp3-pop'!S28*('ssp3-us'!S28/100)</f>
        <v>1.80291933624106</v>
      </c>
      <c r="T28" s="5">
        <f>'ssp3-pop'!T28*('ssp3-us'!T28/100)</f>
        <v>1.8289993050724567</v>
      </c>
      <c r="U28" s="5">
        <f>'ssp3-pop'!U28*('ssp3-us'!U28/100)</f>
        <v>1.8567802546356502</v>
      </c>
      <c r="V28" s="5">
        <f>'ssp3-pop'!V28*('ssp3-us'!V28/100)</f>
        <v>1.886278875060186</v>
      </c>
      <c r="W28" s="5">
        <f>'ssp3-pop'!W28*('ssp3-us'!W28/100)</f>
        <v>1.9173950479336381</v>
      </c>
      <c r="X28" s="5">
        <f>'ssp3-pop'!X28*('ssp3-us'!X28/100)</f>
        <v>1.9469002584116604</v>
      </c>
    </row>
    <row r="29" spans="1:24" x14ac:dyDescent="0.3">
      <c r="A29" s="6" t="s">
        <v>6</v>
      </c>
      <c r="B29" s="6" t="s">
        <v>206</v>
      </c>
      <c r="C29" s="6" t="s">
        <v>36</v>
      </c>
      <c r="D29" s="6" t="s">
        <v>205</v>
      </c>
      <c r="E29" s="6" t="s">
        <v>204</v>
      </c>
      <c r="F29" s="5">
        <f>'ssp3-pop'!F29*('ssp3-us'!F29/100)</f>
        <v>1.7139012909300007</v>
      </c>
      <c r="G29" s="5">
        <f>'ssp3-pop'!G29*('ssp3-us'!G29/100)</f>
        <v>1.9191331658105724</v>
      </c>
      <c r="H29" s="5">
        <f>'ssp3-pop'!H29*('ssp3-us'!H29/100)</f>
        <v>2.149199219575523</v>
      </c>
      <c r="I29" s="5">
        <f>'ssp3-pop'!I29*('ssp3-us'!I29/100)</f>
        <v>2.3898695183574801</v>
      </c>
      <c r="J29" s="5">
        <f>'ssp3-pop'!J29*('ssp3-us'!J29/100)</f>
        <v>2.6363782524621335</v>
      </c>
      <c r="K29" s="5">
        <f>'ssp3-pop'!K29*('ssp3-us'!K29/100)</f>
        <v>2.8783406160642864</v>
      </c>
      <c r="L29" s="5">
        <f>'ssp3-pop'!L29*('ssp3-us'!L29/100)</f>
        <v>3.1180457603714342</v>
      </c>
      <c r="M29" s="5">
        <f>'ssp3-pop'!M29*('ssp3-us'!M29/100)</f>
        <v>3.3570743310093634</v>
      </c>
      <c r="N29" s="5">
        <f>'ssp3-pop'!N29*('ssp3-us'!N29/100)</f>
        <v>3.5931153119752226</v>
      </c>
      <c r="O29" s="5">
        <f>'ssp3-pop'!O29*('ssp3-us'!O29/100)</f>
        <v>3.8179975809825621</v>
      </c>
      <c r="P29" s="5">
        <f>'ssp3-pop'!P29*('ssp3-us'!P29/100)</f>
        <v>4.0287612254004364</v>
      </c>
      <c r="Q29" s="5">
        <f>'ssp3-pop'!Q29*('ssp3-us'!Q29/100)</f>
        <v>4.2267373080721553</v>
      </c>
      <c r="R29" s="5">
        <f>'ssp3-pop'!R29*('ssp3-us'!R29/100)</f>
        <v>4.4134727542683976</v>
      </c>
      <c r="S29" s="5">
        <f>'ssp3-pop'!S29*('ssp3-us'!S29/100)</f>
        <v>4.5902674539473969</v>
      </c>
      <c r="T29" s="5">
        <f>'ssp3-pop'!T29*('ssp3-us'!T29/100)</f>
        <v>4.7529513715948326</v>
      </c>
      <c r="U29" s="5">
        <f>'ssp3-pop'!U29*('ssp3-us'!U29/100)</f>
        <v>4.9095358647173049</v>
      </c>
      <c r="V29" s="5">
        <f>'ssp3-pop'!V29*('ssp3-us'!V29/100)</f>
        <v>5.0524711467980046</v>
      </c>
      <c r="W29" s="5">
        <f>'ssp3-pop'!W29*('ssp3-us'!W29/100)</f>
        <v>5.1828397846492438</v>
      </c>
      <c r="X29" s="5">
        <f>'ssp3-pop'!X29*('ssp3-us'!X29/100)</f>
        <v>5.3021918592362036</v>
      </c>
    </row>
    <row r="30" spans="1:24" x14ac:dyDescent="0.3">
      <c r="A30" s="6" t="s">
        <v>6</v>
      </c>
      <c r="B30" s="6" t="s">
        <v>206</v>
      </c>
      <c r="C30" s="6" t="s">
        <v>37</v>
      </c>
      <c r="D30" s="6" t="s">
        <v>205</v>
      </c>
      <c r="E30" s="6" t="s">
        <v>204</v>
      </c>
      <c r="F30" s="5">
        <f>'ssp3-pop'!F30*('ssp3-us'!F30/100)</f>
        <v>27.411250971260007</v>
      </c>
      <c r="G30" s="5">
        <f>'ssp3-pop'!G30*('ssp3-us'!G30/100)</f>
        <v>29.214823162266605</v>
      </c>
      <c r="H30" s="5">
        <f>'ssp3-pop'!H30*('ssp3-us'!H30/100)</f>
        <v>30.747830929093123</v>
      </c>
      <c r="I30" s="5">
        <f>'ssp3-pop'!I30*('ssp3-us'!I30/100)</f>
        <v>31.896906362536736</v>
      </c>
      <c r="J30" s="5">
        <f>'ssp3-pop'!J30*('ssp3-us'!J30/100)</f>
        <v>32.740101999316011</v>
      </c>
      <c r="K30" s="5">
        <f>'ssp3-pop'!K30*('ssp3-us'!K30/100)</f>
        <v>33.338230814001058</v>
      </c>
      <c r="L30" s="5">
        <f>'ssp3-pop'!L30*('ssp3-us'!L30/100)</f>
        <v>33.735890901384522</v>
      </c>
      <c r="M30" s="5">
        <f>'ssp3-pop'!M30*('ssp3-us'!M30/100)</f>
        <v>33.953520500740595</v>
      </c>
      <c r="N30" s="5">
        <f>'ssp3-pop'!N30*('ssp3-us'!N30/100)</f>
        <v>33.994147727844386</v>
      </c>
      <c r="O30" s="5">
        <f>'ssp3-pop'!O30*('ssp3-us'!O30/100)</f>
        <v>33.885545969312794</v>
      </c>
      <c r="P30" s="5">
        <f>'ssp3-pop'!P30*('ssp3-us'!P30/100)</f>
        <v>33.649281052987028</v>
      </c>
      <c r="Q30" s="5">
        <f>'ssp3-pop'!Q30*('ssp3-us'!Q30/100)</f>
        <v>33.258593171073841</v>
      </c>
      <c r="R30" s="5">
        <f>'ssp3-pop'!R30*('ssp3-us'!R30/100)</f>
        <v>32.720407292496745</v>
      </c>
      <c r="S30" s="5">
        <f>'ssp3-pop'!S30*('ssp3-us'!S30/100)</f>
        <v>32.033023300151321</v>
      </c>
      <c r="T30" s="5">
        <f>'ssp3-pop'!T30*('ssp3-us'!T30/100)</f>
        <v>31.199749782591894</v>
      </c>
      <c r="U30" s="5">
        <f>'ssp3-pop'!U30*('ssp3-us'!U30/100)</f>
        <v>30.237265594358398</v>
      </c>
      <c r="V30" s="5">
        <f>'ssp3-pop'!V30*('ssp3-us'!V30/100)</f>
        <v>29.172123797244549</v>
      </c>
      <c r="W30" s="5">
        <f>'ssp3-pop'!W30*('ssp3-us'!W30/100)</f>
        <v>28.03583360243492</v>
      </c>
      <c r="X30" s="5">
        <f>'ssp3-pop'!X30*('ssp3-us'!X30/100)</f>
        <v>26.831372513083608</v>
      </c>
    </row>
    <row r="31" spans="1:24" x14ac:dyDescent="0.3">
      <c r="A31" s="6" t="s">
        <v>6</v>
      </c>
      <c r="B31" s="6" t="s">
        <v>206</v>
      </c>
      <c r="C31" s="6" t="s">
        <v>38</v>
      </c>
      <c r="D31" s="6" t="s">
        <v>205</v>
      </c>
      <c r="E31" s="6" t="s">
        <v>204</v>
      </c>
      <c r="F31" s="5">
        <f>'ssp3-pop'!F31*('ssp3-us'!F31/100)</f>
        <v>5.6427008411400008</v>
      </c>
      <c r="G31" s="5">
        <f>'ssp3-pop'!G31*('ssp3-us'!G31/100)</f>
        <v>5.829592399268507</v>
      </c>
      <c r="H31" s="5">
        <f>'ssp3-pop'!H31*('ssp3-us'!H31/100)</f>
        <v>5.9576247908623046</v>
      </c>
      <c r="I31" s="5">
        <f>'ssp3-pop'!I31*('ssp3-us'!I31/100)</f>
        <v>6.0426636743840589</v>
      </c>
      <c r="J31" s="5">
        <f>'ssp3-pop'!J31*('ssp3-us'!J31/100)</f>
        <v>6.0889517318246602</v>
      </c>
      <c r="K31" s="5">
        <f>'ssp3-pop'!K31*('ssp3-us'!K31/100)</f>
        <v>6.1009764629092986</v>
      </c>
      <c r="L31" s="5">
        <f>'ssp3-pop'!L31*('ssp3-us'!L31/100)</f>
        <v>6.0787213720084825</v>
      </c>
      <c r="M31" s="5">
        <f>'ssp3-pop'!M31*('ssp3-us'!M31/100)</f>
        <v>6.0248421626510611</v>
      </c>
      <c r="N31" s="5">
        <f>'ssp3-pop'!N31*('ssp3-us'!N31/100)</f>
        <v>5.9386409473849069</v>
      </c>
      <c r="O31" s="5">
        <f>'ssp3-pop'!O31*('ssp3-us'!O31/100)</f>
        <v>5.8230921181210205</v>
      </c>
      <c r="P31" s="5">
        <f>'ssp3-pop'!P31*('ssp3-us'!P31/100)</f>
        <v>5.6833632382170354</v>
      </c>
      <c r="Q31" s="5">
        <f>'ssp3-pop'!Q31*('ssp3-us'!Q31/100)</f>
        <v>5.5232699792907045</v>
      </c>
      <c r="R31" s="5">
        <f>'ssp3-pop'!R31*('ssp3-us'!R31/100)</f>
        <v>5.3534957260865443</v>
      </c>
      <c r="S31" s="5">
        <f>'ssp3-pop'!S31*('ssp3-us'!S31/100)</f>
        <v>5.1773451605089917</v>
      </c>
      <c r="T31" s="5">
        <f>'ssp3-pop'!T31*('ssp3-us'!T31/100)</f>
        <v>4.9948980703087358</v>
      </c>
      <c r="U31" s="5">
        <f>'ssp3-pop'!U31*('ssp3-us'!U31/100)</f>
        <v>4.8044965945226883</v>
      </c>
      <c r="V31" s="5">
        <f>'ssp3-pop'!V31*('ssp3-us'!V31/100)</f>
        <v>4.6087784422266411</v>
      </c>
      <c r="W31" s="5">
        <f>'ssp3-pop'!W31*('ssp3-us'!W31/100)</f>
        <v>4.4093320000796528</v>
      </c>
      <c r="X31" s="5">
        <f>'ssp3-pop'!X31*('ssp3-us'!X31/100)</f>
        <v>4.2068366182928516</v>
      </c>
    </row>
    <row r="32" spans="1:24" x14ac:dyDescent="0.3">
      <c r="A32" s="6" t="s">
        <v>6</v>
      </c>
      <c r="B32" s="6" t="s">
        <v>206</v>
      </c>
      <c r="C32" s="6" t="s">
        <v>39</v>
      </c>
      <c r="D32" s="6" t="s">
        <v>205</v>
      </c>
      <c r="E32" s="6" t="s">
        <v>204</v>
      </c>
      <c r="F32" s="5">
        <f>'ssp3-pop'!F32*('ssp3-us'!F32/100)</f>
        <v>15.231866867519978</v>
      </c>
      <c r="G32" s="5">
        <f>'ssp3-pop'!G32*('ssp3-us'!G32/100)</f>
        <v>16.176719148540347</v>
      </c>
      <c r="H32" s="5">
        <f>'ssp3-pop'!H32*('ssp3-us'!H32/100)</f>
        <v>17.121491453652133</v>
      </c>
      <c r="I32" s="5">
        <f>'ssp3-pop'!I32*('ssp3-us'!I32/100)</f>
        <v>18.016742465031548</v>
      </c>
      <c r="J32" s="5">
        <f>'ssp3-pop'!J32*('ssp3-us'!J32/100)</f>
        <v>18.832337188860183</v>
      </c>
      <c r="K32" s="5">
        <f>'ssp3-pop'!K32*('ssp3-us'!K32/100)</f>
        <v>19.523853751004644</v>
      </c>
      <c r="L32" s="5">
        <f>'ssp3-pop'!L32*('ssp3-us'!L32/100)</f>
        <v>20.112161817350028</v>
      </c>
      <c r="M32" s="5">
        <f>'ssp3-pop'!M32*('ssp3-us'!M32/100)</f>
        <v>20.622341608562206</v>
      </c>
      <c r="N32" s="5">
        <f>'ssp3-pop'!N32*('ssp3-us'!N32/100)</f>
        <v>21.071786708065229</v>
      </c>
      <c r="O32" s="5">
        <f>'ssp3-pop'!O32*('ssp3-us'!O32/100)</f>
        <v>21.459976759762522</v>
      </c>
      <c r="P32" s="5">
        <f>'ssp3-pop'!P32*('ssp3-us'!P32/100)</f>
        <v>21.801025305218889</v>
      </c>
      <c r="Q32" s="5">
        <f>'ssp3-pop'!Q32*('ssp3-us'!Q32/100)</f>
        <v>22.103345973350407</v>
      </c>
      <c r="R32" s="5">
        <f>'ssp3-pop'!R32*('ssp3-us'!R32/100)</f>
        <v>22.380283382256472</v>
      </c>
      <c r="S32" s="5">
        <f>'ssp3-pop'!S32*('ssp3-us'!S32/100)</f>
        <v>22.641647614174367</v>
      </c>
      <c r="T32" s="5">
        <f>'ssp3-pop'!T32*('ssp3-us'!T32/100)</f>
        <v>22.893810395451009</v>
      </c>
      <c r="U32" s="5">
        <f>'ssp3-pop'!U32*('ssp3-us'!U32/100)</f>
        <v>23.149713155050879</v>
      </c>
      <c r="V32" s="5">
        <f>'ssp3-pop'!V32*('ssp3-us'!V32/100)</f>
        <v>23.423167733176651</v>
      </c>
      <c r="W32" s="5">
        <f>'ssp3-pop'!W32*('ssp3-us'!W32/100)</f>
        <v>23.725554929273549</v>
      </c>
      <c r="X32" s="5">
        <f>'ssp3-pop'!X32*('ssp3-us'!X32/100)</f>
        <v>24.058022982187996</v>
      </c>
    </row>
    <row r="33" spans="1:24" x14ac:dyDescent="0.3">
      <c r="A33" s="6" t="s">
        <v>6</v>
      </c>
      <c r="B33" s="6" t="s">
        <v>206</v>
      </c>
      <c r="C33" s="6" t="s">
        <v>40</v>
      </c>
      <c r="D33" s="6" t="s">
        <v>205</v>
      </c>
      <c r="E33" s="6" t="s">
        <v>204</v>
      </c>
      <c r="F33" s="5">
        <f>'ssp3-pop'!F33*('ssp3-us'!F33/100)</f>
        <v>629.82392062160068</v>
      </c>
      <c r="G33" s="5">
        <f>'ssp3-pop'!G33*('ssp3-us'!G33/100)</f>
        <v>671.2814822514589</v>
      </c>
      <c r="H33" s="5">
        <f>'ssp3-pop'!H33*('ssp3-us'!H33/100)</f>
        <v>707.72704505103377</v>
      </c>
      <c r="I33" s="5">
        <f>'ssp3-pop'!I33*('ssp3-us'!I33/100)</f>
        <v>736.89798882145396</v>
      </c>
      <c r="J33" s="5">
        <f>'ssp3-pop'!J33*('ssp3-us'!J33/100)</f>
        <v>757.97979287658757</v>
      </c>
      <c r="K33" s="5">
        <f>'ssp3-pop'!K33*('ssp3-us'!K33/100)</f>
        <v>769.93047269007025</v>
      </c>
      <c r="L33" s="5">
        <f>'ssp3-pop'!L33*('ssp3-us'!L33/100)</f>
        <v>773.52803505131817</v>
      </c>
      <c r="M33" s="5">
        <f>'ssp3-pop'!M33*('ssp3-us'!M33/100)</f>
        <v>770.37292867919325</v>
      </c>
      <c r="N33" s="5">
        <f>'ssp3-pop'!N33*('ssp3-us'!N33/100)</f>
        <v>761.97995639732744</v>
      </c>
      <c r="O33" s="5">
        <f>'ssp3-pop'!O33*('ssp3-us'!O33/100)</f>
        <v>749.27948897623844</v>
      </c>
      <c r="P33" s="5">
        <f>'ssp3-pop'!P33*('ssp3-us'!P33/100)</f>
        <v>733.93539686045585</v>
      </c>
      <c r="Q33" s="5">
        <f>'ssp3-pop'!Q33*('ssp3-us'!Q33/100)</f>
        <v>717.66731675617189</v>
      </c>
      <c r="R33" s="5">
        <f>'ssp3-pop'!R33*('ssp3-us'!R33/100)</f>
        <v>701.5224357296272</v>
      </c>
      <c r="S33" s="5">
        <f>'ssp3-pop'!S33*('ssp3-us'!S33/100)</f>
        <v>685.81792091135605</v>
      </c>
      <c r="T33" s="5">
        <f>'ssp3-pop'!T33*('ssp3-us'!T33/100)</f>
        <v>671.43600052793067</v>
      </c>
      <c r="U33" s="5">
        <f>'ssp3-pop'!U33*('ssp3-us'!U33/100)</f>
        <v>659.48742385027231</v>
      </c>
      <c r="V33" s="5">
        <f>'ssp3-pop'!V33*('ssp3-us'!V33/100)</f>
        <v>650.69667214623621</v>
      </c>
      <c r="W33" s="5">
        <f>'ssp3-pop'!W33*('ssp3-us'!W33/100)</f>
        <v>644.88336083730462</v>
      </c>
      <c r="X33" s="5">
        <f>'ssp3-pop'!X33*('ssp3-us'!X33/100)</f>
        <v>641.47605816524936</v>
      </c>
    </row>
    <row r="34" spans="1:24" x14ac:dyDescent="0.3">
      <c r="A34" s="6" t="s">
        <v>6</v>
      </c>
      <c r="B34" s="6" t="s">
        <v>206</v>
      </c>
      <c r="C34" s="6" t="s">
        <v>41</v>
      </c>
      <c r="D34" s="6" t="s">
        <v>205</v>
      </c>
      <c r="E34" s="6" t="s">
        <v>204</v>
      </c>
      <c r="F34" s="5">
        <f>'ssp3-pop'!F34*('ssp3-us'!F34/100)</f>
        <v>9.9796290580000058</v>
      </c>
      <c r="G34" s="5">
        <f>'ssp3-pop'!G34*('ssp3-us'!G34/100)</f>
        <v>11.261756767648219</v>
      </c>
      <c r="H34" s="5">
        <f>'ssp3-pop'!H34*('ssp3-us'!H34/100)</f>
        <v>12.754178041490226</v>
      </c>
      <c r="I34" s="5">
        <f>'ssp3-pop'!I34*('ssp3-us'!I34/100)</f>
        <v>14.382818345440887</v>
      </c>
      <c r="J34" s="5">
        <f>'ssp3-pop'!J34*('ssp3-us'!J34/100)</f>
        <v>16.104192580084018</v>
      </c>
      <c r="K34" s="5">
        <f>'ssp3-pop'!K34*('ssp3-us'!K34/100)</f>
        <v>17.84243127779715</v>
      </c>
      <c r="L34" s="5">
        <f>'ssp3-pop'!L34*('ssp3-us'!L34/100)</f>
        <v>19.610041632495086</v>
      </c>
      <c r="M34" s="5">
        <f>'ssp3-pop'!M34*('ssp3-us'!M34/100)</f>
        <v>21.404759620024802</v>
      </c>
      <c r="N34" s="5">
        <f>'ssp3-pop'!N34*('ssp3-us'!N34/100)</f>
        <v>23.216571798158544</v>
      </c>
      <c r="O34" s="5">
        <f>'ssp3-pop'!O34*('ssp3-us'!O34/100)</f>
        <v>24.985724829203413</v>
      </c>
      <c r="P34" s="5">
        <f>'ssp3-pop'!P34*('ssp3-us'!P34/100)</f>
        <v>26.688252787507203</v>
      </c>
      <c r="Q34" s="5">
        <f>'ssp3-pop'!Q34*('ssp3-us'!Q34/100)</f>
        <v>28.358517467358162</v>
      </c>
      <c r="R34" s="5">
        <f>'ssp3-pop'!R34*('ssp3-us'!R34/100)</f>
        <v>29.970192637740123</v>
      </c>
      <c r="S34" s="5">
        <f>'ssp3-pop'!S34*('ssp3-us'!S34/100)</f>
        <v>31.543425043649673</v>
      </c>
      <c r="T34" s="5">
        <f>'ssp3-pop'!T34*('ssp3-us'!T34/100)</f>
        <v>33.10244416227485</v>
      </c>
      <c r="U34" s="5">
        <f>'ssp3-pop'!U34*('ssp3-us'!U34/100)</f>
        <v>34.606615674687284</v>
      </c>
      <c r="V34" s="5">
        <f>'ssp3-pop'!V34*('ssp3-us'!V34/100)</f>
        <v>36.061315357075586</v>
      </c>
      <c r="W34" s="5">
        <f>'ssp3-pop'!W34*('ssp3-us'!W34/100)</f>
        <v>37.469430820976982</v>
      </c>
      <c r="X34" s="5">
        <f>'ssp3-pop'!X34*('ssp3-us'!X34/100)</f>
        <v>38.832932256354624</v>
      </c>
    </row>
    <row r="35" spans="1:24" x14ac:dyDescent="0.3">
      <c r="A35" s="6" t="s">
        <v>6</v>
      </c>
      <c r="B35" s="6" t="s">
        <v>206</v>
      </c>
      <c r="C35" s="6" t="s">
        <v>42</v>
      </c>
      <c r="D35" s="6" t="s">
        <v>205</v>
      </c>
      <c r="E35" s="6" t="s">
        <v>204</v>
      </c>
      <c r="F35" s="5">
        <f>'ssp3-pop'!F35*('ssp3-us'!F35/100)</f>
        <v>11.445163209329996</v>
      </c>
      <c r="G35" s="5">
        <f>'ssp3-pop'!G35*('ssp3-us'!G35/100)</f>
        <v>13.073463452803978</v>
      </c>
      <c r="H35" s="5">
        <f>'ssp3-pop'!H35*('ssp3-us'!H35/100)</f>
        <v>14.797093327349577</v>
      </c>
      <c r="I35" s="5">
        <f>'ssp3-pop'!I35*('ssp3-us'!I35/100)</f>
        <v>16.537526894645431</v>
      </c>
      <c r="J35" s="5">
        <f>'ssp3-pop'!J35*('ssp3-us'!J35/100)</f>
        <v>18.325854481006331</v>
      </c>
      <c r="K35" s="5">
        <f>'ssp3-pop'!K35*('ssp3-us'!K35/100)</f>
        <v>20.083408190155225</v>
      </c>
      <c r="L35" s="5">
        <f>'ssp3-pop'!L35*('ssp3-us'!L35/100)</f>
        <v>21.805765778973782</v>
      </c>
      <c r="M35" s="5">
        <f>'ssp3-pop'!M35*('ssp3-us'!M35/100)</f>
        <v>23.465032291547232</v>
      </c>
      <c r="N35" s="5">
        <f>'ssp3-pop'!N35*('ssp3-us'!N35/100)</f>
        <v>25.065854479800237</v>
      </c>
      <c r="O35" s="5">
        <f>'ssp3-pop'!O35*('ssp3-us'!O35/100)</f>
        <v>26.55608062393393</v>
      </c>
      <c r="P35" s="5">
        <f>'ssp3-pop'!P35*('ssp3-us'!P35/100)</f>
        <v>27.934648864124419</v>
      </c>
      <c r="Q35" s="5">
        <f>'ssp3-pop'!Q35*('ssp3-us'!Q35/100)</f>
        <v>29.200306627585032</v>
      </c>
      <c r="R35" s="5">
        <f>'ssp3-pop'!R35*('ssp3-us'!R35/100)</f>
        <v>30.42009489073369</v>
      </c>
      <c r="S35" s="5">
        <f>'ssp3-pop'!S35*('ssp3-us'!S35/100)</f>
        <v>31.526603402533301</v>
      </c>
      <c r="T35" s="5">
        <f>'ssp3-pop'!T35*('ssp3-us'!T35/100)</f>
        <v>32.565926157209468</v>
      </c>
      <c r="U35" s="5">
        <f>'ssp3-pop'!U35*('ssp3-us'!U35/100)</f>
        <v>33.523115196197786</v>
      </c>
      <c r="V35" s="5">
        <f>'ssp3-pop'!V35*('ssp3-us'!V35/100)</f>
        <v>34.407159319741119</v>
      </c>
      <c r="W35" s="5">
        <f>'ssp3-pop'!W35*('ssp3-us'!W35/100)</f>
        <v>35.256394906613963</v>
      </c>
      <c r="X35" s="5">
        <f>'ssp3-pop'!X35*('ssp3-us'!X35/100)</f>
        <v>36.003958662248337</v>
      </c>
    </row>
    <row r="36" spans="1:24" x14ac:dyDescent="0.3">
      <c r="A36" s="6" t="s">
        <v>6</v>
      </c>
      <c r="B36" s="6" t="s">
        <v>206</v>
      </c>
      <c r="C36" s="6" t="s">
        <v>43</v>
      </c>
      <c r="D36" s="6" t="s">
        <v>205</v>
      </c>
      <c r="E36" s="6" t="s">
        <v>204</v>
      </c>
      <c r="F36" s="5">
        <f>'ssp3-pop'!F36*('ssp3-us'!F36/100)</f>
        <v>23.231833683100003</v>
      </c>
      <c r="G36" s="5">
        <f>'ssp3-pop'!G36*('ssp3-us'!G36/100)</f>
        <v>27.293672544266077</v>
      </c>
      <c r="H36" s="5">
        <f>'ssp3-pop'!H36*('ssp3-us'!H36/100)</f>
        <v>31.885373980294769</v>
      </c>
      <c r="I36" s="5">
        <f>'ssp3-pop'!I36*('ssp3-us'!I36/100)</f>
        <v>36.86365657382018</v>
      </c>
      <c r="J36" s="5">
        <f>'ssp3-pop'!J36*('ssp3-us'!J36/100)</f>
        <v>42.227675848512412</v>
      </c>
      <c r="K36" s="5">
        <f>'ssp3-pop'!K36*('ssp3-us'!K36/100)</f>
        <v>47.684783755175154</v>
      </c>
      <c r="L36" s="5">
        <f>'ssp3-pop'!L36*('ssp3-us'!L36/100)</f>
        <v>53.277707561652399</v>
      </c>
      <c r="M36" s="5">
        <f>'ssp3-pop'!M36*('ssp3-us'!M36/100)</f>
        <v>58.98352473096773</v>
      </c>
      <c r="N36" s="5">
        <f>'ssp3-pop'!N36*('ssp3-us'!N36/100)</f>
        <v>64.757457226698534</v>
      </c>
      <c r="O36" s="5">
        <f>'ssp3-pop'!O36*('ssp3-us'!O36/100)</f>
        <v>70.444572744225255</v>
      </c>
      <c r="P36" s="5">
        <f>'ssp3-pop'!P36*('ssp3-us'!P36/100)</f>
        <v>75.974108627847642</v>
      </c>
      <c r="Q36" s="5">
        <f>'ssp3-pop'!Q36*('ssp3-us'!Q36/100)</f>
        <v>81.417652181571327</v>
      </c>
      <c r="R36" s="5">
        <f>'ssp3-pop'!R36*('ssp3-us'!R36/100)</f>
        <v>86.772673002004794</v>
      </c>
      <c r="S36" s="5">
        <f>'ssp3-pop'!S36*('ssp3-us'!S36/100)</f>
        <v>92.043821958880713</v>
      </c>
      <c r="T36" s="5">
        <f>'ssp3-pop'!T36*('ssp3-us'!T36/100)</f>
        <v>97.213978552966452</v>
      </c>
      <c r="U36" s="5">
        <f>'ssp3-pop'!U36*('ssp3-us'!U36/100)</f>
        <v>102.27793283794364</v>
      </c>
      <c r="V36" s="5">
        <f>'ssp3-pop'!V36*('ssp3-us'!V36/100)</f>
        <v>107.22176014521095</v>
      </c>
      <c r="W36" s="5">
        <f>'ssp3-pop'!W36*('ssp3-us'!W36/100)</f>
        <v>112.06123426505685</v>
      </c>
      <c r="X36" s="5">
        <f>'ssp3-pop'!X36*('ssp3-us'!X36/100)</f>
        <v>116.77765319319465</v>
      </c>
    </row>
    <row r="37" spans="1:24" x14ac:dyDescent="0.3">
      <c r="A37" s="6" t="s">
        <v>6</v>
      </c>
      <c r="B37" s="6" t="s">
        <v>206</v>
      </c>
      <c r="C37" s="6" t="s">
        <v>44</v>
      </c>
      <c r="D37" s="6" t="s">
        <v>205</v>
      </c>
      <c r="E37" s="6" t="s">
        <v>204</v>
      </c>
      <c r="F37" s="5">
        <f>'ssp3-pop'!F37*('ssp3-us'!F37/100)</f>
        <v>2.5114084298100008</v>
      </c>
      <c r="G37" s="5">
        <f>'ssp3-pop'!G37*('ssp3-us'!G37/100)</f>
        <v>2.9031937571108815</v>
      </c>
      <c r="H37" s="5">
        <f>'ssp3-pop'!H37*('ssp3-us'!H37/100)</f>
        <v>3.3116392670738466</v>
      </c>
      <c r="I37" s="5">
        <f>'ssp3-pop'!I37*('ssp3-us'!I37/100)</f>
        <v>3.7246634440204569</v>
      </c>
      <c r="J37" s="5">
        <f>'ssp3-pop'!J37*('ssp3-us'!J37/100)</f>
        <v>4.1518584646740608</v>
      </c>
      <c r="K37" s="5">
        <f>'ssp3-pop'!K37*('ssp3-us'!K37/100)</f>
        <v>4.575145374268093</v>
      </c>
      <c r="L37" s="5">
        <f>'ssp3-pop'!L37*('ssp3-us'!L37/100)</f>
        <v>4.9934102677867021</v>
      </c>
      <c r="M37" s="5">
        <f>'ssp3-pop'!M37*('ssp3-us'!M37/100)</f>
        <v>5.4060915030543395</v>
      </c>
      <c r="N37" s="5">
        <f>'ssp3-pop'!N37*('ssp3-us'!N37/100)</f>
        <v>5.8103688971911263</v>
      </c>
      <c r="O37" s="5">
        <f>'ssp3-pop'!O37*('ssp3-us'!O37/100)</f>
        <v>6.2022524714729164</v>
      </c>
      <c r="P37" s="5">
        <f>'ssp3-pop'!P37*('ssp3-us'!P37/100)</f>
        <v>6.578919945668221</v>
      </c>
      <c r="Q37" s="5">
        <f>'ssp3-pop'!Q37*('ssp3-us'!Q37/100)</f>
        <v>6.9320379914311552</v>
      </c>
      <c r="R37" s="5">
        <f>'ssp3-pop'!R37*('ssp3-us'!R37/100)</f>
        <v>7.2746036076655667</v>
      </c>
      <c r="S37" s="5">
        <f>'ssp3-pop'!S37*('ssp3-us'!S37/100)</f>
        <v>7.5929606826234517</v>
      </c>
      <c r="T37" s="5">
        <f>'ssp3-pop'!T37*('ssp3-us'!T37/100)</f>
        <v>7.8938316087145388</v>
      </c>
      <c r="U37" s="5">
        <f>'ssp3-pop'!U37*('ssp3-us'!U37/100)</f>
        <v>8.1690708144377471</v>
      </c>
      <c r="V37" s="5">
        <f>'ssp3-pop'!V37*('ssp3-us'!V37/100)</f>
        <v>8.419238164366142</v>
      </c>
      <c r="W37" s="5">
        <f>'ssp3-pop'!W37*('ssp3-us'!W37/100)</f>
        <v>8.6463873904988837</v>
      </c>
      <c r="X37" s="5">
        <f>'ssp3-pop'!X37*('ssp3-us'!X37/100)</f>
        <v>8.8541467487622363</v>
      </c>
    </row>
    <row r="38" spans="1:24" x14ac:dyDescent="0.3">
      <c r="A38" s="6" t="s">
        <v>6</v>
      </c>
      <c r="B38" s="6" t="s">
        <v>206</v>
      </c>
      <c r="C38" s="6" t="s">
        <v>45</v>
      </c>
      <c r="D38" s="6" t="s">
        <v>205</v>
      </c>
      <c r="E38" s="6" t="s">
        <v>204</v>
      </c>
      <c r="F38" s="5">
        <f>'ssp3-pop'!F38*('ssp3-us'!F38/100)</f>
        <v>34.754000087109972</v>
      </c>
      <c r="G38" s="5">
        <f>'ssp3-pop'!G38*('ssp3-us'!G38/100)</f>
        <v>37.427023226739742</v>
      </c>
      <c r="H38" s="5">
        <f>'ssp3-pop'!H38*('ssp3-us'!H38/100)</f>
        <v>40.24135276192311</v>
      </c>
      <c r="I38" s="5">
        <f>'ssp3-pop'!I38*('ssp3-us'!I38/100)</f>
        <v>43.110229888015375</v>
      </c>
      <c r="J38" s="5">
        <f>'ssp3-pop'!J38*('ssp3-us'!J38/100)</f>
        <v>45.991095555833084</v>
      </c>
      <c r="K38" s="5">
        <f>'ssp3-pop'!K38*('ssp3-us'!K38/100)</f>
        <v>48.767369395964025</v>
      </c>
      <c r="L38" s="5">
        <f>'ssp3-pop'!L38*('ssp3-us'!L38/100)</f>
        <v>51.484573802236731</v>
      </c>
      <c r="M38" s="5">
        <f>'ssp3-pop'!M38*('ssp3-us'!M38/100)</f>
        <v>54.182688814078375</v>
      </c>
      <c r="N38" s="5">
        <f>'ssp3-pop'!N38*('ssp3-us'!N38/100)</f>
        <v>56.87530821914978</v>
      </c>
      <c r="O38" s="5">
        <f>'ssp3-pop'!O38*('ssp3-us'!O38/100)</f>
        <v>59.517851223449199</v>
      </c>
      <c r="P38" s="5">
        <f>'ssp3-pop'!P38*('ssp3-us'!P38/100)</f>
        <v>62.11256647882783</v>
      </c>
      <c r="Q38" s="5">
        <f>'ssp3-pop'!Q38*('ssp3-us'!Q38/100)</f>
        <v>64.677475368695042</v>
      </c>
      <c r="R38" s="5">
        <f>'ssp3-pop'!R38*('ssp3-us'!R38/100)</f>
        <v>67.221672141656995</v>
      </c>
      <c r="S38" s="5">
        <f>'ssp3-pop'!S38*('ssp3-us'!S38/100)</f>
        <v>69.75720884341132</v>
      </c>
      <c r="T38" s="5">
        <f>'ssp3-pop'!T38*('ssp3-us'!T38/100)</f>
        <v>72.297032676172364</v>
      </c>
      <c r="U38" s="5">
        <f>'ssp3-pop'!U38*('ssp3-us'!U38/100)</f>
        <v>74.869442481763656</v>
      </c>
      <c r="V38" s="5">
        <f>'ssp3-pop'!V38*('ssp3-us'!V38/100)</f>
        <v>77.502880250369671</v>
      </c>
      <c r="W38" s="5">
        <f>'ssp3-pop'!W38*('ssp3-us'!W38/100)</f>
        <v>80.210451842557447</v>
      </c>
      <c r="X38" s="5">
        <f>'ssp3-pop'!X38*('ssp3-us'!X38/100)</f>
        <v>82.977240513337918</v>
      </c>
    </row>
    <row r="39" spans="1:24" x14ac:dyDescent="0.3">
      <c r="A39" s="6" t="s">
        <v>6</v>
      </c>
      <c r="B39" s="6" t="s">
        <v>206</v>
      </c>
      <c r="C39" s="6" t="s">
        <v>46</v>
      </c>
      <c r="D39" s="6" t="s">
        <v>205</v>
      </c>
      <c r="E39" s="6" t="s">
        <v>204</v>
      </c>
      <c r="F39" s="5">
        <f>'ssp3-pop'!F39*('ssp3-us'!F39/100)</f>
        <v>0.2071260250000001</v>
      </c>
      <c r="G39" s="5">
        <f>'ssp3-pop'!G39*('ssp3-us'!G39/100)</f>
        <v>0.24822026825264476</v>
      </c>
      <c r="H39" s="5">
        <f>'ssp3-pop'!H39*('ssp3-us'!H39/100)</f>
        <v>0.29414898316863752</v>
      </c>
      <c r="I39" s="5">
        <f>'ssp3-pop'!I39*('ssp3-us'!I39/100)</f>
        <v>0.34467065522874046</v>
      </c>
      <c r="J39" s="5">
        <f>'ssp3-pop'!J39*('ssp3-us'!J39/100)</f>
        <v>0.40028685873159725</v>
      </c>
      <c r="K39" s="5">
        <f>'ssp3-pop'!K39*('ssp3-us'!K39/100)</f>
        <v>0.45892143267701463</v>
      </c>
      <c r="L39" s="5">
        <f>'ssp3-pop'!L39*('ssp3-us'!L39/100)</f>
        <v>0.51907716571219087</v>
      </c>
      <c r="M39" s="5">
        <f>'ssp3-pop'!M39*('ssp3-us'!M39/100)</f>
        <v>0.58009725557054093</v>
      </c>
      <c r="N39" s="5">
        <f>'ssp3-pop'!N39*('ssp3-us'!N39/100)</f>
        <v>0.64136498824085664</v>
      </c>
      <c r="O39" s="5">
        <f>'ssp3-pop'!O39*('ssp3-us'!O39/100)</f>
        <v>0.70183656459205734</v>
      </c>
      <c r="P39" s="5">
        <f>'ssp3-pop'!P39*('ssp3-us'!P39/100)</f>
        <v>0.76169253668684256</v>
      </c>
      <c r="Q39" s="5">
        <f>'ssp3-pop'!Q39*('ssp3-us'!Q39/100)</f>
        <v>0.82109974730169655</v>
      </c>
      <c r="R39" s="5">
        <f>'ssp3-pop'!R39*('ssp3-us'!R39/100)</f>
        <v>0.87992042298689355</v>
      </c>
      <c r="S39" s="5">
        <f>'ssp3-pop'!S39*('ssp3-us'!S39/100)</f>
        <v>0.93655599570719195</v>
      </c>
      <c r="T39" s="5">
        <f>'ssp3-pop'!T39*('ssp3-us'!T39/100)</f>
        <v>0.99108149201743889</v>
      </c>
      <c r="U39" s="5">
        <f>'ssp3-pop'!U39*('ssp3-us'!U39/100)</f>
        <v>1.0435891938431734</v>
      </c>
      <c r="V39" s="5">
        <f>'ssp3-pop'!V39*('ssp3-us'!V39/100)</f>
        <v>1.0945071880042914</v>
      </c>
      <c r="W39" s="5">
        <f>'ssp3-pop'!W39*('ssp3-us'!W39/100)</f>
        <v>1.144646305223445</v>
      </c>
      <c r="X39" s="5">
        <f>'ssp3-pop'!X39*('ssp3-us'!X39/100)</f>
        <v>1.1919548283134471</v>
      </c>
    </row>
    <row r="40" spans="1:24" x14ac:dyDescent="0.3">
      <c r="A40" s="6" t="s">
        <v>6</v>
      </c>
      <c r="B40" s="6" t="s">
        <v>206</v>
      </c>
      <c r="C40" s="6" t="s">
        <v>47</v>
      </c>
      <c r="D40" s="6" t="s">
        <v>205</v>
      </c>
      <c r="E40" s="6" t="s">
        <v>204</v>
      </c>
      <c r="F40" s="5">
        <f>'ssp3-pop'!F40*('ssp3-us'!F40/100)</f>
        <v>0.30300082910999981</v>
      </c>
      <c r="G40" s="5">
        <f>'ssp3-pop'!G40*('ssp3-us'!G40/100)</f>
        <v>0.3266981817389375</v>
      </c>
      <c r="H40" s="5">
        <f>'ssp3-pop'!H40*('ssp3-us'!H40/100)</f>
        <v>0.35310865996688351</v>
      </c>
      <c r="I40" s="5">
        <f>'ssp3-pop'!I40*('ssp3-us'!I40/100)</f>
        <v>0.38166404812323607</v>
      </c>
      <c r="J40" s="5">
        <f>'ssp3-pop'!J40*('ssp3-us'!J40/100)</f>
        <v>0.40970478704027685</v>
      </c>
      <c r="K40" s="5">
        <f>'ssp3-pop'!K40*('ssp3-us'!K40/100)</f>
        <v>0.43581912655804961</v>
      </c>
      <c r="L40" s="5">
        <f>'ssp3-pop'!L40*('ssp3-us'!L40/100)</f>
        <v>0.4604393533784365</v>
      </c>
      <c r="M40" s="5">
        <f>'ssp3-pop'!M40*('ssp3-us'!M40/100)</f>
        <v>0.48415349989254153</v>
      </c>
      <c r="N40" s="5">
        <f>'ssp3-pop'!N40*('ssp3-us'!N40/100)</f>
        <v>0.50700992292795199</v>
      </c>
      <c r="O40" s="5">
        <f>'ssp3-pop'!O40*('ssp3-us'!O40/100)</f>
        <v>0.52830901338466119</v>
      </c>
      <c r="P40" s="5">
        <f>'ssp3-pop'!P40*('ssp3-us'!P40/100)</f>
        <v>0.54765974292690589</v>
      </c>
      <c r="Q40" s="5">
        <f>'ssp3-pop'!Q40*('ssp3-us'!Q40/100)</f>
        <v>0.56602068000890693</v>
      </c>
      <c r="R40" s="5">
        <f>'ssp3-pop'!R40*('ssp3-us'!R40/100)</f>
        <v>0.58370724932568741</v>
      </c>
      <c r="S40" s="5">
        <f>'ssp3-pop'!S40*('ssp3-us'!S40/100)</f>
        <v>0.60118215596552904</v>
      </c>
      <c r="T40" s="5">
        <f>'ssp3-pop'!T40*('ssp3-us'!T40/100)</f>
        <v>0.6188336013968605</v>
      </c>
      <c r="U40" s="5">
        <f>'ssp3-pop'!U40*('ssp3-us'!U40/100)</f>
        <v>0.63721211124773058</v>
      </c>
      <c r="V40" s="5">
        <f>'ssp3-pop'!V40*('ssp3-us'!V40/100)</f>
        <v>0.65699271793498382</v>
      </c>
      <c r="W40" s="5">
        <f>'ssp3-pop'!W40*('ssp3-us'!W40/100)</f>
        <v>0.67854992365683864</v>
      </c>
      <c r="X40" s="5">
        <f>'ssp3-pop'!X40*('ssp3-us'!X40/100)</f>
        <v>0.70189198239897976</v>
      </c>
    </row>
    <row r="41" spans="1:24" x14ac:dyDescent="0.3">
      <c r="A41" s="6" t="s">
        <v>6</v>
      </c>
      <c r="B41" s="6" t="s">
        <v>206</v>
      </c>
      <c r="C41" s="6" t="s">
        <v>48</v>
      </c>
      <c r="D41" s="6" t="s">
        <v>205</v>
      </c>
      <c r="E41" s="6" t="s">
        <v>204</v>
      </c>
      <c r="F41" s="5">
        <f>'ssp3-pop'!F41*('ssp3-us'!F41/100)</f>
        <v>3.0011152387900002</v>
      </c>
      <c r="G41" s="5">
        <f>'ssp3-pop'!G41*('ssp3-us'!G41/100)</f>
        <v>3.3068143016971754</v>
      </c>
      <c r="H41" s="5">
        <f>'ssp3-pop'!H41*('ssp3-us'!H41/100)</f>
        <v>3.6040516406032483</v>
      </c>
      <c r="I41" s="5">
        <f>'ssp3-pop'!I41*('ssp3-us'!I41/100)</f>
        <v>3.8790726870496259</v>
      </c>
      <c r="J41" s="5">
        <f>'ssp3-pop'!J41*('ssp3-us'!J41/100)</f>
        <v>4.1359361378618855</v>
      </c>
      <c r="K41" s="5">
        <f>'ssp3-pop'!K41*('ssp3-us'!K41/100)</f>
        <v>4.3692533615969014</v>
      </c>
      <c r="L41" s="5">
        <f>'ssp3-pop'!L41*('ssp3-us'!L41/100)</f>
        <v>4.5860691546165517</v>
      </c>
      <c r="M41" s="5">
        <f>'ssp3-pop'!M41*('ssp3-us'!M41/100)</f>
        <v>4.7913705195025695</v>
      </c>
      <c r="N41" s="5">
        <f>'ssp3-pop'!N41*('ssp3-us'!N41/100)</f>
        <v>4.9889970735678872</v>
      </c>
      <c r="O41" s="5">
        <f>'ssp3-pop'!O41*('ssp3-us'!O41/100)</f>
        <v>5.1762746220905687</v>
      </c>
      <c r="P41" s="5">
        <f>'ssp3-pop'!P41*('ssp3-us'!P41/100)</f>
        <v>5.3550273095747842</v>
      </c>
      <c r="Q41" s="5">
        <f>'ssp3-pop'!Q41*('ssp3-us'!Q41/100)</f>
        <v>5.5195607893604954</v>
      </c>
      <c r="R41" s="5">
        <f>'ssp3-pop'!R41*('ssp3-us'!R41/100)</f>
        <v>5.671632173845822</v>
      </c>
      <c r="S41" s="5">
        <f>'ssp3-pop'!S41*('ssp3-us'!S41/100)</f>
        <v>5.8154297116747724</v>
      </c>
      <c r="T41" s="5">
        <f>'ssp3-pop'!T41*('ssp3-us'!T41/100)</f>
        <v>5.9560486557111689</v>
      </c>
      <c r="U41" s="5">
        <f>'ssp3-pop'!U41*('ssp3-us'!U41/100)</f>
        <v>6.0979227401951857</v>
      </c>
      <c r="V41" s="5">
        <f>'ssp3-pop'!V41*('ssp3-us'!V41/100)</f>
        <v>6.243814145559007</v>
      </c>
      <c r="W41" s="5">
        <f>'ssp3-pop'!W41*('ssp3-us'!W41/100)</f>
        <v>6.3938989970971107</v>
      </c>
      <c r="X41" s="5">
        <f>'ssp3-pop'!X41*('ssp3-us'!X41/100)</f>
        <v>6.5463148583838064</v>
      </c>
    </row>
    <row r="42" spans="1:24" x14ac:dyDescent="0.3">
      <c r="A42" s="6" t="s">
        <v>6</v>
      </c>
      <c r="B42" s="6" t="s">
        <v>206</v>
      </c>
      <c r="C42" s="6" t="s">
        <v>49</v>
      </c>
      <c r="D42" s="6" t="s">
        <v>205</v>
      </c>
      <c r="E42" s="6" t="s">
        <v>204</v>
      </c>
      <c r="F42" s="5">
        <f>'ssp3-pop'!F42*('ssp3-us'!F42/100)</f>
        <v>8.4688147027500005</v>
      </c>
      <c r="G42" s="5">
        <f>'ssp3-pop'!G42*('ssp3-us'!G42/100)</f>
        <v>8.4951431139283642</v>
      </c>
      <c r="H42" s="5">
        <f>'ssp3-pop'!H42*('ssp3-us'!H42/100)</f>
        <v>8.5340311778204292</v>
      </c>
      <c r="I42" s="5">
        <f>'ssp3-pop'!I42*('ssp3-us'!I42/100)</f>
        <v>8.5629500364766145</v>
      </c>
      <c r="J42" s="5">
        <f>'ssp3-pop'!J42*('ssp3-us'!J42/100)</f>
        <v>8.5455498519849549</v>
      </c>
      <c r="K42" s="5">
        <f>'ssp3-pop'!K42*('ssp3-us'!K42/100)</f>
        <v>8.46957201280917</v>
      </c>
      <c r="L42" s="5">
        <f>'ssp3-pop'!L42*('ssp3-us'!L42/100)</f>
        <v>8.3444954425954432</v>
      </c>
      <c r="M42" s="5">
        <f>'ssp3-pop'!M42*('ssp3-us'!M42/100)</f>
        <v>8.1809920749343306</v>
      </c>
      <c r="N42" s="5">
        <f>'ssp3-pop'!N42*('ssp3-us'!N42/100)</f>
        <v>7.9844587917897938</v>
      </c>
      <c r="O42" s="5">
        <f>'ssp3-pop'!O42*('ssp3-us'!O42/100)</f>
        <v>7.7599573832903204</v>
      </c>
      <c r="P42" s="5">
        <f>'ssp3-pop'!P42*('ssp3-us'!P42/100)</f>
        <v>7.5247899927094544</v>
      </c>
      <c r="Q42" s="5">
        <f>'ssp3-pop'!Q42*('ssp3-us'!Q42/100)</f>
        <v>7.3075424916480003</v>
      </c>
      <c r="R42" s="5">
        <f>'ssp3-pop'!R42*('ssp3-us'!R42/100)</f>
        <v>7.1281619441176058</v>
      </c>
      <c r="S42" s="5">
        <f>'ssp3-pop'!S42*('ssp3-us'!S42/100)</f>
        <v>6.9893038628220445</v>
      </c>
      <c r="T42" s="5">
        <f>'ssp3-pop'!T42*('ssp3-us'!T42/100)</f>
        <v>6.8837353647453474</v>
      </c>
      <c r="U42" s="5">
        <f>'ssp3-pop'!U42*('ssp3-us'!U42/100)</f>
        <v>6.8035183096670471</v>
      </c>
      <c r="V42" s="5">
        <f>'ssp3-pop'!V42*('ssp3-us'!V42/100)</f>
        <v>6.7480744086485256</v>
      </c>
      <c r="W42" s="5">
        <f>'ssp3-pop'!W42*('ssp3-us'!W42/100)</f>
        <v>6.7204700270022206</v>
      </c>
      <c r="X42" s="5">
        <f>'ssp3-pop'!X42*('ssp3-us'!X42/100)</f>
        <v>6.7202532648395366</v>
      </c>
    </row>
    <row r="43" spans="1:24" x14ac:dyDescent="0.3">
      <c r="A43" s="6" t="s">
        <v>6</v>
      </c>
      <c r="B43" s="6" t="s">
        <v>206</v>
      </c>
      <c r="C43" s="6" t="s">
        <v>50</v>
      </c>
      <c r="D43" s="6" t="s">
        <v>205</v>
      </c>
      <c r="E43" s="6" t="s">
        <v>204</v>
      </c>
      <c r="F43" s="5">
        <f>'ssp3-pop'!F43*('ssp3-us'!F43/100)</f>
        <v>0.77608457039999945</v>
      </c>
      <c r="G43" s="5">
        <f>'ssp3-pop'!G43*('ssp3-us'!G43/100)</f>
        <v>0.83021437773231543</v>
      </c>
      <c r="H43" s="5">
        <f>'ssp3-pop'!H43*('ssp3-us'!H43/100)</f>
        <v>0.88094351658343584</v>
      </c>
      <c r="I43" s="5">
        <f>'ssp3-pop'!I43*('ssp3-us'!I43/100)</f>
        <v>0.92491390024657438</v>
      </c>
      <c r="J43" s="5">
        <f>'ssp3-pop'!J43*('ssp3-us'!J43/100)</f>
        <v>0.96385767375202602</v>
      </c>
      <c r="K43" s="5">
        <f>'ssp3-pop'!K43*('ssp3-us'!K43/100)</f>
        <v>0.99710570066513193</v>
      </c>
      <c r="L43" s="5">
        <f>'ssp3-pop'!L43*('ssp3-us'!L43/100)</f>
        <v>1.0281464741907071</v>
      </c>
      <c r="M43" s="5">
        <f>'ssp3-pop'!M43*('ssp3-us'!M43/100)</f>
        <v>1.0597907517817577</v>
      </c>
      <c r="N43" s="5">
        <f>'ssp3-pop'!N43*('ssp3-us'!N43/100)</f>
        <v>1.0921350967661418</v>
      </c>
      <c r="O43" s="5">
        <f>'ssp3-pop'!O43*('ssp3-us'!O43/100)</f>
        <v>1.1224762832106914</v>
      </c>
      <c r="P43" s="5">
        <f>'ssp3-pop'!P43*('ssp3-us'!P43/100)</f>
        <v>1.1491024696317849</v>
      </c>
      <c r="Q43" s="5">
        <f>'ssp3-pop'!Q43*('ssp3-us'!Q43/100)</f>
        <v>1.1695899072906308</v>
      </c>
      <c r="R43" s="5">
        <f>'ssp3-pop'!R43*('ssp3-us'!R43/100)</f>
        <v>1.1859340849754796</v>
      </c>
      <c r="S43" s="5">
        <f>'ssp3-pop'!S43*('ssp3-us'!S43/100)</f>
        <v>1.2016431186156005</v>
      </c>
      <c r="T43" s="5">
        <f>'ssp3-pop'!T43*('ssp3-us'!T43/100)</f>
        <v>1.2186673248099207</v>
      </c>
      <c r="U43" s="5">
        <f>'ssp3-pop'!U43*('ssp3-us'!U43/100)</f>
        <v>1.236860033766074</v>
      </c>
      <c r="V43" s="5">
        <f>'ssp3-pop'!V43*('ssp3-us'!V43/100)</f>
        <v>1.2548720174300629</v>
      </c>
      <c r="W43" s="5">
        <f>'ssp3-pop'!W43*('ssp3-us'!W43/100)</f>
        <v>1.2712614531172211</v>
      </c>
      <c r="X43" s="5">
        <f>'ssp3-pop'!X43*('ssp3-us'!X43/100)</f>
        <v>1.285047588513887</v>
      </c>
    </row>
    <row r="44" spans="1:24" x14ac:dyDescent="0.3">
      <c r="A44" s="6" t="s">
        <v>6</v>
      </c>
      <c r="B44" s="6" t="s">
        <v>206</v>
      </c>
      <c r="C44" s="6" t="s">
        <v>51</v>
      </c>
      <c r="D44" s="6" t="s">
        <v>205</v>
      </c>
      <c r="E44" s="6" t="s">
        <v>204</v>
      </c>
      <c r="F44" s="5">
        <f>'ssp3-pop'!F44*('ssp3-us'!F44/100)</f>
        <v>7.7166277135999977</v>
      </c>
      <c r="G44" s="5">
        <f>'ssp3-pop'!G44*('ssp3-us'!G44/100)</f>
        <v>7.9260294507131235</v>
      </c>
      <c r="H44" s="5">
        <f>'ssp3-pop'!H44*('ssp3-us'!H44/100)</f>
        <v>8.0405232085075262</v>
      </c>
      <c r="I44" s="5">
        <f>'ssp3-pop'!I44*('ssp3-us'!I44/100)</f>
        <v>8.0663380100883728</v>
      </c>
      <c r="J44" s="5">
        <f>'ssp3-pop'!J44*('ssp3-us'!J44/100)</f>
        <v>8.0204663726724927</v>
      </c>
      <c r="K44" s="5">
        <f>'ssp3-pop'!K44*('ssp3-us'!K44/100)</f>
        <v>7.9232866031988358</v>
      </c>
      <c r="L44" s="5">
        <f>'ssp3-pop'!L44*('ssp3-us'!L44/100)</f>
        <v>7.8036567813277777</v>
      </c>
      <c r="M44" s="5">
        <f>'ssp3-pop'!M44*('ssp3-us'!M44/100)</f>
        <v>7.6771811955187239</v>
      </c>
      <c r="N44" s="5">
        <f>'ssp3-pop'!N44*('ssp3-us'!N44/100)</f>
        <v>7.5302470106136763</v>
      </c>
      <c r="O44" s="5">
        <f>'ssp3-pop'!O44*('ssp3-us'!O44/100)</f>
        <v>7.3452307047050125</v>
      </c>
      <c r="P44" s="5">
        <f>'ssp3-pop'!P44*('ssp3-us'!P44/100)</f>
        <v>7.1100029950869281</v>
      </c>
      <c r="Q44" s="5">
        <f>'ssp3-pop'!Q44*('ssp3-us'!Q44/100)</f>
        <v>6.8207183933884172</v>
      </c>
      <c r="R44" s="5">
        <f>'ssp3-pop'!R44*('ssp3-us'!R44/100)</f>
        <v>6.5043433691418482</v>
      </c>
      <c r="S44" s="5">
        <f>'ssp3-pop'!S44*('ssp3-us'!S44/100)</f>
        <v>6.1892419431960013</v>
      </c>
      <c r="T44" s="5">
        <f>'ssp3-pop'!T44*('ssp3-us'!T44/100)</f>
        <v>5.893819448275603</v>
      </c>
      <c r="U44" s="5">
        <f>'ssp3-pop'!U44*('ssp3-us'!U44/100)</f>
        <v>5.6165553803581831</v>
      </c>
      <c r="V44" s="5">
        <f>'ssp3-pop'!V44*('ssp3-us'!V44/100)</f>
        <v>5.3474475758120441</v>
      </c>
      <c r="W44" s="5">
        <f>'ssp3-pop'!W44*('ssp3-us'!W44/100)</f>
        <v>5.0756094630789583</v>
      </c>
      <c r="X44" s="5">
        <f>'ssp3-pop'!X44*('ssp3-us'!X44/100)</f>
        <v>4.7948933341135938</v>
      </c>
    </row>
    <row r="45" spans="1:24" x14ac:dyDescent="0.3">
      <c r="A45" s="6" t="s">
        <v>6</v>
      </c>
      <c r="B45" s="6" t="s">
        <v>206</v>
      </c>
      <c r="C45" s="6" t="s">
        <v>52</v>
      </c>
      <c r="D45" s="6" t="s">
        <v>205</v>
      </c>
      <c r="E45" s="6" t="s">
        <v>204</v>
      </c>
      <c r="F45" s="5">
        <f>'ssp3-pop'!F45*('ssp3-us'!F45/100)</f>
        <v>60.779546020348249</v>
      </c>
      <c r="G45" s="5">
        <f>'ssp3-pop'!G45*('ssp3-us'!G45/100)</f>
        <v>60.88499018707499</v>
      </c>
      <c r="H45" s="5">
        <f>'ssp3-pop'!H45*('ssp3-us'!H45/100)</f>
        <v>60.590574165788908</v>
      </c>
      <c r="I45" s="5">
        <f>'ssp3-pop'!I45*('ssp3-us'!I45/100)</f>
        <v>59.854258714647521</v>
      </c>
      <c r="J45" s="5">
        <f>'ssp3-pop'!J45*('ssp3-us'!J45/100)</f>
        <v>58.762572891929452</v>
      </c>
      <c r="K45" s="5">
        <f>'ssp3-pop'!K45*('ssp3-us'!K45/100)</f>
        <v>57.438178792842578</v>
      </c>
      <c r="L45" s="5">
        <f>'ssp3-pop'!L45*('ssp3-us'!L45/100)</f>
        <v>55.89170185718649</v>
      </c>
      <c r="M45" s="5">
        <f>'ssp3-pop'!M45*('ssp3-us'!M45/100)</f>
        <v>54.079776121557884</v>
      </c>
      <c r="N45" s="5">
        <f>'ssp3-pop'!N45*('ssp3-us'!N45/100)</f>
        <v>52.001640590206186</v>
      </c>
      <c r="O45" s="5">
        <f>'ssp3-pop'!O45*('ssp3-us'!O45/100)</f>
        <v>49.764176487731675</v>
      </c>
      <c r="P45" s="5">
        <f>'ssp3-pop'!P45*('ssp3-us'!P45/100)</f>
        <v>47.511637859972438</v>
      </c>
      <c r="Q45" s="5">
        <f>'ssp3-pop'!Q45*('ssp3-us'!Q45/100)</f>
        <v>45.299428251076215</v>
      </c>
      <c r="R45" s="5">
        <f>'ssp3-pop'!R45*('ssp3-us'!R45/100)</f>
        <v>43.13480120275765</v>
      </c>
      <c r="S45" s="5">
        <f>'ssp3-pop'!S45*('ssp3-us'!S45/100)</f>
        <v>40.982531021361034</v>
      </c>
      <c r="T45" s="5">
        <f>'ssp3-pop'!T45*('ssp3-us'!T45/100)</f>
        <v>38.810492550264321</v>
      </c>
      <c r="U45" s="5">
        <f>'ssp3-pop'!U45*('ssp3-us'!U45/100)</f>
        <v>36.641520548571911</v>
      </c>
      <c r="V45" s="5">
        <f>'ssp3-pop'!V45*('ssp3-us'!V45/100)</f>
        <v>34.516699945460459</v>
      </c>
      <c r="W45" s="5">
        <f>'ssp3-pop'!W45*('ssp3-us'!W45/100)</f>
        <v>32.445952172403295</v>
      </c>
      <c r="X45" s="5">
        <f>'ssp3-pop'!X45*('ssp3-us'!X45/100)</f>
        <v>30.424697884765095</v>
      </c>
    </row>
    <row r="46" spans="1:24" x14ac:dyDescent="0.3">
      <c r="A46" s="6" t="s">
        <v>6</v>
      </c>
      <c r="B46" s="6" t="s">
        <v>206</v>
      </c>
      <c r="C46" s="6" t="s">
        <v>53</v>
      </c>
      <c r="D46" s="6" t="s">
        <v>205</v>
      </c>
      <c r="E46" s="6" t="s">
        <v>204</v>
      </c>
      <c r="F46" s="5">
        <f>'ssp3-pop'!F46*('ssp3-us'!F46/100)</f>
        <v>0.67750375544000019</v>
      </c>
      <c r="G46" s="5">
        <f>'ssp3-pop'!G46*('ssp3-us'!G46/100)</f>
        <v>0.74200407986606876</v>
      </c>
      <c r="H46" s="5">
        <f>'ssp3-pop'!H46*('ssp3-us'!H46/100)</f>
        <v>0.80982801853386632</v>
      </c>
      <c r="I46" s="5">
        <f>'ssp3-pop'!I46*('ssp3-us'!I46/100)</f>
        <v>0.87882916049079207</v>
      </c>
      <c r="J46" s="5">
        <f>'ssp3-pop'!J46*('ssp3-us'!J46/100)</f>
        <v>0.94680700871934331</v>
      </c>
      <c r="K46" s="5">
        <f>'ssp3-pop'!K46*('ssp3-us'!K46/100)</f>
        <v>1.0108780731393852</v>
      </c>
      <c r="L46" s="5">
        <f>'ssp3-pop'!L46*('ssp3-us'!L46/100)</f>
        <v>1.0728356386180693</v>
      </c>
      <c r="M46" s="5">
        <f>'ssp3-pop'!M46*('ssp3-us'!M46/100)</f>
        <v>1.133154489363845</v>
      </c>
      <c r="N46" s="5">
        <f>'ssp3-pop'!N46*('ssp3-us'!N46/100)</f>
        <v>1.1932290622200123</v>
      </c>
      <c r="O46" s="5">
        <f>'ssp3-pop'!O46*('ssp3-us'!O46/100)</f>
        <v>1.2493122157204308</v>
      </c>
      <c r="P46" s="5">
        <f>'ssp3-pop'!P46*('ssp3-us'!P46/100)</f>
        <v>1.3015402893749397</v>
      </c>
      <c r="Q46" s="5">
        <f>'ssp3-pop'!Q46*('ssp3-us'!Q46/100)</f>
        <v>1.3483592913282691</v>
      </c>
      <c r="R46" s="5">
        <f>'ssp3-pop'!R46*('ssp3-us'!R46/100)</f>
        <v>1.3920100865528999</v>
      </c>
      <c r="S46" s="5">
        <f>'ssp3-pop'!S46*('ssp3-us'!S46/100)</f>
        <v>1.4339838018275908</v>
      </c>
      <c r="T46" s="5">
        <f>'ssp3-pop'!T46*('ssp3-us'!T46/100)</f>
        <v>1.4749249575190426</v>
      </c>
      <c r="U46" s="5">
        <f>'ssp3-pop'!U46*('ssp3-us'!U46/100)</f>
        <v>1.5160877978724021</v>
      </c>
      <c r="V46" s="5">
        <f>'ssp3-pop'!V46*('ssp3-us'!V46/100)</f>
        <v>1.5522612496780508</v>
      </c>
      <c r="W46" s="5">
        <f>'ssp3-pop'!W46*('ssp3-us'!W46/100)</f>
        <v>1.5889473424304157</v>
      </c>
      <c r="X46" s="5">
        <f>'ssp3-pop'!X46*('ssp3-us'!X46/100)</f>
        <v>1.6216674391387482</v>
      </c>
    </row>
    <row r="47" spans="1:24" x14ac:dyDescent="0.3">
      <c r="A47" s="6" t="s">
        <v>6</v>
      </c>
      <c r="B47" s="6" t="s">
        <v>206</v>
      </c>
      <c r="C47" s="6" t="s">
        <v>54</v>
      </c>
      <c r="D47" s="6" t="s">
        <v>205</v>
      </c>
      <c r="E47" s="6" t="s">
        <v>204</v>
      </c>
      <c r="F47" s="5">
        <f>'ssp3-pop'!F47*('ssp3-us'!F47/100)</f>
        <v>4.8211863497200032</v>
      </c>
      <c r="G47" s="5">
        <f>'ssp3-pop'!G47*('ssp3-us'!G47/100)</f>
        <v>4.9600531325754122</v>
      </c>
      <c r="H47" s="5">
        <f>'ssp3-pop'!H47*('ssp3-us'!H47/100)</f>
        <v>5.0544983660118197</v>
      </c>
      <c r="I47" s="5">
        <f>'ssp3-pop'!I47*('ssp3-us'!I47/100)</f>
        <v>5.1128895522961848</v>
      </c>
      <c r="J47" s="5">
        <f>'ssp3-pop'!J47*('ssp3-us'!J47/100)</f>
        <v>5.1376065914044808</v>
      </c>
      <c r="K47" s="5">
        <f>'ssp3-pop'!K47*('ssp3-us'!K47/100)</f>
        <v>5.1368129556668976</v>
      </c>
      <c r="L47" s="5">
        <f>'ssp3-pop'!L47*('ssp3-us'!L47/100)</f>
        <v>5.1121547696156417</v>
      </c>
      <c r="M47" s="5">
        <f>'ssp3-pop'!M47*('ssp3-us'!M47/100)</f>
        <v>5.0688006158022221</v>
      </c>
      <c r="N47" s="5">
        <f>'ssp3-pop'!N47*('ssp3-us'!N47/100)</f>
        <v>5.0089497150727667</v>
      </c>
      <c r="O47" s="5">
        <f>'ssp3-pop'!O47*('ssp3-us'!O47/100)</f>
        <v>4.9373882353960044</v>
      </c>
      <c r="P47" s="5">
        <f>'ssp3-pop'!P47*('ssp3-us'!P47/100)</f>
        <v>4.8555605829129327</v>
      </c>
      <c r="Q47" s="5">
        <f>'ssp3-pop'!Q47*('ssp3-us'!Q47/100)</f>
        <v>4.7634969228488053</v>
      </c>
      <c r="R47" s="5">
        <f>'ssp3-pop'!R47*('ssp3-us'!R47/100)</f>
        <v>4.6623980205609827</v>
      </c>
      <c r="S47" s="5">
        <f>'ssp3-pop'!S47*('ssp3-us'!S47/100)</f>
        <v>4.5504044762052054</v>
      </c>
      <c r="T47" s="5">
        <f>'ssp3-pop'!T47*('ssp3-us'!T47/100)</f>
        <v>4.4254110914165992</v>
      </c>
      <c r="U47" s="5">
        <f>'ssp3-pop'!U47*('ssp3-us'!U47/100)</f>
        <v>4.2873817727608801</v>
      </c>
      <c r="V47" s="5">
        <f>'ssp3-pop'!V47*('ssp3-us'!V47/100)</f>
        <v>4.1389699144589338</v>
      </c>
      <c r="W47" s="5">
        <f>'ssp3-pop'!W47*('ssp3-us'!W47/100)</f>
        <v>3.984241338127525</v>
      </c>
      <c r="X47" s="5">
        <f>'ssp3-pop'!X47*('ssp3-us'!X47/100)</f>
        <v>3.8253935932229881</v>
      </c>
    </row>
    <row r="48" spans="1:24" x14ac:dyDescent="0.3">
      <c r="A48" s="6" t="s">
        <v>6</v>
      </c>
      <c r="B48" s="6" t="s">
        <v>206</v>
      </c>
      <c r="C48" s="6" t="s">
        <v>55</v>
      </c>
      <c r="D48" s="6" t="s">
        <v>205</v>
      </c>
      <c r="E48" s="6" t="s">
        <v>204</v>
      </c>
      <c r="F48" s="5">
        <f>'ssp3-pop'!F48*('ssp3-us'!F48/100)</f>
        <v>6.8678192491999992</v>
      </c>
      <c r="G48" s="5">
        <f>'ssp3-pop'!G48*('ssp3-us'!G48/100)</f>
        <v>7.391728886149008</v>
      </c>
      <c r="H48" s="5">
        <f>'ssp3-pop'!H48*('ssp3-us'!H48/100)</f>
        <v>7.9553934825274011</v>
      </c>
      <c r="I48" s="5">
        <f>'ssp3-pop'!I48*('ssp3-us'!I48/100)</f>
        <v>8.5418800688578038</v>
      </c>
      <c r="J48" s="5">
        <f>'ssp3-pop'!J48*('ssp3-us'!J48/100)</f>
        <v>9.127246834717214</v>
      </c>
      <c r="K48" s="5">
        <f>'ssp3-pop'!K48*('ssp3-us'!K48/100)</f>
        <v>9.6840947339875783</v>
      </c>
      <c r="L48" s="5">
        <f>'ssp3-pop'!L48*('ssp3-us'!L48/100)</f>
        <v>10.226622495776452</v>
      </c>
      <c r="M48" s="5">
        <f>'ssp3-pop'!M48*('ssp3-us'!M48/100)</f>
        <v>10.76054532045341</v>
      </c>
      <c r="N48" s="5">
        <f>'ssp3-pop'!N48*('ssp3-us'!N48/100)</f>
        <v>11.28391167934427</v>
      </c>
      <c r="O48" s="5">
        <f>'ssp3-pop'!O48*('ssp3-us'!O48/100)</f>
        <v>11.781075655278485</v>
      </c>
      <c r="P48" s="5">
        <f>'ssp3-pop'!P48*('ssp3-us'!P48/100)</f>
        <v>12.246831300086797</v>
      </c>
      <c r="Q48" s="5">
        <f>'ssp3-pop'!Q48*('ssp3-us'!Q48/100)</f>
        <v>12.693205135261392</v>
      </c>
      <c r="R48" s="5">
        <f>'ssp3-pop'!R48*('ssp3-us'!R48/100)</f>
        <v>13.125051136157753</v>
      </c>
      <c r="S48" s="5">
        <f>'ssp3-pop'!S48*('ssp3-us'!S48/100)</f>
        <v>13.541659829645017</v>
      </c>
      <c r="T48" s="5">
        <f>'ssp3-pop'!T48*('ssp3-us'!T48/100)</f>
        <v>13.942544666117888</v>
      </c>
      <c r="U48" s="5">
        <f>'ssp3-pop'!U48*('ssp3-us'!U48/100)</f>
        <v>14.332271170970031</v>
      </c>
      <c r="V48" s="5">
        <f>'ssp3-pop'!V48*('ssp3-us'!V48/100)</f>
        <v>14.717438268997199</v>
      </c>
      <c r="W48" s="5">
        <f>'ssp3-pop'!W48*('ssp3-us'!W48/100)</f>
        <v>15.103181835281914</v>
      </c>
      <c r="X48" s="5">
        <f>'ssp3-pop'!X48*('ssp3-us'!X48/100)</f>
        <v>15.491822535350897</v>
      </c>
    </row>
    <row r="49" spans="1:24" x14ac:dyDescent="0.3">
      <c r="A49" s="6" t="s">
        <v>6</v>
      </c>
      <c r="B49" s="6" t="s">
        <v>206</v>
      </c>
      <c r="C49" s="6" t="s">
        <v>56</v>
      </c>
      <c r="D49" s="6" t="s">
        <v>205</v>
      </c>
      <c r="E49" s="6" t="s">
        <v>204</v>
      </c>
      <c r="F49" s="5">
        <f>'ssp3-pop'!F49*('ssp3-us'!F49/100)</f>
        <v>23.585294273759995</v>
      </c>
      <c r="G49" s="5">
        <f>'ssp3-pop'!G49*('ssp3-us'!G49/100)</f>
        <v>26.004309581942991</v>
      </c>
      <c r="H49" s="5">
        <f>'ssp3-pop'!H49*('ssp3-us'!H49/100)</f>
        <v>28.465058024222419</v>
      </c>
      <c r="I49" s="5">
        <f>'ssp3-pop'!I49*('ssp3-us'!I49/100)</f>
        <v>30.817646809213603</v>
      </c>
      <c r="J49" s="5">
        <f>'ssp3-pop'!J49*('ssp3-us'!J49/100)</f>
        <v>32.9675647206777</v>
      </c>
      <c r="K49" s="5">
        <f>'ssp3-pop'!K49*('ssp3-us'!K49/100)</f>
        <v>34.893367446301347</v>
      </c>
      <c r="L49" s="5">
        <f>'ssp3-pop'!L49*('ssp3-us'!L49/100)</f>
        <v>36.730317023759554</v>
      </c>
      <c r="M49" s="5">
        <f>'ssp3-pop'!M49*('ssp3-us'!M49/100)</f>
        <v>38.525593558954782</v>
      </c>
      <c r="N49" s="5">
        <f>'ssp3-pop'!N49*('ssp3-us'!N49/100)</f>
        <v>40.24227698352945</v>
      </c>
      <c r="O49" s="5">
        <f>'ssp3-pop'!O49*('ssp3-us'!O49/100)</f>
        <v>41.760509134133038</v>
      </c>
      <c r="P49" s="5">
        <f>'ssp3-pop'!P49*('ssp3-us'!P49/100)</f>
        <v>43.048725066061429</v>
      </c>
      <c r="Q49" s="5">
        <f>'ssp3-pop'!Q49*('ssp3-us'!Q49/100)</f>
        <v>44.168813506436543</v>
      </c>
      <c r="R49" s="5">
        <f>'ssp3-pop'!R49*('ssp3-us'!R49/100)</f>
        <v>45.235918736927111</v>
      </c>
      <c r="S49" s="5">
        <f>'ssp3-pop'!S49*('ssp3-us'!S49/100)</f>
        <v>46.365738617475721</v>
      </c>
      <c r="T49" s="5">
        <f>'ssp3-pop'!T49*('ssp3-us'!T49/100)</f>
        <v>47.601503474262678</v>
      </c>
      <c r="U49" s="5">
        <f>'ssp3-pop'!U49*('ssp3-us'!U49/100)</f>
        <v>48.91276800816582</v>
      </c>
      <c r="V49" s="5">
        <f>'ssp3-pop'!V49*('ssp3-us'!V49/100)</f>
        <v>50.250635491030749</v>
      </c>
      <c r="W49" s="5">
        <f>'ssp3-pop'!W49*('ssp3-us'!W49/100)</f>
        <v>51.57902635139714</v>
      </c>
      <c r="X49" s="5">
        <f>'ssp3-pop'!X49*('ssp3-us'!X49/100)</f>
        <v>52.903021045226147</v>
      </c>
    </row>
    <row r="50" spans="1:24" x14ac:dyDescent="0.3">
      <c r="A50" s="6" t="s">
        <v>6</v>
      </c>
      <c r="B50" s="6" t="s">
        <v>206</v>
      </c>
      <c r="C50" s="6" t="s">
        <v>57</v>
      </c>
      <c r="D50" s="6" t="s">
        <v>205</v>
      </c>
      <c r="E50" s="6" t="s">
        <v>204</v>
      </c>
      <c r="F50" s="5">
        <f>'ssp3-pop'!F50*('ssp3-us'!F50/100)</f>
        <v>9.6837088183300022</v>
      </c>
      <c r="G50" s="5">
        <f>'ssp3-pop'!G50*('ssp3-us'!G50/100)</f>
        <v>10.601926019398213</v>
      </c>
      <c r="H50" s="5">
        <f>'ssp3-pop'!H50*('ssp3-us'!H50/100)</f>
        <v>11.573216231032923</v>
      </c>
      <c r="I50" s="5">
        <f>'ssp3-pop'!I50*('ssp3-us'!I50/100)</f>
        <v>12.554721822104483</v>
      </c>
      <c r="J50" s="5">
        <f>'ssp3-pop'!J50*('ssp3-us'!J50/100)</f>
        <v>13.521395980277617</v>
      </c>
      <c r="K50" s="5">
        <f>'ssp3-pop'!K50*('ssp3-us'!K50/100)</f>
        <v>14.443767508261988</v>
      </c>
      <c r="L50" s="5">
        <f>'ssp3-pop'!L50*('ssp3-us'!L50/100)</f>
        <v>15.337316129885796</v>
      </c>
      <c r="M50" s="5">
        <f>'ssp3-pop'!M50*('ssp3-us'!M50/100)</f>
        <v>16.207441370176358</v>
      </c>
      <c r="N50" s="5">
        <f>'ssp3-pop'!N50*('ssp3-us'!N50/100)</f>
        <v>17.05181238650383</v>
      </c>
      <c r="O50" s="5">
        <f>'ssp3-pop'!O50*('ssp3-us'!O50/100)</f>
        <v>17.852545229858254</v>
      </c>
      <c r="P50" s="5">
        <f>'ssp3-pop'!P50*('ssp3-us'!P50/100)</f>
        <v>18.613729029734696</v>
      </c>
      <c r="Q50" s="5">
        <f>'ssp3-pop'!Q50*('ssp3-us'!Q50/100)</f>
        <v>19.353848324731413</v>
      </c>
      <c r="R50" s="5">
        <f>'ssp3-pop'!R50*('ssp3-us'!R50/100)</f>
        <v>20.08066579814664</v>
      </c>
      <c r="S50" s="5">
        <f>'ssp3-pop'!S50*('ssp3-us'!S50/100)</f>
        <v>20.800839221999041</v>
      </c>
      <c r="T50" s="5">
        <f>'ssp3-pop'!T50*('ssp3-us'!T50/100)</f>
        <v>21.516705358686817</v>
      </c>
      <c r="U50" s="5">
        <f>'ssp3-pop'!U50*('ssp3-us'!U50/100)</f>
        <v>22.228984803297944</v>
      </c>
      <c r="V50" s="5">
        <f>'ssp3-pop'!V50*('ssp3-us'!V50/100)</f>
        <v>22.939012275159349</v>
      </c>
      <c r="W50" s="5">
        <f>'ssp3-pop'!W50*('ssp3-us'!W50/100)</f>
        <v>23.64655998811164</v>
      </c>
      <c r="X50" s="5">
        <f>'ssp3-pop'!X50*('ssp3-us'!X50/100)</f>
        <v>24.350209867597119</v>
      </c>
    </row>
    <row r="51" spans="1:24" x14ac:dyDescent="0.3">
      <c r="A51" s="6" t="s">
        <v>6</v>
      </c>
      <c r="B51" s="6" t="s">
        <v>206</v>
      </c>
      <c r="C51" s="6" t="s">
        <v>58</v>
      </c>
      <c r="D51" s="6" t="s">
        <v>205</v>
      </c>
      <c r="E51" s="6" t="s">
        <v>204</v>
      </c>
      <c r="F51" s="5">
        <f>'ssp3-pop'!F51*('ssp3-us'!F51/100)</f>
        <v>35.208169839539998</v>
      </c>
      <c r="G51" s="5">
        <f>'ssp3-pop'!G51*('ssp3-us'!G51/100)</f>
        <v>38.717244605861772</v>
      </c>
      <c r="H51" s="5">
        <f>'ssp3-pop'!H51*('ssp3-us'!H51/100)</f>
        <v>42.426932805686405</v>
      </c>
      <c r="I51" s="5">
        <f>'ssp3-pop'!I51*('ssp3-us'!I51/100)</f>
        <v>46.231274533994259</v>
      </c>
      <c r="J51" s="5">
        <f>'ssp3-pop'!J51*('ssp3-us'!J51/100)</f>
        <v>50.087798936491296</v>
      </c>
      <c r="K51" s="5">
        <f>'ssp3-pop'!K51*('ssp3-us'!K51/100)</f>
        <v>53.943078584050468</v>
      </c>
      <c r="L51" s="5">
        <f>'ssp3-pop'!L51*('ssp3-us'!L51/100)</f>
        <v>57.843694508440947</v>
      </c>
      <c r="M51" s="5">
        <f>'ssp3-pop'!M51*('ssp3-us'!M51/100)</f>
        <v>61.8273579602808</v>
      </c>
      <c r="N51" s="5">
        <f>'ssp3-pop'!N51*('ssp3-us'!N51/100)</f>
        <v>65.85899434703542</v>
      </c>
      <c r="O51" s="5">
        <f>'ssp3-pop'!O51*('ssp3-us'!O51/100)</f>
        <v>69.861259288705327</v>
      </c>
      <c r="P51" s="5">
        <f>'ssp3-pop'!P51*('ssp3-us'!P51/100)</f>
        <v>73.770544350977801</v>
      </c>
      <c r="Q51" s="5">
        <f>'ssp3-pop'!Q51*('ssp3-us'!Q51/100)</f>
        <v>77.606560353992464</v>
      </c>
      <c r="R51" s="5">
        <f>'ssp3-pop'!R51*('ssp3-us'!R51/100)</f>
        <v>81.390750231959515</v>
      </c>
      <c r="S51" s="5">
        <f>'ssp3-pop'!S51*('ssp3-us'!S51/100)</f>
        <v>85.166776403411063</v>
      </c>
      <c r="T51" s="5">
        <f>'ssp3-pop'!T51*('ssp3-us'!T51/100)</f>
        <v>88.977221607758523</v>
      </c>
      <c r="U51" s="5">
        <f>'ssp3-pop'!U51*('ssp3-us'!U51/100)</f>
        <v>92.822998556351408</v>
      </c>
      <c r="V51" s="5">
        <f>'ssp3-pop'!V51*('ssp3-us'!V51/100)</f>
        <v>96.694494126465585</v>
      </c>
      <c r="W51" s="5">
        <f>'ssp3-pop'!W51*('ssp3-us'!W51/100)</f>
        <v>100.57101504313543</v>
      </c>
      <c r="X51" s="5">
        <f>'ssp3-pop'!X51*('ssp3-us'!X51/100)</f>
        <v>104.43982572690334</v>
      </c>
    </row>
    <row r="52" spans="1:24" x14ac:dyDescent="0.3">
      <c r="A52" s="6" t="s">
        <v>6</v>
      </c>
      <c r="B52" s="6" t="s">
        <v>206</v>
      </c>
      <c r="C52" s="6" t="s">
        <v>59</v>
      </c>
      <c r="D52" s="6" t="s">
        <v>205</v>
      </c>
      <c r="E52" s="6" t="s">
        <v>204</v>
      </c>
      <c r="F52" s="5">
        <f>'ssp3-pop'!F52*('ssp3-us'!F52/100)</f>
        <v>1.1335856705200009</v>
      </c>
      <c r="G52" s="5">
        <f>'ssp3-pop'!G52*('ssp3-us'!G52/100)</f>
        <v>1.3618810856188723</v>
      </c>
      <c r="H52" s="5">
        <f>'ssp3-pop'!H52*('ssp3-us'!H52/100)</f>
        <v>1.6121566461910688</v>
      </c>
      <c r="I52" s="5">
        <f>'ssp3-pop'!I52*('ssp3-us'!I52/100)</f>
        <v>1.884993893137703</v>
      </c>
      <c r="J52" s="5">
        <f>'ssp3-pop'!J52*('ssp3-us'!J52/100)</f>
        <v>2.1894153742190761</v>
      </c>
      <c r="K52" s="5">
        <f>'ssp3-pop'!K52*('ssp3-us'!K52/100)</f>
        <v>2.5224374708806216</v>
      </c>
      <c r="L52" s="5">
        <f>'ssp3-pop'!L52*('ssp3-us'!L52/100)</f>
        <v>2.883150314408915</v>
      </c>
      <c r="M52" s="5">
        <f>'ssp3-pop'!M52*('ssp3-us'!M52/100)</f>
        <v>3.2659032439897993</v>
      </c>
      <c r="N52" s="5">
        <f>'ssp3-pop'!N52*('ssp3-us'!N52/100)</f>
        <v>3.669424992700332</v>
      </c>
      <c r="O52" s="5">
        <f>'ssp3-pop'!O52*('ssp3-us'!O52/100)</f>
        <v>4.0925994729576267</v>
      </c>
      <c r="P52" s="5">
        <f>'ssp3-pop'!P52*('ssp3-us'!P52/100)</f>
        <v>4.5351374122939481</v>
      </c>
      <c r="Q52" s="5">
        <f>'ssp3-pop'!Q52*('ssp3-us'!Q52/100)</f>
        <v>5.0017270384409844</v>
      </c>
      <c r="R52" s="5">
        <f>'ssp3-pop'!R52*('ssp3-us'!R52/100)</f>
        <v>5.4889966495693985</v>
      </c>
      <c r="S52" s="5">
        <f>'ssp3-pop'!S52*('ssp3-us'!S52/100)</f>
        <v>5.9885167673490614</v>
      </c>
      <c r="T52" s="5">
        <f>'ssp3-pop'!T52*('ssp3-us'!T52/100)</f>
        <v>6.5054120428459319</v>
      </c>
      <c r="U52" s="5">
        <f>'ssp3-pop'!U52*('ssp3-us'!U52/100)</f>
        <v>7.0321486249823035</v>
      </c>
      <c r="V52" s="5">
        <f>'ssp3-pop'!V52*('ssp3-us'!V52/100)</f>
        <v>7.5706323228987022</v>
      </c>
      <c r="W52" s="5">
        <f>'ssp3-pop'!W52*('ssp3-us'!W52/100)</f>
        <v>8.1182774539395854</v>
      </c>
      <c r="X52" s="5">
        <f>'ssp3-pop'!X52*('ssp3-us'!X52/100)</f>
        <v>8.6751417432676714</v>
      </c>
    </row>
    <row r="53" spans="1:24" x14ac:dyDescent="0.3">
      <c r="A53" s="6" t="s">
        <v>6</v>
      </c>
      <c r="B53" s="6" t="s">
        <v>206</v>
      </c>
      <c r="C53" s="6" t="s">
        <v>60</v>
      </c>
      <c r="D53" s="6" t="s">
        <v>205</v>
      </c>
      <c r="E53" s="6" t="s">
        <v>204</v>
      </c>
      <c r="F53" s="5">
        <f>'ssp3-pop'!F53*('ssp3-us'!F53/100)</f>
        <v>35.661746406439967</v>
      </c>
      <c r="G53" s="5">
        <f>'ssp3-pop'!G53*('ssp3-us'!G53/100)</f>
        <v>36.811618669200968</v>
      </c>
      <c r="H53" s="5">
        <f>'ssp3-pop'!H53*('ssp3-us'!H53/100)</f>
        <v>37.216947200604395</v>
      </c>
      <c r="I53" s="5">
        <f>'ssp3-pop'!I53*('ssp3-us'!I53/100)</f>
        <v>37.250476018557514</v>
      </c>
      <c r="J53" s="5">
        <f>'ssp3-pop'!J53*('ssp3-us'!J53/100)</f>
        <v>37.112979584654887</v>
      </c>
      <c r="K53" s="5">
        <f>'ssp3-pop'!K53*('ssp3-us'!K53/100)</f>
        <v>36.927425659388668</v>
      </c>
      <c r="L53" s="5">
        <f>'ssp3-pop'!L53*('ssp3-us'!L53/100)</f>
        <v>36.66593180850807</v>
      </c>
      <c r="M53" s="5">
        <f>'ssp3-pop'!M53*('ssp3-us'!M53/100)</f>
        <v>36.212622644461014</v>
      </c>
      <c r="N53" s="5">
        <f>'ssp3-pop'!N53*('ssp3-us'!N53/100)</f>
        <v>35.476634924532831</v>
      </c>
      <c r="O53" s="5">
        <f>'ssp3-pop'!O53*('ssp3-us'!O53/100)</f>
        <v>34.469776868597144</v>
      </c>
      <c r="P53" s="5">
        <f>'ssp3-pop'!P53*('ssp3-us'!P53/100)</f>
        <v>33.270653697456993</v>
      </c>
      <c r="Q53" s="5">
        <f>'ssp3-pop'!Q53*('ssp3-us'!Q53/100)</f>
        <v>31.951116848877838</v>
      </c>
      <c r="R53" s="5">
        <f>'ssp3-pop'!R53*('ssp3-us'!R53/100)</f>
        <v>30.607446125381667</v>
      </c>
      <c r="S53" s="5">
        <f>'ssp3-pop'!S53*('ssp3-us'!S53/100)</f>
        <v>29.318983801193163</v>
      </c>
      <c r="T53" s="5">
        <f>'ssp3-pop'!T53*('ssp3-us'!T53/100)</f>
        <v>28.127423833588029</v>
      </c>
      <c r="U53" s="5">
        <f>'ssp3-pop'!U53*('ssp3-us'!U53/100)</f>
        <v>27.013001985165971</v>
      </c>
      <c r="V53" s="5">
        <f>'ssp3-pop'!V53*('ssp3-us'!V53/100)</f>
        <v>25.950943763522147</v>
      </c>
      <c r="W53" s="5">
        <f>'ssp3-pop'!W53*('ssp3-us'!W53/100)</f>
        <v>24.878323087581656</v>
      </c>
      <c r="X53" s="5">
        <f>'ssp3-pop'!X53*('ssp3-us'!X53/100)</f>
        <v>23.762835872661359</v>
      </c>
    </row>
    <row r="54" spans="1:24" x14ac:dyDescent="0.3">
      <c r="A54" s="6" t="s">
        <v>6</v>
      </c>
      <c r="B54" s="6" t="s">
        <v>206</v>
      </c>
      <c r="C54" s="6" t="s">
        <v>61</v>
      </c>
      <c r="D54" s="6" t="s">
        <v>205</v>
      </c>
      <c r="E54" s="6" t="s">
        <v>204</v>
      </c>
      <c r="F54" s="5">
        <f>'ssp3-pop'!F54*('ssp3-us'!F54/100)</f>
        <v>0.93191795180000048</v>
      </c>
      <c r="G54" s="5">
        <f>'ssp3-pop'!G54*('ssp3-us'!G54/100)</f>
        <v>0.92881675213150128</v>
      </c>
      <c r="H54" s="5">
        <f>'ssp3-pop'!H54*('ssp3-us'!H54/100)</f>
        <v>0.91911669455161171</v>
      </c>
      <c r="I54" s="5">
        <f>'ssp3-pop'!I54*('ssp3-us'!I54/100)</f>
        <v>0.90297027360457938</v>
      </c>
      <c r="J54" s="5">
        <f>'ssp3-pop'!J54*('ssp3-us'!J54/100)</f>
        <v>0.88038790663973632</v>
      </c>
      <c r="K54" s="5">
        <f>'ssp3-pop'!K54*('ssp3-us'!K54/100)</f>
        <v>0.85615226175026238</v>
      </c>
      <c r="L54" s="5">
        <f>'ssp3-pop'!L54*('ssp3-us'!L54/100)</f>
        <v>0.83241624970436423</v>
      </c>
      <c r="M54" s="5">
        <f>'ssp3-pop'!M54*('ssp3-us'!M54/100)</f>
        <v>0.80824953094090424</v>
      </c>
      <c r="N54" s="5">
        <f>'ssp3-pop'!N54*('ssp3-us'!N54/100)</f>
        <v>0.78225885535801409</v>
      </c>
      <c r="O54" s="5">
        <f>'ssp3-pop'!O54*('ssp3-us'!O54/100)</f>
        <v>0.75377051992289312</v>
      </c>
      <c r="P54" s="5">
        <f>'ssp3-pop'!P54*('ssp3-us'!P54/100)</f>
        <v>0.72316199556984251</v>
      </c>
      <c r="Q54" s="5">
        <f>'ssp3-pop'!Q54*('ssp3-us'!Q54/100)</f>
        <v>0.69087191427898087</v>
      </c>
      <c r="R54" s="5">
        <f>'ssp3-pop'!R54*('ssp3-us'!R54/100)</f>
        <v>0.6582080508782383</v>
      </c>
      <c r="S54" s="5">
        <f>'ssp3-pop'!S54*('ssp3-us'!S54/100)</f>
        <v>0.62614998022411128</v>
      </c>
      <c r="T54" s="5">
        <f>'ssp3-pop'!T54*('ssp3-us'!T54/100)</f>
        <v>0.59520212428756736</v>
      </c>
      <c r="U54" s="5">
        <f>'ssp3-pop'!U54*('ssp3-us'!U54/100)</f>
        <v>0.5653749780692825</v>
      </c>
      <c r="V54" s="5">
        <f>'ssp3-pop'!V54*('ssp3-us'!V54/100)</f>
        <v>0.53631279049970804</v>
      </c>
      <c r="W54" s="5">
        <f>'ssp3-pop'!W54*('ssp3-us'!W54/100)</f>
        <v>0.50739113997151286</v>
      </c>
      <c r="X54" s="5">
        <f>'ssp3-pop'!X54*('ssp3-us'!X54/100)</f>
        <v>0.47842646085741164</v>
      </c>
    </row>
    <row r="55" spans="1:24" x14ac:dyDescent="0.3">
      <c r="A55" s="6" t="s">
        <v>6</v>
      </c>
      <c r="B55" s="6" t="s">
        <v>206</v>
      </c>
      <c r="C55" s="6" t="s">
        <v>62</v>
      </c>
      <c r="D55" s="6" t="s">
        <v>205</v>
      </c>
      <c r="E55" s="6" t="s">
        <v>204</v>
      </c>
      <c r="F55" s="5">
        <f>'ssp3-pop'!F55*('ssp3-us'!F55/100)</f>
        <v>13.820222815350046</v>
      </c>
      <c r="G55" s="5">
        <f>'ssp3-pop'!G55*('ssp3-us'!G55/100)</f>
        <v>16.623339107455617</v>
      </c>
      <c r="H55" s="5">
        <f>'ssp3-pop'!H55*('ssp3-us'!H55/100)</f>
        <v>19.919623884389175</v>
      </c>
      <c r="I55" s="5">
        <f>'ssp3-pop'!I55*('ssp3-us'!I55/100)</f>
        <v>23.661135164950771</v>
      </c>
      <c r="J55" s="5">
        <f>'ssp3-pop'!J55*('ssp3-us'!J55/100)</f>
        <v>27.782526758021064</v>
      </c>
      <c r="K55" s="5">
        <f>'ssp3-pop'!K55*('ssp3-us'!K55/100)</f>
        <v>32.074302265792852</v>
      </c>
      <c r="L55" s="5">
        <f>'ssp3-pop'!L55*('ssp3-us'!L55/100)</f>
        <v>36.547574097707503</v>
      </c>
      <c r="M55" s="5">
        <f>'ssp3-pop'!M55*('ssp3-us'!M55/100)</f>
        <v>41.246777467951986</v>
      </c>
      <c r="N55" s="5">
        <f>'ssp3-pop'!N55*('ssp3-us'!N55/100)</f>
        <v>46.195274968478437</v>
      </c>
      <c r="O55" s="5">
        <f>'ssp3-pop'!O55*('ssp3-us'!O55/100)</f>
        <v>51.193040947393534</v>
      </c>
      <c r="P55" s="5">
        <f>'ssp3-pop'!P55*('ssp3-us'!P55/100)</f>
        <v>56.131479392420523</v>
      </c>
      <c r="Q55" s="5">
        <f>'ssp3-pop'!Q55*('ssp3-us'!Q55/100)</f>
        <v>60.878325118812711</v>
      </c>
      <c r="R55" s="5">
        <f>'ssp3-pop'!R55*('ssp3-us'!R55/100)</f>
        <v>65.459736375947003</v>
      </c>
      <c r="S55" s="5">
        <f>'ssp3-pop'!S55*('ssp3-us'!S55/100)</f>
        <v>69.940992081707606</v>
      </c>
      <c r="T55" s="5">
        <f>'ssp3-pop'!T55*('ssp3-us'!T55/100)</f>
        <v>74.241406031333298</v>
      </c>
      <c r="U55" s="5">
        <f>'ssp3-pop'!U55*('ssp3-us'!U55/100)</f>
        <v>78.357065570706624</v>
      </c>
      <c r="V55" s="5">
        <f>'ssp3-pop'!V55*('ssp3-us'!V55/100)</f>
        <v>82.23971371931799</v>
      </c>
      <c r="W55" s="5">
        <f>'ssp3-pop'!W55*('ssp3-us'!W55/100)</f>
        <v>85.891091454882002</v>
      </c>
      <c r="X55" s="5">
        <f>'ssp3-pop'!X55*('ssp3-us'!X55/100)</f>
        <v>89.363347287882732</v>
      </c>
    </row>
    <row r="56" spans="1:24" x14ac:dyDescent="0.3">
      <c r="A56" s="6" t="s">
        <v>6</v>
      </c>
      <c r="B56" s="6" t="s">
        <v>206</v>
      </c>
      <c r="C56" s="6" t="s">
        <v>63</v>
      </c>
      <c r="D56" s="6" t="s">
        <v>205</v>
      </c>
      <c r="E56" s="6" t="s">
        <v>204</v>
      </c>
      <c r="F56" s="5">
        <f>'ssp3-pop'!F56*('ssp3-us'!F56/100)</f>
        <v>4.564691430751818</v>
      </c>
      <c r="G56" s="5">
        <f>'ssp3-pop'!G56*('ssp3-us'!G56/100)</f>
        <v>4.7043693339161683</v>
      </c>
      <c r="H56" s="5">
        <f>'ssp3-pop'!H56*('ssp3-us'!H56/100)</f>
        <v>4.8078194872037985</v>
      </c>
      <c r="I56" s="5">
        <f>'ssp3-pop'!I56*('ssp3-us'!I56/100)</f>
        <v>4.8707617648199761</v>
      </c>
      <c r="J56" s="5">
        <f>'ssp3-pop'!J56*('ssp3-us'!J56/100)</f>
        <v>4.8940074395302071</v>
      </c>
      <c r="K56" s="5">
        <f>'ssp3-pop'!K56*('ssp3-us'!K56/100)</f>
        <v>4.887335621217975</v>
      </c>
      <c r="L56" s="5">
        <f>'ssp3-pop'!L56*('ssp3-us'!L56/100)</f>
        <v>4.857189675368728</v>
      </c>
      <c r="M56" s="5">
        <f>'ssp3-pop'!M56*('ssp3-us'!M56/100)</f>
        <v>4.8113747155289248</v>
      </c>
      <c r="N56" s="5">
        <f>'ssp3-pop'!N56*('ssp3-us'!N56/100)</f>
        <v>4.7548033944132868</v>
      </c>
      <c r="O56" s="5">
        <f>'ssp3-pop'!O56*('ssp3-us'!O56/100)</f>
        <v>4.6923223152409692</v>
      </c>
      <c r="P56" s="5">
        <f>'ssp3-pop'!P56*('ssp3-us'!P56/100)</f>
        <v>4.6226229789549782</v>
      </c>
      <c r="Q56" s="5">
        <f>'ssp3-pop'!Q56*('ssp3-us'!Q56/100)</f>
        <v>4.5425075772418051</v>
      </c>
      <c r="R56" s="5">
        <f>'ssp3-pop'!R56*('ssp3-us'!R56/100)</f>
        <v>4.4512982562871137</v>
      </c>
      <c r="S56" s="5">
        <f>'ssp3-pop'!S56*('ssp3-us'!S56/100)</f>
        <v>4.3484022411823586</v>
      </c>
      <c r="T56" s="5">
        <f>'ssp3-pop'!T56*('ssp3-us'!T56/100)</f>
        <v>4.2330617280280176</v>
      </c>
      <c r="U56" s="5">
        <f>'ssp3-pop'!U56*('ssp3-us'!U56/100)</f>
        <v>4.1081057779792385</v>
      </c>
      <c r="V56" s="5">
        <f>'ssp3-pop'!V56*('ssp3-us'!V56/100)</f>
        <v>3.9752061047029987</v>
      </c>
      <c r="W56" s="5">
        <f>'ssp3-pop'!W56*('ssp3-us'!W56/100)</f>
        <v>3.8355328784821254</v>
      </c>
      <c r="X56" s="5">
        <f>'ssp3-pop'!X56*('ssp3-us'!X56/100)</f>
        <v>3.6904183739000658</v>
      </c>
    </row>
    <row r="57" spans="1:24" x14ac:dyDescent="0.3">
      <c r="A57" s="6" t="s">
        <v>6</v>
      </c>
      <c r="B57" s="6" t="s">
        <v>206</v>
      </c>
      <c r="C57" s="6" t="s">
        <v>64</v>
      </c>
      <c r="D57" s="6" t="s">
        <v>205</v>
      </c>
      <c r="E57" s="6" t="s">
        <v>204</v>
      </c>
      <c r="F57" s="5">
        <f>'ssp3-pop'!F57*('ssp3-us'!F57/100)</f>
        <v>0.44632769402999967</v>
      </c>
      <c r="G57" s="5">
        <f>'ssp3-pop'!G57*('ssp3-us'!G57/100)</f>
        <v>0.47321295753759079</v>
      </c>
      <c r="H57" s="5">
        <f>'ssp3-pop'!H57*('ssp3-us'!H57/100)</f>
        <v>0.5015851646981051</v>
      </c>
      <c r="I57" s="5">
        <f>'ssp3-pop'!I57*('ssp3-us'!I57/100)</f>
        <v>0.53158945117229828</v>
      </c>
      <c r="J57" s="5">
        <f>'ssp3-pop'!J57*('ssp3-us'!J57/100)</f>
        <v>0.56094531292061023</v>
      </c>
      <c r="K57" s="5">
        <f>'ssp3-pop'!K57*('ssp3-us'!K57/100)</f>
        <v>0.58837690419027344</v>
      </c>
      <c r="L57" s="5">
        <f>'ssp3-pop'!L57*('ssp3-us'!L57/100)</f>
        <v>0.61398742948826179</v>
      </c>
      <c r="M57" s="5">
        <f>'ssp3-pop'!M57*('ssp3-us'!M57/100)</f>
        <v>0.63838600235194021</v>
      </c>
      <c r="N57" s="5">
        <f>'ssp3-pop'!N57*('ssp3-us'!N57/100)</f>
        <v>0.6621376322332182</v>
      </c>
      <c r="O57" s="5">
        <f>'ssp3-pop'!O57*('ssp3-us'!O57/100)</f>
        <v>0.68497359657755164</v>
      </c>
      <c r="P57" s="5">
        <f>'ssp3-pop'!P57*('ssp3-us'!P57/100)</f>
        <v>0.70702645070153591</v>
      </c>
      <c r="Q57" s="5">
        <f>'ssp3-pop'!Q57*('ssp3-us'!Q57/100)</f>
        <v>0.72951232272166855</v>
      </c>
      <c r="R57" s="5">
        <f>'ssp3-pop'!R57*('ssp3-us'!R57/100)</f>
        <v>0.75249861780326976</v>
      </c>
      <c r="S57" s="5">
        <f>'ssp3-pop'!S57*('ssp3-us'!S57/100)</f>
        <v>0.77605566900106726</v>
      </c>
      <c r="T57" s="5">
        <f>'ssp3-pop'!T57*('ssp3-us'!T57/100)</f>
        <v>0.80016150881344894</v>
      </c>
      <c r="U57" s="5">
        <f>'ssp3-pop'!U57*('ssp3-us'!U57/100)</f>
        <v>0.82466622648693899</v>
      </c>
      <c r="V57" s="5">
        <f>'ssp3-pop'!V57*('ssp3-us'!V57/100)</f>
        <v>0.84952038814162611</v>
      </c>
      <c r="W57" s="5">
        <f>'ssp3-pop'!W57*('ssp3-us'!W57/100)</f>
        <v>0.87480740600134221</v>
      </c>
      <c r="X57" s="5">
        <f>'ssp3-pop'!X57*('ssp3-us'!X57/100)</f>
        <v>0.90067733163709107</v>
      </c>
    </row>
    <row r="58" spans="1:24" x14ac:dyDescent="0.3">
      <c r="A58" s="6" t="s">
        <v>6</v>
      </c>
      <c r="B58" s="6" t="s">
        <v>206</v>
      </c>
      <c r="C58" s="6" t="s">
        <v>65</v>
      </c>
      <c r="D58" s="6" t="s">
        <v>205</v>
      </c>
      <c r="E58" s="6" t="s">
        <v>204</v>
      </c>
      <c r="F58" s="5">
        <f>'ssp3-pop'!F58*('ssp3-us'!F58/100)</f>
        <v>53.526900484517149</v>
      </c>
      <c r="G58" s="5">
        <f>'ssp3-pop'!G58*('ssp3-us'!G58/100)</f>
        <v>55.58697734645861</v>
      </c>
      <c r="H58" s="5">
        <f>'ssp3-pop'!H58*('ssp3-us'!H58/100)</f>
        <v>57.254651860849002</v>
      </c>
      <c r="I58" s="5">
        <f>'ssp3-pop'!I58*('ssp3-us'!I58/100)</f>
        <v>58.49368521799564</v>
      </c>
      <c r="J58" s="5">
        <f>'ssp3-pop'!J58*('ssp3-us'!J58/100)</f>
        <v>59.36250659190312</v>
      </c>
      <c r="K58" s="5">
        <f>'ssp3-pop'!K58*('ssp3-us'!K58/100)</f>
        <v>59.989506222789053</v>
      </c>
      <c r="L58" s="5">
        <f>'ssp3-pop'!L58*('ssp3-us'!L58/100)</f>
        <v>60.33665016975992</v>
      </c>
      <c r="M58" s="5">
        <f>'ssp3-pop'!M58*('ssp3-us'!M58/100)</f>
        <v>60.35118488508629</v>
      </c>
      <c r="N58" s="5">
        <f>'ssp3-pop'!N58*('ssp3-us'!N58/100)</f>
        <v>60.02618150011412</v>
      </c>
      <c r="O58" s="5">
        <f>'ssp3-pop'!O58*('ssp3-us'!O58/100)</f>
        <v>59.45022834471979</v>
      </c>
      <c r="P58" s="5">
        <f>'ssp3-pop'!P58*('ssp3-us'!P58/100)</f>
        <v>58.682138009443563</v>
      </c>
      <c r="Q58" s="5">
        <f>'ssp3-pop'!Q58*('ssp3-us'!Q58/100)</f>
        <v>57.766309827806758</v>
      </c>
      <c r="R58" s="5">
        <f>'ssp3-pop'!R58*('ssp3-us'!R58/100)</f>
        <v>56.745173444032972</v>
      </c>
      <c r="S58" s="5">
        <f>'ssp3-pop'!S58*('ssp3-us'!S58/100)</f>
        <v>55.598319862610843</v>
      </c>
      <c r="T58" s="5">
        <f>'ssp3-pop'!T58*('ssp3-us'!T58/100)</f>
        <v>54.295974352289143</v>
      </c>
      <c r="U58" s="5">
        <f>'ssp3-pop'!U58*('ssp3-us'!U58/100)</f>
        <v>52.832045069157061</v>
      </c>
      <c r="V58" s="5">
        <f>'ssp3-pop'!V58*('ssp3-us'!V58/100)</f>
        <v>51.235291639342464</v>
      </c>
      <c r="W58" s="5">
        <f>'ssp3-pop'!W58*('ssp3-us'!W58/100)</f>
        <v>49.537678458419094</v>
      </c>
      <c r="X58" s="5">
        <f>'ssp3-pop'!X58*('ssp3-us'!X58/100)</f>
        <v>47.747691982369453</v>
      </c>
    </row>
    <row r="59" spans="1:24" x14ac:dyDescent="0.3">
      <c r="A59" s="6" t="s">
        <v>6</v>
      </c>
      <c r="B59" s="6" t="s">
        <v>206</v>
      </c>
      <c r="C59" s="6" t="s">
        <v>66</v>
      </c>
      <c r="D59" s="6" t="s">
        <v>205</v>
      </c>
      <c r="E59" s="6" t="s">
        <v>204</v>
      </c>
      <c r="F59" s="5">
        <f>'ssp3-pop'!F59*('ssp3-us'!F59/100)</f>
        <v>2.5170434320000008E-2</v>
      </c>
      <c r="G59" s="5">
        <f>'ssp3-pop'!G59*('ssp3-us'!G59/100)</f>
        <v>2.7491927219827992E-2</v>
      </c>
      <c r="H59" s="5">
        <f>'ssp3-pop'!H59*('ssp3-us'!H59/100)</f>
        <v>3.0516909225403597E-2</v>
      </c>
      <c r="I59" s="5">
        <f>'ssp3-pop'!I59*('ssp3-us'!I59/100)</f>
        <v>3.4045611025372291E-2</v>
      </c>
      <c r="J59" s="5">
        <f>'ssp3-pop'!J59*('ssp3-us'!J59/100)</f>
        <v>3.7654745281108494E-2</v>
      </c>
      <c r="K59" s="5">
        <f>'ssp3-pop'!K59*('ssp3-us'!K59/100)</f>
        <v>4.1046798286988581E-2</v>
      </c>
      <c r="L59" s="5">
        <f>'ssp3-pop'!L59*('ssp3-us'!L59/100)</f>
        <v>4.4161792554327936E-2</v>
      </c>
      <c r="M59" s="5">
        <f>'ssp3-pop'!M59*('ssp3-us'!M59/100)</f>
        <v>4.7098703635069017E-2</v>
      </c>
      <c r="N59" s="5">
        <f>'ssp3-pop'!N59*('ssp3-us'!N59/100)</f>
        <v>5.007794987816503E-2</v>
      </c>
      <c r="O59" s="5">
        <f>'ssp3-pop'!O59*('ssp3-us'!O59/100)</f>
        <v>5.3090299831408408E-2</v>
      </c>
      <c r="P59" s="5">
        <f>'ssp3-pop'!P59*('ssp3-us'!P59/100)</f>
        <v>5.6031337555792378E-2</v>
      </c>
      <c r="Q59" s="5">
        <f>'ssp3-pop'!Q59*('ssp3-us'!Q59/100)</f>
        <v>5.8841595058003238E-2</v>
      </c>
      <c r="R59" s="5">
        <f>'ssp3-pop'!R59*('ssp3-us'!R59/100)</f>
        <v>6.1367402546730863E-2</v>
      </c>
      <c r="S59" s="5">
        <f>'ssp3-pop'!S59*('ssp3-us'!S59/100)</f>
        <v>6.3710634972550431E-2</v>
      </c>
      <c r="T59" s="5">
        <f>'ssp3-pop'!T59*('ssp3-us'!T59/100)</f>
        <v>6.6014995665644019E-2</v>
      </c>
      <c r="U59" s="5">
        <f>'ssp3-pop'!U59*('ssp3-us'!U59/100)</f>
        <v>6.8437374757467778E-2</v>
      </c>
      <c r="V59" s="5">
        <f>'ssp3-pop'!V59*('ssp3-us'!V59/100)</f>
        <v>7.1027085269114693E-2</v>
      </c>
      <c r="W59" s="5">
        <f>'ssp3-pop'!W59*('ssp3-us'!W59/100)</f>
        <v>7.3670928238718486E-2</v>
      </c>
      <c r="X59" s="5">
        <f>'ssp3-pop'!X59*('ssp3-us'!X59/100)</f>
        <v>7.6288822346551891E-2</v>
      </c>
    </row>
    <row r="60" spans="1:24" x14ac:dyDescent="0.3">
      <c r="A60" s="6" t="s">
        <v>6</v>
      </c>
      <c r="B60" s="6" t="s">
        <v>206</v>
      </c>
      <c r="C60" s="6" t="s">
        <v>67</v>
      </c>
      <c r="D60" s="6" t="s">
        <v>205</v>
      </c>
      <c r="E60" s="6" t="s">
        <v>204</v>
      </c>
      <c r="F60" s="5">
        <f>'ssp3-pop'!F60*('ssp3-us'!F60/100)</f>
        <v>1.2951197096400011</v>
      </c>
      <c r="G60" s="5">
        <f>'ssp3-pop'!G60*('ssp3-us'!G60/100)</f>
        <v>1.4396151491491251</v>
      </c>
      <c r="H60" s="5">
        <f>'ssp3-pop'!H60*('ssp3-us'!H60/100)</f>
        <v>1.5832693695798887</v>
      </c>
      <c r="I60" s="5">
        <f>'ssp3-pop'!I60*('ssp3-us'!I60/100)</f>
        <v>1.7199933476620466</v>
      </c>
      <c r="J60" s="5">
        <f>'ssp3-pop'!J60*('ssp3-us'!J60/100)</f>
        <v>1.8495087359078626</v>
      </c>
      <c r="K60" s="5">
        <f>'ssp3-pop'!K60*('ssp3-us'!K60/100)</f>
        <v>1.9656938610492525</v>
      </c>
      <c r="L60" s="5">
        <f>'ssp3-pop'!L60*('ssp3-us'!L60/100)</f>
        <v>2.0755795393044099</v>
      </c>
      <c r="M60" s="5">
        <f>'ssp3-pop'!M60*('ssp3-us'!M60/100)</f>
        <v>2.180355305390989</v>
      </c>
      <c r="N60" s="5">
        <f>'ssp3-pop'!N60*('ssp3-us'!N60/100)</f>
        <v>2.2801910707134772</v>
      </c>
      <c r="O60" s="5">
        <f>'ssp3-pop'!O60*('ssp3-us'!O60/100)</f>
        <v>2.3706922863243265</v>
      </c>
      <c r="P60" s="5">
        <f>'ssp3-pop'!P60*('ssp3-us'!P60/100)</f>
        <v>2.4529813895617285</v>
      </c>
      <c r="Q60" s="5">
        <f>'ssp3-pop'!Q60*('ssp3-us'!Q60/100)</f>
        <v>2.5301029806851996</v>
      </c>
      <c r="R60" s="5">
        <f>'ssp3-pop'!R60*('ssp3-us'!R60/100)</f>
        <v>2.6018560223773295</v>
      </c>
      <c r="S60" s="5">
        <f>'ssp3-pop'!S60*('ssp3-us'!S60/100)</f>
        <v>2.6656687247208399</v>
      </c>
      <c r="T60" s="5">
        <f>'ssp3-pop'!T60*('ssp3-us'!T60/100)</f>
        <v>2.7285952945556948</v>
      </c>
      <c r="U60" s="5">
        <f>'ssp3-pop'!U60*('ssp3-us'!U60/100)</f>
        <v>2.7853376307153379</v>
      </c>
      <c r="V60" s="5">
        <f>'ssp3-pop'!V60*('ssp3-us'!V60/100)</f>
        <v>2.8422893001382237</v>
      </c>
      <c r="W60" s="5">
        <f>'ssp3-pop'!W60*('ssp3-us'!W60/100)</f>
        <v>2.8943424990304427</v>
      </c>
      <c r="X60" s="5">
        <f>'ssp3-pop'!X60*('ssp3-us'!X60/100)</f>
        <v>2.9461857676948244</v>
      </c>
    </row>
    <row r="61" spans="1:24" x14ac:dyDescent="0.3">
      <c r="A61" s="6" t="s">
        <v>6</v>
      </c>
      <c r="B61" s="6" t="s">
        <v>206</v>
      </c>
      <c r="C61" s="6" t="s">
        <v>68</v>
      </c>
      <c r="D61" s="6" t="s">
        <v>205</v>
      </c>
      <c r="E61" s="6" t="s">
        <v>204</v>
      </c>
      <c r="F61" s="5">
        <f>'ssp3-pop'!F61*('ssp3-us'!F61/100)</f>
        <v>49.403887236600028</v>
      </c>
      <c r="G61" s="5">
        <f>'ssp3-pop'!G61*('ssp3-us'!G61/100)</f>
        <v>51.449180648656444</v>
      </c>
      <c r="H61" s="5">
        <f>'ssp3-pop'!H61*('ssp3-us'!H61/100)</f>
        <v>53.121491691781948</v>
      </c>
      <c r="I61" s="5">
        <f>'ssp3-pop'!I61*('ssp3-us'!I61/100)</f>
        <v>54.417871417277489</v>
      </c>
      <c r="J61" s="5">
        <f>'ssp3-pop'!J61*('ssp3-us'!J61/100)</f>
        <v>55.357443408037405</v>
      </c>
      <c r="K61" s="5">
        <f>'ssp3-pop'!K61*('ssp3-us'!K61/100)</f>
        <v>56.060561658409149</v>
      </c>
      <c r="L61" s="5">
        <f>'ssp3-pop'!L61*('ssp3-us'!L61/100)</f>
        <v>56.575620231333325</v>
      </c>
      <c r="M61" s="5">
        <f>'ssp3-pop'!M61*('ssp3-us'!M61/100)</f>
        <v>56.907667205087492</v>
      </c>
      <c r="N61" s="5">
        <f>'ssp3-pop'!N61*('ssp3-us'!N61/100)</f>
        <v>56.992176438447004</v>
      </c>
      <c r="O61" s="5">
        <f>'ssp3-pop'!O61*('ssp3-us'!O61/100)</f>
        <v>56.825626244667752</v>
      </c>
      <c r="P61" s="5">
        <f>'ssp3-pop'!P61*('ssp3-us'!P61/100)</f>
        <v>56.410538008630702</v>
      </c>
      <c r="Q61" s="5">
        <f>'ssp3-pop'!Q61*('ssp3-us'!Q61/100)</f>
        <v>55.786127453973208</v>
      </c>
      <c r="R61" s="5">
        <f>'ssp3-pop'!R61*('ssp3-us'!R61/100)</f>
        <v>55.008523574943425</v>
      </c>
      <c r="S61" s="5">
        <f>'ssp3-pop'!S61*('ssp3-us'!S61/100)</f>
        <v>54.092345959899866</v>
      </c>
      <c r="T61" s="5">
        <f>'ssp3-pop'!T61*('ssp3-us'!T61/100)</f>
        <v>53.018197610561998</v>
      </c>
      <c r="U61" s="5">
        <f>'ssp3-pop'!U61*('ssp3-us'!U61/100)</f>
        <v>51.798681525717015</v>
      </c>
      <c r="V61" s="5">
        <f>'ssp3-pop'!V61*('ssp3-us'!V61/100)</f>
        <v>50.450898033126485</v>
      </c>
      <c r="W61" s="5">
        <f>'ssp3-pop'!W61*('ssp3-us'!W61/100)</f>
        <v>48.984620810520227</v>
      </c>
      <c r="X61" s="5">
        <f>'ssp3-pop'!X61*('ssp3-us'!X61/100)</f>
        <v>47.393935823561918</v>
      </c>
    </row>
    <row r="62" spans="1:24" x14ac:dyDescent="0.3">
      <c r="A62" s="6" t="s">
        <v>6</v>
      </c>
      <c r="B62" s="6" t="s">
        <v>206</v>
      </c>
      <c r="C62" s="6" t="s">
        <v>69</v>
      </c>
      <c r="D62" s="6" t="s">
        <v>205</v>
      </c>
      <c r="E62" s="6" t="s">
        <v>204</v>
      </c>
      <c r="F62" s="5">
        <f>'ssp3-pop'!F62*('ssp3-us'!F62/100)</f>
        <v>2.2956781426800004</v>
      </c>
      <c r="G62" s="5">
        <f>'ssp3-pop'!G62*('ssp3-us'!G62/100)</f>
        <v>2.304661553332831</v>
      </c>
      <c r="H62" s="5">
        <f>'ssp3-pop'!H62*('ssp3-us'!H62/100)</f>
        <v>2.3122372670502922</v>
      </c>
      <c r="I62" s="5">
        <f>'ssp3-pop'!I62*('ssp3-us'!I62/100)</f>
        <v>2.3190400449004311</v>
      </c>
      <c r="J62" s="5">
        <f>'ssp3-pop'!J62*('ssp3-us'!J62/100)</f>
        <v>2.3175175557243861</v>
      </c>
      <c r="K62" s="5">
        <f>'ssp3-pop'!K62*('ssp3-us'!K62/100)</f>
        <v>2.3110477970980199</v>
      </c>
      <c r="L62" s="5">
        <f>'ssp3-pop'!L62*('ssp3-us'!L62/100)</f>
        <v>2.3037430533498742</v>
      </c>
      <c r="M62" s="5">
        <f>'ssp3-pop'!M62*('ssp3-us'!M62/100)</f>
        <v>2.2967836061893587</v>
      </c>
      <c r="N62" s="5">
        <f>'ssp3-pop'!N62*('ssp3-us'!N62/100)</f>
        <v>2.2892427199527354</v>
      </c>
      <c r="O62" s="5">
        <f>'ssp3-pop'!O62*('ssp3-us'!O62/100)</f>
        <v>2.2802252782303434</v>
      </c>
      <c r="P62" s="5">
        <f>'ssp3-pop'!P62*('ssp3-us'!P62/100)</f>
        <v>2.2716335473639298</v>
      </c>
      <c r="Q62" s="5">
        <f>'ssp3-pop'!Q62*('ssp3-us'!Q62/100)</f>
        <v>2.2681474587661965</v>
      </c>
      <c r="R62" s="5">
        <f>'ssp3-pop'!R62*('ssp3-us'!R62/100)</f>
        <v>2.272224511050946</v>
      </c>
      <c r="S62" s="5">
        <f>'ssp3-pop'!S62*('ssp3-us'!S62/100)</f>
        <v>2.2844211556047904</v>
      </c>
      <c r="T62" s="5">
        <f>'ssp3-pop'!T62*('ssp3-us'!T62/100)</f>
        <v>2.3036767603260455</v>
      </c>
      <c r="U62" s="5">
        <f>'ssp3-pop'!U62*('ssp3-us'!U62/100)</f>
        <v>2.3300577746774396</v>
      </c>
      <c r="V62" s="5">
        <f>'ssp3-pop'!V62*('ssp3-us'!V62/100)</f>
        <v>2.3637908112021662</v>
      </c>
      <c r="W62" s="5">
        <f>'ssp3-pop'!W62*('ssp3-us'!W62/100)</f>
        <v>2.4040397874740909</v>
      </c>
      <c r="X62" s="5">
        <f>'ssp3-pop'!X62*('ssp3-us'!X62/100)</f>
        <v>2.4486964167191232</v>
      </c>
    </row>
    <row r="63" spans="1:24" x14ac:dyDescent="0.3">
      <c r="A63" s="6" t="s">
        <v>6</v>
      </c>
      <c r="B63" s="6" t="s">
        <v>206</v>
      </c>
      <c r="C63" s="6" t="s">
        <v>70</v>
      </c>
      <c r="D63" s="6" t="s">
        <v>205</v>
      </c>
      <c r="E63" s="6" t="s">
        <v>204</v>
      </c>
      <c r="F63" s="5">
        <f>'ssp3-pop'!F63*('ssp3-us'!F63/100)</f>
        <v>12.554715216329988</v>
      </c>
      <c r="G63" s="5">
        <f>'ssp3-pop'!G63*('ssp3-us'!G63/100)</f>
        <v>14.475615878470245</v>
      </c>
      <c r="H63" s="5">
        <f>'ssp3-pop'!H63*('ssp3-us'!H63/100)</f>
        <v>16.578770538217423</v>
      </c>
      <c r="I63" s="5">
        <f>'ssp3-pop'!I63*('ssp3-us'!I63/100)</f>
        <v>18.861450346243256</v>
      </c>
      <c r="J63" s="5">
        <f>'ssp3-pop'!J63*('ssp3-us'!J63/100)</f>
        <v>21.346546714249779</v>
      </c>
      <c r="K63" s="5">
        <f>'ssp3-pop'!K63*('ssp3-us'!K63/100)</f>
        <v>23.947316999374479</v>
      </c>
      <c r="L63" s="5">
        <f>'ssp3-pop'!L63*('ssp3-us'!L63/100)</f>
        <v>26.652209248992147</v>
      </c>
      <c r="M63" s="5">
        <f>'ssp3-pop'!M63*('ssp3-us'!M63/100)</f>
        <v>29.456237422185261</v>
      </c>
      <c r="N63" s="5">
        <f>'ssp3-pop'!N63*('ssp3-us'!N63/100)</f>
        <v>32.321421734009668</v>
      </c>
      <c r="O63" s="5">
        <f>'ssp3-pop'!O63*('ssp3-us'!O63/100)</f>
        <v>35.182552282149963</v>
      </c>
      <c r="P63" s="5">
        <f>'ssp3-pop'!P63*('ssp3-us'!P63/100)</f>
        <v>38.008127331000438</v>
      </c>
      <c r="Q63" s="5">
        <f>'ssp3-pop'!Q63*('ssp3-us'!Q63/100)</f>
        <v>40.810300011860598</v>
      </c>
      <c r="R63" s="5">
        <f>'ssp3-pop'!R63*('ssp3-us'!R63/100)</f>
        <v>43.60477849559242</v>
      </c>
      <c r="S63" s="5">
        <f>'ssp3-pop'!S63*('ssp3-us'!S63/100)</f>
        <v>46.322524291333593</v>
      </c>
      <c r="T63" s="5">
        <f>'ssp3-pop'!T63*('ssp3-us'!T63/100)</f>
        <v>49.011454411182164</v>
      </c>
      <c r="U63" s="5">
        <f>'ssp3-pop'!U63*('ssp3-us'!U63/100)</f>
        <v>51.590816978218164</v>
      </c>
      <c r="V63" s="5">
        <f>'ssp3-pop'!V63*('ssp3-us'!V63/100)</f>
        <v>54.072560491095267</v>
      </c>
      <c r="W63" s="5">
        <f>'ssp3-pop'!W63*('ssp3-us'!W63/100)</f>
        <v>56.460709001800538</v>
      </c>
      <c r="X63" s="5">
        <f>'ssp3-pop'!X63*('ssp3-us'!X63/100)</f>
        <v>58.770895199902235</v>
      </c>
    </row>
    <row r="64" spans="1:24" x14ac:dyDescent="0.3">
      <c r="A64" s="6" t="s">
        <v>6</v>
      </c>
      <c r="B64" s="6" t="s">
        <v>206</v>
      </c>
      <c r="C64" s="6" t="s">
        <v>71</v>
      </c>
      <c r="D64" s="6" t="s">
        <v>205</v>
      </c>
      <c r="E64" s="6" t="s">
        <v>204</v>
      </c>
      <c r="F64" s="5">
        <f>'ssp3-pop'!F64*('ssp3-us'!F64/100)</f>
        <v>3.5295900399</v>
      </c>
      <c r="G64" s="5">
        <f>'ssp3-pop'!G64*('ssp3-us'!G64/100)</f>
        <v>4.000633433028125</v>
      </c>
      <c r="H64" s="5">
        <f>'ssp3-pop'!H64*('ssp3-us'!H64/100)</f>
        <v>4.5332116954226951</v>
      </c>
      <c r="I64" s="5">
        <f>'ssp3-pop'!I64*('ssp3-us'!I64/100)</f>
        <v>5.1185982321230385</v>
      </c>
      <c r="J64" s="5">
        <f>'ssp3-pop'!J64*('ssp3-us'!J64/100)</f>
        <v>5.7470085798656223</v>
      </c>
      <c r="K64" s="5">
        <f>'ssp3-pop'!K64*('ssp3-us'!K64/100)</f>
        <v>6.379803370907867</v>
      </c>
      <c r="L64" s="5">
        <f>'ssp3-pop'!L64*('ssp3-us'!L64/100)</f>
        <v>7.0099696194541901</v>
      </c>
      <c r="M64" s="5">
        <f>'ssp3-pop'!M64*('ssp3-us'!M64/100)</f>
        <v>7.6384388168672359</v>
      </c>
      <c r="N64" s="5">
        <f>'ssp3-pop'!N64*('ssp3-us'!N64/100)</f>
        <v>8.2672831149567116</v>
      </c>
      <c r="O64" s="5">
        <f>'ssp3-pop'!O64*('ssp3-us'!O64/100)</f>
        <v>8.8758094794222568</v>
      </c>
      <c r="P64" s="5">
        <f>'ssp3-pop'!P64*('ssp3-us'!P64/100)</f>
        <v>9.462811906708108</v>
      </c>
      <c r="Q64" s="5">
        <f>'ssp3-pop'!Q64*('ssp3-us'!Q64/100)</f>
        <v>10.041113790843328</v>
      </c>
      <c r="R64" s="5">
        <f>'ssp3-pop'!R64*('ssp3-us'!R64/100)</f>
        <v>10.616143660573163</v>
      </c>
      <c r="S64" s="5">
        <f>'ssp3-pop'!S64*('ssp3-us'!S64/100)</f>
        <v>11.176149425586525</v>
      </c>
      <c r="T64" s="5">
        <f>'ssp3-pop'!T64*('ssp3-us'!T64/100)</f>
        <v>11.723169793098062</v>
      </c>
      <c r="U64" s="5">
        <f>'ssp3-pop'!U64*('ssp3-us'!U64/100)</f>
        <v>12.25644123373281</v>
      </c>
      <c r="V64" s="5">
        <f>'ssp3-pop'!V64*('ssp3-us'!V64/100)</f>
        <v>12.775159447997774</v>
      </c>
      <c r="W64" s="5">
        <f>'ssp3-pop'!W64*('ssp3-us'!W64/100)</f>
        <v>13.28322100501159</v>
      </c>
      <c r="X64" s="5">
        <f>'ssp3-pop'!X64*('ssp3-us'!X64/100)</f>
        <v>13.794424888452346</v>
      </c>
    </row>
    <row r="65" spans="1:24" x14ac:dyDescent="0.3">
      <c r="A65" s="6" t="s">
        <v>6</v>
      </c>
      <c r="B65" s="6" t="s">
        <v>206</v>
      </c>
      <c r="C65" s="6" t="s">
        <v>72</v>
      </c>
      <c r="D65" s="6" t="s">
        <v>205</v>
      </c>
      <c r="E65" s="6" t="s">
        <v>204</v>
      </c>
      <c r="F65" s="5">
        <f>'ssp3-pop'!F65*('ssp3-us'!F65/100)</f>
        <v>0.4533321972622657</v>
      </c>
      <c r="G65" s="5">
        <f>'ssp3-pop'!G65*('ssp3-us'!G65/100)</f>
        <v>0.47334688977316164</v>
      </c>
      <c r="H65" s="5">
        <f>'ssp3-pop'!H65*('ssp3-us'!H65/100)</f>
        <v>0.48836711918573805</v>
      </c>
      <c r="I65" s="5">
        <f>'ssp3-pop'!I65*('ssp3-us'!I65/100)</f>
        <v>0.50489496450485127</v>
      </c>
      <c r="J65" s="5">
        <f>'ssp3-pop'!J65*('ssp3-us'!J65/100)</f>
        <v>0.52243335735093488</v>
      </c>
      <c r="K65" s="5">
        <f>'ssp3-pop'!K65*('ssp3-us'!K65/100)</f>
        <v>0.53841655272760969</v>
      </c>
      <c r="L65" s="5">
        <f>'ssp3-pop'!L65*('ssp3-us'!L65/100)</f>
        <v>0.55254082968241958</v>
      </c>
      <c r="M65" s="5">
        <f>'ssp3-pop'!M65*('ssp3-us'!M65/100)</f>
        <v>0.56554487175469703</v>
      </c>
      <c r="N65" s="5">
        <f>'ssp3-pop'!N65*('ssp3-us'!N65/100)</f>
        <v>0.578743482829571</v>
      </c>
      <c r="O65" s="5">
        <f>'ssp3-pop'!O65*('ssp3-us'!O65/100)</f>
        <v>0.59297419198916568</v>
      </c>
      <c r="P65" s="5">
        <f>'ssp3-pop'!P65*('ssp3-us'!P65/100)</f>
        <v>0.60885302404423736</v>
      </c>
      <c r="Q65" s="5">
        <f>'ssp3-pop'!Q65*('ssp3-us'!Q65/100)</f>
        <v>0.62649991359443113</v>
      </c>
      <c r="R65" s="5">
        <f>'ssp3-pop'!R65*('ssp3-us'!R65/100)</f>
        <v>0.64590994577090055</v>
      </c>
      <c r="S65" s="5">
        <f>'ssp3-pop'!S65*('ssp3-us'!S65/100)</f>
        <v>0.66733971728122665</v>
      </c>
      <c r="T65" s="5">
        <f>'ssp3-pop'!T65*('ssp3-us'!T65/100)</f>
        <v>0.69092418434991465</v>
      </c>
      <c r="U65" s="5">
        <f>'ssp3-pop'!U65*('ssp3-us'!U65/100)</f>
        <v>0.71651791635618645</v>
      </c>
      <c r="V65" s="5">
        <f>'ssp3-pop'!V65*('ssp3-us'!V65/100)</f>
        <v>0.7437559693551824</v>
      </c>
      <c r="W65" s="5">
        <f>'ssp3-pop'!W65*('ssp3-us'!W65/100)</f>
        <v>0.77244176840292322</v>
      </c>
      <c r="X65" s="5">
        <f>'ssp3-pop'!X65*('ssp3-us'!X65/100)</f>
        <v>0.80262172178368529</v>
      </c>
    </row>
    <row r="66" spans="1:24" x14ac:dyDescent="0.3">
      <c r="A66" s="6" t="s">
        <v>6</v>
      </c>
      <c r="B66" s="6" t="s">
        <v>206</v>
      </c>
      <c r="C66" s="6" t="s">
        <v>73</v>
      </c>
      <c r="D66" s="6" t="s">
        <v>205</v>
      </c>
      <c r="E66" s="6" t="s">
        <v>204</v>
      </c>
      <c r="F66" s="5">
        <f>'ssp3-pop'!F66*('ssp3-us'!F66/100)</f>
        <v>1.0050438270599997</v>
      </c>
      <c r="G66" s="5">
        <f>'ssp3-pop'!G66*('ssp3-us'!G66/100)</f>
        <v>1.1803538952702413</v>
      </c>
      <c r="H66" s="5">
        <f>'ssp3-pop'!H66*('ssp3-us'!H66/100)</f>
        <v>1.3678925762844325</v>
      </c>
      <c r="I66" s="5">
        <f>'ssp3-pop'!I66*('ssp3-us'!I66/100)</f>
        <v>1.5663219992513484</v>
      </c>
      <c r="J66" s="5">
        <f>'ssp3-pop'!J66*('ssp3-us'!J66/100)</f>
        <v>1.7749859073298526</v>
      </c>
      <c r="K66" s="5">
        <f>'ssp3-pop'!K66*('ssp3-us'!K66/100)</f>
        <v>1.9844095982375147</v>
      </c>
      <c r="L66" s="5">
        <f>'ssp3-pop'!L66*('ssp3-us'!L66/100)</f>
        <v>2.1939773103035285</v>
      </c>
      <c r="M66" s="5">
        <f>'ssp3-pop'!M66*('ssp3-us'!M66/100)</f>
        <v>2.4010550275539635</v>
      </c>
      <c r="N66" s="5">
        <f>'ssp3-pop'!N66*('ssp3-us'!N66/100)</f>
        <v>2.6025683686863612</v>
      </c>
      <c r="O66" s="5">
        <f>'ssp3-pop'!O66*('ssp3-us'!O66/100)</f>
        <v>2.7974880568010163</v>
      </c>
      <c r="P66" s="5">
        <f>'ssp3-pop'!P66*('ssp3-us'!P66/100)</f>
        <v>2.9847189633165234</v>
      </c>
      <c r="Q66" s="5">
        <f>'ssp3-pop'!Q66*('ssp3-us'!Q66/100)</f>
        <v>3.1648789437595153</v>
      </c>
      <c r="R66" s="5">
        <f>'ssp3-pop'!R66*('ssp3-us'!R66/100)</f>
        <v>3.3413062105675517</v>
      </c>
      <c r="S66" s="5">
        <f>'ssp3-pop'!S66*('ssp3-us'!S66/100)</f>
        <v>3.5098355205060887</v>
      </c>
      <c r="T66" s="5">
        <f>'ssp3-pop'!T66*('ssp3-us'!T66/100)</f>
        <v>3.6735766042053681</v>
      </c>
      <c r="U66" s="5">
        <f>'ssp3-pop'!U66*('ssp3-us'!U66/100)</f>
        <v>3.8309753227412173</v>
      </c>
      <c r="V66" s="5">
        <f>'ssp3-pop'!V66*('ssp3-us'!V66/100)</f>
        <v>3.9831029075801645</v>
      </c>
      <c r="W66" s="5">
        <f>'ssp3-pop'!W66*('ssp3-us'!W66/100)</f>
        <v>4.1328091750495517</v>
      </c>
      <c r="X66" s="5">
        <f>'ssp3-pop'!X66*('ssp3-us'!X66/100)</f>
        <v>4.2738472214746022</v>
      </c>
    </row>
    <row r="67" spans="1:24" x14ac:dyDescent="0.3">
      <c r="A67" s="6" t="s">
        <v>6</v>
      </c>
      <c r="B67" s="6" t="s">
        <v>206</v>
      </c>
      <c r="C67" s="6" t="s">
        <v>74</v>
      </c>
      <c r="D67" s="6" t="s">
        <v>205</v>
      </c>
      <c r="E67" s="6" t="s">
        <v>204</v>
      </c>
      <c r="F67" s="5">
        <f>'ssp3-pop'!F67*('ssp3-us'!F67/100)</f>
        <v>0.45461265671999995</v>
      </c>
      <c r="G67" s="5">
        <f>'ssp3-pop'!G67*('ssp3-us'!G67/100)</f>
        <v>0.51749656749920259</v>
      </c>
      <c r="H67" s="5">
        <f>'ssp3-pop'!H67*('ssp3-us'!H67/100)</f>
        <v>0.58512437251114391</v>
      </c>
      <c r="I67" s="5">
        <f>'ssp3-pop'!I67*('ssp3-us'!I67/100)</f>
        <v>0.65621844593939982</v>
      </c>
      <c r="J67" s="5">
        <f>'ssp3-pop'!J67*('ssp3-us'!J67/100)</f>
        <v>0.73115881645386482</v>
      </c>
      <c r="K67" s="5">
        <f>'ssp3-pop'!K67*('ssp3-us'!K67/100)</f>
        <v>0.80671130151314496</v>
      </c>
      <c r="L67" s="5">
        <f>'ssp3-pop'!L67*('ssp3-us'!L67/100)</f>
        <v>0.88218918404796198</v>
      </c>
      <c r="M67" s="5">
        <f>'ssp3-pop'!M67*('ssp3-us'!M67/100)</f>
        <v>0.95768932311061683</v>
      </c>
      <c r="N67" s="5">
        <f>'ssp3-pop'!N67*('ssp3-us'!N67/100)</f>
        <v>1.032259166393928</v>
      </c>
      <c r="O67" s="5">
        <f>'ssp3-pop'!O67*('ssp3-us'!O67/100)</f>
        <v>1.1048453072656732</v>
      </c>
      <c r="P67" s="5">
        <f>'ssp3-pop'!P67*('ssp3-us'!P67/100)</f>
        <v>1.1731618769733951</v>
      </c>
      <c r="Q67" s="5">
        <f>'ssp3-pop'!Q67*('ssp3-us'!Q67/100)</f>
        <v>1.2397935564394666</v>
      </c>
      <c r="R67" s="5">
        <f>'ssp3-pop'!R67*('ssp3-us'!R67/100)</f>
        <v>1.3020788747040302</v>
      </c>
      <c r="S67" s="5">
        <f>'ssp3-pop'!S67*('ssp3-us'!S67/100)</f>
        <v>1.3629653585051598</v>
      </c>
      <c r="T67" s="5">
        <f>'ssp3-pop'!T67*('ssp3-us'!T67/100)</f>
        <v>1.420380546570478</v>
      </c>
      <c r="U67" s="5">
        <f>'ssp3-pop'!U67*('ssp3-us'!U67/100)</f>
        <v>1.4734283458688022</v>
      </c>
      <c r="V67" s="5">
        <f>'ssp3-pop'!V67*('ssp3-us'!V67/100)</f>
        <v>1.525522334429805</v>
      </c>
      <c r="W67" s="5">
        <f>'ssp3-pop'!W67*('ssp3-us'!W67/100)</f>
        <v>1.5728220236980497</v>
      </c>
      <c r="X67" s="5">
        <f>'ssp3-pop'!X67*('ssp3-us'!X67/100)</f>
        <v>1.6201702670224514</v>
      </c>
    </row>
    <row r="68" spans="1:24" x14ac:dyDescent="0.3">
      <c r="A68" s="6" t="s">
        <v>6</v>
      </c>
      <c r="B68" s="6" t="s">
        <v>206</v>
      </c>
      <c r="C68" s="6" t="s">
        <v>75</v>
      </c>
      <c r="D68" s="6" t="s">
        <v>205</v>
      </c>
      <c r="E68" s="6" t="s">
        <v>204</v>
      </c>
      <c r="F68" s="5">
        <f>'ssp3-pop'!F68*('ssp3-us'!F68/100)</f>
        <v>0.27807320501999999</v>
      </c>
      <c r="G68" s="5">
        <f>'ssp3-pop'!G68*('ssp3-us'!G68/100)</f>
        <v>0.33013890366153426</v>
      </c>
      <c r="H68" s="5">
        <f>'ssp3-pop'!H68*('ssp3-us'!H68/100)</f>
        <v>0.38411286053450033</v>
      </c>
      <c r="I68" s="5">
        <f>'ssp3-pop'!I68*('ssp3-us'!I68/100)</f>
        <v>0.43808087283991698</v>
      </c>
      <c r="J68" s="5">
        <f>'ssp3-pop'!J68*('ssp3-us'!J68/100)</f>
        <v>0.49369887568498289</v>
      </c>
      <c r="K68" s="5">
        <f>'ssp3-pop'!K68*('ssp3-us'!K68/100)</f>
        <v>0.54790100070610648</v>
      </c>
      <c r="L68" s="5">
        <f>'ssp3-pop'!L68*('ssp3-us'!L68/100)</f>
        <v>0.60149863499132772</v>
      </c>
      <c r="M68" s="5">
        <f>'ssp3-pop'!M68*('ssp3-us'!M68/100)</f>
        <v>0.65468826486358145</v>
      </c>
      <c r="N68" s="5">
        <f>'ssp3-pop'!N68*('ssp3-us'!N68/100)</f>
        <v>0.70806103372333884</v>
      </c>
      <c r="O68" s="5">
        <f>'ssp3-pop'!O68*('ssp3-us'!O68/100)</f>
        <v>0.75873981714647609</v>
      </c>
      <c r="P68" s="5">
        <f>'ssp3-pop'!P68*('ssp3-us'!P68/100)</f>
        <v>0.80740780394147504</v>
      </c>
      <c r="Q68" s="5">
        <f>'ssp3-pop'!Q68*('ssp3-us'!Q68/100)</f>
        <v>0.85448744523667008</v>
      </c>
      <c r="R68" s="5">
        <f>'ssp3-pop'!R68*('ssp3-us'!R68/100)</f>
        <v>0.89755648846296121</v>
      </c>
      <c r="S68" s="5">
        <f>'ssp3-pop'!S68*('ssp3-us'!S68/100)</f>
        <v>0.93925735933090515</v>
      </c>
      <c r="T68" s="5">
        <f>'ssp3-pop'!T68*('ssp3-us'!T68/100)</f>
        <v>0.97780049886141318</v>
      </c>
      <c r="U68" s="5">
        <f>'ssp3-pop'!U68*('ssp3-us'!U68/100)</f>
        <v>1.0129914210273341</v>
      </c>
      <c r="V68" s="5">
        <f>'ssp3-pop'!V68*('ssp3-us'!V68/100)</f>
        <v>1.0446184272574104</v>
      </c>
      <c r="W68" s="5">
        <f>'ssp3-pop'!W68*('ssp3-us'!W68/100)</f>
        <v>1.0724818066663402</v>
      </c>
      <c r="X68" s="5">
        <f>'ssp3-pop'!X68*('ssp3-us'!X68/100)</f>
        <v>1.0967013577683515</v>
      </c>
    </row>
    <row r="69" spans="1:24" x14ac:dyDescent="0.3">
      <c r="A69" s="6" t="s">
        <v>6</v>
      </c>
      <c r="B69" s="6" t="s">
        <v>206</v>
      </c>
      <c r="C69" s="6" t="s">
        <v>76</v>
      </c>
      <c r="D69" s="6" t="s">
        <v>205</v>
      </c>
      <c r="E69" s="6" t="s">
        <v>204</v>
      </c>
      <c r="F69" s="5">
        <f>'ssp3-pop'!F69*('ssp3-us'!F69/100)</f>
        <v>6.9762287524400044</v>
      </c>
      <c r="G69" s="5">
        <f>'ssp3-pop'!G69*('ssp3-us'!G69/100)</f>
        <v>7.1675770810473498</v>
      </c>
      <c r="H69" s="5">
        <f>'ssp3-pop'!H69*('ssp3-us'!H69/100)</f>
        <v>7.2373007586177671</v>
      </c>
      <c r="I69" s="5">
        <f>'ssp3-pop'!I69*('ssp3-us'!I69/100)</f>
        <v>7.2348409397896152</v>
      </c>
      <c r="J69" s="5">
        <f>'ssp3-pop'!J69*('ssp3-us'!J69/100)</f>
        <v>7.1795242288828964</v>
      </c>
      <c r="K69" s="5">
        <f>'ssp3-pop'!K69*('ssp3-us'!K69/100)</f>
        <v>7.0971717854167684</v>
      </c>
      <c r="L69" s="5">
        <f>'ssp3-pop'!L69*('ssp3-us'!L69/100)</f>
        <v>6.9826074370078528</v>
      </c>
      <c r="M69" s="5">
        <f>'ssp3-pop'!M69*('ssp3-us'!M69/100)</f>
        <v>6.8264558210523978</v>
      </c>
      <c r="N69" s="5">
        <f>'ssp3-pop'!N69*('ssp3-us'!N69/100)</f>
        <v>6.6229018624574323</v>
      </c>
      <c r="O69" s="5">
        <f>'ssp3-pop'!O69*('ssp3-us'!O69/100)</f>
        <v>6.3781959588539445</v>
      </c>
      <c r="P69" s="5">
        <f>'ssp3-pop'!P69*('ssp3-us'!P69/100)</f>
        <v>6.1058643012965348</v>
      </c>
      <c r="Q69" s="5">
        <f>'ssp3-pop'!Q69*('ssp3-us'!Q69/100)</f>
        <v>5.8126750304900048</v>
      </c>
      <c r="R69" s="5">
        <f>'ssp3-pop'!R69*('ssp3-us'!R69/100)</f>
        <v>5.5156774712057937</v>
      </c>
      <c r="S69" s="5">
        <f>'ssp3-pop'!S69*('ssp3-us'!S69/100)</f>
        <v>5.225803520382601</v>
      </c>
      <c r="T69" s="5">
        <f>'ssp3-pop'!T69*('ssp3-us'!T69/100)</f>
        <v>4.9488794068961663</v>
      </c>
      <c r="U69" s="5">
        <f>'ssp3-pop'!U69*('ssp3-us'!U69/100)</f>
        <v>4.6831092171440458</v>
      </c>
      <c r="V69" s="5">
        <f>'ssp3-pop'!V69*('ssp3-us'!V69/100)</f>
        <v>4.4256068714114418</v>
      </c>
      <c r="W69" s="5">
        <f>'ssp3-pop'!W69*('ssp3-us'!W69/100)</f>
        <v>4.1719798888804922</v>
      </c>
      <c r="X69" s="5">
        <f>'ssp3-pop'!X69*('ssp3-us'!X69/100)</f>
        <v>3.9205045813248742</v>
      </c>
    </row>
    <row r="70" spans="1:24" x14ac:dyDescent="0.3">
      <c r="A70" s="6" t="s">
        <v>6</v>
      </c>
      <c r="B70" s="6" t="s">
        <v>206</v>
      </c>
      <c r="C70" s="6" t="s">
        <v>77</v>
      </c>
      <c r="D70" s="6" t="s">
        <v>205</v>
      </c>
      <c r="E70" s="6" t="s">
        <v>204</v>
      </c>
      <c r="F70" s="5">
        <f>'ssp3-pop'!F70*('ssp3-us'!F70/100)</f>
        <v>4.1053987170000021E-2</v>
      </c>
      <c r="G70" s="5">
        <f>'ssp3-pop'!G70*('ssp3-us'!G70/100)</f>
        <v>4.3586308562036782E-2</v>
      </c>
      <c r="H70" s="5">
        <f>'ssp3-pop'!H70*('ssp3-us'!H70/100)</f>
        <v>4.6586377548649423E-2</v>
      </c>
      <c r="I70" s="5">
        <f>'ssp3-pop'!I70*('ssp3-us'!I70/100)</f>
        <v>4.9953845687004214E-2</v>
      </c>
      <c r="J70" s="5">
        <f>'ssp3-pop'!J70*('ssp3-us'!J70/100)</f>
        <v>5.3191331407618572E-2</v>
      </c>
      <c r="K70" s="5">
        <f>'ssp3-pop'!K70*('ssp3-us'!K70/100)</f>
        <v>5.6192576915707122E-2</v>
      </c>
      <c r="L70" s="5">
        <f>'ssp3-pop'!L70*('ssp3-us'!L70/100)</f>
        <v>5.9064325016880075E-2</v>
      </c>
      <c r="M70" s="5">
        <f>'ssp3-pop'!M70*('ssp3-us'!M70/100)</f>
        <v>6.1881546565349402E-2</v>
      </c>
      <c r="N70" s="5">
        <f>'ssp3-pop'!N70*('ssp3-us'!N70/100)</f>
        <v>6.464624985216709E-2</v>
      </c>
      <c r="O70" s="5">
        <f>'ssp3-pop'!O70*('ssp3-us'!O70/100)</f>
        <v>6.7247489574281796E-2</v>
      </c>
      <c r="P70" s="5">
        <f>'ssp3-pop'!P70*('ssp3-us'!P70/100)</f>
        <v>6.9628836082166093E-2</v>
      </c>
      <c r="Q70" s="5">
        <f>'ssp3-pop'!Q70*('ssp3-us'!Q70/100)</f>
        <v>7.1764940748563488E-2</v>
      </c>
      <c r="R70" s="5">
        <f>'ssp3-pop'!R70*('ssp3-us'!R70/100)</f>
        <v>7.3734453458390942E-2</v>
      </c>
      <c r="S70" s="5">
        <f>'ssp3-pop'!S70*('ssp3-us'!S70/100)</f>
        <v>7.56553778011963E-2</v>
      </c>
      <c r="T70" s="5">
        <f>'ssp3-pop'!T70*('ssp3-us'!T70/100)</f>
        <v>7.7634736035379931E-2</v>
      </c>
      <c r="U70" s="5">
        <f>'ssp3-pop'!U70*('ssp3-us'!U70/100)</f>
        <v>7.9733764967152537E-2</v>
      </c>
      <c r="V70" s="5">
        <f>'ssp3-pop'!V70*('ssp3-us'!V70/100)</f>
        <v>8.1971785532293798E-2</v>
      </c>
      <c r="W70" s="5">
        <f>'ssp3-pop'!W70*('ssp3-us'!W70/100)</f>
        <v>8.4356288329678994E-2</v>
      </c>
      <c r="X70" s="5">
        <f>'ssp3-pop'!X70*('ssp3-us'!X70/100)</f>
        <v>8.6886387713661556E-2</v>
      </c>
    </row>
    <row r="71" spans="1:24" x14ac:dyDescent="0.3">
      <c r="A71" s="6" t="s">
        <v>6</v>
      </c>
      <c r="B71" s="6" t="s">
        <v>206</v>
      </c>
      <c r="C71" s="6" t="s">
        <v>78</v>
      </c>
      <c r="D71" s="6" t="s">
        <v>205</v>
      </c>
      <c r="E71" s="6" t="s">
        <v>204</v>
      </c>
      <c r="F71" s="5">
        <f>'ssp3-pop'!F71*('ssp3-us'!F71/100)</f>
        <v>7.1164765048199969</v>
      </c>
      <c r="G71" s="5">
        <f>'ssp3-pop'!G71*('ssp3-us'!G71/100)</f>
        <v>8.2034424620416946</v>
      </c>
      <c r="H71" s="5">
        <f>'ssp3-pop'!H71*('ssp3-us'!H71/100)</f>
        <v>9.4563008215063054</v>
      </c>
      <c r="I71" s="5">
        <f>'ssp3-pop'!I71*('ssp3-us'!I71/100)</f>
        <v>10.843893207238931</v>
      </c>
      <c r="J71" s="5">
        <f>'ssp3-pop'!J71*('ssp3-us'!J71/100)</f>
        <v>12.329914795729488</v>
      </c>
      <c r="K71" s="5">
        <f>'ssp3-pop'!K71*('ssp3-us'!K71/100)</f>
        <v>13.86650934154005</v>
      </c>
      <c r="L71" s="5">
        <f>'ssp3-pop'!L71*('ssp3-us'!L71/100)</f>
        <v>15.459826301719579</v>
      </c>
      <c r="M71" s="5">
        <f>'ssp3-pop'!M71*('ssp3-us'!M71/100)</f>
        <v>17.122710131784537</v>
      </c>
      <c r="N71" s="5">
        <f>'ssp3-pop'!N71*('ssp3-us'!N71/100)</f>
        <v>18.847863740912448</v>
      </c>
      <c r="O71" s="5">
        <f>'ssp3-pop'!O71*('ssp3-us'!O71/100)</f>
        <v>20.596025771653864</v>
      </c>
      <c r="P71" s="5">
        <f>'ssp3-pop'!P71*('ssp3-us'!P71/100)</f>
        <v>22.348586157216594</v>
      </c>
      <c r="Q71" s="5">
        <f>'ssp3-pop'!Q71*('ssp3-us'!Q71/100)</f>
        <v>24.119021415736057</v>
      </c>
      <c r="R71" s="5">
        <f>'ssp3-pop'!R71*('ssp3-us'!R71/100)</f>
        <v>25.904784516389338</v>
      </c>
      <c r="S71" s="5">
        <f>'ssp3-pop'!S71*('ssp3-us'!S71/100)</f>
        <v>27.685323789571999</v>
      </c>
      <c r="T71" s="5">
        <f>'ssp3-pop'!T71*('ssp3-us'!T71/100)</f>
        <v>29.456266910802736</v>
      </c>
      <c r="U71" s="5">
        <f>'ssp3-pop'!U71*('ssp3-us'!U71/100)</f>
        <v>31.212292412806519</v>
      </c>
      <c r="V71" s="5">
        <f>'ssp3-pop'!V71*('ssp3-us'!V71/100)</f>
        <v>32.955422385823134</v>
      </c>
      <c r="W71" s="5">
        <f>'ssp3-pop'!W71*('ssp3-us'!W71/100)</f>
        <v>34.671194392312756</v>
      </c>
      <c r="X71" s="5">
        <f>'ssp3-pop'!X71*('ssp3-us'!X71/100)</f>
        <v>36.355042001545058</v>
      </c>
    </row>
    <row r="72" spans="1:24" x14ac:dyDescent="0.3">
      <c r="A72" s="6" t="s">
        <v>6</v>
      </c>
      <c r="B72" s="6" t="s">
        <v>206</v>
      </c>
      <c r="C72" s="6" t="s">
        <v>79</v>
      </c>
      <c r="D72" s="6" t="s">
        <v>205</v>
      </c>
      <c r="E72" s="6" t="s">
        <v>204</v>
      </c>
      <c r="F72" s="5">
        <f>'ssp3-pop'!F72*('ssp3-us'!F72/100)</f>
        <v>0.17648378092991071</v>
      </c>
      <c r="G72" s="5">
        <f>'ssp3-pop'!G72*('ssp3-us'!G72/100)</f>
        <v>0.19916916838889448</v>
      </c>
      <c r="H72" s="5">
        <f>'ssp3-pop'!H72*('ssp3-us'!H72/100)</f>
        <v>0.22271578642530462</v>
      </c>
      <c r="I72" s="5">
        <f>'ssp3-pop'!I72*('ssp3-us'!I72/100)</f>
        <v>0.24685455312832355</v>
      </c>
      <c r="J72" s="5">
        <f>'ssp3-pop'!J72*('ssp3-us'!J72/100)</f>
        <v>0.27164322158066267</v>
      </c>
      <c r="K72" s="5">
        <f>'ssp3-pop'!K72*('ssp3-us'!K72/100)</f>
        <v>0.29602677632165425</v>
      </c>
      <c r="L72" s="5">
        <f>'ssp3-pop'!L72*('ssp3-us'!L72/100)</f>
        <v>0.32015316655653137</v>
      </c>
      <c r="M72" s="5">
        <f>'ssp3-pop'!M72*('ssp3-us'!M72/100)</f>
        <v>0.34452441335067768</v>
      </c>
      <c r="N72" s="5">
        <f>'ssp3-pop'!N72*('ssp3-us'!N72/100)</f>
        <v>0.36977722875080621</v>
      </c>
      <c r="O72" s="5">
        <f>'ssp3-pop'!O72*('ssp3-us'!O72/100)</f>
        <v>0.39590646647267269</v>
      </c>
      <c r="P72" s="5">
        <f>'ssp3-pop'!P72*('ssp3-us'!P72/100)</f>
        <v>0.42262933851913492</v>
      </c>
      <c r="Q72" s="5">
        <f>'ssp3-pop'!Q72*('ssp3-us'!Q72/100)</f>
        <v>0.44956330804437095</v>
      </c>
      <c r="R72" s="5">
        <f>'ssp3-pop'!R72*('ssp3-us'!R72/100)</f>
        <v>0.47668729824706735</v>
      </c>
      <c r="S72" s="5">
        <f>'ssp3-pop'!S72*('ssp3-us'!S72/100)</f>
        <v>0.50418527048266737</v>
      </c>
      <c r="T72" s="5">
        <f>'ssp3-pop'!T72*('ssp3-us'!T72/100)</f>
        <v>0.53207834780583896</v>
      </c>
      <c r="U72" s="5">
        <f>'ssp3-pop'!U72*('ssp3-us'!U72/100)</f>
        <v>0.56008599884823029</v>
      </c>
      <c r="V72" s="5">
        <f>'ssp3-pop'!V72*('ssp3-us'!V72/100)</f>
        <v>0.5878445797554821</v>
      </c>
      <c r="W72" s="5">
        <f>'ssp3-pop'!W72*('ssp3-us'!W72/100)</f>
        <v>0.61516910402220137</v>
      </c>
      <c r="X72" s="5">
        <f>'ssp3-pop'!X72*('ssp3-us'!X72/100)</f>
        <v>0.64209461760242714</v>
      </c>
    </row>
    <row r="73" spans="1:24" x14ac:dyDescent="0.3">
      <c r="A73" s="6" t="s">
        <v>6</v>
      </c>
      <c r="B73" s="6" t="s">
        <v>206</v>
      </c>
      <c r="C73" s="6" t="s">
        <v>80</v>
      </c>
      <c r="D73" s="6" t="s">
        <v>205</v>
      </c>
      <c r="E73" s="6" t="s">
        <v>204</v>
      </c>
      <c r="F73" s="5">
        <f>'ssp3-pop'!F73*('ssp3-us'!F73/100)</f>
        <v>0.1676055052799999</v>
      </c>
      <c r="G73" s="5">
        <f>'ssp3-pop'!G73*('ssp3-us'!G73/100)</f>
        <v>0.18226167088825571</v>
      </c>
      <c r="H73" s="5">
        <f>'ssp3-pop'!H73*('ssp3-us'!H73/100)</f>
        <v>0.19541567260430692</v>
      </c>
      <c r="I73" s="5">
        <f>'ssp3-pop'!I73*('ssp3-us'!I73/100)</f>
        <v>0.20817154938919472</v>
      </c>
      <c r="J73" s="5">
        <f>'ssp3-pop'!J73*('ssp3-us'!J73/100)</f>
        <v>0.22020195762426836</v>
      </c>
      <c r="K73" s="5">
        <f>'ssp3-pop'!K73*('ssp3-us'!K73/100)</f>
        <v>0.2307640958966965</v>
      </c>
      <c r="L73" s="5">
        <f>'ssp3-pop'!L73*('ssp3-us'!L73/100)</f>
        <v>0.24021919677993583</v>
      </c>
      <c r="M73" s="5">
        <f>'ssp3-pop'!M73*('ssp3-us'!M73/100)</f>
        <v>0.24913713018477007</v>
      </c>
      <c r="N73" s="5">
        <f>'ssp3-pop'!N73*('ssp3-us'!N73/100)</f>
        <v>0.25798463550006434</v>
      </c>
      <c r="O73" s="5">
        <f>'ssp3-pop'!O73*('ssp3-us'!O73/100)</f>
        <v>0.26662413377381278</v>
      </c>
      <c r="P73" s="5">
        <f>'ssp3-pop'!P73*('ssp3-us'!P73/100)</f>
        <v>0.27498620485564029</v>
      </c>
      <c r="Q73" s="5">
        <f>'ssp3-pop'!Q73*('ssp3-us'!Q73/100)</f>
        <v>0.28302215914643375</v>
      </c>
      <c r="R73" s="5">
        <f>'ssp3-pop'!R73*('ssp3-us'!R73/100)</f>
        <v>0.29074488081775768</v>
      </c>
      <c r="S73" s="5">
        <f>'ssp3-pop'!S73*('ssp3-us'!S73/100)</f>
        <v>0.29817351244762891</v>
      </c>
      <c r="T73" s="5">
        <f>'ssp3-pop'!T73*('ssp3-us'!T73/100)</f>
        <v>0.3052858155092214</v>
      </c>
      <c r="U73" s="5">
        <f>'ssp3-pop'!U73*('ssp3-us'!U73/100)</f>
        <v>0.31218811902031096</v>
      </c>
      <c r="V73" s="5">
        <f>'ssp3-pop'!V73*('ssp3-us'!V73/100)</f>
        <v>0.31907230739489983</v>
      </c>
      <c r="W73" s="5">
        <f>'ssp3-pop'!W73*('ssp3-us'!W73/100)</f>
        <v>0.32614846485568366</v>
      </c>
      <c r="X73" s="5">
        <f>'ssp3-pop'!X73*('ssp3-us'!X73/100)</f>
        <v>0.33358305588203196</v>
      </c>
    </row>
    <row r="74" spans="1:24" x14ac:dyDescent="0.3">
      <c r="A74" s="6" t="s">
        <v>6</v>
      </c>
      <c r="B74" s="6" t="s">
        <v>206</v>
      </c>
      <c r="C74" s="6" t="s">
        <v>81</v>
      </c>
      <c r="D74" s="6" t="s">
        <v>205</v>
      </c>
      <c r="E74" s="6" t="s">
        <v>204</v>
      </c>
      <c r="F74" s="5">
        <f>'ssp3-pop'!F74*('ssp3-us'!F74/100)</f>
        <v>0.21581517771999997</v>
      </c>
      <c r="G74" s="5">
        <f>'ssp3-pop'!G74*('ssp3-us'!G74/100)</f>
        <v>0.2330680694526612</v>
      </c>
      <c r="H74" s="5">
        <f>'ssp3-pop'!H74*('ssp3-us'!H74/100)</f>
        <v>0.25433749466192951</v>
      </c>
      <c r="I74" s="5">
        <f>'ssp3-pop'!I74*('ssp3-us'!I74/100)</f>
        <v>0.27836068095309269</v>
      </c>
      <c r="J74" s="5">
        <f>'ssp3-pop'!J74*('ssp3-us'!J74/100)</f>
        <v>0.30202498947391859</v>
      </c>
      <c r="K74" s="5">
        <f>'ssp3-pop'!K74*('ssp3-us'!K74/100)</f>
        <v>0.3227696570042477</v>
      </c>
      <c r="L74" s="5">
        <f>'ssp3-pop'!L74*('ssp3-us'!L74/100)</f>
        <v>0.34060171717575499</v>
      </c>
      <c r="M74" s="5">
        <f>'ssp3-pop'!M74*('ssp3-us'!M74/100)</f>
        <v>0.35672751965457478</v>
      </c>
      <c r="N74" s="5">
        <f>'ssp3-pop'!N74*('ssp3-us'!N74/100)</f>
        <v>0.37257434882111118</v>
      </c>
      <c r="O74" s="5">
        <f>'ssp3-pop'!O74*('ssp3-us'!O74/100)</f>
        <v>0.38806461173845863</v>
      </c>
      <c r="P74" s="5">
        <f>'ssp3-pop'!P74*('ssp3-us'!P74/100)</f>
        <v>0.40203721274020587</v>
      </c>
      <c r="Q74" s="5">
        <f>'ssp3-pop'!Q74*('ssp3-us'!Q74/100)</f>
        <v>0.41460710043273563</v>
      </c>
      <c r="R74" s="5">
        <f>'ssp3-pop'!R74*('ssp3-us'!R74/100)</f>
        <v>0.42578743654801382</v>
      </c>
      <c r="S74" s="5">
        <f>'ssp3-pop'!S74*('ssp3-us'!S74/100)</f>
        <v>0.43635481033260304</v>
      </c>
      <c r="T74" s="5">
        <f>'ssp3-pop'!T74*('ssp3-us'!T74/100)</f>
        <v>0.44703696789475295</v>
      </c>
      <c r="U74" s="5">
        <f>'ssp3-pop'!U74*('ssp3-us'!U74/100)</f>
        <v>0.45800015029250501</v>
      </c>
      <c r="V74" s="5">
        <f>'ssp3-pop'!V74*('ssp3-us'!V74/100)</f>
        <v>0.46930670761213905</v>
      </c>
      <c r="W74" s="5">
        <f>'ssp3-pop'!W74*('ssp3-us'!W74/100)</f>
        <v>0.48113711343122445</v>
      </c>
      <c r="X74" s="5">
        <f>'ssp3-pop'!X74*('ssp3-us'!X74/100)</f>
        <v>0.49355773617873838</v>
      </c>
    </row>
    <row r="75" spans="1:24" x14ac:dyDescent="0.3">
      <c r="A75" s="6" t="s">
        <v>6</v>
      </c>
      <c r="B75" s="6" t="s">
        <v>206</v>
      </c>
      <c r="C75" s="6" t="s">
        <v>82</v>
      </c>
      <c r="D75" s="6" t="s">
        <v>205</v>
      </c>
      <c r="E75" s="6" t="s">
        <v>204</v>
      </c>
      <c r="F75" s="5">
        <f>'ssp3-pop'!F75*('ssp3-us'!F75/100)</f>
        <v>7.0531890000000033</v>
      </c>
      <c r="G75" s="5">
        <f>'ssp3-pop'!G75*('ssp3-us'!G75/100)</f>
        <v>7.3251331951745442</v>
      </c>
      <c r="H75" s="5">
        <f>'ssp3-pop'!H75*('ssp3-us'!H75/100)</f>
        <v>7.541147271790611</v>
      </c>
      <c r="I75" s="5">
        <f>'ssp3-pop'!I75*('ssp3-us'!I75/100)</f>
        <v>7.7081691211547883</v>
      </c>
      <c r="J75" s="5">
        <f>'ssp3-pop'!J75*('ssp3-us'!J75/100)</f>
        <v>7.8574438930283712</v>
      </c>
      <c r="K75" s="5">
        <f>'ssp3-pop'!K75*('ssp3-us'!K75/100)</f>
        <v>7.9565169245731768</v>
      </c>
      <c r="L75" s="5">
        <f>'ssp3-pop'!L75*('ssp3-us'!L75/100)</f>
        <v>8.0058527543207489</v>
      </c>
      <c r="M75" s="5">
        <f>'ssp3-pop'!M75*('ssp3-us'!M75/100)</f>
        <v>8.0389695118427316</v>
      </c>
      <c r="N75" s="5">
        <f>'ssp3-pop'!N75*('ssp3-us'!N75/100)</f>
        <v>8.0772636421711788</v>
      </c>
      <c r="O75" s="5">
        <f>'ssp3-pop'!O75*('ssp3-us'!O75/100)</f>
        <v>8.1205492624107301</v>
      </c>
      <c r="P75" s="5">
        <f>'ssp3-pop'!P75*('ssp3-us'!P75/100)</f>
        <v>8.1718676577924825</v>
      </c>
      <c r="Q75" s="5">
        <f>'ssp3-pop'!Q75*('ssp3-us'!Q75/100)</f>
        <v>8.206108830682874</v>
      </c>
      <c r="R75" s="5">
        <f>'ssp3-pop'!R75*('ssp3-us'!R75/100)</f>
        <v>8.2256693395940896</v>
      </c>
      <c r="S75" s="5">
        <f>'ssp3-pop'!S75*('ssp3-us'!S75/100)</f>
        <v>8.2410718294013741</v>
      </c>
      <c r="T75" s="5">
        <f>'ssp3-pop'!T75*('ssp3-us'!T75/100)</f>
        <v>8.2620402556962134</v>
      </c>
      <c r="U75" s="5">
        <f>'ssp3-pop'!U75*('ssp3-us'!U75/100)</f>
        <v>8.2878382318130637</v>
      </c>
      <c r="V75" s="5">
        <f>'ssp3-pop'!V75*('ssp3-us'!V75/100)</f>
        <v>8.3094934656625572</v>
      </c>
      <c r="W75" s="5">
        <f>'ssp3-pop'!W75*('ssp3-us'!W75/100)</f>
        <v>8.3142053185426636</v>
      </c>
      <c r="X75" s="5">
        <f>'ssp3-pop'!X75*('ssp3-us'!X75/100)</f>
        <v>8.2898791295214149</v>
      </c>
    </row>
    <row r="76" spans="1:24" x14ac:dyDescent="0.3">
      <c r="A76" s="6" t="s">
        <v>6</v>
      </c>
      <c r="B76" s="6" t="s">
        <v>206</v>
      </c>
      <c r="C76" s="6" t="s">
        <v>83</v>
      </c>
      <c r="D76" s="6" t="s">
        <v>205</v>
      </c>
      <c r="E76" s="6" t="s">
        <v>204</v>
      </c>
      <c r="F76" s="5">
        <f>'ssp3-pop'!F76*('ssp3-us'!F76/100)</f>
        <v>3.9221744049600011</v>
      </c>
      <c r="G76" s="5">
        <f>'ssp3-pop'!G76*('ssp3-us'!G76/100)</f>
        <v>4.4010168147683668</v>
      </c>
      <c r="H76" s="5">
        <f>'ssp3-pop'!H76*('ssp3-us'!H76/100)</f>
        <v>4.9397129035125147</v>
      </c>
      <c r="I76" s="5">
        <f>'ssp3-pop'!I76*('ssp3-us'!I76/100)</f>
        <v>5.5131959005606772</v>
      </c>
      <c r="J76" s="5">
        <f>'ssp3-pop'!J76*('ssp3-us'!J76/100)</f>
        <v>6.100731452308314</v>
      </c>
      <c r="K76" s="5">
        <f>'ssp3-pop'!K76*('ssp3-us'!K76/100)</f>
        <v>6.6878380730583533</v>
      </c>
      <c r="L76" s="5">
        <f>'ssp3-pop'!L76*('ssp3-us'!L76/100)</f>
        <v>7.2806592065252564</v>
      </c>
      <c r="M76" s="5">
        <f>'ssp3-pop'!M76*('ssp3-us'!M76/100)</f>
        <v>7.8804034393687523</v>
      </c>
      <c r="N76" s="5">
        <f>'ssp3-pop'!N76*('ssp3-us'!N76/100)</f>
        <v>8.4849319610582103</v>
      </c>
      <c r="O76" s="5">
        <f>'ssp3-pop'!O76*('ssp3-us'!O76/100)</f>
        <v>9.0830791249373064</v>
      </c>
      <c r="P76" s="5">
        <f>'ssp3-pop'!P76*('ssp3-us'!P76/100)</f>
        <v>9.6663868257992682</v>
      </c>
      <c r="Q76" s="5">
        <f>'ssp3-pop'!Q76*('ssp3-us'!Q76/100)</f>
        <v>10.239261372559879</v>
      </c>
      <c r="R76" s="5">
        <f>'ssp3-pop'!R76*('ssp3-us'!R76/100)</f>
        <v>10.801062867502013</v>
      </c>
      <c r="S76" s="5">
        <f>'ssp3-pop'!S76*('ssp3-us'!S76/100)</f>
        <v>11.353866080305673</v>
      </c>
      <c r="T76" s="5">
        <f>'ssp3-pop'!T76*('ssp3-us'!T76/100)</f>
        <v>11.89875688339677</v>
      </c>
      <c r="U76" s="5">
        <f>'ssp3-pop'!U76*('ssp3-us'!U76/100)</f>
        <v>12.440416682717695</v>
      </c>
      <c r="V76" s="5">
        <f>'ssp3-pop'!V76*('ssp3-us'!V76/100)</f>
        <v>12.978391955274516</v>
      </c>
      <c r="W76" s="5">
        <f>'ssp3-pop'!W76*('ssp3-us'!W76/100)</f>
        <v>13.514973128470098</v>
      </c>
      <c r="X76" s="5">
        <f>'ssp3-pop'!X76*('ssp3-us'!X76/100)</f>
        <v>14.05067350602201</v>
      </c>
    </row>
    <row r="77" spans="1:24" x14ac:dyDescent="0.3">
      <c r="A77" s="6" t="s">
        <v>6</v>
      </c>
      <c r="B77" s="6" t="s">
        <v>206</v>
      </c>
      <c r="C77" s="6" t="s">
        <v>84</v>
      </c>
      <c r="D77" s="6" t="s">
        <v>205</v>
      </c>
      <c r="E77" s="6" t="s">
        <v>204</v>
      </c>
      <c r="F77" s="5">
        <f>'ssp3-pop'!F77*('ssp3-us'!F77/100)</f>
        <v>2.542394675400002</v>
      </c>
      <c r="G77" s="5">
        <f>'ssp3-pop'!G77*('ssp3-us'!G77/100)</f>
        <v>2.5787443291286052</v>
      </c>
      <c r="H77" s="5">
        <f>'ssp3-pop'!H77*('ssp3-us'!H77/100)</f>
        <v>2.6070699214978585</v>
      </c>
      <c r="I77" s="5">
        <f>'ssp3-pop'!I77*('ssp3-us'!I77/100)</f>
        <v>2.6252745448536787</v>
      </c>
      <c r="J77" s="5">
        <f>'ssp3-pop'!J77*('ssp3-us'!J77/100)</f>
        <v>2.63678278231709</v>
      </c>
      <c r="K77" s="5">
        <f>'ssp3-pop'!K77*('ssp3-us'!K77/100)</f>
        <v>2.6395866183219914</v>
      </c>
      <c r="L77" s="5">
        <f>'ssp3-pop'!L77*('ssp3-us'!L77/100)</f>
        <v>2.6379307008375075</v>
      </c>
      <c r="M77" s="5">
        <f>'ssp3-pop'!M77*('ssp3-us'!M77/100)</f>
        <v>2.6364858623173553</v>
      </c>
      <c r="N77" s="5">
        <f>'ssp3-pop'!N77*('ssp3-us'!N77/100)</f>
        <v>2.6382319913477739</v>
      </c>
      <c r="O77" s="5">
        <f>'ssp3-pop'!O77*('ssp3-us'!O77/100)</f>
        <v>2.6422321261278365</v>
      </c>
      <c r="P77" s="5">
        <f>'ssp3-pop'!P77*('ssp3-us'!P77/100)</f>
        <v>2.6480702433416696</v>
      </c>
      <c r="Q77" s="5">
        <f>'ssp3-pop'!Q77*('ssp3-us'!Q77/100)</f>
        <v>2.6521860705082672</v>
      </c>
      <c r="R77" s="5">
        <f>'ssp3-pop'!R77*('ssp3-us'!R77/100)</f>
        <v>2.6570100698215318</v>
      </c>
      <c r="S77" s="5">
        <f>'ssp3-pop'!S77*('ssp3-us'!S77/100)</f>
        <v>2.6656381484876341</v>
      </c>
      <c r="T77" s="5">
        <f>'ssp3-pop'!T77*('ssp3-us'!T77/100)</f>
        <v>2.679642498973712</v>
      </c>
      <c r="U77" s="5">
        <f>'ssp3-pop'!U77*('ssp3-us'!U77/100)</f>
        <v>2.6984895852593795</v>
      </c>
      <c r="V77" s="5">
        <f>'ssp3-pop'!V77*('ssp3-us'!V77/100)</f>
        <v>2.7202625321532157</v>
      </c>
      <c r="W77" s="5">
        <f>'ssp3-pop'!W77*('ssp3-us'!W77/100)</f>
        <v>2.7432188869778242</v>
      </c>
      <c r="X77" s="5">
        <f>'ssp3-pop'!X77*('ssp3-us'!X77/100)</f>
        <v>2.7662058994243219</v>
      </c>
    </row>
    <row r="78" spans="1:24" x14ac:dyDescent="0.3">
      <c r="A78" s="6" t="s">
        <v>6</v>
      </c>
      <c r="B78" s="6" t="s">
        <v>206</v>
      </c>
      <c r="C78" s="6" t="s">
        <v>85</v>
      </c>
      <c r="D78" s="6" t="s">
        <v>205</v>
      </c>
      <c r="E78" s="6" t="s">
        <v>204</v>
      </c>
      <c r="F78" s="5">
        <f>'ssp3-pop'!F78*('ssp3-us'!F78/100)</f>
        <v>5.2051825648900012</v>
      </c>
      <c r="G78" s="5">
        <f>'ssp3-pop'!G78*('ssp3-us'!G78/100)</f>
        <v>5.7860625602440212</v>
      </c>
      <c r="H78" s="5">
        <f>'ssp3-pop'!H78*('ssp3-us'!H78/100)</f>
        <v>6.3835863111269893</v>
      </c>
      <c r="I78" s="5">
        <f>'ssp3-pop'!I78*('ssp3-us'!I78/100)</f>
        <v>7.0009326644762107</v>
      </c>
      <c r="J78" s="5">
        <f>'ssp3-pop'!J78*('ssp3-us'!J78/100)</f>
        <v>7.614338608297607</v>
      </c>
      <c r="K78" s="5">
        <f>'ssp3-pop'!K78*('ssp3-us'!K78/100)</f>
        <v>8.1941649532835772</v>
      </c>
      <c r="L78" s="5">
        <f>'ssp3-pop'!L78*('ssp3-us'!L78/100)</f>
        <v>8.7389595000773781</v>
      </c>
      <c r="M78" s="5">
        <f>'ssp3-pop'!M78*('ssp3-us'!M78/100)</f>
        <v>9.2528559392455723</v>
      </c>
      <c r="N78" s="5">
        <f>'ssp3-pop'!N78*('ssp3-us'!N78/100)</f>
        <v>9.7346340199623675</v>
      </c>
      <c r="O78" s="5">
        <f>'ssp3-pop'!O78*('ssp3-us'!O78/100)</f>
        <v>10.167824367008343</v>
      </c>
      <c r="P78" s="5">
        <f>'ssp3-pop'!P78*('ssp3-us'!P78/100)</f>
        <v>10.55059701758003</v>
      </c>
      <c r="Q78" s="5">
        <f>'ssp3-pop'!Q78*('ssp3-us'!Q78/100)</f>
        <v>10.885113185287905</v>
      </c>
      <c r="R78" s="5">
        <f>'ssp3-pop'!R78*('ssp3-us'!R78/100)</f>
        <v>11.182532229027094</v>
      </c>
      <c r="S78" s="5">
        <f>'ssp3-pop'!S78*('ssp3-us'!S78/100)</f>
        <v>11.443153476963255</v>
      </c>
      <c r="T78" s="5">
        <f>'ssp3-pop'!T78*('ssp3-us'!T78/100)</f>
        <v>11.684111935103463</v>
      </c>
      <c r="U78" s="5">
        <f>'ssp3-pop'!U78*('ssp3-us'!U78/100)</f>
        <v>11.907717164902124</v>
      </c>
      <c r="V78" s="5">
        <f>'ssp3-pop'!V78*('ssp3-us'!V78/100)</f>
        <v>12.11192549655425</v>
      </c>
      <c r="W78" s="5">
        <f>'ssp3-pop'!W78*('ssp3-us'!W78/100)</f>
        <v>12.301697316503846</v>
      </c>
      <c r="X78" s="5">
        <f>'ssp3-pop'!X78*('ssp3-us'!X78/100)</f>
        <v>12.488073034641337</v>
      </c>
    </row>
    <row r="79" spans="1:24" x14ac:dyDescent="0.3">
      <c r="A79" s="6" t="s">
        <v>6</v>
      </c>
      <c r="B79" s="6" t="s">
        <v>206</v>
      </c>
      <c r="C79" s="6" t="s">
        <v>86</v>
      </c>
      <c r="D79" s="6" t="s">
        <v>205</v>
      </c>
      <c r="E79" s="6" t="s">
        <v>204</v>
      </c>
      <c r="F79" s="5">
        <f>'ssp3-pop'!F79*('ssp3-us'!F79/100)</f>
        <v>6.7983630627500071</v>
      </c>
      <c r="G79" s="5">
        <f>'ssp3-pop'!G79*('ssp3-us'!G79/100)</f>
        <v>6.7466499734144367</v>
      </c>
      <c r="H79" s="5">
        <f>'ssp3-pop'!H79*('ssp3-us'!H79/100)</f>
        <v>6.6486462568008156</v>
      </c>
      <c r="I79" s="5">
        <f>'ssp3-pop'!I79*('ssp3-us'!I79/100)</f>
        <v>6.5051192347355666</v>
      </c>
      <c r="J79" s="5">
        <f>'ssp3-pop'!J79*('ssp3-us'!J79/100)</f>
        <v>6.3246763777322119</v>
      </c>
      <c r="K79" s="5">
        <f>'ssp3-pop'!K79*('ssp3-us'!K79/100)</f>
        <v>6.1169373390565216</v>
      </c>
      <c r="L79" s="5">
        <f>'ssp3-pop'!L79*('ssp3-us'!L79/100)</f>
        <v>5.8915200208104812</v>
      </c>
      <c r="M79" s="5">
        <f>'ssp3-pop'!M79*('ssp3-us'!M79/100)</f>
        <v>5.6534775037361307</v>
      </c>
      <c r="N79" s="5">
        <f>'ssp3-pop'!N79*('ssp3-us'!N79/100)</f>
        <v>5.4023384072203893</v>
      </c>
      <c r="O79" s="5">
        <f>'ssp3-pop'!O79*('ssp3-us'!O79/100)</f>
        <v>5.1380132252458282</v>
      </c>
      <c r="P79" s="5">
        <f>'ssp3-pop'!P79*('ssp3-us'!P79/100)</f>
        <v>4.8605582803757859</v>
      </c>
      <c r="Q79" s="5">
        <f>'ssp3-pop'!Q79*('ssp3-us'!Q79/100)</f>
        <v>4.5715607198156798</v>
      </c>
      <c r="R79" s="5">
        <f>'ssp3-pop'!R79*('ssp3-us'!R79/100)</f>
        <v>4.2843153990610636</v>
      </c>
      <c r="S79" s="5">
        <f>'ssp3-pop'!S79*('ssp3-us'!S79/100)</f>
        <v>4.0094526983032228</v>
      </c>
      <c r="T79" s="5">
        <f>'ssp3-pop'!T79*('ssp3-us'!T79/100)</f>
        <v>3.7521017454007706</v>
      </c>
      <c r="U79" s="5">
        <f>'ssp3-pop'!U79*('ssp3-us'!U79/100)</f>
        <v>3.5112443376107718</v>
      </c>
      <c r="V79" s="5">
        <f>'ssp3-pop'!V79*('ssp3-us'!V79/100)</f>
        <v>3.2836039423205348</v>
      </c>
      <c r="W79" s="5">
        <f>'ssp3-pop'!W79*('ssp3-us'!W79/100)</f>
        <v>3.067417412149517</v>
      </c>
      <c r="X79" s="5">
        <f>'ssp3-pop'!X79*('ssp3-us'!X79/100)</f>
        <v>2.8623534634775378</v>
      </c>
    </row>
    <row r="80" spans="1:24" x14ac:dyDescent="0.3">
      <c r="A80" s="6" t="s">
        <v>6</v>
      </c>
      <c r="B80" s="6" t="s">
        <v>206</v>
      </c>
      <c r="C80" s="6" t="s">
        <v>87</v>
      </c>
      <c r="D80" s="6" t="s">
        <v>205</v>
      </c>
      <c r="E80" s="6" t="s">
        <v>204</v>
      </c>
      <c r="F80" s="5">
        <f>'ssp3-pop'!F80*('ssp3-us'!F80/100)</f>
        <v>106.21724961967512</v>
      </c>
      <c r="G80" s="5">
        <f>'ssp3-pop'!G80*('ssp3-us'!G80/100)</f>
        <v>113.15477050255298</v>
      </c>
      <c r="H80" s="5">
        <f>'ssp3-pop'!H80*('ssp3-us'!H80/100)</f>
        <v>120.07156908353839</v>
      </c>
      <c r="I80" s="5">
        <f>'ssp3-pop'!I80*('ssp3-us'!I80/100)</f>
        <v>126.7448414084819</v>
      </c>
      <c r="J80" s="5">
        <f>'ssp3-pop'!J80*('ssp3-us'!J80/100)</f>
        <v>133.06334300458258</v>
      </c>
      <c r="K80" s="5">
        <f>'ssp3-pop'!K80*('ssp3-us'!K80/100)</f>
        <v>138.67081685153636</v>
      </c>
      <c r="L80" s="5">
        <f>'ssp3-pop'!L80*('ssp3-us'!L80/100)</f>
        <v>143.57889595973575</v>
      </c>
      <c r="M80" s="5">
        <f>'ssp3-pop'!M80*('ssp3-us'!M80/100)</f>
        <v>147.83748012158028</v>
      </c>
      <c r="N80" s="5">
        <f>'ssp3-pop'!N80*('ssp3-us'!N80/100)</f>
        <v>151.45750007270112</v>
      </c>
      <c r="O80" s="5">
        <f>'ssp3-pop'!O80*('ssp3-us'!O80/100)</f>
        <v>154.3771478988898</v>
      </c>
      <c r="P80" s="5">
        <f>'ssp3-pop'!P80*('ssp3-us'!P80/100)</f>
        <v>156.68388518992958</v>
      </c>
      <c r="Q80" s="5">
        <f>'ssp3-pop'!Q80*('ssp3-us'!Q80/100)</f>
        <v>158.49444643905522</v>
      </c>
      <c r="R80" s="5">
        <f>'ssp3-pop'!R80*('ssp3-us'!R80/100)</f>
        <v>159.98043518615063</v>
      </c>
      <c r="S80" s="5">
        <f>'ssp3-pop'!S80*('ssp3-us'!S80/100)</f>
        <v>161.25602768064681</v>
      </c>
      <c r="T80" s="5">
        <f>'ssp3-pop'!T80*('ssp3-us'!T80/100)</f>
        <v>162.44913479016648</v>
      </c>
      <c r="U80" s="5">
        <f>'ssp3-pop'!U80*('ssp3-us'!U80/100)</f>
        <v>163.60323247657976</v>
      </c>
      <c r="V80" s="5">
        <f>'ssp3-pop'!V80*('ssp3-us'!V80/100)</f>
        <v>164.7673226824862</v>
      </c>
      <c r="W80" s="5">
        <f>'ssp3-pop'!W80*('ssp3-us'!W80/100)</f>
        <v>165.96932985932864</v>
      </c>
      <c r="X80" s="5">
        <f>'ssp3-pop'!X80*('ssp3-us'!X80/100)</f>
        <v>167.22792897435218</v>
      </c>
    </row>
    <row r="81" spans="1:24" x14ac:dyDescent="0.3">
      <c r="A81" s="6" t="s">
        <v>6</v>
      </c>
      <c r="B81" s="6" t="s">
        <v>206</v>
      </c>
      <c r="C81" s="6" t="s">
        <v>88</v>
      </c>
      <c r="D81" s="6" t="s">
        <v>205</v>
      </c>
      <c r="E81" s="6" t="s">
        <v>204</v>
      </c>
      <c r="F81" s="5">
        <f>'ssp3-pop'!F81*('ssp3-us'!F81/100)</f>
        <v>367.50675953269996</v>
      </c>
      <c r="G81" s="5">
        <f>'ssp3-pop'!G81*('ssp3-us'!G81/100)</f>
        <v>405.7368585906766</v>
      </c>
      <c r="H81" s="5">
        <f>'ssp3-pop'!H81*('ssp3-us'!H81/100)</f>
        <v>447.26789290232921</v>
      </c>
      <c r="I81" s="5">
        <f>'ssp3-pop'!I81*('ssp3-us'!I81/100)</f>
        <v>490.5451529764544</v>
      </c>
      <c r="J81" s="5">
        <f>'ssp3-pop'!J81*('ssp3-us'!J81/100)</f>
        <v>535.44922025544031</v>
      </c>
      <c r="K81" s="5">
        <f>'ssp3-pop'!K81*('ssp3-us'!K81/100)</f>
        <v>581.10808566795572</v>
      </c>
      <c r="L81" s="5">
        <f>'ssp3-pop'!L81*('ssp3-us'!L81/100)</f>
        <v>628.42719638025642</v>
      </c>
      <c r="M81" s="5">
        <f>'ssp3-pop'!M81*('ssp3-us'!M81/100)</f>
        <v>677.70962307953994</v>
      </c>
      <c r="N81" s="5">
        <f>'ssp3-pop'!N81*('ssp3-us'!N81/100)</f>
        <v>728.17028546386689</v>
      </c>
      <c r="O81" s="5">
        <f>'ssp3-pop'!O81*('ssp3-us'!O81/100)</f>
        <v>778.07529773769261</v>
      </c>
      <c r="P81" s="5">
        <f>'ssp3-pop'!P81*('ssp3-us'!P81/100)</f>
        <v>826.906494750408</v>
      </c>
      <c r="Q81" s="5">
        <f>'ssp3-pop'!Q81*('ssp3-us'!Q81/100)</f>
        <v>874.88975109435057</v>
      </c>
      <c r="R81" s="5">
        <f>'ssp3-pop'!R81*('ssp3-us'!R81/100)</f>
        <v>922.59538303360318</v>
      </c>
      <c r="S81" s="5">
        <f>'ssp3-pop'!S81*('ssp3-us'!S81/100)</f>
        <v>970.59784544625938</v>
      </c>
      <c r="T81" s="5">
        <f>'ssp3-pop'!T81*('ssp3-us'!T81/100)</f>
        <v>1018.7684120467239</v>
      </c>
      <c r="U81" s="5">
        <f>'ssp3-pop'!U81*('ssp3-us'!U81/100)</f>
        <v>1066.799020694325</v>
      </c>
      <c r="V81" s="5">
        <f>'ssp3-pop'!V81*('ssp3-us'!V81/100)</f>
        <v>1114.9872326888933</v>
      </c>
      <c r="W81" s="5">
        <f>'ssp3-pop'!W81*('ssp3-us'!W81/100)</f>
        <v>1163.4561544734677</v>
      </c>
      <c r="X81" s="5">
        <f>'ssp3-pop'!X81*('ssp3-us'!X81/100)</f>
        <v>1211.9798117604262</v>
      </c>
    </row>
    <row r="82" spans="1:24" x14ac:dyDescent="0.3">
      <c r="A82" s="6" t="s">
        <v>6</v>
      </c>
      <c r="B82" s="6" t="s">
        <v>206</v>
      </c>
      <c r="C82" s="6" t="s">
        <v>89</v>
      </c>
      <c r="D82" s="6" t="s">
        <v>205</v>
      </c>
      <c r="E82" s="6" t="s">
        <v>204</v>
      </c>
      <c r="F82" s="5">
        <f>'ssp3-pop'!F82*('ssp3-us'!F82/100)</f>
        <v>2.7687007589999997</v>
      </c>
      <c r="G82" s="5">
        <f>'ssp3-pop'!G82*('ssp3-us'!G82/100)</f>
        <v>2.9884477182815674</v>
      </c>
      <c r="H82" s="5">
        <f>'ssp3-pop'!H82*('ssp3-us'!H82/100)</f>
        <v>3.1635427409157506</v>
      </c>
      <c r="I82" s="5">
        <f>'ssp3-pop'!I82*('ssp3-us'!I82/100)</f>
        <v>3.2950142198229408</v>
      </c>
      <c r="J82" s="5">
        <f>'ssp3-pop'!J82*('ssp3-us'!J82/100)</f>
        <v>3.3946360456469087</v>
      </c>
      <c r="K82" s="5">
        <f>'ssp3-pop'!K82*('ssp3-us'!K82/100)</f>
        <v>3.4764108349868619</v>
      </c>
      <c r="L82" s="5">
        <f>'ssp3-pop'!L82*('ssp3-us'!L82/100)</f>
        <v>3.5423129006180196</v>
      </c>
      <c r="M82" s="5">
        <f>'ssp3-pop'!M82*('ssp3-us'!M82/100)</f>
        <v>3.5877260615587598</v>
      </c>
      <c r="N82" s="5">
        <f>'ssp3-pop'!N82*('ssp3-us'!N82/100)</f>
        <v>3.605597298278933</v>
      </c>
      <c r="O82" s="5">
        <f>'ssp3-pop'!O82*('ssp3-us'!O82/100)</f>
        <v>3.5946482425187689</v>
      </c>
      <c r="P82" s="5">
        <f>'ssp3-pop'!P82*('ssp3-us'!P82/100)</f>
        <v>3.557415720230984</v>
      </c>
      <c r="Q82" s="5">
        <f>'ssp3-pop'!Q82*('ssp3-us'!Q82/100)</f>
        <v>3.4978220041959283</v>
      </c>
      <c r="R82" s="5">
        <f>'ssp3-pop'!R82*('ssp3-us'!R82/100)</f>
        <v>3.4245502883232253</v>
      </c>
      <c r="S82" s="5">
        <f>'ssp3-pop'!S82*('ssp3-us'!S82/100)</f>
        <v>3.3437885288013525</v>
      </c>
      <c r="T82" s="5">
        <f>'ssp3-pop'!T82*('ssp3-us'!T82/100)</f>
        <v>3.2579658284513715</v>
      </c>
      <c r="U82" s="5">
        <f>'ssp3-pop'!U82*('ssp3-us'!U82/100)</f>
        <v>3.1657412683997181</v>
      </c>
      <c r="V82" s="5">
        <f>'ssp3-pop'!V82*('ssp3-us'!V82/100)</f>
        <v>3.0638680795482043</v>
      </c>
      <c r="W82" s="5">
        <f>'ssp3-pop'!W82*('ssp3-us'!W82/100)</f>
        <v>2.9497831765633387</v>
      </c>
      <c r="X82" s="5">
        <f>'ssp3-pop'!X82*('ssp3-us'!X82/100)</f>
        <v>2.8251741499688463</v>
      </c>
    </row>
    <row r="83" spans="1:24" x14ac:dyDescent="0.3">
      <c r="A83" s="6" t="s">
        <v>6</v>
      </c>
      <c r="B83" s="6" t="s">
        <v>206</v>
      </c>
      <c r="C83" s="6" t="s">
        <v>90</v>
      </c>
      <c r="D83" s="6" t="s">
        <v>205</v>
      </c>
      <c r="E83" s="6" t="s">
        <v>204</v>
      </c>
      <c r="F83" s="5">
        <f>'ssp3-pop'!F83*('ssp3-us'!F83/100)</f>
        <v>52.338562433899959</v>
      </c>
      <c r="G83" s="5">
        <f>'ssp3-pop'!G83*('ssp3-us'!G83/100)</f>
        <v>56.208866411126834</v>
      </c>
      <c r="H83" s="5">
        <f>'ssp3-pop'!H83*('ssp3-us'!H83/100)</f>
        <v>60.066341923938431</v>
      </c>
      <c r="I83" s="5">
        <f>'ssp3-pop'!I83*('ssp3-us'!I83/100)</f>
        <v>63.504532017765662</v>
      </c>
      <c r="J83" s="5">
        <f>'ssp3-pop'!J83*('ssp3-us'!J83/100)</f>
        <v>66.500633569167107</v>
      </c>
      <c r="K83" s="5">
        <f>'ssp3-pop'!K83*('ssp3-us'!K83/100)</f>
        <v>69.16972349996071</v>
      </c>
      <c r="L83" s="5">
        <f>'ssp3-pop'!L83*('ssp3-us'!L83/100)</f>
        <v>71.714880154723559</v>
      </c>
      <c r="M83" s="5">
        <f>'ssp3-pop'!M83*('ssp3-us'!M83/100)</f>
        <v>74.086251033831573</v>
      </c>
      <c r="N83" s="5">
        <f>'ssp3-pop'!N83*('ssp3-us'!N83/100)</f>
        <v>76.099677777077062</v>
      </c>
      <c r="O83" s="5">
        <f>'ssp3-pop'!O83*('ssp3-us'!O83/100)</f>
        <v>77.564524356029082</v>
      </c>
      <c r="P83" s="5">
        <f>'ssp3-pop'!P83*('ssp3-us'!P83/100)</f>
        <v>78.512379623837262</v>
      </c>
      <c r="Q83" s="5">
        <f>'ssp3-pop'!Q83*('ssp3-us'!Q83/100)</f>
        <v>79.09462404633156</v>
      </c>
      <c r="R83" s="5">
        <f>'ssp3-pop'!R83*('ssp3-us'!R83/100)</f>
        <v>79.498304768652829</v>
      </c>
      <c r="S83" s="5">
        <f>'ssp3-pop'!S83*('ssp3-us'!S83/100)</f>
        <v>79.909410898724985</v>
      </c>
      <c r="T83" s="5">
        <f>'ssp3-pop'!T83*('ssp3-us'!T83/100)</f>
        <v>80.495529871911032</v>
      </c>
      <c r="U83" s="5">
        <f>'ssp3-pop'!U83*('ssp3-us'!U83/100)</f>
        <v>81.381788577490326</v>
      </c>
      <c r="V83" s="5">
        <f>'ssp3-pop'!V83*('ssp3-us'!V83/100)</f>
        <v>82.602270320867845</v>
      </c>
      <c r="W83" s="5">
        <f>'ssp3-pop'!W83*('ssp3-us'!W83/100)</f>
        <v>84.090544421723564</v>
      </c>
      <c r="X83" s="5">
        <f>'ssp3-pop'!X83*('ssp3-us'!X83/100)</f>
        <v>85.745037275114043</v>
      </c>
    </row>
    <row r="84" spans="1:24" x14ac:dyDescent="0.3">
      <c r="A84" s="6" t="s">
        <v>6</v>
      </c>
      <c r="B84" s="6" t="s">
        <v>206</v>
      </c>
      <c r="C84" s="6" t="s">
        <v>91</v>
      </c>
      <c r="D84" s="6" t="s">
        <v>205</v>
      </c>
      <c r="E84" s="6" t="s">
        <v>204</v>
      </c>
      <c r="F84" s="5">
        <f>'ssp3-pop'!F84*('ssp3-us'!F84/100)</f>
        <v>20.958041912429994</v>
      </c>
      <c r="G84" s="5">
        <f>'ssp3-pop'!G84*('ssp3-us'!G84/100)</f>
        <v>24.643059279352858</v>
      </c>
      <c r="H84" s="5">
        <f>'ssp3-pop'!H84*('ssp3-us'!H84/100)</f>
        <v>28.869871043557467</v>
      </c>
      <c r="I84" s="5">
        <f>'ssp3-pop'!I84*('ssp3-us'!I84/100)</f>
        <v>33.541754082312167</v>
      </c>
      <c r="J84" s="5">
        <f>'ssp3-pop'!J84*('ssp3-us'!J84/100)</f>
        <v>38.620903469093427</v>
      </c>
      <c r="K84" s="5">
        <f>'ssp3-pop'!K84*('ssp3-us'!K84/100)</f>
        <v>43.921686705931393</v>
      </c>
      <c r="L84" s="5">
        <f>'ssp3-pop'!L84*('ssp3-us'!L84/100)</f>
        <v>49.424676324358963</v>
      </c>
      <c r="M84" s="5">
        <f>'ssp3-pop'!M84*('ssp3-us'!M84/100)</f>
        <v>55.14397753861028</v>
      </c>
      <c r="N84" s="5">
        <f>'ssp3-pop'!N84*('ssp3-us'!N84/100)</f>
        <v>61.086812613342758</v>
      </c>
      <c r="O84" s="5">
        <f>'ssp3-pop'!O84*('ssp3-us'!O84/100)</f>
        <v>67.151760795907009</v>
      </c>
      <c r="P84" s="5">
        <f>'ssp3-pop'!P84*('ssp3-us'!P84/100)</f>
        <v>73.311334462834537</v>
      </c>
      <c r="Q84" s="5">
        <f>'ssp3-pop'!Q84*('ssp3-us'!Q84/100)</f>
        <v>79.563949543790002</v>
      </c>
      <c r="R84" s="5">
        <f>'ssp3-pop'!R84*('ssp3-us'!R84/100)</f>
        <v>85.918982054614162</v>
      </c>
      <c r="S84" s="5">
        <f>'ssp3-pop'!S84*('ssp3-us'!S84/100)</f>
        <v>92.373411690713496</v>
      </c>
      <c r="T84" s="5">
        <f>'ssp3-pop'!T84*('ssp3-us'!T84/100)</f>
        <v>98.89210583170734</v>
      </c>
      <c r="U84" s="5">
        <f>'ssp3-pop'!U84*('ssp3-us'!U84/100)</f>
        <v>105.43942905673512</v>
      </c>
      <c r="V84" s="5">
        <f>'ssp3-pop'!V84*('ssp3-us'!V84/100)</f>
        <v>112.0084484816381</v>
      </c>
      <c r="W84" s="5">
        <f>'ssp3-pop'!W84*('ssp3-us'!W84/100)</f>
        <v>118.61212451032361</v>
      </c>
      <c r="X84" s="5">
        <f>'ssp3-pop'!X84*('ssp3-us'!X84/100)</f>
        <v>125.26919637775538</v>
      </c>
    </row>
    <row r="85" spans="1:24" x14ac:dyDescent="0.3">
      <c r="A85" s="6" t="s">
        <v>6</v>
      </c>
      <c r="B85" s="6" t="s">
        <v>206</v>
      </c>
      <c r="C85" s="6" t="s">
        <v>92</v>
      </c>
      <c r="D85" s="6" t="s">
        <v>205</v>
      </c>
      <c r="E85" s="6" t="s">
        <v>204</v>
      </c>
      <c r="F85" s="5">
        <f>'ssp3-pop'!F85*('ssp3-us'!F85/100)</f>
        <v>0.29905819496165698</v>
      </c>
      <c r="G85" s="5">
        <f>'ssp3-pop'!G85*('ssp3-us'!G85/100)</f>
        <v>0.32741432803230752</v>
      </c>
      <c r="H85" s="5">
        <f>'ssp3-pop'!H85*('ssp3-us'!H85/100)</f>
        <v>0.34728990702721763</v>
      </c>
      <c r="I85" s="5">
        <f>'ssp3-pop'!I85*('ssp3-us'!I85/100)</f>
        <v>0.36197931205335132</v>
      </c>
      <c r="J85" s="5">
        <f>'ssp3-pop'!J85*('ssp3-us'!J85/100)</f>
        <v>0.37296612264846873</v>
      </c>
      <c r="K85" s="5">
        <f>'ssp3-pop'!K85*('ssp3-us'!K85/100)</f>
        <v>0.38154474626304685</v>
      </c>
      <c r="L85" s="5">
        <f>'ssp3-pop'!L85*('ssp3-us'!L85/100)</f>
        <v>0.38820953420938364</v>
      </c>
      <c r="M85" s="5">
        <f>'ssp3-pop'!M85*('ssp3-us'!M85/100)</f>
        <v>0.39293056046942781</v>
      </c>
      <c r="N85" s="5">
        <f>'ssp3-pop'!N85*('ssp3-us'!N85/100)</f>
        <v>0.39527382203329908</v>
      </c>
      <c r="O85" s="5">
        <f>'ssp3-pop'!O85*('ssp3-us'!O85/100)</f>
        <v>0.39527451888039633</v>
      </c>
      <c r="P85" s="5">
        <f>'ssp3-pop'!P85*('ssp3-us'!P85/100)</f>
        <v>0.39318927623176608</v>
      </c>
      <c r="Q85" s="5">
        <f>'ssp3-pop'!Q85*('ssp3-us'!Q85/100)</f>
        <v>0.38904015529932295</v>
      </c>
      <c r="R85" s="5">
        <f>'ssp3-pop'!R85*('ssp3-us'!R85/100)</f>
        <v>0.38314857302860578</v>
      </c>
      <c r="S85" s="5">
        <f>'ssp3-pop'!S85*('ssp3-us'!S85/100)</f>
        <v>0.37567447383317198</v>
      </c>
      <c r="T85" s="5">
        <f>'ssp3-pop'!T85*('ssp3-us'!T85/100)</f>
        <v>0.36667069543462727</v>
      </c>
      <c r="U85" s="5">
        <f>'ssp3-pop'!U85*('ssp3-us'!U85/100)</f>
        <v>0.35623850491880149</v>
      </c>
      <c r="V85" s="5">
        <f>'ssp3-pop'!V85*('ssp3-us'!V85/100)</f>
        <v>0.34470631049677614</v>
      </c>
      <c r="W85" s="5">
        <f>'ssp3-pop'!W85*('ssp3-us'!W85/100)</f>
        <v>0.3322351867363203</v>
      </c>
      <c r="X85" s="5">
        <f>'ssp3-pop'!X85*('ssp3-us'!X85/100)</f>
        <v>0.31884780919369532</v>
      </c>
    </row>
    <row r="86" spans="1:24" x14ac:dyDescent="0.3">
      <c r="A86" s="6" t="s">
        <v>6</v>
      </c>
      <c r="B86" s="6" t="s">
        <v>206</v>
      </c>
      <c r="C86" s="6" t="s">
        <v>93</v>
      </c>
      <c r="D86" s="6" t="s">
        <v>205</v>
      </c>
      <c r="E86" s="6" t="s">
        <v>204</v>
      </c>
      <c r="F86" s="5">
        <f>'ssp3-pop'!F86*('ssp3-us'!F86/100)</f>
        <v>6.814022952000002</v>
      </c>
      <c r="G86" s="5">
        <f>'ssp3-pop'!G86*('ssp3-us'!G86/100)</f>
        <v>7.5625413595279616</v>
      </c>
      <c r="H86" s="5">
        <f>'ssp3-pop'!H86*('ssp3-us'!H86/100)</f>
        <v>8.2366062419549184</v>
      </c>
      <c r="I86" s="5">
        <f>'ssp3-pop'!I86*('ssp3-us'!I86/100)</f>
        <v>8.8222676434165379</v>
      </c>
      <c r="J86" s="5">
        <f>'ssp3-pop'!J86*('ssp3-us'!J86/100)</f>
        <v>9.3476100451870199</v>
      </c>
      <c r="K86" s="5">
        <f>'ssp3-pop'!K86*('ssp3-us'!K86/100)</f>
        <v>9.8526798252821575</v>
      </c>
      <c r="L86" s="5">
        <f>'ssp3-pop'!L86*('ssp3-us'!L86/100)</f>
        <v>10.339093929591698</v>
      </c>
      <c r="M86" s="5">
        <f>'ssp3-pop'!M86*('ssp3-us'!M86/100)</f>
        <v>10.787744229318983</v>
      </c>
      <c r="N86" s="5">
        <f>'ssp3-pop'!N86*('ssp3-us'!N86/100)</f>
        <v>11.178884102519012</v>
      </c>
      <c r="O86" s="5">
        <f>'ssp3-pop'!O86*('ssp3-us'!O86/100)</f>
        <v>11.514236191723821</v>
      </c>
      <c r="P86" s="5">
        <f>'ssp3-pop'!P86*('ssp3-us'!P86/100)</f>
        <v>11.795543040841649</v>
      </c>
      <c r="Q86" s="5">
        <f>'ssp3-pop'!Q86*('ssp3-us'!Q86/100)</f>
        <v>12.043965981514063</v>
      </c>
      <c r="R86" s="5">
        <f>'ssp3-pop'!R86*('ssp3-us'!R86/100)</f>
        <v>12.261695983019928</v>
      </c>
      <c r="S86" s="5">
        <f>'ssp3-pop'!S86*('ssp3-us'!S86/100)</f>
        <v>12.445635941543465</v>
      </c>
      <c r="T86" s="5">
        <f>'ssp3-pop'!T86*('ssp3-us'!T86/100)</f>
        <v>12.589026658458875</v>
      </c>
      <c r="U86" s="5">
        <f>'ssp3-pop'!U86*('ssp3-us'!U86/100)</f>
        <v>12.693841254903605</v>
      </c>
      <c r="V86" s="5">
        <f>'ssp3-pop'!V86*('ssp3-us'!V86/100)</f>
        <v>12.762595854114371</v>
      </c>
      <c r="W86" s="5">
        <f>'ssp3-pop'!W86*('ssp3-us'!W86/100)</f>
        <v>12.799924168008193</v>
      </c>
      <c r="X86" s="5">
        <f>'ssp3-pop'!X86*('ssp3-us'!X86/100)</f>
        <v>12.805984705844152</v>
      </c>
    </row>
    <row r="87" spans="1:24" x14ac:dyDescent="0.3">
      <c r="A87" s="6" t="s">
        <v>6</v>
      </c>
      <c r="B87" s="6" t="s">
        <v>206</v>
      </c>
      <c r="C87" s="6" t="s">
        <v>94</v>
      </c>
      <c r="D87" s="6" t="s">
        <v>205</v>
      </c>
      <c r="E87" s="6" t="s">
        <v>204</v>
      </c>
      <c r="F87" s="5">
        <f>'ssp3-pop'!F87*('ssp3-us'!F87/100)</f>
        <v>41.392559692799978</v>
      </c>
      <c r="G87" s="5">
        <f>'ssp3-pop'!G87*('ssp3-us'!G87/100)</f>
        <v>42.191236905628259</v>
      </c>
      <c r="H87" s="5">
        <f>'ssp3-pop'!H87*('ssp3-us'!H87/100)</f>
        <v>42.246535820704921</v>
      </c>
      <c r="I87" s="5">
        <f>'ssp3-pop'!I87*('ssp3-us'!I87/100)</f>
        <v>41.918420669149832</v>
      </c>
      <c r="J87" s="5">
        <f>'ssp3-pop'!J87*('ssp3-us'!J87/100)</f>
        <v>41.35747695359543</v>
      </c>
      <c r="K87" s="5">
        <f>'ssp3-pop'!K87*('ssp3-us'!K87/100)</f>
        <v>40.653551123828159</v>
      </c>
      <c r="L87" s="5">
        <f>'ssp3-pop'!L87*('ssp3-us'!L87/100)</f>
        <v>39.791136719009323</v>
      </c>
      <c r="M87" s="5">
        <f>'ssp3-pop'!M87*('ssp3-us'!M87/100)</f>
        <v>38.71110713854025</v>
      </c>
      <c r="N87" s="5">
        <f>'ssp3-pop'!N87*('ssp3-us'!N87/100)</f>
        <v>37.383459814987006</v>
      </c>
      <c r="O87" s="5">
        <f>'ssp3-pop'!O87*('ssp3-us'!O87/100)</f>
        <v>35.845564748098958</v>
      </c>
      <c r="P87" s="5">
        <f>'ssp3-pop'!P87*('ssp3-us'!P87/100)</f>
        <v>34.180517760184792</v>
      </c>
      <c r="Q87" s="5">
        <f>'ssp3-pop'!Q87*('ssp3-us'!Q87/100)</f>
        <v>32.476158694090842</v>
      </c>
      <c r="R87" s="5">
        <f>'ssp3-pop'!R87*('ssp3-us'!R87/100)</f>
        <v>30.838667078155758</v>
      </c>
      <c r="S87" s="5">
        <f>'ssp3-pop'!S87*('ssp3-us'!S87/100)</f>
        <v>29.302993068834208</v>
      </c>
      <c r="T87" s="5">
        <f>'ssp3-pop'!T87*('ssp3-us'!T87/100)</f>
        <v>27.870492935924524</v>
      </c>
      <c r="U87" s="5">
        <f>'ssp3-pop'!U87*('ssp3-us'!U87/100)</f>
        <v>26.502163765015421</v>
      </c>
      <c r="V87" s="5">
        <f>'ssp3-pop'!V87*('ssp3-us'!V87/100)</f>
        <v>25.153022088484885</v>
      </c>
      <c r="W87" s="5">
        <f>'ssp3-pop'!W87*('ssp3-us'!W87/100)</f>
        <v>23.807515407597151</v>
      </c>
      <c r="X87" s="5">
        <f>'ssp3-pop'!X87*('ssp3-us'!X87/100)</f>
        <v>22.470463541173448</v>
      </c>
    </row>
    <row r="88" spans="1:24" x14ac:dyDescent="0.3">
      <c r="A88" s="6" t="s">
        <v>6</v>
      </c>
      <c r="B88" s="6" t="s">
        <v>206</v>
      </c>
      <c r="C88" s="6" t="s">
        <v>95</v>
      </c>
      <c r="D88" s="6" t="s">
        <v>205</v>
      </c>
      <c r="E88" s="6" t="s">
        <v>204</v>
      </c>
      <c r="F88" s="5">
        <f>'ssp3-pop'!F88*('ssp3-us'!F88/100)</f>
        <v>1.4255115031200001</v>
      </c>
      <c r="G88" s="5">
        <f>'ssp3-pop'!G88*('ssp3-us'!G88/100)</f>
        <v>1.4923602662751385</v>
      </c>
      <c r="H88" s="5">
        <f>'ssp3-pop'!H88*('ssp3-us'!H88/100)</f>
        <v>1.5763877029183997</v>
      </c>
      <c r="I88" s="5">
        <f>'ssp3-pop'!I88*('ssp3-us'!I88/100)</f>
        <v>1.6723434028026376</v>
      </c>
      <c r="J88" s="5">
        <f>'ssp3-pop'!J88*('ssp3-us'!J88/100)</f>
        <v>1.766061271634197</v>
      </c>
      <c r="K88" s="5">
        <f>'ssp3-pop'!K88*('ssp3-us'!K88/100)</f>
        <v>1.852238354155761</v>
      </c>
      <c r="L88" s="5">
        <f>'ssp3-pop'!L88*('ssp3-us'!L88/100)</f>
        <v>1.9343585872686628</v>
      </c>
      <c r="M88" s="5">
        <f>'ssp3-pop'!M88*('ssp3-us'!M88/100)</f>
        <v>2.0157719376411434</v>
      </c>
      <c r="N88" s="5">
        <f>'ssp3-pop'!N88*('ssp3-us'!N88/100)</f>
        <v>2.0970173389415385</v>
      </c>
      <c r="O88" s="5">
        <f>'ssp3-pop'!O88*('ssp3-us'!O88/100)</f>
        <v>2.1744568911100806</v>
      </c>
      <c r="P88" s="5">
        <f>'ssp3-pop'!P88*('ssp3-us'!P88/100)</f>
        <v>2.2477082155286134</v>
      </c>
      <c r="Q88" s="5">
        <f>'ssp3-pop'!Q88*('ssp3-us'!Q88/100)</f>
        <v>2.321442057962837</v>
      </c>
      <c r="R88" s="5">
        <f>'ssp3-pop'!R88*('ssp3-us'!R88/100)</f>
        <v>2.3975842819926561</v>
      </c>
      <c r="S88" s="5">
        <f>'ssp3-pop'!S88*('ssp3-us'!S88/100)</f>
        <v>2.4762677906094832</v>
      </c>
      <c r="T88" s="5">
        <f>'ssp3-pop'!T88*('ssp3-us'!T88/100)</f>
        <v>2.5560486799506146</v>
      </c>
      <c r="U88" s="5">
        <f>'ssp3-pop'!U88*('ssp3-us'!U88/100)</f>
        <v>2.6366897873128181</v>
      </c>
      <c r="V88" s="5">
        <f>'ssp3-pop'!V88*('ssp3-us'!V88/100)</f>
        <v>2.7195096550449085</v>
      </c>
      <c r="W88" s="5">
        <f>'ssp3-pop'!W88*('ssp3-us'!W88/100)</f>
        <v>2.807609682301337</v>
      </c>
      <c r="X88" s="5">
        <f>'ssp3-pop'!X88*('ssp3-us'!X88/100)</f>
        <v>2.9021293322526325</v>
      </c>
    </row>
    <row r="89" spans="1:24" x14ac:dyDescent="0.3">
      <c r="A89" s="6" t="s">
        <v>6</v>
      </c>
      <c r="B89" s="6" t="s">
        <v>206</v>
      </c>
      <c r="C89" s="6" t="s">
        <v>96</v>
      </c>
      <c r="D89" s="6" t="s">
        <v>205</v>
      </c>
      <c r="E89" s="6" t="s">
        <v>204</v>
      </c>
      <c r="F89" s="5">
        <f>'ssp3-pop'!F89*('ssp3-us'!F89/100)</f>
        <v>4.8586437462900012</v>
      </c>
      <c r="G89" s="5">
        <f>'ssp3-pop'!G89*('ssp3-us'!G89/100)</f>
        <v>5.6065739563867698</v>
      </c>
      <c r="H89" s="5">
        <f>'ssp3-pop'!H89*('ssp3-us'!H89/100)</f>
        <v>6.4296451149093494</v>
      </c>
      <c r="I89" s="5">
        <f>'ssp3-pop'!I89*('ssp3-us'!I89/100)</f>
        <v>7.2899016208401877</v>
      </c>
      <c r="J89" s="5">
        <f>'ssp3-pop'!J89*('ssp3-us'!J89/100)</f>
        <v>8.1996801219021851</v>
      </c>
      <c r="K89" s="5">
        <f>'ssp3-pop'!K89*('ssp3-us'!K89/100)</f>
        <v>9.1282613135482134</v>
      </c>
      <c r="L89" s="5">
        <f>'ssp3-pop'!L89*('ssp3-us'!L89/100)</f>
        <v>10.079917134315298</v>
      </c>
      <c r="M89" s="5">
        <f>'ssp3-pop'!M89*('ssp3-us'!M89/100)</f>
        <v>11.068748086421628</v>
      </c>
      <c r="N89" s="5">
        <f>'ssp3-pop'!N89*('ssp3-us'!N89/100)</f>
        <v>12.101610640094716</v>
      </c>
      <c r="O89" s="5">
        <f>'ssp3-pop'!O89*('ssp3-us'!O89/100)</f>
        <v>13.147961196503253</v>
      </c>
      <c r="P89" s="5">
        <f>'ssp3-pop'!P89*('ssp3-us'!P89/100)</f>
        <v>14.180005878747696</v>
      </c>
      <c r="Q89" s="5">
        <f>'ssp3-pop'!Q89*('ssp3-us'!Q89/100)</f>
        <v>15.163751865119137</v>
      </c>
      <c r="R89" s="5">
        <f>'ssp3-pop'!R89*('ssp3-us'!R89/100)</f>
        <v>16.100634201416671</v>
      </c>
      <c r="S89" s="5">
        <f>'ssp3-pop'!S89*('ssp3-us'!S89/100)</f>
        <v>17.001408033989062</v>
      </c>
      <c r="T89" s="5">
        <f>'ssp3-pop'!T89*('ssp3-us'!T89/100)</f>
        <v>17.871371251557672</v>
      </c>
      <c r="U89" s="5">
        <f>'ssp3-pop'!U89*('ssp3-us'!U89/100)</f>
        <v>18.700889460776096</v>
      </c>
      <c r="V89" s="5">
        <f>'ssp3-pop'!V89*('ssp3-us'!V89/100)</f>
        <v>19.474867239735588</v>
      </c>
      <c r="W89" s="5">
        <f>'ssp3-pop'!W89*('ssp3-us'!W89/100)</f>
        <v>20.18215300172816</v>
      </c>
      <c r="X89" s="5">
        <f>'ssp3-pop'!X89*('ssp3-us'!X89/100)</f>
        <v>20.818368936265593</v>
      </c>
    </row>
    <row r="90" spans="1:24" x14ac:dyDescent="0.3">
      <c r="A90" s="6" t="s">
        <v>6</v>
      </c>
      <c r="B90" s="6" t="s">
        <v>206</v>
      </c>
      <c r="C90" s="6" t="s">
        <v>97</v>
      </c>
      <c r="D90" s="6" t="s">
        <v>205</v>
      </c>
      <c r="E90" s="6" t="s">
        <v>204</v>
      </c>
      <c r="F90" s="5">
        <f>'ssp3-pop'!F90*('ssp3-us'!F90/100)</f>
        <v>84.567751424439749</v>
      </c>
      <c r="G90" s="5">
        <f>'ssp3-pop'!G90*('ssp3-us'!G90/100)</f>
        <v>85.004516526094804</v>
      </c>
      <c r="H90" s="5">
        <f>'ssp3-pop'!H90*('ssp3-us'!H90/100)</f>
        <v>84.22881911488254</v>
      </c>
      <c r="I90" s="5">
        <f>'ssp3-pop'!I90*('ssp3-us'!I90/100)</f>
        <v>82.45788673214993</v>
      </c>
      <c r="J90" s="5">
        <f>'ssp3-pop'!J90*('ssp3-us'!J90/100)</f>
        <v>79.965429898608676</v>
      </c>
      <c r="K90" s="5">
        <f>'ssp3-pop'!K90*('ssp3-us'!K90/100)</f>
        <v>77.052499615606564</v>
      </c>
      <c r="L90" s="5">
        <f>'ssp3-pop'!L90*('ssp3-us'!L90/100)</f>
        <v>73.852168626899157</v>
      </c>
      <c r="M90" s="5">
        <f>'ssp3-pop'!M90*('ssp3-us'!M90/100)</f>
        <v>70.463233367131849</v>
      </c>
      <c r="N90" s="5">
        <f>'ssp3-pop'!N90*('ssp3-us'!N90/100)</f>
        <v>66.935824389353201</v>
      </c>
      <c r="O90" s="5">
        <f>'ssp3-pop'!O90*('ssp3-us'!O90/100)</f>
        <v>63.33766163248562</v>
      </c>
      <c r="P90" s="5">
        <f>'ssp3-pop'!P90*('ssp3-us'!P90/100)</f>
        <v>59.603020965531911</v>
      </c>
      <c r="Q90" s="5">
        <f>'ssp3-pop'!Q90*('ssp3-us'!Q90/100)</f>
        <v>55.762670449693651</v>
      </c>
      <c r="R90" s="5">
        <f>'ssp3-pop'!R90*('ssp3-us'!R90/100)</f>
        <v>51.942301998778362</v>
      </c>
      <c r="S90" s="5">
        <f>'ssp3-pop'!S90*('ssp3-us'!S90/100)</f>
        <v>48.251746813718491</v>
      </c>
      <c r="T90" s="5">
        <f>'ssp3-pop'!T90*('ssp3-us'!T90/100)</f>
        <v>44.787748058483807</v>
      </c>
      <c r="U90" s="5">
        <f>'ssp3-pop'!U90*('ssp3-us'!U90/100)</f>
        <v>41.523047535008452</v>
      </c>
      <c r="V90" s="5">
        <f>'ssp3-pop'!V90*('ssp3-us'!V90/100)</f>
        <v>38.435971005215762</v>
      </c>
      <c r="W90" s="5">
        <f>'ssp3-pop'!W90*('ssp3-us'!W90/100)</f>
        <v>35.491438720792274</v>
      </c>
      <c r="X90" s="5">
        <f>'ssp3-pop'!X90*('ssp3-us'!X90/100)</f>
        <v>32.677122253965827</v>
      </c>
    </row>
    <row r="91" spans="1:24" x14ac:dyDescent="0.3">
      <c r="A91" s="6" t="s">
        <v>6</v>
      </c>
      <c r="B91" s="6" t="s">
        <v>206</v>
      </c>
      <c r="C91" s="6" t="s">
        <v>98</v>
      </c>
      <c r="D91" s="6" t="s">
        <v>205</v>
      </c>
      <c r="E91" s="6" t="s">
        <v>204</v>
      </c>
      <c r="F91" s="5">
        <f>'ssp3-pop'!F91*('ssp3-us'!F91/100)</f>
        <v>9.3763862772871409</v>
      </c>
      <c r="G91" s="5">
        <f>'ssp3-pop'!G91*('ssp3-us'!G91/100)</f>
        <v>10.155570304335786</v>
      </c>
      <c r="H91" s="5">
        <f>'ssp3-pop'!H91*('ssp3-us'!H91/100)</f>
        <v>10.916289121821034</v>
      </c>
      <c r="I91" s="5">
        <f>'ssp3-pop'!I91*('ssp3-us'!I91/100)</f>
        <v>11.605981731402125</v>
      </c>
      <c r="J91" s="5">
        <f>'ssp3-pop'!J91*('ssp3-us'!J91/100)</f>
        <v>12.231337806683957</v>
      </c>
      <c r="K91" s="5">
        <f>'ssp3-pop'!K91*('ssp3-us'!K91/100)</f>
        <v>12.826738766361425</v>
      </c>
      <c r="L91" s="5">
        <f>'ssp3-pop'!L91*('ssp3-us'!L91/100)</f>
        <v>13.429304059846693</v>
      </c>
      <c r="M91" s="5">
        <f>'ssp3-pop'!M91*('ssp3-us'!M91/100)</f>
        <v>14.011988597807326</v>
      </c>
      <c r="N91" s="5">
        <f>'ssp3-pop'!N91*('ssp3-us'!N91/100)</f>
        <v>14.549787281188843</v>
      </c>
      <c r="O91" s="5">
        <f>'ssp3-pop'!O91*('ssp3-us'!O91/100)</f>
        <v>15.023538790406738</v>
      </c>
      <c r="P91" s="5">
        <f>'ssp3-pop'!P91*('ssp3-us'!P91/100)</f>
        <v>15.453243326449988</v>
      </c>
      <c r="Q91" s="5">
        <f>'ssp3-pop'!Q91*('ssp3-us'!Q91/100)</f>
        <v>15.854559725052559</v>
      </c>
      <c r="R91" s="5">
        <f>'ssp3-pop'!R91*('ssp3-us'!R91/100)</f>
        <v>16.2402685131186</v>
      </c>
      <c r="S91" s="5">
        <f>'ssp3-pop'!S91*('ssp3-us'!S91/100)</f>
        <v>16.60512416510683</v>
      </c>
      <c r="T91" s="5">
        <f>'ssp3-pop'!T91*('ssp3-us'!T91/100)</f>
        <v>16.937223218817451</v>
      </c>
      <c r="U91" s="5">
        <f>'ssp3-pop'!U91*('ssp3-us'!U91/100)</f>
        <v>17.234471180666752</v>
      </c>
      <c r="V91" s="5">
        <f>'ssp3-pop'!V91*('ssp3-us'!V91/100)</f>
        <v>17.501444774649674</v>
      </c>
      <c r="W91" s="5">
        <f>'ssp3-pop'!W91*('ssp3-us'!W91/100)</f>
        <v>17.742341027130472</v>
      </c>
      <c r="X91" s="5">
        <f>'ssp3-pop'!X91*('ssp3-us'!X91/100)</f>
        <v>17.960047205210145</v>
      </c>
    </row>
    <row r="92" spans="1:24" x14ac:dyDescent="0.3">
      <c r="A92" s="6" t="s">
        <v>6</v>
      </c>
      <c r="B92" s="6" t="s">
        <v>206</v>
      </c>
      <c r="C92" s="6" t="s">
        <v>99</v>
      </c>
      <c r="D92" s="6" t="s">
        <v>205</v>
      </c>
      <c r="E92" s="6" t="s">
        <v>204</v>
      </c>
      <c r="F92" s="5">
        <f>'ssp3-pop'!F92*('ssp3-us'!F92/100)</f>
        <v>8.9857128675999967</v>
      </c>
      <c r="G92" s="5">
        <f>'ssp3-pop'!G92*('ssp3-us'!G92/100)</f>
        <v>10.771427066907663</v>
      </c>
      <c r="H92" s="5">
        <f>'ssp3-pop'!H92*('ssp3-us'!H92/100)</f>
        <v>12.825893037857181</v>
      </c>
      <c r="I92" s="5">
        <f>'ssp3-pop'!I92*('ssp3-us'!I92/100)</f>
        <v>15.110437618977556</v>
      </c>
      <c r="J92" s="5">
        <f>'ssp3-pop'!J92*('ssp3-us'!J92/100)</f>
        <v>17.655483747968539</v>
      </c>
      <c r="K92" s="5">
        <f>'ssp3-pop'!K92*('ssp3-us'!K92/100)</f>
        <v>20.40483847001029</v>
      </c>
      <c r="L92" s="5">
        <f>'ssp3-pop'!L92*('ssp3-us'!L92/100)</f>
        <v>23.376814662449505</v>
      </c>
      <c r="M92" s="5">
        <f>'ssp3-pop'!M92*('ssp3-us'!M92/100)</f>
        <v>26.539184174871185</v>
      </c>
      <c r="N92" s="5">
        <f>'ssp3-pop'!N92*('ssp3-us'!N92/100)</f>
        <v>29.865601609039292</v>
      </c>
      <c r="O92" s="5">
        <f>'ssp3-pop'!O92*('ssp3-us'!O92/100)</f>
        <v>33.247095921941586</v>
      </c>
      <c r="P92" s="5">
        <f>'ssp3-pop'!P92*('ssp3-us'!P92/100)</f>
        <v>36.708624639992991</v>
      </c>
      <c r="Q92" s="5">
        <f>'ssp3-pop'!Q92*('ssp3-us'!Q92/100)</f>
        <v>40.230534168868012</v>
      </c>
      <c r="R92" s="5">
        <f>'ssp3-pop'!R92*('ssp3-us'!R92/100)</f>
        <v>43.886359075371999</v>
      </c>
      <c r="S92" s="5">
        <f>'ssp3-pop'!S92*('ssp3-us'!S92/100)</f>
        <v>47.60874002984648</v>
      </c>
      <c r="T92" s="5">
        <f>'ssp3-pop'!T92*('ssp3-us'!T92/100)</f>
        <v>51.365923311249198</v>
      </c>
      <c r="U92" s="5">
        <f>'ssp3-pop'!U92*('ssp3-us'!U92/100)</f>
        <v>55.118225104568616</v>
      </c>
      <c r="V92" s="5">
        <f>'ssp3-pop'!V92*('ssp3-us'!V92/100)</f>
        <v>58.839601834955104</v>
      </c>
      <c r="W92" s="5">
        <f>'ssp3-pop'!W92*('ssp3-us'!W92/100)</f>
        <v>62.514077041677538</v>
      </c>
      <c r="X92" s="5">
        <f>'ssp3-pop'!X92*('ssp3-us'!X92/100)</f>
        <v>66.169486215544239</v>
      </c>
    </row>
    <row r="93" spans="1:24" x14ac:dyDescent="0.3">
      <c r="A93" s="6" t="s">
        <v>6</v>
      </c>
      <c r="B93" s="6" t="s">
        <v>206</v>
      </c>
      <c r="C93" s="6" t="s">
        <v>100</v>
      </c>
      <c r="D93" s="6" t="s">
        <v>205</v>
      </c>
      <c r="E93" s="6" t="s">
        <v>204</v>
      </c>
      <c r="F93" s="5">
        <f>'ssp3-pop'!F93*('ssp3-us'!F93/100)</f>
        <v>1.8429207042699993</v>
      </c>
      <c r="G93" s="5">
        <f>'ssp3-pop'!G93*('ssp3-us'!G93/100)</f>
        <v>1.9967939106354913</v>
      </c>
      <c r="H93" s="5">
        <f>'ssp3-pop'!H93*('ssp3-us'!H93/100)</f>
        <v>2.1650253755910205</v>
      </c>
      <c r="I93" s="5">
        <f>'ssp3-pop'!I93*('ssp3-us'!I93/100)</f>
        <v>2.3381266240334502</v>
      </c>
      <c r="J93" s="5">
        <f>'ssp3-pop'!J93*('ssp3-us'!J93/100)</f>
        <v>2.5112681537753794</v>
      </c>
      <c r="K93" s="5">
        <f>'ssp3-pop'!K93*('ssp3-us'!K93/100)</f>
        <v>2.6829704731530386</v>
      </c>
      <c r="L93" s="5">
        <f>'ssp3-pop'!L93*('ssp3-us'!L93/100)</f>
        <v>2.8531826420166202</v>
      </c>
      <c r="M93" s="5">
        <f>'ssp3-pop'!M93*('ssp3-us'!M93/100)</f>
        <v>3.0203568535150884</v>
      </c>
      <c r="N93" s="5">
        <f>'ssp3-pop'!N93*('ssp3-us'!N93/100)</f>
        <v>3.1832981523029922</v>
      </c>
      <c r="O93" s="5">
        <f>'ssp3-pop'!O93*('ssp3-us'!O93/100)</f>
        <v>3.3394641405522916</v>
      </c>
      <c r="P93" s="5">
        <f>'ssp3-pop'!P93*('ssp3-us'!P93/100)</f>
        <v>3.4902671619517971</v>
      </c>
      <c r="Q93" s="5">
        <f>'ssp3-pop'!Q93*('ssp3-us'!Q93/100)</f>
        <v>3.640248248002385</v>
      </c>
      <c r="R93" s="5">
        <f>'ssp3-pop'!R93*('ssp3-us'!R93/100)</f>
        <v>3.7892007500723897</v>
      </c>
      <c r="S93" s="5">
        <f>'ssp3-pop'!S93*('ssp3-us'!S93/100)</f>
        <v>3.9363790402381582</v>
      </c>
      <c r="T93" s="5">
        <f>'ssp3-pop'!T93*('ssp3-us'!T93/100)</f>
        <v>4.082477110032527</v>
      </c>
      <c r="U93" s="5">
        <f>'ssp3-pop'!U93*('ssp3-us'!U93/100)</f>
        <v>4.2295142920354607</v>
      </c>
      <c r="V93" s="5">
        <f>'ssp3-pop'!V93*('ssp3-us'!V93/100)</f>
        <v>4.3788075720425095</v>
      </c>
      <c r="W93" s="5">
        <f>'ssp3-pop'!W93*('ssp3-us'!W93/100)</f>
        <v>4.5300691769293326</v>
      </c>
      <c r="X93" s="5">
        <f>'ssp3-pop'!X93*('ssp3-us'!X93/100)</f>
        <v>4.6820949012542723</v>
      </c>
    </row>
    <row r="94" spans="1:24" x14ac:dyDescent="0.3">
      <c r="A94" s="6" t="s">
        <v>6</v>
      </c>
      <c r="B94" s="6" t="s">
        <v>206</v>
      </c>
      <c r="C94" s="6" t="s">
        <v>101</v>
      </c>
      <c r="D94" s="6" t="s">
        <v>205</v>
      </c>
      <c r="E94" s="6" t="s">
        <v>204</v>
      </c>
      <c r="F94" s="5">
        <f>'ssp3-pop'!F94*('ssp3-us'!F94/100)</f>
        <v>2.842920315422945</v>
      </c>
      <c r="G94" s="5">
        <f>'ssp3-pop'!G94*('ssp3-us'!G94/100)</f>
        <v>3.1568586877727691</v>
      </c>
      <c r="H94" s="5">
        <f>'ssp3-pop'!H94*('ssp3-us'!H94/100)</f>
        <v>3.5209492013689294</v>
      </c>
      <c r="I94" s="5">
        <f>'ssp3-pop'!I94*('ssp3-us'!I94/100)</f>
        <v>3.9061782823121818</v>
      </c>
      <c r="J94" s="5">
        <f>'ssp3-pop'!J94*('ssp3-us'!J94/100)</f>
        <v>4.2944890328464931</v>
      </c>
      <c r="K94" s="5">
        <f>'ssp3-pop'!K94*('ssp3-us'!K94/100)</f>
        <v>4.6648025510953532</v>
      </c>
      <c r="L94" s="5">
        <f>'ssp3-pop'!L94*('ssp3-us'!L94/100)</f>
        <v>5.0373172012537575</v>
      </c>
      <c r="M94" s="5">
        <f>'ssp3-pop'!M94*('ssp3-us'!M94/100)</f>
        <v>5.4186400712304517</v>
      </c>
      <c r="N94" s="5">
        <f>'ssp3-pop'!N94*('ssp3-us'!N94/100)</f>
        <v>5.8087265465890701</v>
      </c>
      <c r="O94" s="5">
        <f>'ssp3-pop'!O94*('ssp3-us'!O94/100)</f>
        <v>6.1941667409822863</v>
      </c>
      <c r="P94" s="5">
        <f>'ssp3-pop'!P94*('ssp3-us'!P94/100)</f>
        <v>6.5574708825050374</v>
      </c>
      <c r="Q94" s="5">
        <f>'ssp3-pop'!Q94*('ssp3-us'!Q94/100)</f>
        <v>6.8998182471615026</v>
      </c>
      <c r="R94" s="5">
        <f>'ssp3-pop'!R94*('ssp3-us'!R94/100)</f>
        <v>7.238479869021714</v>
      </c>
      <c r="S94" s="5">
        <f>'ssp3-pop'!S94*('ssp3-us'!S94/100)</f>
        <v>7.5801503747997749</v>
      </c>
      <c r="T94" s="5">
        <f>'ssp3-pop'!T94*('ssp3-us'!T94/100)</f>
        <v>7.9405784013263494</v>
      </c>
      <c r="U94" s="5">
        <f>'ssp3-pop'!U94*('ssp3-us'!U94/100)</f>
        <v>8.3098141350944328</v>
      </c>
      <c r="V94" s="5">
        <f>'ssp3-pop'!V94*('ssp3-us'!V94/100)</f>
        <v>8.6938509471581984</v>
      </c>
      <c r="W94" s="5">
        <f>'ssp3-pop'!W94*('ssp3-us'!W94/100)</f>
        <v>9.0874899857827103</v>
      </c>
      <c r="X94" s="5">
        <f>'ssp3-pop'!X94*('ssp3-us'!X94/100)</f>
        <v>9.4990633491239702</v>
      </c>
    </row>
    <row r="95" spans="1:24" x14ac:dyDescent="0.3">
      <c r="A95" s="6" t="s">
        <v>6</v>
      </c>
      <c r="B95" s="6" t="s">
        <v>206</v>
      </c>
      <c r="C95" s="6" t="s">
        <v>102</v>
      </c>
      <c r="D95" s="6" t="s">
        <v>205</v>
      </c>
      <c r="E95" s="6" t="s">
        <v>204</v>
      </c>
      <c r="F95" s="5">
        <f>'ssp3-pop'!F95*('ssp3-us'!F95/100)</f>
        <v>39.97213761633229</v>
      </c>
      <c r="G95" s="5">
        <f>'ssp3-pop'!G95*('ssp3-us'!G95/100)</f>
        <v>41.100515368732921</v>
      </c>
      <c r="H95" s="5">
        <f>'ssp3-pop'!H95*('ssp3-us'!H95/100)</f>
        <v>41.873521324348786</v>
      </c>
      <c r="I95" s="5">
        <f>'ssp3-pop'!I95*('ssp3-us'!I95/100)</f>
        <v>42.268322059545639</v>
      </c>
      <c r="J95" s="5">
        <f>'ssp3-pop'!J95*('ssp3-us'!J95/100)</f>
        <v>42.251285499781126</v>
      </c>
      <c r="K95" s="5">
        <f>'ssp3-pop'!K95*('ssp3-us'!K95/100)</f>
        <v>41.821186715688469</v>
      </c>
      <c r="L95" s="5">
        <f>'ssp3-pop'!L95*('ssp3-us'!L95/100)</f>
        <v>40.93152293751178</v>
      </c>
      <c r="M95" s="5">
        <f>'ssp3-pop'!M95*('ssp3-us'!M95/100)</f>
        <v>39.58574880789488</v>
      </c>
      <c r="N95" s="5">
        <f>'ssp3-pop'!N95*('ssp3-us'!N95/100)</f>
        <v>37.839871284541481</v>
      </c>
      <c r="O95" s="5">
        <f>'ssp3-pop'!O95*('ssp3-us'!O95/100)</f>
        <v>35.828794229161083</v>
      </c>
      <c r="P95" s="5">
        <f>'ssp3-pop'!P95*('ssp3-us'!P95/100)</f>
        <v>33.681122857672172</v>
      </c>
      <c r="Q95" s="5">
        <f>'ssp3-pop'!Q95*('ssp3-us'!Q95/100)</f>
        <v>31.486264754222645</v>
      </c>
      <c r="R95" s="5">
        <f>'ssp3-pop'!R95*('ssp3-us'!R95/100)</f>
        <v>29.303178144504262</v>
      </c>
      <c r="S95" s="5">
        <f>'ssp3-pop'!S95*('ssp3-us'!S95/100)</f>
        <v>27.169431746581058</v>
      </c>
      <c r="T95" s="5">
        <f>'ssp3-pop'!T95*('ssp3-us'!T95/100)</f>
        <v>25.10856996308188</v>
      </c>
      <c r="U95" s="5">
        <f>'ssp3-pop'!U95*('ssp3-us'!U95/100)</f>
        <v>23.129248780879998</v>
      </c>
      <c r="V95" s="5">
        <f>'ssp3-pop'!V95*('ssp3-us'!V95/100)</f>
        <v>21.259725440204054</v>
      </c>
      <c r="W95" s="5">
        <f>'ssp3-pop'!W95*('ssp3-us'!W95/100)</f>
        <v>19.535831023550191</v>
      </c>
      <c r="X95" s="5">
        <f>'ssp3-pop'!X95*('ssp3-us'!X95/100)</f>
        <v>17.97151204177052</v>
      </c>
    </row>
    <row r="96" spans="1:24" x14ac:dyDescent="0.3">
      <c r="A96" s="6" t="s">
        <v>6</v>
      </c>
      <c r="B96" s="6" t="s">
        <v>206</v>
      </c>
      <c r="C96" s="6" t="s">
        <v>103</v>
      </c>
      <c r="D96" s="6" t="s">
        <v>205</v>
      </c>
      <c r="E96" s="6" t="s">
        <v>204</v>
      </c>
      <c r="F96" s="5">
        <f>'ssp3-pop'!F96*('ssp3-us'!F96/100)</f>
        <v>2.6925064108799996</v>
      </c>
      <c r="G96" s="5">
        <f>'ssp3-pop'!G96*('ssp3-us'!G96/100)</f>
        <v>3.1363911418005275</v>
      </c>
      <c r="H96" s="5">
        <f>'ssp3-pop'!H96*('ssp3-us'!H96/100)</f>
        <v>3.4941151200317822</v>
      </c>
      <c r="I96" s="5">
        <f>'ssp3-pop'!I96*('ssp3-us'!I96/100)</f>
        <v>3.8165809617084396</v>
      </c>
      <c r="J96" s="5">
        <f>'ssp3-pop'!J96*('ssp3-us'!J96/100)</f>
        <v>4.147917421732803</v>
      </c>
      <c r="K96" s="5">
        <f>'ssp3-pop'!K96*('ssp3-us'!K96/100)</f>
        <v>4.4796939271187606</v>
      </c>
      <c r="L96" s="5">
        <f>'ssp3-pop'!L96*('ssp3-us'!L96/100)</f>
        <v>4.7996426667212209</v>
      </c>
      <c r="M96" s="5">
        <f>'ssp3-pop'!M96*('ssp3-us'!M96/100)</f>
        <v>5.0971846886631083</v>
      </c>
      <c r="N96" s="5">
        <f>'ssp3-pop'!N96*('ssp3-us'!N96/100)</f>
        <v>5.3718654897846694</v>
      </c>
      <c r="O96" s="5">
        <f>'ssp3-pop'!O96*('ssp3-us'!O96/100)</f>
        <v>5.6307209154470756</v>
      </c>
      <c r="P96" s="5">
        <f>'ssp3-pop'!P96*('ssp3-us'!P96/100)</f>
        <v>5.8841589668886476</v>
      </c>
      <c r="Q96" s="5">
        <f>'ssp3-pop'!Q96*('ssp3-us'!Q96/100)</f>
        <v>6.1262122677644335</v>
      </c>
      <c r="R96" s="5">
        <f>'ssp3-pop'!R96*('ssp3-us'!R96/100)</f>
        <v>6.3609624119547661</v>
      </c>
      <c r="S96" s="5">
        <f>'ssp3-pop'!S96*('ssp3-us'!S96/100)</f>
        <v>6.5925624200597204</v>
      </c>
      <c r="T96" s="5">
        <f>'ssp3-pop'!T96*('ssp3-us'!T96/100)</f>
        <v>6.8215194678841549</v>
      </c>
      <c r="U96" s="5">
        <f>'ssp3-pop'!U96*('ssp3-us'!U96/100)</f>
        <v>7.0415903914756264</v>
      </c>
      <c r="V96" s="5">
        <f>'ssp3-pop'!V96*('ssp3-us'!V96/100)</f>
        <v>7.2420125826864457</v>
      </c>
      <c r="W96" s="5">
        <f>'ssp3-pop'!W96*('ssp3-us'!W96/100)</f>
        <v>7.4130025132047548</v>
      </c>
      <c r="X96" s="5">
        <f>'ssp3-pop'!X96*('ssp3-us'!X96/100)</f>
        <v>7.5506049784331051</v>
      </c>
    </row>
    <row r="97" spans="1:24" x14ac:dyDescent="0.3">
      <c r="A97" s="6" t="s">
        <v>6</v>
      </c>
      <c r="B97" s="6" t="s">
        <v>206</v>
      </c>
      <c r="C97" s="6" t="s">
        <v>104</v>
      </c>
      <c r="D97" s="6" t="s">
        <v>205</v>
      </c>
      <c r="E97" s="6" t="s">
        <v>204</v>
      </c>
      <c r="F97" s="5">
        <f>'ssp3-pop'!F97*('ssp3-us'!F97/100)</f>
        <v>2.0577046649599988</v>
      </c>
      <c r="G97" s="5">
        <f>'ssp3-pop'!G97*('ssp3-us'!G97/100)</f>
        <v>2.2800991238927715</v>
      </c>
      <c r="H97" s="5">
        <f>'ssp3-pop'!H97*('ssp3-us'!H97/100)</f>
        <v>2.5334835856199205</v>
      </c>
      <c r="I97" s="5">
        <f>'ssp3-pop'!I97*('ssp3-us'!I97/100)</f>
        <v>2.8054663182561086</v>
      </c>
      <c r="J97" s="5">
        <f>'ssp3-pop'!J97*('ssp3-us'!J97/100)</f>
        <v>3.0755669461528901</v>
      </c>
      <c r="K97" s="5">
        <f>'ssp3-pop'!K97*('ssp3-us'!K97/100)</f>
        <v>3.3312434177852301</v>
      </c>
      <c r="L97" s="5">
        <f>'ssp3-pop'!L97*('ssp3-us'!L97/100)</f>
        <v>3.5770135989250096</v>
      </c>
      <c r="M97" s="5">
        <f>'ssp3-pop'!M97*('ssp3-us'!M97/100)</f>
        <v>3.8282173146076728</v>
      </c>
      <c r="N97" s="5">
        <f>'ssp3-pop'!N97*('ssp3-us'!N97/100)</f>
        <v>4.0875295106238383</v>
      </c>
      <c r="O97" s="5">
        <f>'ssp3-pop'!O97*('ssp3-us'!O97/100)</f>
        <v>4.3385500965479933</v>
      </c>
      <c r="P97" s="5">
        <f>'ssp3-pop'!P97*('ssp3-us'!P97/100)</f>
        <v>4.5717451496218589</v>
      </c>
      <c r="Q97" s="5">
        <f>'ssp3-pop'!Q97*('ssp3-us'!Q97/100)</f>
        <v>4.790807353164551</v>
      </c>
      <c r="R97" s="5">
        <f>'ssp3-pop'!R97*('ssp3-us'!R97/100)</f>
        <v>4.9995994931467118</v>
      </c>
      <c r="S97" s="5">
        <f>'ssp3-pop'!S97*('ssp3-us'!S97/100)</f>
        <v>5.2152334782254375</v>
      </c>
      <c r="T97" s="5">
        <f>'ssp3-pop'!T97*('ssp3-us'!T97/100)</f>
        <v>5.4463205490614657</v>
      </c>
      <c r="U97" s="5">
        <f>'ssp3-pop'!U97*('ssp3-us'!U97/100)</f>
        <v>5.6856957950078533</v>
      </c>
      <c r="V97" s="5">
        <f>'ssp3-pop'!V97*('ssp3-us'!V97/100)</f>
        <v>5.9319931298775073</v>
      </c>
      <c r="W97" s="5">
        <f>'ssp3-pop'!W97*('ssp3-us'!W97/100)</f>
        <v>6.1779082741085185</v>
      </c>
      <c r="X97" s="5">
        <f>'ssp3-pop'!X97*('ssp3-us'!X97/100)</f>
        <v>6.4293432111431654</v>
      </c>
    </row>
    <row r="98" spans="1:24" x14ac:dyDescent="0.3">
      <c r="A98" s="6" t="s">
        <v>6</v>
      </c>
      <c r="B98" s="6" t="s">
        <v>206</v>
      </c>
      <c r="C98" s="6" t="s">
        <v>105</v>
      </c>
      <c r="D98" s="6" t="s">
        <v>205</v>
      </c>
      <c r="E98" s="6" t="s">
        <v>204</v>
      </c>
      <c r="F98" s="5">
        <f>'ssp3-pop'!F98*('ssp3-us'!F98/100)</f>
        <v>3.6883247266799959</v>
      </c>
      <c r="G98" s="5">
        <f>'ssp3-pop'!G98*('ssp3-us'!G98/100)</f>
        <v>3.8865814460226908</v>
      </c>
      <c r="H98" s="5">
        <f>'ssp3-pop'!H98*('ssp3-us'!H98/100)</f>
        <v>4.0891957774984258</v>
      </c>
      <c r="I98" s="5">
        <f>'ssp3-pop'!I98*('ssp3-us'!I98/100)</f>
        <v>4.2888620914248499</v>
      </c>
      <c r="J98" s="5">
        <f>'ssp3-pop'!J98*('ssp3-us'!J98/100)</f>
        <v>4.474328230635078</v>
      </c>
      <c r="K98" s="5">
        <f>'ssp3-pop'!K98*('ssp3-us'!K98/100)</f>
        <v>4.6256810916191133</v>
      </c>
      <c r="L98" s="5">
        <f>'ssp3-pop'!L98*('ssp3-us'!L98/100)</f>
        <v>4.7489974817269962</v>
      </c>
      <c r="M98" s="5">
        <f>'ssp3-pop'!M98*('ssp3-us'!M98/100)</f>
        <v>4.8539080232799501</v>
      </c>
      <c r="N98" s="5">
        <f>'ssp3-pop'!N98*('ssp3-us'!N98/100)</f>
        <v>4.9477731081956398</v>
      </c>
      <c r="O98" s="5">
        <f>'ssp3-pop'!O98*('ssp3-us'!O98/100)</f>
        <v>5.0291324472182772</v>
      </c>
      <c r="P98" s="5">
        <f>'ssp3-pop'!P98*('ssp3-us'!P98/100)</f>
        <v>5.0953184430034248</v>
      </c>
      <c r="Q98" s="5">
        <f>'ssp3-pop'!Q98*('ssp3-us'!Q98/100)</f>
        <v>5.1452162195643281</v>
      </c>
      <c r="R98" s="5">
        <f>'ssp3-pop'!R98*('ssp3-us'!R98/100)</f>
        <v>5.1873213062530175</v>
      </c>
      <c r="S98" s="5">
        <f>'ssp3-pop'!S98*('ssp3-us'!S98/100)</f>
        <v>5.2321692682807486</v>
      </c>
      <c r="T98" s="5">
        <f>'ssp3-pop'!T98*('ssp3-us'!T98/100)</f>
        <v>5.2859524770860506</v>
      </c>
      <c r="U98" s="5">
        <f>'ssp3-pop'!U98*('ssp3-us'!U98/100)</f>
        <v>5.3507930479094963</v>
      </c>
      <c r="V98" s="5">
        <f>'ssp3-pop'!V98*('ssp3-us'!V98/100)</f>
        <v>5.4255801852225938</v>
      </c>
      <c r="W98" s="5">
        <f>'ssp3-pop'!W98*('ssp3-us'!W98/100)</f>
        <v>5.5079409520678038</v>
      </c>
      <c r="X98" s="5">
        <f>'ssp3-pop'!X98*('ssp3-us'!X98/100)</f>
        <v>5.5969801694813048</v>
      </c>
    </row>
    <row r="99" spans="1:24" x14ac:dyDescent="0.3">
      <c r="A99" s="6" t="s">
        <v>6</v>
      </c>
      <c r="B99" s="6" t="s">
        <v>206</v>
      </c>
      <c r="C99" s="6" t="s">
        <v>106</v>
      </c>
      <c r="D99" s="6" t="s">
        <v>205</v>
      </c>
      <c r="E99" s="6" t="s">
        <v>204</v>
      </c>
      <c r="F99" s="5">
        <f>'ssp3-pop'!F99*('ssp3-us'!F99/100)</f>
        <v>1.9097894343000004</v>
      </c>
      <c r="G99" s="5">
        <f>'ssp3-pop'!G99*('ssp3-us'!G99/100)</f>
        <v>2.3512711423423278</v>
      </c>
      <c r="H99" s="5">
        <f>'ssp3-pop'!H99*('ssp3-us'!H99/100)</f>
        <v>2.8189921474686916</v>
      </c>
      <c r="I99" s="5">
        <f>'ssp3-pop'!I99*('ssp3-us'!I99/100)</f>
        <v>3.3057631350494385</v>
      </c>
      <c r="J99" s="5">
        <f>'ssp3-pop'!J99*('ssp3-us'!J99/100)</f>
        <v>3.8282151986142323</v>
      </c>
      <c r="K99" s="5">
        <f>'ssp3-pop'!K99*('ssp3-us'!K99/100)</f>
        <v>4.3701193041495756</v>
      </c>
      <c r="L99" s="5">
        <f>'ssp3-pop'!L99*('ssp3-us'!L99/100)</f>
        <v>4.9341071331626676</v>
      </c>
      <c r="M99" s="5">
        <f>'ssp3-pop'!M99*('ssp3-us'!M99/100)</f>
        <v>5.5227018650157031</v>
      </c>
      <c r="N99" s="5">
        <f>'ssp3-pop'!N99*('ssp3-us'!N99/100)</f>
        <v>6.1299742808217879</v>
      </c>
      <c r="O99" s="5">
        <f>'ssp3-pop'!O99*('ssp3-us'!O99/100)</f>
        <v>6.7399775309207248</v>
      </c>
      <c r="P99" s="5">
        <f>'ssp3-pop'!P99*('ssp3-us'!P99/100)</f>
        <v>7.3485541945657005</v>
      </c>
      <c r="Q99" s="5">
        <f>'ssp3-pop'!Q99*('ssp3-us'!Q99/100)</f>
        <v>7.9498800867748542</v>
      </c>
      <c r="R99" s="5">
        <f>'ssp3-pop'!R99*('ssp3-us'!R99/100)</f>
        <v>8.5332476723133457</v>
      </c>
      <c r="S99" s="5">
        <f>'ssp3-pop'!S99*('ssp3-us'!S99/100)</f>
        <v>9.095717796226177</v>
      </c>
      <c r="T99" s="5">
        <f>'ssp3-pop'!T99*('ssp3-us'!T99/100)</f>
        <v>9.6336579352490528</v>
      </c>
      <c r="U99" s="5">
        <f>'ssp3-pop'!U99*('ssp3-us'!U99/100)</f>
        <v>10.122958884327074</v>
      </c>
      <c r="V99" s="5">
        <f>'ssp3-pop'!V99*('ssp3-us'!V99/100)</f>
        <v>10.561179836041998</v>
      </c>
      <c r="W99" s="5">
        <f>'ssp3-pop'!W99*('ssp3-us'!W99/100)</f>
        <v>10.94968086169203</v>
      </c>
      <c r="X99" s="5">
        <f>'ssp3-pop'!X99*('ssp3-us'!X99/100)</f>
        <v>11.291331026024524</v>
      </c>
    </row>
    <row r="100" spans="1:24" x14ac:dyDescent="0.3">
      <c r="A100" s="6" t="s">
        <v>6</v>
      </c>
      <c r="B100" s="6" t="s">
        <v>206</v>
      </c>
      <c r="C100" s="6" t="s">
        <v>107</v>
      </c>
      <c r="D100" s="6" t="s">
        <v>205</v>
      </c>
      <c r="E100" s="6" t="s">
        <v>204</v>
      </c>
      <c r="F100" s="5">
        <f>'ssp3-pop'!F100*('ssp3-us'!F100/100)</f>
        <v>4.9498696345599962</v>
      </c>
      <c r="G100" s="5">
        <f>'ssp3-pop'!G100*('ssp3-us'!G100/100)</f>
        <v>5.4851630034573429</v>
      </c>
      <c r="H100" s="5">
        <f>'ssp3-pop'!H100*('ssp3-us'!H100/100)</f>
        <v>6.0276686286530481</v>
      </c>
      <c r="I100" s="5">
        <f>'ssp3-pop'!I100*('ssp3-us'!I100/100)</f>
        <v>6.5503714648154583</v>
      </c>
      <c r="J100" s="5">
        <f>'ssp3-pop'!J100*('ssp3-us'!J100/100)</f>
        <v>7.0685105724692834</v>
      </c>
      <c r="K100" s="5">
        <f>'ssp3-pop'!K100*('ssp3-us'!K100/100)</f>
        <v>7.6033428578266244</v>
      </c>
      <c r="L100" s="5">
        <f>'ssp3-pop'!L100*('ssp3-us'!L100/100)</f>
        <v>8.16929695492564</v>
      </c>
      <c r="M100" s="5">
        <f>'ssp3-pop'!M100*('ssp3-us'!M100/100)</f>
        <v>8.7503156849868446</v>
      </c>
      <c r="N100" s="5">
        <f>'ssp3-pop'!N100*('ssp3-us'!N100/100)</f>
        <v>9.3185220409058722</v>
      </c>
      <c r="O100" s="5">
        <f>'ssp3-pop'!O100*('ssp3-us'!O100/100)</f>
        <v>9.8440411727187147</v>
      </c>
      <c r="P100" s="5">
        <f>'ssp3-pop'!P100*('ssp3-us'!P100/100)</f>
        <v>10.324583310084394</v>
      </c>
      <c r="Q100" s="5">
        <f>'ssp3-pop'!Q100*('ssp3-us'!Q100/100)</f>
        <v>10.779941145158485</v>
      </c>
      <c r="R100" s="5">
        <f>'ssp3-pop'!R100*('ssp3-us'!R100/100)</f>
        <v>11.234424777187208</v>
      </c>
      <c r="S100" s="5">
        <f>'ssp3-pop'!S100*('ssp3-us'!S100/100)</f>
        <v>11.701549826643927</v>
      </c>
      <c r="T100" s="5">
        <f>'ssp3-pop'!T100*('ssp3-us'!T100/100)</f>
        <v>12.177195646236299</v>
      </c>
      <c r="U100" s="5">
        <f>'ssp3-pop'!U100*('ssp3-us'!U100/100)</f>
        <v>12.645013274120059</v>
      </c>
      <c r="V100" s="5">
        <f>'ssp3-pop'!V100*('ssp3-us'!V100/100)</f>
        <v>13.09155612972685</v>
      </c>
      <c r="W100" s="5">
        <f>'ssp3-pop'!W100*('ssp3-us'!W100/100)</f>
        <v>13.51975688924675</v>
      </c>
      <c r="X100" s="5">
        <f>'ssp3-pop'!X100*('ssp3-us'!X100/100)</f>
        <v>13.943457825427842</v>
      </c>
    </row>
    <row r="101" spans="1:24" x14ac:dyDescent="0.3">
      <c r="A101" s="6" t="s">
        <v>6</v>
      </c>
      <c r="B101" s="6" t="s">
        <v>206</v>
      </c>
      <c r="C101" s="6" t="s">
        <v>108</v>
      </c>
      <c r="D101" s="6" t="s">
        <v>205</v>
      </c>
      <c r="E101" s="6" t="s">
        <v>204</v>
      </c>
      <c r="F101" s="5">
        <f>'ssp3-pop'!F101*('ssp3-us'!F101/100)</f>
        <v>4.8735509220000015E-2</v>
      </c>
      <c r="G101" s="5">
        <f>'ssp3-pop'!G101*('ssp3-us'!G101/100)</f>
        <v>5.4250168271193215E-2</v>
      </c>
      <c r="H101" s="5">
        <f>'ssp3-pop'!H101*('ssp3-us'!H101/100)</f>
        <v>6.0074399229597952E-2</v>
      </c>
      <c r="I101" s="5">
        <f>'ssp3-pop'!I101*('ssp3-us'!I101/100)</f>
        <v>6.5959686090854799E-2</v>
      </c>
      <c r="J101" s="5">
        <f>'ssp3-pop'!J101*('ssp3-us'!J101/100)</f>
        <v>7.172265224561529E-2</v>
      </c>
      <c r="K101" s="5">
        <f>'ssp3-pop'!K101*('ssp3-us'!K101/100)</f>
        <v>7.7180525797132166E-2</v>
      </c>
      <c r="L101" s="5">
        <f>'ssp3-pop'!L101*('ssp3-us'!L101/100)</f>
        <v>8.2373316010403777E-2</v>
      </c>
      <c r="M101" s="5">
        <f>'ssp3-pop'!M101*('ssp3-us'!M101/100)</f>
        <v>8.7311183862326044E-2</v>
      </c>
      <c r="N101" s="5">
        <f>'ssp3-pop'!N101*('ssp3-us'!N101/100)</f>
        <v>9.1963455112415202E-2</v>
      </c>
      <c r="O101" s="5">
        <f>'ssp3-pop'!O101*('ssp3-us'!O101/100)</f>
        <v>9.623095220406358E-2</v>
      </c>
      <c r="P101" s="5">
        <f>'ssp3-pop'!P101*('ssp3-us'!P101/100)</f>
        <v>0.10013848742451599</v>
      </c>
      <c r="Q101" s="5">
        <f>'ssp3-pop'!Q101*('ssp3-us'!Q101/100)</f>
        <v>0.10372995398631722</v>
      </c>
      <c r="R101" s="5">
        <f>'ssp3-pop'!R101*('ssp3-us'!R101/100)</f>
        <v>0.10710418353342868</v>
      </c>
      <c r="S101" s="5">
        <f>'ssp3-pop'!S101*('ssp3-us'!S101/100)</f>
        <v>0.110354075711855</v>
      </c>
      <c r="T101" s="5">
        <f>'ssp3-pop'!T101*('ssp3-us'!T101/100)</f>
        <v>0.11356079280157123</v>
      </c>
      <c r="U101" s="5">
        <f>'ssp3-pop'!U101*('ssp3-us'!U101/100)</f>
        <v>0.11679376874579932</v>
      </c>
      <c r="V101" s="5">
        <f>'ssp3-pop'!V101*('ssp3-us'!V101/100)</f>
        <v>0.12012092928702774</v>
      </c>
      <c r="W101" s="5">
        <f>'ssp3-pop'!W101*('ssp3-us'!W101/100)</f>
        <v>0.12358542803880011</v>
      </c>
      <c r="X101" s="5">
        <f>'ssp3-pop'!X101*('ssp3-us'!X101/100)</f>
        <v>0.12719909562359077</v>
      </c>
    </row>
    <row r="102" spans="1:24" x14ac:dyDescent="0.3">
      <c r="A102" s="6" t="s">
        <v>6</v>
      </c>
      <c r="B102" s="6" t="s">
        <v>206</v>
      </c>
      <c r="C102" s="6" t="s">
        <v>109</v>
      </c>
      <c r="D102" s="6" t="s">
        <v>205</v>
      </c>
      <c r="E102" s="6" t="s">
        <v>204</v>
      </c>
      <c r="F102" s="5">
        <f>'ssp3-pop'!F102*('ssp3-us'!F102/100)</f>
        <v>2.9854759008799974</v>
      </c>
      <c r="G102" s="5">
        <f>'ssp3-pop'!G102*('ssp3-us'!G102/100)</f>
        <v>3.4471532037014736</v>
      </c>
      <c r="H102" s="5">
        <f>'ssp3-pop'!H102*('ssp3-us'!H102/100)</f>
        <v>3.9011677719039373</v>
      </c>
      <c r="I102" s="5">
        <f>'ssp3-pop'!I102*('ssp3-us'!I102/100)</f>
        <v>4.3398861416214745</v>
      </c>
      <c r="J102" s="5">
        <f>'ssp3-pop'!J102*('ssp3-us'!J102/100)</f>
        <v>4.755759164429282</v>
      </c>
      <c r="K102" s="5">
        <f>'ssp3-pop'!K102*('ssp3-us'!K102/100)</f>
        <v>5.1401403248693605</v>
      </c>
      <c r="L102" s="5">
        <f>'ssp3-pop'!L102*('ssp3-us'!L102/100)</f>
        <v>5.4906124917848542</v>
      </c>
      <c r="M102" s="5">
        <f>'ssp3-pop'!M102*('ssp3-us'!M102/100)</f>
        <v>5.8013183892714206</v>
      </c>
      <c r="N102" s="5">
        <f>'ssp3-pop'!N102*('ssp3-us'!N102/100)</f>
        <v>6.0764653115851184</v>
      </c>
      <c r="O102" s="5">
        <f>'ssp3-pop'!O102*('ssp3-us'!O102/100)</f>
        <v>6.3209146747736895</v>
      </c>
      <c r="P102" s="5">
        <f>'ssp3-pop'!P102*('ssp3-us'!P102/100)</f>
        <v>6.5433186366675438</v>
      </c>
      <c r="Q102" s="5">
        <f>'ssp3-pop'!Q102*('ssp3-us'!Q102/100)</f>
        <v>6.7524420343697518</v>
      </c>
      <c r="R102" s="5">
        <f>'ssp3-pop'!R102*('ssp3-us'!R102/100)</f>
        <v>6.9528528244981969</v>
      </c>
      <c r="S102" s="5">
        <f>'ssp3-pop'!S102*('ssp3-us'!S102/100)</f>
        <v>7.1491662240365264</v>
      </c>
      <c r="T102" s="5">
        <f>'ssp3-pop'!T102*('ssp3-us'!T102/100)</f>
        <v>7.3472708143444798</v>
      </c>
      <c r="U102" s="5">
        <f>'ssp3-pop'!U102*('ssp3-us'!U102/100)</f>
        <v>7.5508983191635819</v>
      </c>
      <c r="V102" s="5">
        <f>'ssp3-pop'!V102*('ssp3-us'!V102/100)</f>
        <v>7.7610565227312884</v>
      </c>
      <c r="W102" s="5">
        <f>'ssp3-pop'!W102*('ssp3-us'!W102/100)</f>
        <v>7.9781592607970477</v>
      </c>
      <c r="X102" s="5">
        <f>'ssp3-pop'!X102*('ssp3-us'!X102/100)</f>
        <v>8.2043186208164425</v>
      </c>
    </row>
    <row r="103" spans="1:24" x14ac:dyDescent="0.3">
      <c r="A103" s="6" t="s">
        <v>6</v>
      </c>
      <c r="B103" s="6" t="s">
        <v>206</v>
      </c>
      <c r="C103" s="6" t="s">
        <v>110</v>
      </c>
      <c r="D103" s="6" t="s">
        <v>205</v>
      </c>
      <c r="E103" s="6" t="s">
        <v>204</v>
      </c>
      <c r="F103" s="5">
        <f>'ssp3-pop'!F103*('ssp3-us'!F103/100)</f>
        <v>0.58373712210173645</v>
      </c>
      <c r="G103" s="5">
        <f>'ssp3-pop'!G103*('ssp3-us'!G103/100)</f>
        <v>0.63794654604560197</v>
      </c>
      <c r="H103" s="5">
        <f>'ssp3-pop'!H103*('ssp3-us'!H103/100)</f>
        <v>0.69419812086284804</v>
      </c>
      <c r="I103" s="5">
        <f>'ssp3-pop'!I103*('ssp3-us'!I103/100)</f>
        <v>0.75088685358121121</v>
      </c>
      <c r="J103" s="5">
        <f>'ssp3-pop'!J103*('ssp3-us'!J103/100)</f>
        <v>0.80848946729941529</v>
      </c>
      <c r="K103" s="5">
        <f>'ssp3-pop'!K103*('ssp3-us'!K103/100)</f>
        <v>0.86321283937946014</v>
      </c>
      <c r="L103" s="5">
        <f>'ssp3-pop'!L103*('ssp3-us'!L103/100)</f>
        <v>0.91705069760445035</v>
      </c>
      <c r="M103" s="5">
        <f>'ssp3-pop'!M103*('ssp3-us'!M103/100)</f>
        <v>0.96995454981419404</v>
      </c>
      <c r="N103" s="5">
        <f>'ssp3-pop'!N103*('ssp3-us'!N103/100)</f>
        <v>1.0252185907957199</v>
      </c>
      <c r="O103" s="5">
        <f>'ssp3-pop'!O103*('ssp3-us'!O103/100)</f>
        <v>1.0780699882641203</v>
      </c>
      <c r="P103" s="5">
        <f>'ssp3-pop'!P103*('ssp3-us'!P103/100)</f>
        <v>1.1287205920062777</v>
      </c>
      <c r="Q103" s="5">
        <f>'ssp3-pop'!Q103*('ssp3-us'!Q103/100)</f>
        <v>1.1770698180161383</v>
      </c>
      <c r="R103" s="5">
        <f>'ssp3-pop'!R103*('ssp3-us'!R103/100)</f>
        <v>1.225244594468704</v>
      </c>
      <c r="S103" s="5">
        <f>'ssp3-pop'!S103*('ssp3-us'!S103/100)</f>
        <v>1.2758069184103205</v>
      </c>
      <c r="T103" s="5">
        <f>'ssp3-pop'!T103*('ssp3-us'!T103/100)</f>
        <v>1.3293616136377719</v>
      </c>
      <c r="U103" s="5">
        <f>'ssp3-pop'!U103*('ssp3-us'!U103/100)</f>
        <v>1.3836458278904151</v>
      </c>
      <c r="V103" s="5">
        <f>'ssp3-pop'!V103*('ssp3-us'!V103/100)</f>
        <v>1.4393294537417811</v>
      </c>
      <c r="W103" s="5">
        <f>'ssp3-pop'!W103*('ssp3-us'!W103/100)</f>
        <v>1.4973352995843199</v>
      </c>
      <c r="X103" s="5">
        <f>'ssp3-pop'!X103*('ssp3-us'!X103/100)</f>
        <v>1.5562746283153408</v>
      </c>
    </row>
    <row r="104" spans="1:24" x14ac:dyDescent="0.3">
      <c r="A104" s="6" t="s">
        <v>6</v>
      </c>
      <c r="B104" s="6" t="s">
        <v>206</v>
      </c>
      <c r="C104" s="6" t="s">
        <v>111</v>
      </c>
      <c r="D104" s="6" t="s">
        <v>205</v>
      </c>
      <c r="E104" s="6" t="s">
        <v>204</v>
      </c>
      <c r="F104" s="5">
        <f>'ssp3-pop'!F104*('ssp3-us'!F104/100)</f>
        <v>2.2262875922399998</v>
      </c>
      <c r="G104" s="5">
        <f>'ssp3-pop'!G104*('ssp3-us'!G104/100)</f>
        <v>2.2149625215300581</v>
      </c>
      <c r="H104" s="5">
        <f>'ssp3-pop'!H104*('ssp3-us'!H104/100)</f>
        <v>2.206896709055584</v>
      </c>
      <c r="I104" s="5">
        <f>'ssp3-pop'!I104*('ssp3-us'!I104/100)</f>
        <v>2.1998909340399906</v>
      </c>
      <c r="J104" s="5">
        <f>'ssp3-pop'!J104*('ssp3-us'!J104/100)</f>
        <v>2.1834604407165878</v>
      </c>
      <c r="K104" s="5">
        <f>'ssp3-pop'!K104*('ssp3-us'!K104/100)</f>
        <v>2.1533960699773251</v>
      </c>
      <c r="L104" s="5">
        <f>'ssp3-pop'!L104*('ssp3-us'!L104/100)</f>
        <v>2.1209334795550827</v>
      </c>
      <c r="M104" s="5">
        <f>'ssp3-pop'!M104*('ssp3-us'!M104/100)</f>
        <v>2.0956409407009247</v>
      </c>
      <c r="N104" s="5">
        <f>'ssp3-pop'!N104*('ssp3-us'!N104/100)</f>
        <v>2.077738049900907</v>
      </c>
      <c r="O104" s="5">
        <f>'ssp3-pop'!O104*('ssp3-us'!O104/100)</f>
        <v>2.0624438234459079</v>
      </c>
      <c r="P104" s="5">
        <f>'ssp3-pop'!P104*('ssp3-us'!P104/100)</f>
        <v>2.0460072730132643</v>
      </c>
      <c r="Q104" s="5">
        <f>'ssp3-pop'!Q104*('ssp3-us'!Q104/100)</f>
        <v>2.0282459043030387</v>
      </c>
      <c r="R104" s="5">
        <f>'ssp3-pop'!R104*('ssp3-us'!R104/100)</f>
        <v>2.0132887842195246</v>
      </c>
      <c r="S104" s="5">
        <f>'ssp3-pop'!S104*('ssp3-us'!S104/100)</f>
        <v>2.0079564912601215</v>
      </c>
      <c r="T104" s="5">
        <f>'ssp3-pop'!T104*('ssp3-us'!T104/100)</f>
        <v>2.0160796804367576</v>
      </c>
      <c r="U104" s="5">
        <f>'ssp3-pop'!U104*('ssp3-us'!U104/100)</f>
        <v>2.0360963440451711</v>
      </c>
      <c r="V104" s="5">
        <f>'ssp3-pop'!V104*('ssp3-us'!V104/100)</f>
        <v>2.063034680359991</v>
      </c>
      <c r="W104" s="5">
        <f>'ssp3-pop'!W104*('ssp3-us'!W104/100)</f>
        <v>2.0925938198327176</v>
      </c>
      <c r="X104" s="5">
        <f>'ssp3-pop'!X104*('ssp3-us'!X104/100)</f>
        <v>2.1225970509108976</v>
      </c>
    </row>
    <row r="105" spans="1:24" x14ac:dyDescent="0.3">
      <c r="A105" s="6" t="s">
        <v>6</v>
      </c>
      <c r="B105" s="6" t="s">
        <v>206</v>
      </c>
      <c r="C105" s="6" t="s">
        <v>112</v>
      </c>
      <c r="D105" s="6" t="s">
        <v>205</v>
      </c>
      <c r="E105" s="6" t="s">
        <v>204</v>
      </c>
      <c r="F105" s="5">
        <f>'ssp3-pop'!F105*('ssp3-us'!F105/100)</f>
        <v>0.43227465328000009</v>
      </c>
      <c r="G105" s="5">
        <f>'ssp3-pop'!G105*('ssp3-us'!G105/100)</f>
        <v>0.47209496994852868</v>
      </c>
      <c r="H105" s="5">
        <f>'ssp3-pop'!H105*('ssp3-us'!H105/100)</f>
        <v>0.50182983635488643</v>
      </c>
      <c r="I105" s="5">
        <f>'ssp3-pop'!I105*('ssp3-us'!I105/100)</f>
        <v>0.52507689736406604</v>
      </c>
      <c r="J105" s="5">
        <f>'ssp3-pop'!J105*('ssp3-us'!J105/100)</f>
        <v>0.54532894888912542</v>
      </c>
      <c r="K105" s="5">
        <f>'ssp3-pop'!K105*('ssp3-us'!K105/100)</f>
        <v>0.56307290248073549</v>
      </c>
      <c r="L105" s="5">
        <f>'ssp3-pop'!L105*('ssp3-us'!L105/100)</f>
        <v>0.57773633088107068</v>
      </c>
      <c r="M105" s="5">
        <f>'ssp3-pop'!M105*('ssp3-us'!M105/100)</f>
        <v>0.58845440105428892</v>
      </c>
      <c r="N105" s="5">
        <f>'ssp3-pop'!N105*('ssp3-us'!N105/100)</f>
        <v>0.59471807117464182</v>
      </c>
      <c r="O105" s="5">
        <f>'ssp3-pop'!O105*('ssp3-us'!O105/100)</f>
        <v>0.59674865768526286</v>
      </c>
      <c r="P105" s="5">
        <f>'ssp3-pop'!P105*('ssp3-us'!P105/100)</f>
        <v>0.59507045851520124</v>
      </c>
      <c r="Q105" s="5">
        <f>'ssp3-pop'!Q105*('ssp3-us'!Q105/100)</f>
        <v>0.58946113769322173</v>
      </c>
      <c r="R105" s="5">
        <f>'ssp3-pop'!R105*('ssp3-us'!R105/100)</f>
        <v>0.58065406397550012</v>
      </c>
      <c r="S105" s="5">
        <f>'ssp3-pop'!S105*('ssp3-us'!S105/100)</f>
        <v>0.56891588168595475</v>
      </c>
      <c r="T105" s="5">
        <f>'ssp3-pop'!T105*('ssp3-us'!T105/100)</f>
        <v>0.55462380779447662</v>
      </c>
      <c r="U105" s="5">
        <f>'ssp3-pop'!U105*('ssp3-us'!U105/100)</f>
        <v>0.53806464998978221</v>
      </c>
      <c r="V105" s="5">
        <f>'ssp3-pop'!V105*('ssp3-us'!V105/100)</f>
        <v>0.51934064673506808</v>
      </c>
      <c r="W105" s="5">
        <f>'ssp3-pop'!W105*('ssp3-us'!W105/100)</f>
        <v>0.49844594659136038</v>
      </c>
      <c r="X105" s="5">
        <f>'ssp3-pop'!X105*('ssp3-us'!X105/100)</f>
        <v>0.47570746553727489</v>
      </c>
    </row>
    <row r="106" spans="1:24" x14ac:dyDescent="0.3">
      <c r="A106" s="6" t="s">
        <v>6</v>
      </c>
      <c r="B106" s="6" t="s">
        <v>206</v>
      </c>
      <c r="C106" s="6" t="s">
        <v>113</v>
      </c>
      <c r="D106" s="6" t="s">
        <v>205</v>
      </c>
      <c r="E106" s="6" t="s">
        <v>204</v>
      </c>
      <c r="F106" s="5">
        <f>'ssp3-pop'!F106*('ssp3-us'!F106/100)</f>
        <v>1.5250950320000007</v>
      </c>
      <c r="G106" s="5">
        <f>'ssp3-pop'!G106*('ssp3-us'!G106/100)</f>
        <v>1.4969794139431958</v>
      </c>
      <c r="H106" s="5">
        <f>'ssp3-pop'!H106*('ssp3-us'!H106/100)</f>
        <v>1.4717094813049301</v>
      </c>
      <c r="I106" s="5">
        <f>'ssp3-pop'!I106*('ssp3-us'!I106/100)</f>
        <v>1.4469569553194273</v>
      </c>
      <c r="J106" s="5">
        <f>'ssp3-pop'!J106*('ssp3-us'!J106/100)</f>
        <v>1.4191829225576438</v>
      </c>
      <c r="K106" s="5">
        <f>'ssp3-pop'!K106*('ssp3-us'!K106/100)</f>
        <v>1.3892467392694221</v>
      </c>
      <c r="L106" s="5">
        <f>'ssp3-pop'!L106*('ssp3-us'!L106/100)</f>
        <v>1.3618910027316569</v>
      </c>
      <c r="M106" s="5">
        <f>'ssp3-pop'!M106*('ssp3-us'!M106/100)</f>
        <v>1.336442916886132</v>
      </c>
      <c r="N106" s="5">
        <f>'ssp3-pop'!N106*('ssp3-us'!N106/100)</f>
        <v>1.3125974602780275</v>
      </c>
      <c r="O106" s="5">
        <f>'ssp3-pop'!O106*('ssp3-us'!O106/100)</f>
        <v>1.2908065777611113</v>
      </c>
      <c r="P106" s="5">
        <f>'ssp3-pop'!P106*('ssp3-us'!P106/100)</f>
        <v>1.2705211802399776</v>
      </c>
      <c r="Q106" s="5">
        <f>'ssp3-pop'!Q106*('ssp3-us'!Q106/100)</f>
        <v>1.2502696568454379</v>
      </c>
      <c r="R106" s="5">
        <f>'ssp3-pop'!R106*('ssp3-us'!R106/100)</f>
        <v>1.2319096283560091</v>
      </c>
      <c r="S106" s="5">
        <f>'ssp3-pop'!S106*('ssp3-us'!S106/100)</f>
        <v>1.2180454920516979</v>
      </c>
      <c r="T106" s="5">
        <f>'ssp3-pop'!T106*('ssp3-us'!T106/100)</f>
        <v>1.2101119823298641</v>
      </c>
      <c r="U106" s="5">
        <f>'ssp3-pop'!U106*('ssp3-us'!U106/100)</f>
        <v>1.2082727908843902</v>
      </c>
      <c r="V106" s="5">
        <f>'ssp3-pop'!V106*('ssp3-us'!V106/100)</f>
        <v>1.2108970974996838</v>
      </c>
      <c r="W106" s="5">
        <f>'ssp3-pop'!W106*('ssp3-us'!W106/100)</f>
        <v>1.2155113538816655</v>
      </c>
      <c r="X106" s="5">
        <f>'ssp3-pop'!X106*('ssp3-us'!X106/100)</f>
        <v>1.2205293382984364</v>
      </c>
    </row>
    <row r="107" spans="1:24" x14ac:dyDescent="0.3">
      <c r="A107" s="6" t="s">
        <v>6</v>
      </c>
      <c r="B107" s="6" t="s">
        <v>206</v>
      </c>
      <c r="C107" s="6" t="s">
        <v>114</v>
      </c>
      <c r="D107" s="6" t="s">
        <v>205</v>
      </c>
      <c r="E107" s="6" t="s">
        <v>204</v>
      </c>
      <c r="F107" s="5">
        <f>'ssp3-pop'!F107*('ssp3-us'!F107/100)</f>
        <v>0.54365599999999947</v>
      </c>
      <c r="G107" s="5">
        <f>'ssp3-pop'!G107*('ssp3-us'!G107/100)</f>
        <v>0.5835104933078008</v>
      </c>
      <c r="H107" s="5">
        <f>'ssp3-pop'!H107*('ssp3-us'!H107/100)</f>
        <v>0.60764680413107985</v>
      </c>
      <c r="I107" s="5">
        <f>'ssp3-pop'!I107*('ssp3-us'!I107/100)</f>
        <v>0.62944560155727514</v>
      </c>
      <c r="J107" s="5">
        <f>'ssp3-pop'!J107*('ssp3-us'!J107/100)</f>
        <v>0.64911265848028343</v>
      </c>
      <c r="K107" s="5">
        <f>'ssp3-pop'!K107*('ssp3-us'!K107/100)</f>
        <v>0.66445907130965776</v>
      </c>
      <c r="L107" s="5">
        <f>'ssp3-pop'!L107*('ssp3-us'!L107/100)</f>
        <v>0.67591049656476776</v>
      </c>
      <c r="M107" s="5">
        <f>'ssp3-pop'!M107*('ssp3-us'!M107/100)</f>
        <v>0.68454542156079945</v>
      </c>
      <c r="N107" s="5">
        <f>'ssp3-pop'!N107*('ssp3-us'!N107/100)</f>
        <v>0.69147831314835795</v>
      </c>
      <c r="O107" s="5">
        <f>'ssp3-pop'!O107*('ssp3-us'!O107/100)</f>
        <v>0.69730471145975459</v>
      </c>
      <c r="P107" s="5">
        <f>'ssp3-pop'!P107*('ssp3-us'!P107/100)</f>
        <v>0.70301862379021884</v>
      </c>
      <c r="Q107" s="5">
        <f>'ssp3-pop'!Q107*('ssp3-us'!Q107/100)</f>
        <v>0.7077673044538052</v>
      </c>
      <c r="R107" s="5">
        <f>'ssp3-pop'!R107*('ssp3-us'!R107/100)</f>
        <v>0.71218625865771545</v>
      </c>
      <c r="S107" s="5">
        <f>'ssp3-pop'!S107*('ssp3-us'!S107/100)</f>
        <v>0.7165174184526738</v>
      </c>
      <c r="T107" s="5">
        <f>'ssp3-pop'!T107*('ssp3-us'!T107/100)</f>
        <v>0.7207893028025173</v>
      </c>
      <c r="U107" s="5">
        <f>'ssp3-pop'!U107*('ssp3-us'!U107/100)</f>
        <v>0.72564543586204289</v>
      </c>
      <c r="V107" s="5">
        <f>'ssp3-pop'!V107*('ssp3-us'!V107/100)</f>
        <v>0.7307104523302469</v>
      </c>
      <c r="W107" s="5">
        <f>'ssp3-pop'!W107*('ssp3-us'!W107/100)</f>
        <v>0.73528312025517173</v>
      </c>
      <c r="X107" s="5">
        <f>'ssp3-pop'!X107*('ssp3-us'!X107/100)</f>
        <v>0.73797009488212828</v>
      </c>
    </row>
    <row r="108" spans="1:24" x14ac:dyDescent="0.3">
      <c r="A108" s="6" t="s">
        <v>6</v>
      </c>
      <c r="B108" s="6" t="s">
        <v>206</v>
      </c>
      <c r="C108" s="6" t="s">
        <v>115</v>
      </c>
      <c r="D108" s="6" t="s">
        <v>205</v>
      </c>
      <c r="E108" s="6" t="s">
        <v>204</v>
      </c>
      <c r="F108" s="5">
        <f>'ssp3-pop'!F108*('ssp3-us'!F108/100)</f>
        <v>18.608182834679994</v>
      </c>
      <c r="G108" s="5">
        <f>'ssp3-pop'!G108*('ssp3-us'!G108/100)</f>
        <v>20.122679344124197</v>
      </c>
      <c r="H108" s="5">
        <f>'ssp3-pop'!H108*('ssp3-us'!H108/100)</f>
        <v>21.759239857723809</v>
      </c>
      <c r="I108" s="5">
        <f>'ssp3-pop'!I108*('ssp3-us'!I108/100)</f>
        <v>23.456090665501169</v>
      </c>
      <c r="J108" s="5">
        <f>'ssp3-pop'!J108*('ssp3-us'!J108/100)</f>
        <v>25.058185464010158</v>
      </c>
      <c r="K108" s="5">
        <f>'ssp3-pop'!K108*('ssp3-us'!K108/100)</f>
        <v>26.482276459156321</v>
      </c>
      <c r="L108" s="5">
        <f>'ssp3-pop'!L108*('ssp3-us'!L108/100)</f>
        <v>27.753307645862815</v>
      </c>
      <c r="M108" s="5">
        <f>'ssp3-pop'!M108*('ssp3-us'!M108/100)</f>
        <v>28.968568964935201</v>
      </c>
      <c r="N108" s="5">
        <f>'ssp3-pop'!N108*('ssp3-us'!N108/100)</f>
        <v>30.171344629293383</v>
      </c>
      <c r="O108" s="5">
        <f>'ssp3-pop'!O108*('ssp3-us'!O108/100)</f>
        <v>31.324239542683582</v>
      </c>
      <c r="P108" s="5">
        <f>'ssp3-pop'!P108*('ssp3-us'!P108/100)</f>
        <v>32.386384612009742</v>
      </c>
      <c r="Q108" s="5">
        <f>'ssp3-pop'!Q108*('ssp3-us'!Q108/100)</f>
        <v>33.339781802811245</v>
      </c>
      <c r="R108" s="5">
        <f>'ssp3-pop'!R108*('ssp3-us'!R108/100)</f>
        <v>34.215868247052676</v>
      </c>
      <c r="S108" s="5">
        <f>'ssp3-pop'!S108*('ssp3-us'!S108/100)</f>
        <v>35.087866250813853</v>
      </c>
      <c r="T108" s="5">
        <f>'ssp3-pop'!T108*('ssp3-us'!T108/100)</f>
        <v>36.038714325001621</v>
      </c>
      <c r="U108" s="5">
        <f>'ssp3-pop'!U108*('ssp3-us'!U108/100)</f>
        <v>37.109008528958711</v>
      </c>
      <c r="V108" s="5">
        <f>'ssp3-pop'!V108*('ssp3-us'!V108/100)</f>
        <v>38.283007717327948</v>
      </c>
      <c r="W108" s="5">
        <f>'ssp3-pop'!W108*('ssp3-us'!W108/100)</f>
        <v>39.521150231248669</v>
      </c>
      <c r="X108" s="5">
        <f>'ssp3-pop'!X108*('ssp3-us'!X108/100)</f>
        <v>40.790995382201039</v>
      </c>
    </row>
    <row r="109" spans="1:24" x14ac:dyDescent="0.3">
      <c r="A109" s="6" t="s">
        <v>6</v>
      </c>
      <c r="B109" s="6" t="s">
        <v>206</v>
      </c>
      <c r="C109" s="6" t="s">
        <v>116</v>
      </c>
      <c r="D109" s="6" t="s">
        <v>205</v>
      </c>
      <c r="E109" s="6" t="s">
        <v>204</v>
      </c>
      <c r="F109" s="5">
        <f>'ssp3-pop'!F109*('ssp3-us'!F109/100)</f>
        <v>1.6774695074999997</v>
      </c>
      <c r="G109" s="5">
        <f>'ssp3-pop'!G109*('ssp3-us'!G109/100)</f>
        <v>1.6362071457030136</v>
      </c>
      <c r="H109" s="5">
        <f>'ssp3-pop'!H109*('ssp3-us'!H109/100)</f>
        <v>1.613179944986435</v>
      </c>
      <c r="I109" s="5">
        <f>'ssp3-pop'!I109*('ssp3-us'!I109/100)</f>
        <v>1.5959084004887729</v>
      </c>
      <c r="J109" s="5">
        <f>'ssp3-pop'!J109*('ssp3-us'!J109/100)</f>
        <v>1.5737547052541223</v>
      </c>
      <c r="K109" s="5">
        <f>'ssp3-pop'!K109*('ssp3-us'!K109/100)</f>
        <v>1.5455823584865582</v>
      </c>
      <c r="L109" s="5">
        <f>'ssp3-pop'!L109*('ssp3-us'!L109/100)</f>
        <v>1.515698989721832</v>
      </c>
      <c r="M109" s="5">
        <f>'ssp3-pop'!M109*('ssp3-us'!M109/100)</f>
        <v>1.4876160098700542</v>
      </c>
      <c r="N109" s="5">
        <f>'ssp3-pop'!N109*('ssp3-us'!N109/100)</f>
        <v>1.4610367640699213</v>
      </c>
      <c r="O109" s="5">
        <f>'ssp3-pop'!O109*('ssp3-us'!O109/100)</f>
        <v>1.4342576824038558</v>
      </c>
      <c r="P109" s="5">
        <f>'ssp3-pop'!P109*('ssp3-us'!P109/100)</f>
        <v>1.4069215832677457</v>
      </c>
      <c r="Q109" s="5">
        <f>'ssp3-pop'!Q109*('ssp3-us'!Q109/100)</f>
        <v>1.3808880298467112</v>
      </c>
      <c r="R109" s="5">
        <f>'ssp3-pop'!R109*('ssp3-us'!R109/100)</f>
        <v>1.3586069906469322</v>
      </c>
      <c r="S109" s="5">
        <f>'ssp3-pop'!S109*('ssp3-us'!S109/100)</f>
        <v>1.3418721652973935</v>
      </c>
      <c r="T109" s="5">
        <f>'ssp3-pop'!T109*('ssp3-us'!T109/100)</f>
        <v>1.331606059103577</v>
      </c>
      <c r="U109" s="5">
        <f>'ssp3-pop'!U109*('ssp3-us'!U109/100)</f>
        <v>1.3283015302920591</v>
      </c>
      <c r="V109" s="5">
        <f>'ssp3-pop'!V109*('ssp3-us'!V109/100)</f>
        <v>1.3313639795495826</v>
      </c>
      <c r="W109" s="5">
        <f>'ssp3-pop'!W109*('ssp3-us'!W109/100)</f>
        <v>1.3396994834616189</v>
      </c>
      <c r="X109" s="5">
        <f>'ssp3-pop'!X109*('ssp3-us'!X109/100)</f>
        <v>1.3523866849884707</v>
      </c>
    </row>
    <row r="110" spans="1:24" x14ac:dyDescent="0.3">
      <c r="A110" s="6" t="s">
        <v>6</v>
      </c>
      <c r="B110" s="6" t="s">
        <v>206</v>
      </c>
      <c r="C110" s="6" t="s">
        <v>117</v>
      </c>
      <c r="D110" s="6" t="s">
        <v>205</v>
      </c>
      <c r="E110" s="6" t="s">
        <v>204</v>
      </c>
      <c r="F110" s="5">
        <f>'ssp3-pop'!F110*('ssp3-us'!F110/100)</f>
        <v>6.2532948168289337</v>
      </c>
      <c r="G110" s="5">
        <f>'ssp3-pop'!G110*('ssp3-us'!G110/100)</f>
        <v>7.4058010277051824</v>
      </c>
      <c r="H110" s="5">
        <f>'ssp3-pop'!H110*('ssp3-us'!H110/100)</f>
        <v>8.7672086544016263</v>
      </c>
      <c r="I110" s="5">
        <f>'ssp3-pop'!I110*('ssp3-us'!I110/100)</f>
        <v>10.309944777897238</v>
      </c>
      <c r="J110" s="5">
        <f>'ssp3-pop'!J110*('ssp3-us'!J110/100)</f>
        <v>12.006494105410628</v>
      </c>
      <c r="K110" s="5">
        <f>'ssp3-pop'!K110*('ssp3-us'!K110/100)</f>
        <v>13.801341849038696</v>
      </c>
      <c r="L110" s="5">
        <f>'ssp3-pop'!L110*('ssp3-us'!L110/100)</f>
        <v>15.702486346578628</v>
      </c>
      <c r="M110" s="5">
        <f>'ssp3-pop'!M110*('ssp3-us'!M110/100)</f>
        <v>17.73640651667889</v>
      </c>
      <c r="N110" s="5">
        <f>'ssp3-pop'!N110*('ssp3-us'!N110/100)</f>
        <v>19.902951873192528</v>
      </c>
      <c r="O110" s="5">
        <f>'ssp3-pop'!O110*('ssp3-us'!O110/100)</f>
        <v>22.153280332341915</v>
      </c>
      <c r="P110" s="5">
        <f>'ssp3-pop'!P110*('ssp3-us'!P110/100)</f>
        <v>24.478555867882246</v>
      </c>
      <c r="Q110" s="5">
        <f>'ssp3-pop'!Q110*('ssp3-us'!Q110/100)</f>
        <v>26.863020167320894</v>
      </c>
      <c r="R110" s="5">
        <f>'ssp3-pop'!R110*('ssp3-us'!R110/100)</f>
        <v>29.311878820657885</v>
      </c>
      <c r="S110" s="5">
        <f>'ssp3-pop'!S110*('ssp3-us'!S110/100)</f>
        <v>31.819276661406711</v>
      </c>
      <c r="T110" s="5">
        <f>'ssp3-pop'!T110*('ssp3-us'!T110/100)</f>
        <v>34.352889118429104</v>
      </c>
      <c r="U110" s="5">
        <f>'ssp3-pop'!U110*('ssp3-us'!U110/100)</f>
        <v>36.895914874671398</v>
      </c>
      <c r="V110" s="5">
        <f>'ssp3-pop'!V110*('ssp3-us'!V110/100)</f>
        <v>39.437572955549086</v>
      </c>
      <c r="W110" s="5">
        <f>'ssp3-pop'!W110*('ssp3-us'!W110/100)</f>
        <v>41.974832487995712</v>
      </c>
      <c r="X110" s="5">
        <f>'ssp3-pop'!X110*('ssp3-us'!X110/100)</f>
        <v>44.507486203088</v>
      </c>
    </row>
    <row r="111" spans="1:24" x14ac:dyDescent="0.3">
      <c r="A111" s="6" t="s">
        <v>6</v>
      </c>
      <c r="B111" s="6" t="s">
        <v>206</v>
      </c>
      <c r="C111" s="6" t="s">
        <v>118</v>
      </c>
      <c r="D111" s="6" t="s">
        <v>205</v>
      </c>
      <c r="E111" s="6" t="s">
        <v>204</v>
      </c>
      <c r="F111" s="5">
        <f>'ssp3-pop'!F111*('ssp3-us'!F111/100)</f>
        <v>0.12668252039999997</v>
      </c>
      <c r="G111" s="5">
        <f>'ssp3-pop'!G111*('ssp3-us'!G111/100)</f>
        <v>0.14379345329560334</v>
      </c>
      <c r="H111" s="5">
        <f>'ssp3-pop'!H111*('ssp3-us'!H111/100)</f>
        <v>0.16188601665301958</v>
      </c>
      <c r="I111" s="5">
        <f>'ssp3-pop'!I111*('ssp3-us'!I111/100)</f>
        <v>0.17975764022630653</v>
      </c>
      <c r="J111" s="5">
        <f>'ssp3-pop'!J111*('ssp3-us'!J111/100)</f>
        <v>0.19653611230192614</v>
      </c>
      <c r="K111" s="5">
        <f>'ssp3-pop'!K111*('ssp3-us'!K111/100)</f>
        <v>0.2117969998943442</v>
      </c>
      <c r="L111" s="5">
        <f>'ssp3-pop'!L111*('ssp3-us'!L111/100)</f>
        <v>0.22625821609802685</v>
      </c>
      <c r="M111" s="5">
        <f>'ssp3-pop'!M111*('ssp3-us'!M111/100)</f>
        <v>0.2404360379359281</v>
      </c>
      <c r="N111" s="5">
        <f>'ssp3-pop'!N111*('ssp3-us'!N111/100)</f>
        <v>0.25409501139572743</v>
      </c>
      <c r="O111" s="5">
        <f>'ssp3-pop'!O111*('ssp3-us'!O111/100)</f>
        <v>0.26633481042084989</v>
      </c>
      <c r="P111" s="5">
        <f>'ssp3-pop'!P111*('ssp3-us'!P111/100)</f>
        <v>0.27667139569730681</v>
      </c>
      <c r="Q111" s="5">
        <f>'ssp3-pop'!Q111*('ssp3-us'!Q111/100)</f>
        <v>0.28518768778296255</v>
      </c>
      <c r="R111" s="5">
        <f>'ssp3-pop'!R111*('ssp3-us'!R111/100)</f>
        <v>0.29232727780976092</v>
      </c>
      <c r="S111" s="5">
        <f>'ssp3-pop'!S111*('ssp3-us'!S111/100)</f>
        <v>0.29845307997245357</v>
      </c>
      <c r="T111" s="5">
        <f>'ssp3-pop'!T111*('ssp3-us'!T111/100)</f>
        <v>0.30382187049548265</v>
      </c>
      <c r="U111" s="5">
        <f>'ssp3-pop'!U111*('ssp3-us'!U111/100)</f>
        <v>0.30892454593258278</v>
      </c>
      <c r="V111" s="5">
        <f>'ssp3-pop'!V111*('ssp3-us'!V111/100)</f>
        <v>0.31447525456883291</v>
      </c>
      <c r="W111" s="5">
        <f>'ssp3-pop'!W111*('ssp3-us'!W111/100)</f>
        <v>0.32117843467639706</v>
      </c>
      <c r="X111" s="5">
        <f>'ssp3-pop'!X111*('ssp3-us'!X111/100)</f>
        <v>0.3292092085515278</v>
      </c>
    </row>
    <row r="112" spans="1:24" x14ac:dyDescent="0.3">
      <c r="A112" s="6" t="s">
        <v>6</v>
      </c>
      <c r="B112" s="6" t="s">
        <v>206</v>
      </c>
      <c r="C112" s="6" t="s">
        <v>119</v>
      </c>
      <c r="D112" s="6" t="s">
        <v>205</v>
      </c>
      <c r="E112" s="6" t="s">
        <v>204</v>
      </c>
      <c r="F112" s="5">
        <f>'ssp3-pop'!F112*('ssp3-us'!F112/100)</f>
        <v>88.274889013316354</v>
      </c>
      <c r="G112" s="5">
        <f>'ssp3-pop'!G112*('ssp3-us'!G112/100)</f>
        <v>94.882142450469658</v>
      </c>
      <c r="H112" s="5">
        <f>'ssp3-pop'!H112*('ssp3-us'!H112/100)</f>
        <v>102.19595618965207</v>
      </c>
      <c r="I112" s="5">
        <f>'ssp3-pop'!I112*('ssp3-us'!I112/100)</f>
        <v>110.04344671231766</v>
      </c>
      <c r="J112" s="5">
        <f>'ssp3-pop'!J112*('ssp3-us'!J112/100)</f>
        <v>118.11657766074244</v>
      </c>
      <c r="K112" s="5">
        <f>'ssp3-pop'!K112*('ssp3-us'!K112/100)</f>
        <v>126.05639148523349</v>
      </c>
      <c r="L112" s="5">
        <f>'ssp3-pop'!L112*('ssp3-us'!L112/100)</f>
        <v>133.97224245699579</v>
      </c>
      <c r="M112" s="5">
        <f>'ssp3-pop'!M112*('ssp3-us'!M112/100)</f>
        <v>141.95923263179355</v>
      </c>
      <c r="N112" s="5">
        <f>'ssp3-pop'!N112*('ssp3-us'!N112/100)</f>
        <v>149.99431087136244</v>
      </c>
      <c r="O112" s="5">
        <f>'ssp3-pop'!O112*('ssp3-us'!O112/100)</f>
        <v>157.92077747057257</v>
      </c>
      <c r="P112" s="5">
        <f>'ssp3-pop'!P112*('ssp3-us'!P112/100)</f>
        <v>165.70252268580373</v>
      </c>
      <c r="Q112" s="5">
        <f>'ssp3-pop'!Q112*('ssp3-us'!Q112/100)</f>
        <v>173.52036360240461</v>
      </c>
      <c r="R112" s="5">
        <f>'ssp3-pop'!R112*('ssp3-us'!R112/100)</f>
        <v>181.43088920722326</v>
      </c>
      <c r="S112" s="5">
        <f>'ssp3-pop'!S112*('ssp3-us'!S112/100)</f>
        <v>189.40377832334283</v>
      </c>
      <c r="T112" s="5">
        <f>'ssp3-pop'!T112*('ssp3-us'!T112/100)</f>
        <v>197.33915827913233</v>
      </c>
      <c r="U112" s="5">
        <f>'ssp3-pop'!U112*('ssp3-us'!U112/100)</f>
        <v>205.1912064888991</v>
      </c>
      <c r="V112" s="5">
        <f>'ssp3-pop'!V112*('ssp3-us'!V112/100)</f>
        <v>212.98389124010222</v>
      </c>
      <c r="W112" s="5">
        <f>'ssp3-pop'!W112*('ssp3-us'!W112/100)</f>
        <v>220.78863423103041</v>
      </c>
      <c r="X112" s="5">
        <f>'ssp3-pop'!X112*('ssp3-us'!X112/100)</f>
        <v>228.61642234001059</v>
      </c>
    </row>
    <row r="113" spans="1:24" x14ac:dyDescent="0.3">
      <c r="A113" s="6" t="s">
        <v>6</v>
      </c>
      <c r="B113" s="6" t="s">
        <v>206</v>
      </c>
      <c r="C113" s="6" t="s">
        <v>120</v>
      </c>
      <c r="D113" s="6" t="s">
        <v>205</v>
      </c>
      <c r="E113" s="6" t="s">
        <v>204</v>
      </c>
      <c r="F113" s="5">
        <f>'ssp3-pop'!F113*('ssp3-us'!F113/100)</f>
        <v>1.2219401483721533</v>
      </c>
      <c r="G113" s="5">
        <f>'ssp3-pop'!G113*('ssp3-us'!G113/100)</f>
        <v>1.2728786821212332</v>
      </c>
      <c r="H113" s="5">
        <f>'ssp3-pop'!H113*('ssp3-us'!H113/100)</f>
        <v>1.3212704107098587</v>
      </c>
      <c r="I113" s="5">
        <f>'ssp3-pop'!I113*('ssp3-us'!I113/100)</f>
        <v>1.3647666958434184</v>
      </c>
      <c r="J113" s="5">
        <f>'ssp3-pop'!J113*('ssp3-us'!J113/100)</f>
        <v>1.404073099526284</v>
      </c>
      <c r="K113" s="5">
        <f>'ssp3-pop'!K113*('ssp3-us'!K113/100)</f>
        <v>1.4373423355745749</v>
      </c>
      <c r="L113" s="5">
        <f>'ssp3-pop'!L113*('ssp3-us'!L113/100)</f>
        <v>1.4670803529055714</v>
      </c>
      <c r="M113" s="5">
        <f>'ssp3-pop'!M113*('ssp3-us'!M113/100)</f>
        <v>1.4964850014368529</v>
      </c>
      <c r="N113" s="5">
        <f>'ssp3-pop'!N113*('ssp3-us'!N113/100)</f>
        <v>1.5263599768016733</v>
      </c>
      <c r="O113" s="5">
        <f>'ssp3-pop'!O113*('ssp3-us'!O113/100)</f>
        <v>1.5550337897358635</v>
      </c>
      <c r="P113" s="5">
        <f>'ssp3-pop'!P113*('ssp3-us'!P113/100)</f>
        <v>1.5818174145870192</v>
      </c>
      <c r="Q113" s="5">
        <f>'ssp3-pop'!Q113*('ssp3-us'!Q113/100)</f>
        <v>1.6025442135292092</v>
      </c>
      <c r="R113" s="5">
        <f>'ssp3-pop'!R113*('ssp3-us'!R113/100)</f>
        <v>1.6196390866549604</v>
      </c>
      <c r="S113" s="5">
        <f>'ssp3-pop'!S113*('ssp3-us'!S113/100)</f>
        <v>1.6360836130056464</v>
      </c>
      <c r="T113" s="5">
        <f>'ssp3-pop'!T113*('ssp3-us'!T113/100)</f>
        <v>1.65325615226005</v>
      </c>
      <c r="U113" s="5">
        <f>'ssp3-pop'!U113*('ssp3-us'!U113/100)</f>
        <v>1.6706927924992969</v>
      </c>
      <c r="V113" s="5">
        <f>'ssp3-pop'!V113*('ssp3-us'!V113/100)</f>
        <v>1.6870595871004885</v>
      </c>
      <c r="W113" s="5">
        <f>'ssp3-pop'!W113*('ssp3-us'!W113/100)</f>
        <v>1.7012251788805755</v>
      </c>
      <c r="X113" s="5">
        <f>'ssp3-pop'!X113*('ssp3-us'!X113/100)</f>
        <v>1.7123859560340027</v>
      </c>
    </row>
    <row r="114" spans="1:24" x14ac:dyDescent="0.3">
      <c r="A114" s="6" t="s">
        <v>6</v>
      </c>
      <c r="B114" s="6" t="s">
        <v>206</v>
      </c>
      <c r="C114" s="6" t="s">
        <v>121</v>
      </c>
      <c r="D114" s="6" t="s">
        <v>205</v>
      </c>
      <c r="E114" s="6" t="s">
        <v>204</v>
      </c>
      <c r="F114" s="5">
        <f>'ssp3-pop'!F114*('ssp3-us'!F114/100)</f>
        <v>5.5111524131299978</v>
      </c>
      <c r="G114" s="5">
        <f>'ssp3-pop'!G114*('ssp3-us'!G114/100)</f>
        <v>6.5930816599709692</v>
      </c>
      <c r="H114" s="5">
        <f>'ssp3-pop'!H114*('ssp3-us'!H114/100)</f>
        <v>7.8360205408716537</v>
      </c>
      <c r="I114" s="5">
        <f>'ssp3-pop'!I114*('ssp3-us'!I114/100)</f>
        <v>9.2282134656795911</v>
      </c>
      <c r="J114" s="5">
        <f>'ssp3-pop'!J114*('ssp3-us'!J114/100)</f>
        <v>10.786127609752118</v>
      </c>
      <c r="K114" s="5">
        <f>'ssp3-pop'!K114*('ssp3-us'!K114/100)</f>
        <v>12.437596080727085</v>
      </c>
      <c r="L114" s="5">
        <f>'ssp3-pop'!L114*('ssp3-us'!L114/100)</f>
        <v>14.145845000924554</v>
      </c>
      <c r="M114" s="5">
        <f>'ssp3-pop'!M114*('ssp3-us'!M114/100)</f>
        <v>15.909275320692156</v>
      </c>
      <c r="N114" s="5">
        <f>'ssp3-pop'!N114*('ssp3-us'!N114/100)</f>
        <v>17.692303332357394</v>
      </c>
      <c r="O114" s="5">
        <f>'ssp3-pop'!O114*('ssp3-us'!O114/100)</f>
        <v>19.460662694913864</v>
      </c>
      <c r="P114" s="5">
        <f>'ssp3-pop'!P114*('ssp3-us'!P114/100)</f>
        <v>21.201129630967262</v>
      </c>
      <c r="Q114" s="5">
        <f>'ssp3-pop'!Q114*('ssp3-us'!Q114/100)</f>
        <v>22.920552159878692</v>
      </c>
      <c r="R114" s="5">
        <f>'ssp3-pop'!R114*('ssp3-us'!R114/100)</f>
        <v>24.58459985631076</v>
      </c>
      <c r="S114" s="5">
        <f>'ssp3-pop'!S114*('ssp3-us'!S114/100)</f>
        <v>26.220810283285534</v>
      </c>
      <c r="T114" s="5">
        <f>'ssp3-pop'!T114*('ssp3-us'!T114/100)</f>
        <v>27.787218905137319</v>
      </c>
      <c r="U114" s="5">
        <f>'ssp3-pop'!U114*('ssp3-us'!U114/100)</f>
        <v>29.28320677721257</v>
      </c>
      <c r="V114" s="5">
        <f>'ssp3-pop'!V114*('ssp3-us'!V114/100)</f>
        <v>30.700358636280725</v>
      </c>
      <c r="W114" s="5">
        <f>'ssp3-pop'!W114*('ssp3-us'!W114/100)</f>
        <v>32.030800352473129</v>
      </c>
      <c r="X114" s="5">
        <f>'ssp3-pop'!X114*('ssp3-us'!X114/100)</f>
        <v>33.2815414773154</v>
      </c>
    </row>
    <row r="115" spans="1:24" x14ac:dyDescent="0.3">
      <c r="A115" s="6" t="s">
        <v>6</v>
      </c>
      <c r="B115" s="6" t="s">
        <v>206</v>
      </c>
      <c r="C115" s="6" t="s">
        <v>122</v>
      </c>
      <c r="D115" s="6" t="s">
        <v>205</v>
      </c>
      <c r="E115" s="6" t="s">
        <v>204</v>
      </c>
      <c r="F115" s="5">
        <f>'ssp3-pop'!F115*('ssp3-us'!F115/100)</f>
        <v>0.39430642011784345</v>
      </c>
      <c r="G115" s="5">
        <f>'ssp3-pop'!G115*('ssp3-us'!G115/100)</f>
        <v>0.40786849987170026</v>
      </c>
      <c r="H115" s="5">
        <f>'ssp3-pop'!H115*('ssp3-us'!H115/100)</f>
        <v>0.41885017732857643</v>
      </c>
      <c r="I115" s="5">
        <f>'ssp3-pop'!I115*('ssp3-us'!I115/100)</f>
        <v>0.42645758252332094</v>
      </c>
      <c r="J115" s="5">
        <f>'ssp3-pop'!J115*('ssp3-us'!J115/100)</f>
        <v>0.43104672674577793</v>
      </c>
      <c r="K115" s="5">
        <f>'ssp3-pop'!K115*('ssp3-us'!K115/100)</f>
        <v>0.43243291697880543</v>
      </c>
      <c r="L115" s="5">
        <f>'ssp3-pop'!L115*('ssp3-us'!L115/100)</f>
        <v>0.43197772521219602</v>
      </c>
      <c r="M115" s="5">
        <f>'ssp3-pop'!M115*('ssp3-us'!M115/100)</f>
        <v>0.4314079112962857</v>
      </c>
      <c r="N115" s="5">
        <f>'ssp3-pop'!N115*('ssp3-us'!N115/100)</f>
        <v>0.43183638770869559</v>
      </c>
      <c r="O115" s="5">
        <f>'ssp3-pop'!O115*('ssp3-us'!O115/100)</f>
        <v>0.43317118206324084</v>
      </c>
      <c r="P115" s="5">
        <f>'ssp3-pop'!P115*('ssp3-us'!P115/100)</f>
        <v>0.43491404483832052</v>
      </c>
      <c r="Q115" s="5">
        <f>'ssp3-pop'!Q115*('ssp3-us'!Q115/100)</f>
        <v>0.43605363752742515</v>
      </c>
      <c r="R115" s="5">
        <f>'ssp3-pop'!R115*('ssp3-us'!R115/100)</f>
        <v>0.43659130274625152</v>
      </c>
      <c r="S115" s="5">
        <f>'ssp3-pop'!S115*('ssp3-us'!S115/100)</f>
        <v>0.43713007041290008</v>
      </c>
      <c r="T115" s="5">
        <f>'ssp3-pop'!T115*('ssp3-us'!T115/100)</f>
        <v>0.43861063126774352</v>
      </c>
      <c r="U115" s="5">
        <f>'ssp3-pop'!U115*('ssp3-us'!U115/100)</f>
        <v>0.44163128039302174</v>
      </c>
      <c r="V115" s="5">
        <f>'ssp3-pop'!V115*('ssp3-us'!V115/100)</f>
        <v>0.44619334355144363</v>
      </c>
      <c r="W115" s="5">
        <f>'ssp3-pop'!W115*('ssp3-us'!W115/100)</f>
        <v>0.45198326505350472</v>
      </c>
      <c r="X115" s="5">
        <f>'ssp3-pop'!X115*('ssp3-us'!X115/100)</f>
        <v>0.45830172793351459</v>
      </c>
    </row>
    <row r="116" spans="1:24" x14ac:dyDescent="0.3">
      <c r="A116" s="6" t="s">
        <v>6</v>
      </c>
      <c r="B116" s="6" t="s">
        <v>206</v>
      </c>
      <c r="C116" s="6" t="s">
        <v>123</v>
      </c>
      <c r="D116" s="6" t="s">
        <v>205</v>
      </c>
      <c r="E116" s="6" t="s">
        <v>204</v>
      </c>
      <c r="F116" s="5">
        <f>'ssp3-pop'!F116*('ssp3-us'!F116/100)</f>
        <v>16.138114647640009</v>
      </c>
      <c r="G116" s="5">
        <f>'ssp3-pop'!G116*('ssp3-us'!G116/100)</f>
        <v>17.04402003767229</v>
      </c>
      <c r="H116" s="5">
        <f>'ssp3-pop'!H116*('ssp3-us'!H116/100)</f>
        <v>17.977499021429104</v>
      </c>
      <c r="I116" s="5">
        <f>'ssp3-pop'!I116*('ssp3-us'!I116/100)</f>
        <v>18.921975183970513</v>
      </c>
      <c r="J116" s="5">
        <f>'ssp3-pop'!J116*('ssp3-us'!J116/100)</f>
        <v>19.801624800219361</v>
      </c>
      <c r="K116" s="5">
        <f>'ssp3-pop'!K116*('ssp3-us'!K116/100)</f>
        <v>20.507513567265484</v>
      </c>
      <c r="L116" s="5">
        <f>'ssp3-pop'!L116*('ssp3-us'!L116/100)</f>
        <v>21.0897075861701</v>
      </c>
      <c r="M116" s="5">
        <f>'ssp3-pop'!M116*('ssp3-us'!M116/100)</f>
        <v>21.558567319339641</v>
      </c>
      <c r="N116" s="5">
        <f>'ssp3-pop'!N116*('ssp3-us'!N116/100)</f>
        <v>22.005099941705513</v>
      </c>
      <c r="O116" s="5">
        <f>'ssp3-pop'!O116*('ssp3-us'!O116/100)</f>
        <v>22.404749817269582</v>
      </c>
      <c r="P116" s="5">
        <f>'ssp3-pop'!P116*('ssp3-us'!P116/100)</f>
        <v>22.809911583988377</v>
      </c>
      <c r="Q116" s="5">
        <f>'ssp3-pop'!Q116*('ssp3-us'!Q116/100)</f>
        <v>23.186211794264825</v>
      </c>
      <c r="R116" s="5">
        <f>'ssp3-pop'!R116*('ssp3-us'!R116/100)</f>
        <v>23.595334939016027</v>
      </c>
      <c r="S116" s="5">
        <f>'ssp3-pop'!S116*('ssp3-us'!S116/100)</f>
        <v>24.039663620679921</v>
      </c>
      <c r="T116" s="5">
        <f>'ssp3-pop'!T116*('ssp3-us'!T116/100)</f>
        <v>24.566254986828415</v>
      </c>
      <c r="U116" s="5">
        <f>'ssp3-pop'!U116*('ssp3-us'!U116/100)</f>
        <v>25.228338470267143</v>
      </c>
      <c r="V116" s="5">
        <f>'ssp3-pop'!V116*('ssp3-us'!V116/100)</f>
        <v>25.965007887305717</v>
      </c>
      <c r="W116" s="5">
        <f>'ssp3-pop'!W116*('ssp3-us'!W116/100)</f>
        <v>26.809661186339266</v>
      </c>
      <c r="X116" s="5">
        <f>'ssp3-pop'!X116*('ssp3-us'!X116/100)</f>
        <v>27.731077418581105</v>
      </c>
    </row>
    <row r="117" spans="1:24" x14ac:dyDescent="0.3">
      <c r="A117" s="6" t="s">
        <v>6</v>
      </c>
      <c r="B117" s="6" t="s">
        <v>206</v>
      </c>
      <c r="C117" s="6" t="s">
        <v>124</v>
      </c>
      <c r="D117" s="6" t="s">
        <v>205</v>
      </c>
      <c r="E117" s="6" t="s">
        <v>204</v>
      </c>
      <c r="F117" s="5">
        <f>'ssp3-pop'!F117*('ssp3-us'!F117/100)</f>
        <v>0.38810112419999987</v>
      </c>
      <c r="G117" s="5">
        <f>'ssp3-pop'!G117*('ssp3-us'!G117/100)</f>
        <v>0.40440102492074792</v>
      </c>
      <c r="H117" s="5">
        <f>'ssp3-pop'!H117*('ssp3-us'!H117/100)</f>
        <v>0.41990041555099472</v>
      </c>
      <c r="I117" s="5">
        <f>'ssp3-pop'!I117*('ssp3-us'!I117/100)</f>
        <v>0.4332812916530972</v>
      </c>
      <c r="J117" s="5">
        <f>'ssp3-pop'!J117*('ssp3-us'!J117/100)</f>
        <v>0.44495284336561097</v>
      </c>
      <c r="K117" s="5">
        <f>'ssp3-pop'!K117*('ssp3-us'!K117/100)</f>
        <v>0.45453283599507327</v>
      </c>
      <c r="L117" s="5">
        <f>'ssp3-pop'!L117*('ssp3-us'!L117/100)</f>
        <v>0.46253825541007759</v>
      </c>
      <c r="M117" s="5">
        <f>'ssp3-pop'!M117*('ssp3-us'!M117/100)</f>
        <v>0.46975638698164063</v>
      </c>
      <c r="N117" s="5">
        <f>'ssp3-pop'!N117*('ssp3-us'!N117/100)</f>
        <v>0.47695230301312636</v>
      </c>
      <c r="O117" s="5">
        <f>'ssp3-pop'!O117*('ssp3-us'!O117/100)</f>
        <v>0.48411671195408063</v>
      </c>
      <c r="P117" s="5">
        <f>'ssp3-pop'!P117*('ssp3-us'!P117/100)</f>
        <v>0.49119445085377217</v>
      </c>
      <c r="Q117" s="5">
        <f>'ssp3-pop'!Q117*('ssp3-us'!Q117/100)</f>
        <v>0.49681455016395393</v>
      </c>
      <c r="R117" s="5">
        <f>'ssp3-pop'!R117*('ssp3-us'!R117/100)</f>
        <v>0.50126824086294108</v>
      </c>
      <c r="S117" s="5">
        <f>'ssp3-pop'!S117*('ssp3-us'!S117/100)</f>
        <v>0.50524739846884514</v>
      </c>
      <c r="T117" s="5">
        <f>'ssp3-pop'!T117*('ssp3-us'!T117/100)</f>
        <v>0.50934909868505518</v>
      </c>
      <c r="U117" s="5">
        <f>'ssp3-pop'!U117*('ssp3-us'!U117/100)</f>
        <v>0.51359737122439708</v>
      </c>
      <c r="V117" s="5">
        <f>'ssp3-pop'!V117*('ssp3-us'!V117/100)</f>
        <v>0.51765505993196714</v>
      </c>
      <c r="W117" s="5">
        <f>'ssp3-pop'!W117*('ssp3-us'!W117/100)</f>
        <v>0.52112480725887456</v>
      </c>
      <c r="X117" s="5">
        <f>'ssp3-pop'!X117*('ssp3-us'!X117/100)</f>
        <v>0.52383101227751538</v>
      </c>
    </row>
    <row r="118" spans="1:24" x14ac:dyDescent="0.3">
      <c r="A118" s="6" t="s">
        <v>6</v>
      </c>
      <c r="B118" s="6" t="s">
        <v>206</v>
      </c>
      <c r="C118" s="6" t="s">
        <v>125</v>
      </c>
      <c r="D118" s="6" t="s">
        <v>205</v>
      </c>
      <c r="E118" s="6" t="s">
        <v>204</v>
      </c>
      <c r="F118" s="5">
        <f>'ssp3-pop'!F118*('ssp3-us'!F118/100)</f>
        <v>1.7094371802600004</v>
      </c>
      <c r="G118" s="5">
        <f>'ssp3-pop'!G118*('ssp3-us'!G118/100)</f>
        <v>1.8843936838949276</v>
      </c>
      <c r="H118" s="5">
        <f>'ssp3-pop'!H118*('ssp3-us'!H118/100)</f>
        <v>2.0595161727933631</v>
      </c>
      <c r="I118" s="5">
        <f>'ssp3-pop'!I118*('ssp3-us'!I118/100)</f>
        <v>2.2199604167120039</v>
      </c>
      <c r="J118" s="5">
        <f>'ssp3-pop'!J118*('ssp3-us'!J118/100)</f>
        <v>2.3624994839880258</v>
      </c>
      <c r="K118" s="5">
        <f>'ssp3-pop'!K118*('ssp3-us'!K118/100)</f>
        <v>2.4947945694470977</v>
      </c>
      <c r="L118" s="5">
        <f>'ssp3-pop'!L118*('ssp3-us'!L118/100)</f>
        <v>2.6297031292886994</v>
      </c>
      <c r="M118" s="5">
        <f>'ssp3-pop'!M118*('ssp3-us'!M118/100)</f>
        <v>2.7672042446454301</v>
      </c>
      <c r="N118" s="5">
        <f>'ssp3-pop'!N118*('ssp3-us'!N118/100)</f>
        <v>2.8972452660141408</v>
      </c>
      <c r="O118" s="5">
        <f>'ssp3-pop'!O118*('ssp3-us'!O118/100)</f>
        <v>3.0103539480446719</v>
      </c>
      <c r="P118" s="5">
        <f>'ssp3-pop'!P118*('ssp3-us'!P118/100)</f>
        <v>3.1088592251772806</v>
      </c>
      <c r="Q118" s="5">
        <f>'ssp3-pop'!Q118*('ssp3-us'!Q118/100)</f>
        <v>3.2008528508878609</v>
      </c>
      <c r="R118" s="5">
        <f>'ssp3-pop'!R118*('ssp3-us'!R118/100)</f>
        <v>3.2961125350230724</v>
      </c>
      <c r="S118" s="5">
        <f>'ssp3-pop'!S118*('ssp3-us'!S118/100)</f>
        <v>3.3961322392758686</v>
      </c>
      <c r="T118" s="5">
        <f>'ssp3-pop'!T118*('ssp3-us'!T118/100)</f>
        <v>3.4940880958865845</v>
      </c>
      <c r="U118" s="5">
        <f>'ssp3-pop'!U118*('ssp3-us'!U118/100)</f>
        <v>3.5863566708739039</v>
      </c>
      <c r="V118" s="5">
        <f>'ssp3-pop'!V118*('ssp3-us'!V118/100)</f>
        <v>3.672447302130057</v>
      </c>
      <c r="W118" s="5">
        <f>'ssp3-pop'!W118*('ssp3-us'!W118/100)</f>
        <v>3.75296242175851</v>
      </c>
      <c r="X118" s="5">
        <f>'ssp3-pop'!X118*('ssp3-us'!X118/100)</f>
        <v>3.8319613828315591</v>
      </c>
    </row>
    <row r="119" spans="1:24" x14ac:dyDescent="0.3">
      <c r="A119" s="6" t="s">
        <v>6</v>
      </c>
      <c r="B119" s="6" t="s">
        <v>206</v>
      </c>
      <c r="C119" s="6" t="s">
        <v>126</v>
      </c>
      <c r="D119" s="6" t="s">
        <v>205</v>
      </c>
      <c r="E119" s="6" t="s">
        <v>204</v>
      </c>
      <c r="F119" s="5">
        <f>'ssp3-pop'!F119*('ssp3-us'!F119/100)</f>
        <v>8.9900066200999991</v>
      </c>
      <c r="G119" s="5">
        <f>'ssp3-pop'!G119*('ssp3-us'!G119/100)</f>
        <v>10.477813957065996</v>
      </c>
      <c r="H119" s="5">
        <f>'ssp3-pop'!H119*('ssp3-us'!H119/100)</f>
        <v>12.091651326115043</v>
      </c>
      <c r="I119" s="5">
        <f>'ssp3-pop'!I119*('ssp3-us'!I119/100)</f>
        <v>13.822579605142899</v>
      </c>
      <c r="J119" s="5">
        <f>'ssp3-pop'!J119*('ssp3-us'!J119/100)</f>
        <v>15.679571866134051</v>
      </c>
      <c r="K119" s="5">
        <f>'ssp3-pop'!K119*('ssp3-us'!K119/100)</f>
        <v>17.512023734986428</v>
      </c>
      <c r="L119" s="5">
        <f>'ssp3-pop'!L119*('ssp3-us'!L119/100)</f>
        <v>19.323394866347957</v>
      </c>
      <c r="M119" s="5">
        <f>'ssp3-pop'!M119*('ssp3-us'!M119/100)</f>
        <v>21.108488777737705</v>
      </c>
      <c r="N119" s="5">
        <f>'ssp3-pop'!N119*('ssp3-us'!N119/100)</f>
        <v>22.85815110220836</v>
      </c>
      <c r="O119" s="5">
        <f>'ssp3-pop'!O119*('ssp3-us'!O119/100)</f>
        <v>24.598922698973674</v>
      </c>
      <c r="P119" s="5">
        <f>'ssp3-pop'!P119*('ssp3-us'!P119/100)</f>
        <v>26.270478571238499</v>
      </c>
      <c r="Q119" s="5">
        <f>'ssp3-pop'!Q119*('ssp3-us'!Q119/100)</f>
        <v>27.810082886615739</v>
      </c>
      <c r="R119" s="5">
        <f>'ssp3-pop'!R119*('ssp3-us'!R119/100)</f>
        <v>29.312737485025675</v>
      </c>
      <c r="S119" s="5">
        <f>'ssp3-pop'!S119*('ssp3-us'!S119/100)</f>
        <v>30.71329357841347</v>
      </c>
      <c r="T119" s="5">
        <f>'ssp3-pop'!T119*('ssp3-us'!T119/100)</f>
        <v>32.071290080433187</v>
      </c>
      <c r="U119" s="5">
        <f>'ssp3-pop'!U119*('ssp3-us'!U119/100)</f>
        <v>33.360713456168625</v>
      </c>
      <c r="V119" s="5">
        <f>'ssp3-pop'!V119*('ssp3-us'!V119/100)</f>
        <v>34.571778384987866</v>
      </c>
      <c r="W119" s="5">
        <f>'ssp3-pop'!W119*('ssp3-us'!W119/100)</f>
        <v>35.727853646676685</v>
      </c>
      <c r="X119" s="5">
        <f>'ssp3-pop'!X119*('ssp3-us'!X119/100)</f>
        <v>36.835516603604496</v>
      </c>
    </row>
    <row r="120" spans="1:24" x14ac:dyDescent="0.3">
      <c r="A120" s="6" t="s">
        <v>6</v>
      </c>
      <c r="B120" s="6" t="s">
        <v>206</v>
      </c>
      <c r="C120" s="6" t="s">
        <v>127</v>
      </c>
      <c r="D120" s="6" t="s">
        <v>205</v>
      </c>
      <c r="E120" s="6" t="s">
        <v>204</v>
      </c>
      <c r="F120" s="5">
        <f>'ssp3-pop'!F120*('ssp3-us'!F120/100)</f>
        <v>1.4335223448200003</v>
      </c>
      <c r="G120" s="5">
        <f>'ssp3-pop'!G120*('ssp3-us'!G120/100)</f>
        <v>1.612739320901736</v>
      </c>
      <c r="H120" s="5">
        <f>'ssp3-pop'!H120*('ssp3-us'!H120/100)</f>
        <v>1.8057354497148359</v>
      </c>
      <c r="I120" s="5">
        <f>'ssp3-pop'!I120*('ssp3-us'!I120/100)</f>
        <v>2.0091928055052</v>
      </c>
      <c r="J120" s="5">
        <f>'ssp3-pop'!J120*('ssp3-us'!J120/100)</f>
        <v>2.2223417184562471</v>
      </c>
      <c r="K120" s="5">
        <f>'ssp3-pop'!K120*('ssp3-us'!K120/100)</f>
        <v>2.4338345549309923</v>
      </c>
      <c r="L120" s="5">
        <f>'ssp3-pop'!L120*('ssp3-us'!L120/100)</f>
        <v>2.6441882974592432</v>
      </c>
      <c r="M120" s="5">
        <f>'ssp3-pop'!M120*('ssp3-us'!M120/100)</f>
        <v>2.8526255582097804</v>
      </c>
      <c r="N120" s="5">
        <f>'ssp3-pop'!N120*('ssp3-us'!N120/100)</f>
        <v>3.0628116017465961</v>
      </c>
      <c r="O120" s="5">
        <f>'ssp3-pop'!O120*('ssp3-us'!O120/100)</f>
        <v>3.2753499754608395</v>
      </c>
      <c r="P120" s="5">
        <f>'ssp3-pop'!P120*('ssp3-us'!P120/100)</f>
        <v>3.4893308602256443</v>
      </c>
      <c r="Q120" s="5">
        <f>'ssp3-pop'!Q120*('ssp3-us'!Q120/100)</f>
        <v>3.7044262873836167</v>
      </c>
      <c r="R120" s="5">
        <f>'ssp3-pop'!R120*('ssp3-us'!R120/100)</f>
        <v>3.9214960301982726</v>
      </c>
      <c r="S120" s="5">
        <f>'ssp3-pop'!S120*('ssp3-us'!S120/100)</f>
        <v>4.1484665685191073</v>
      </c>
      <c r="T120" s="5">
        <f>'ssp3-pop'!T120*('ssp3-us'!T120/100)</f>
        <v>4.3813374469687689</v>
      </c>
      <c r="U120" s="5">
        <f>'ssp3-pop'!U120*('ssp3-us'!U120/100)</f>
        <v>4.6257061230065464</v>
      </c>
      <c r="V120" s="5">
        <f>'ssp3-pop'!V120*('ssp3-us'!V120/100)</f>
        <v>4.8858901249171245</v>
      </c>
      <c r="W120" s="5">
        <f>'ssp3-pop'!W120*('ssp3-us'!W120/100)</f>
        <v>5.1623411012900924</v>
      </c>
      <c r="X120" s="5">
        <f>'ssp3-pop'!X120*('ssp3-us'!X120/100)</f>
        <v>5.4622199310197637</v>
      </c>
    </row>
    <row r="121" spans="1:24" x14ac:dyDescent="0.3">
      <c r="A121" s="6" t="s">
        <v>6</v>
      </c>
      <c r="B121" s="6" t="s">
        <v>206</v>
      </c>
      <c r="C121" s="6" t="s">
        <v>128</v>
      </c>
      <c r="D121" s="6" t="s">
        <v>205</v>
      </c>
      <c r="E121" s="6" t="s">
        <v>204</v>
      </c>
      <c r="F121" s="5">
        <f>'ssp3-pop'!F121*('ssp3-us'!F121/100)</f>
        <v>0.36136113436911299</v>
      </c>
      <c r="G121" s="5">
        <f>'ssp3-pop'!G121*('ssp3-us'!G121/100)</f>
        <v>0.37781921509136684</v>
      </c>
      <c r="H121" s="5">
        <f>'ssp3-pop'!H121*('ssp3-us'!H121/100)</f>
        <v>0.39226576271116237</v>
      </c>
      <c r="I121" s="5">
        <f>'ssp3-pop'!I121*('ssp3-us'!I121/100)</f>
        <v>0.40596640500408393</v>
      </c>
      <c r="J121" s="5">
        <f>'ssp3-pop'!J121*('ssp3-us'!J121/100)</f>
        <v>0.41880424521828369</v>
      </c>
      <c r="K121" s="5">
        <f>'ssp3-pop'!K121*('ssp3-us'!K121/100)</f>
        <v>0.42977447577269373</v>
      </c>
      <c r="L121" s="5">
        <f>'ssp3-pop'!L121*('ssp3-us'!L121/100)</f>
        <v>0.43910869275610681</v>
      </c>
      <c r="M121" s="5">
        <f>'ssp3-pop'!M121*('ssp3-us'!M121/100)</f>
        <v>0.44743491332422297</v>
      </c>
      <c r="N121" s="5">
        <f>'ssp3-pop'!N121*('ssp3-us'!N121/100)</f>
        <v>0.45572187353054294</v>
      </c>
      <c r="O121" s="5">
        <f>'ssp3-pop'!O121*('ssp3-us'!O121/100)</f>
        <v>0.4645801442234137</v>
      </c>
      <c r="P121" s="5">
        <f>'ssp3-pop'!P121*('ssp3-us'!P121/100)</f>
        <v>0.47469381403502486</v>
      </c>
      <c r="Q121" s="5">
        <f>'ssp3-pop'!Q121*('ssp3-us'!Q121/100)</f>
        <v>0.48626640319700665</v>
      </c>
      <c r="R121" s="5">
        <f>'ssp3-pop'!R121*('ssp3-us'!R121/100)</f>
        <v>0.49933935065643559</v>
      </c>
      <c r="S121" s="5">
        <f>'ssp3-pop'!S121*('ssp3-us'!S121/100)</f>
        <v>0.51368078535846085</v>
      </c>
      <c r="T121" s="5">
        <f>'ssp3-pop'!T121*('ssp3-us'!T121/100)</f>
        <v>0.52885055420998994</v>
      </c>
      <c r="U121" s="5">
        <f>'ssp3-pop'!U121*('ssp3-us'!U121/100)</f>
        <v>0.54489371729501124</v>
      </c>
      <c r="V121" s="5">
        <f>'ssp3-pop'!V121*('ssp3-us'!V121/100)</f>
        <v>0.56186238871599703</v>
      </c>
      <c r="W121" s="5">
        <f>'ssp3-pop'!W121*('ssp3-us'!W121/100)</f>
        <v>0.57985549328929165</v>
      </c>
      <c r="X121" s="5">
        <f>'ssp3-pop'!X121*('ssp3-us'!X121/100)</f>
        <v>0.59873198070368427</v>
      </c>
    </row>
    <row r="122" spans="1:24" x14ac:dyDescent="0.3">
      <c r="A122" s="6" t="s">
        <v>6</v>
      </c>
      <c r="B122" s="6" t="s">
        <v>206</v>
      </c>
      <c r="C122" s="6" t="s">
        <v>129</v>
      </c>
      <c r="D122" s="6" t="s">
        <v>205</v>
      </c>
      <c r="E122" s="6" t="s">
        <v>204</v>
      </c>
      <c r="F122" s="5">
        <f>'ssp3-pop'!F122*('ssp3-us'!F122/100)</f>
        <v>0.54353458963999979</v>
      </c>
      <c r="G122" s="5">
        <f>'ssp3-pop'!G122*('ssp3-us'!G122/100)</f>
        <v>0.55971244047430313</v>
      </c>
      <c r="H122" s="5">
        <f>'ssp3-pop'!H122*('ssp3-us'!H122/100)</f>
        <v>0.57744473037805621</v>
      </c>
      <c r="I122" s="5">
        <f>'ssp3-pop'!I122*('ssp3-us'!I122/100)</f>
        <v>0.59528368154151401</v>
      </c>
      <c r="J122" s="5">
        <f>'ssp3-pop'!J122*('ssp3-us'!J122/100)</f>
        <v>0.61205481602612832</v>
      </c>
      <c r="K122" s="5">
        <f>'ssp3-pop'!K122*('ssp3-us'!K122/100)</f>
        <v>0.62583937163175296</v>
      </c>
      <c r="L122" s="5">
        <f>'ssp3-pop'!L122*('ssp3-us'!L122/100)</f>
        <v>0.63718555350048467</v>
      </c>
      <c r="M122" s="5">
        <f>'ssp3-pop'!M122*('ssp3-us'!M122/100)</f>
        <v>0.64715170210161954</v>
      </c>
      <c r="N122" s="5">
        <f>'ssp3-pop'!N122*('ssp3-us'!N122/100)</f>
        <v>0.65683613026818899</v>
      </c>
      <c r="O122" s="5">
        <f>'ssp3-pop'!O122*('ssp3-us'!O122/100)</f>
        <v>0.66680242658477162</v>
      </c>
      <c r="P122" s="5">
        <f>'ssp3-pop'!P122*('ssp3-us'!P122/100)</f>
        <v>0.67781710102058779</v>
      </c>
      <c r="Q122" s="5">
        <f>'ssp3-pop'!Q122*('ssp3-us'!Q122/100)</f>
        <v>0.68965809881343298</v>
      </c>
      <c r="R122" s="5">
        <f>'ssp3-pop'!R122*('ssp3-us'!R122/100)</f>
        <v>0.70244928923577021</v>
      </c>
      <c r="S122" s="5">
        <f>'ssp3-pop'!S122*('ssp3-us'!S122/100)</f>
        <v>0.71657668829606525</v>
      </c>
      <c r="T122" s="5">
        <f>'ssp3-pop'!T122*('ssp3-us'!T122/100)</f>
        <v>0.73265559052238471</v>
      </c>
      <c r="U122" s="5">
        <f>'ssp3-pop'!U122*('ssp3-us'!U122/100)</f>
        <v>0.75128181575826014</v>
      </c>
      <c r="V122" s="5">
        <f>'ssp3-pop'!V122*('ssp3-us'!V122/100)</f>
        <v>0.77279774287377156</v>
      </c>
      <c r="W122" s="5">
        <f>'ssp3-pop'!W122*('ssp3-us'!W122/100)</f>
        <v>0.79736468574883679</v>
      </c>
      <c r="X122" s="5">
        <f>'ssp3-pop'!X122*('ssp3-us'!X122/100)</f>
        <v>0.82492806720124345</v>
      </c>
    </row>
    <row r="123" spans="1:24" x14ac:dyDescent="0.3">
      <c r="A123" s="6" t="s">
        <v>6</v>
      </c>
      <c r="B123" s="6" t="s">
        <v>206</v>
      </c>
      <c r="C123" s="6" t="s">
        <v>130</v>
      </c>
      <c r="D123" s="6" t="s">
        <v>205</v>
      </c>
      <c r="E123" s="6" t="s">
        <v>204</v>
      </c>
      <c r="F123" s="5">
        <f>'ssp3-pop'!F123*('ssp3-us'!F123/100)</f>
        <v>2.9457472572924823</v>
      </c>
      <c r="G123" s="5">
        <f>'ssp3-pop'!G123*('ssp3-us'!G123/100)</f>
        <v>3.6188788327046222</v>
      </c>
      <c r="H123" s="5">
        <f>'ssp3-pop'!H123*('ssp3-us'!H123/100)</f>
        <v>4.4414427827866092</v>
      </c>
      <c r="I123" s="5">
        <f>'ssp3-pop'!I123*('ssp3-us'!I123/100)</f>
        <v>5.4302038861244259</v>
      </c>
      <c r="J123" s="5">
        <f>'ssp3-pop'!J123*('ssp3-us'!J123/100)</f>
        <v>6.6185583951333422</v>
      </c>
      <c r="K123" s="5">
        <f>'ssp3-pop'!K123*('ssp3-us'!K123/100)</f>
        <v>7.9973569489904817</v>
      </c>
      <c r="L123" s="5">
        <f>'ssp3-pop'!L123*('ssp3-us'!L123/100)</f>
        <v>9.5850089416943192</v>
      </c>
      <c r="M123" s="5">
        <f>'ssp3-pop'!M123*('ssp3-us'!M123/100)</f>
        <v>11.388598738654716</v>
      </c>
      <c r="N123" s="5">
        <f>'ssp3-pop'!N123*('ssp3-us'!N123/100)</f>
        <v>13.387856667322779</v>
      </c>
      <c r="O123" s="5">
        <f>'ssp3-pop'!O123*('ssp3-us'!O123/100)</f>
        <v>15.542855226244301</v>
      </c>
      <c r="P123" s="5">
        <f>'ssp3-pop'!P123*('ssp3-us'!P123/100)</f>
        <v>17.83862254189248</v>
      </c>
      <c r="Q123" s="5">
        <f>'ssp3-pop'!Q123*('ssp3-us'!Q123/100)</f>
        <v>20.260774934266294</v>
      </c>
      <c r="R123" s="5">
        <f>'ssp3-pop'!R123*('ssp3-us'!R123/100)</f>
        <v>22.785253327117861</v>
      </c>
      <c r="S123" s="5">
        <f>'ssp3-pop'!S123*('ssp3-us'!S123/100)</f>
        <v>25.413794034834318</v>
      </c>
      <c r="T123" s="5">
        <f>'ssp3-pop'!T123*('ssp3-us'!T123/100)</f>
        <v>28.108281015976228</v>
      </c>
      <c r="U123" s="5">
        <f>'ssp3-pop'!U123*('ssp3-us'!U123/100)</f>
        <v>30.851672310066981</v>
      </c>
      <c r="V123" s="5">
        <f>'ssp3-pop'!V123*('ssp3-us'!V123/100)</f>
        <v>33.645926351952355</v>
      </c>
      <c r="W123" s="5">
        <f>'ssp3-pop'!W123*('ssp3-us'!W123/100)</f>
        <v>36.459494698030149</v>
      </c>
      <c r="X123" s="5">
        <f>'ssp3-pop'!X123*('ssp3-us'!X123/100)</f>
        <v>39.296020807560325</v>
      </c>
    </row>
    <row r="124" spans="1:24" x14ac:dyDescent="0.3">
      <c r="A124" s="6" t="s">
        <v>6</v>
      </c>
      <c r="B124" s="6" t="s">
        <v>206</v>
      </c>
      <c r="C124" s="6" t="s">
        <v>131</v>
      </c>
      <c r="D124" s="6" t="s">
        <v>205</v>
      </c>
      <c r="E124" s="6" t="s">
        <v>204</v>
      </c>
      <c r="F124" s="5">
        <f>'ssp3-pop'!F124*('ssp3-us'!F124/100)</f>
        <v>20.497297979069998</v>
      </c>
      <c r="G124" s="5">
        <f>'ssp3-pop'!G124*('ssp3-us'!G124/100)</f>
        <v>22.496844014333007</v>
      </c>
      <c r="H124" s="5">
        <f>'ssp3-pop'!H124*('ssp3-us'!H124/100)</f>
        <v>24.594389335287936</v>
      </c>
      <c r="I124" s="5">
        <f>'ssp3-pop'!I124*('ssp3-us'!I124/100)</f>
        <v>26.752036602080395</v>
      </c>
      <c r="J124" s="5">
        <f>'ssp3-pop'!J124*('ssp3-us'!J124/100)</f>
        <v>28.939302011995142</v>
      </c>
      <c r="K124" s="5">
        <f>'ssp3-pop'!K124*('ssp3-us'!K124/100)</f>
        <v>31.016510458175851</v>
      </c>
      <c r="L124" s="5">
        <f>'ssp3-pop'!L124*('ssp3-us'!L124/100)</f>
        <v>32.96943966442155</v>
      </c>
      <c r="M124" s="5">
        <f>'ssp3-pop'!M124*('ssp3-us'!M124/100)</f>
        <v>34.84551817258204</v>
      </c>
      <c r="N124" s="5">
        <f>'ssp3-pop'!N124*('ssp3-us'!N124/100)</f>
        <v>36.710165114498082</v>
      </c>
      <c r="O124" s="5">
        <f>'ssp3-pop'!O124*('ssp3-us'!O124/100)</f>
        <v>38.564240381290865</v>
      </c>
      <c r="P124" s="5">
        <f>'ssp3-pop'!P124*('ssp3-us'!P124/100)</f>
        <v>40.383258554818589</v>
      </c>
      <c r="Q124" s="5">
        <f>'ssp3-pop'!Q124*('ssp3-us'!Q124/100)</f>
        <v>42.119650154702853</v>
      </c>
      <c r="R124" s="5">
        <f>'ssp3-pop'!R124*('ssp3-us'!R124/100)</f>
        <v>43.759299046929968</v>
      </c>
      <c r="S124" s="5">
        <f>'ssp3-pop'!S124*('ssp3-us'!S124/100)</f>
        <v>45.320840459041179</v>
      </c>
      <c r="T124" s="5">
        <f>'ssp3-pop'!T124*('ssp3-us'!T124/100)</f>
        <v>46.833517925651037</v>
      </c>
      <c r="U124" s="5">
        <f>'ssp3-pop'!U124*('ssp3-us'!U124/100)</f>
        <v>48.311897378470135</v>
      </c>
      <c r="V124" s="5">
        <f>'ssp3-pop'!V124*('ssp3-us'!V124/100)</f>
        <v>49.764005861476463</v>
      </c>
      <c r="W124" s="5">
        <f>'ssp3-pop'!W124*('ssp3-us'!W124/100)</f>
        <v>51.181752412376674</v>
      </c>
      <c r="X124" s="5">
        <f>'ssp3-pop'!X124*('ssp3-us'!X124/100)</f>
        <v>52.556831282065652</v>
      </c>
    </row>
    <row r="125" spans="1:24" x14ac:dyDescent="0.3">
      <c r="A125" s="6" t="s">
        <v>6</v>
      </c>
      <c r="B125" s="6" t="s">
        <v>206</v>
      </c>
      <c r="C125" s="6" t="s">
        <v>132</v>
      </c>
      <c r="D125" s="6" t="s">
        <v>205</v>
      </c>
      <c r="E125" s="6" t="s">
        <v>204</v>
      </c>
      <c r="F125" s="5">
        <f>'ssp3-pop'!F125*('ssp3-us'!F125/100)</f>
        <v>0.10221008549999998</v>
      </c>
      <c r="G125" s="5">
        <f>'ssp3-pop'!G125*('ssp3-us'!G125/100)</f>
        <v>0.11967552171353192</v>
      </c>
      <c r="H125" s="5">
        <f>'ssp3-pop'!H125*('ssp3-us'!H125/100)</f>
        <v>0.13856729656462119</v>
      </c>
      <c r="I125" s="5">
        <f>'ssp3-pop'!I125*('ssp3-us'!I125/100)</f>
        <v>0.15994091463638246</v>
      </c>
      <c r="J125" s="5">
        <f>'ssp3-pop'!J125*('ssp3-us'!J125/100)</f>
        <v>0.18450728807037273</v>
      </c>
      <c r="K125" s="5">
        <f>'ssp3-pop'!K125*('ssp3-us'!K125/100)</f>
        <v>0.21090056920670247</v>
      </c>
      <c r="L125" s="5">
        <f>'ssp3-pop'!L125*('ssp3-us'!L125/100)</f>
        <v>0.238345671945834</v>
      </c>
      <c r="M125" s="5">
        <f>'ssp3-pop'!M125*('ssp3-us'!M125/100)</f>
        <v>0.26662937783076807</v>
      </c>
      <c r="N125" s="5">
        <f>'ssp3-pop'!N125*('ssp3-us'!N125/100)</f>
        <v>0.29574371234029678</v>
      </c>
      <c r="O125" s="5">
        <f>'ssp3-pop'!O125*('ssp3-us'!O125/100)</f>
        <v>0.3254939451013466</v>
      </c>
      <c r="P125" s="5">
        <f>'ssp3-pop'!P125*('ssp3-us'!P125/100)</f>
        <v>0.356031573817224</v>
      </c>
      <c r="Q125" s="5">
        <f>'ssp3-pop'!Q125*('ssp3-us'!Q125/100)</f>
        <v>0.3872707401912564</v>
      </c>
      <c r="R125" s="5">
        <f>'ssp3-pop'!R125*('ssp3-us'!R125/100)</f>
        <v>0.41896981068453176</v>
      </c>
      <c r="S125" s="5">
        <f>'ssp3-pop'!S125*('ssp3-us'!S125/100)</f>
        <v>0.45099375725868279</v>
      </c>
      <c r="T125" s="5">
        <f>'ssp3-pop'!T125*('ssp3-us'!T125/100)</f>
        <v>0.48338735217420836</v>
      </c>
      <c r="U125" s="5">
        <f>'ssp3-pop'!U125*('ssp3-us'!U125/100)</f>
        <v>0.51618790779734414</v>
      </c>
      <c r="V125" s="5">
        <f>'ssp3-pop'!V125*('ssp3-us'!V125/100)</f>
        <v>0.54926891896310626</v>
      </c>
      <c r="W125" s="5">
        <f>'ssp3-pop'!W125*('ssp3-us'!W125/100)</f>
        <v>0.58238439147751975</v>
      </c>
      <c r="X125" s="5">
        <f>'ssp3-pop'!X125*('ssp3-us'!X125/100)</f>
        <v>0.61537765442352066</v>
      </c>
    </row>
    <row r="126" spans="1:24" x14ac:dyDescent="0.3">
      <c r="A126" s="6" t="s">
        <v>6</v>
      </c>
      <c r="B126" s="6" t="s">
        <v>206</v>
      </c>
      <c r="C126" s="6" t="s">
        <v>133</v>
      </c>
      <c r="D126" s="6" t="s">
        <v>205</v>
      </c>
      <c r="E126" s="6" t="s">
        <v>204</v>
      </c>
      <c r="F126" s="5">
        <f>'ssp3-pop'!F126*('ssp3-us'!F126/100)</f>
        <v>0.86712466353000051</v>
      </c>
      <c r="G126" s="5">
        <f>'ssp3-pop'!G126*('ssp3-us'!G126/100)</f>
        <v>0.96322407088008499</v>
      </c>
      <c r="H126" s="5">
        <f>'ssp3-pop'!H126*('ssp3-us'!H126/100)</f>
        <v>1.0591958011687532</v>
      </c>
      <c r="I126" s="5">
        <f>'ssp3-pop'!I126*('ssp3-us'!I126/100)</f>
        <v>1.157285486234086</v>
      </c>
      <c r="J126" s="5">
        <f>'ssp3-pop'!J126*('ssp3-us'!J126/100)</f>
        <v>1.2561818088524488</v>
      </c>
      <c r="K126" s="5">
        <f>'ssp3-pop'!K126*('ssp3-us'!K126/100)</f>
        <v>1.3492067161652799</v>
      </c>
      <c r="L126" s="5">
        <f>'ssp3-pop'!L126*('ssp3-us'!L126/100)</f>
        <v>1.4369718179946682</v>
      </c>
      <c r="M126" s="5">
        <f>'ssp3-pop'!M126*('ssp3-us'!M126/100)</f>
        <v>1.5212185256742501</v>
      </c>
      <c r="N126" s="5">
        <f>'ssp3-pop'!N126*('ssp3-us'!N126/100)</f>
        <v>1.6042164976670603</v>
      </c>
      <c r="O126" s="5">
        <f>'ssp3-pop'!O126*('ssp3-us'!O126/100)</f>
        <v>1.6849064626420234</v>
      </c>
      <c r="P126" s="5">
        <f>'ssp3-pop'!P126*('ssp3-us'!P126/100)</f>
        <v>1.7619217972502852</v>
      </c>
      <c r="Q126" s="5">
        <f>'ssp3-pop'!Q126*('ssp3-us'!Q126/100)</f>
        <v>1.8331375522798161</v>
      </c>
      <c r="R126" s="5">
        <f>'ssp3-pop'!R126*('ssp3-us'!R126/100)</f>
        <v>1.9018867440066047</v>
      </c>
      <c r="S126" s="5">
        <f>'ssp3-pop'!S126*('ssp3-us'!S126/100)</f>
        <v>1.964984082109503</v>
      </c>
      <c r="T126" s="5">
        <f>'ssp3-pop'!T126*('ssp3-us'!T126/100)</f>
        <v>2.0293207349630387</v>
      </c>
      <c r="U126" s="5">
        <f>'ssp3-pop'!U126*('ssp3-us'!U126/100)</f>
        <v>2.0913771518993975</v>
      </c>
      <c r="V126" s="5">
        <f>'ssp3-pop'!V126*('ssp3-us'!V126/100)</f>
        <v>2.1490448770797856</v>
      </c>
      <c r="W126" s="5">
        <f>'ssp3-pop'!W126*('ssp3-us'!W126/100)</f>
        <v>2.208388096652889</v>
      </c>
      <c r="X126" s="5">
        <f>'ssp3-pop'!X126*('ssp3-us'!X126/100)</f>
        <v>2.2674166606412061</v>
      </c>
    </row>
    <row r="127" spans="1:24" x14ac:dyDescent="0.3">
      <c r="A127" s="6" t="s">
        <v>6</v>
      </c>
      <c r="B127" s="6" t="s">
        <v>206</v>
      </c>
      <c r="C127" s="6" t="s">
        <v>134</v>
      </c>
      <c r="D127" s="6" t="s">
        <v>205</v>
      </c>
      <c r="E127" s="6" t="s">
        <v>204</v>
      </c>
      <c r="F127" s="5">
        <f>'ssp3-pop'!F127*('ssp3-us'!F127/100)</f>
        <v>0.143894014746731</v>
      </c>
      <c r="G127" s="5">
        <f>'ssp3-pop'!G127*('ssp3-us'!G127/100)</f>
        <v>0.15926414210866727</v>
      </c>
      <c r="H127" s="5">
        <f>'ssp3-pop'!H127*('ssp3-us'!H127/100)</f>
        <v>0.17410118724428356</v>
      </c>
      <c r="I127" s="5">
        <f>'ssp3-pop'!I127*('ssp3-us'!I127/100)</f>
        <v>0.18790647506331509</v>
      </c>
      <c r="J127" s="5">
        <f>'ssp3-pop'!J127*('ssp3-us'!J127/100)</f>
        <v>0.20121098298289211</v>
      </c>
      <c r="K127" s="5">
        <f>'ssp3-pop'!K127*('ssp3-us'!K127/100)</f>
        <v>0.21370213252277362</v>
      </c>
      <c r="L127" s="5">
        <f>'ssp3-pop'!L127*('ssp3-us'!L127/100)</f>
        <v>0.22556873791432472</v>
      </c>
      <c r="M127" s="5">
        <f>'ssp3-pop'!M127*('ssp3-us'!M127/100)</f>
        <v>0.237156308007549</v>
      </c>
      <c r="N127" s="5">
        <f>'ssp3-pop'!N127*('ssp3-us'!N127/100)</f>
        <v>0.24871540216343316</v>
      </c>
      <c r="O127" s="5">
        <f>'ssp3-pop'!O127*('ssp3-us'!O127/100)</f>
        <v>0.26017228962180733</v>
      </c>
      <c r="P127" s="5">
        <f>'ssp3-pop'!P127*('ssp3-us'!P127/100)</f>
        <v>0.27151679254175193</v>
      </c>
      <c r="Q127" s="5">
        <f>'ssp3-pop'!Q127*('ssp3-us'!Q127/100)</f>
        <v>0.28232443565373827</v>
      </c>
      <c r="R127" s="5">
        <f>'ssp3-pop'!R127*('ssp3-us'!R127/100)</f>
        <v>0.29270840384268976</v>
      </c>
      <c r="S127" s="5">
        <f>'ssp3-pop'!S127*('ssp3-us'!S127/100)</f>
        <v>0.30283447764088983</v>
      </c>
      <c r="T127" s="5">
        <f>'ssp3-pop'!T127*('ssp3-us'!T127/100)</f>
        <v>0.31284798776059752</v>
      </c>
      <c r="U127" s="5">
        <f>'ssp3-pop'!U127*('ssp3-us'!U127/100)</f>
        <v>0.32273779649225676</v>
      </c>
      <c r="V127" s="5">
        <f>'ssp3-pop'!V127*('ssp3-us'!V127/100)</f>
        <v>0.33242203458907305</v>
      </c>
      <c r="W127" s="5">
        <f>'ssp3-pop'!W127*('ssp3-us'!W127/100)</f>
        <v>0.34175353899145328</v>
      </c>
      <c r="X127" s="5">
        <f>'ssp3-pop'!X127*('ssp3-us'!X127/100)</f>
        <v>0.35063325401618894</v>
      </c>
    </row>
    <row r="128" spans="1:24" x14ac:dyDescent="0.3">
      <c r="A128" s="6" t="s">
        <v>6</v>
      </c>
      <c r="B128" s="6" t="s">
        <v>206</v>
      </c>
      <c r="C128" s="6" t="s">
        <v>135</v>
      </c>
      <c r="D128" s="6" t="s">
        <v>205</v>
      </c>
      <c r="E128" s="6" t="s">
        <v>204</v>
      </c>
      <c r="F128" s="5">
        <f>'ssp3-pop'!F128*('ssp3-us'!F128/100)</f>
        <v>2.653940038770001</v>
      </c>
      <c r="G128" s="5">
        <f>'ssp3-pop'!G128*('ssp3-us'!G128/100)</f>
        <v>3.3762882763543329</v>
      </c>
      <c r="H128" s="5">
        <f>'ssp3-pop'!H128*('ssp3-us'!H128/100)</f>
        <v>4.3004838299217401</v>
      </c>
      <c r="I128" s="5">
        <f>'ssp3-pop'!I128*('ssp3-us'!I128/100)</f>
        <v>5.4608619528838087</v>
      </c>
      <c r="J128" s="5">
        <f>'ssp3-pop'!J128*('ssp3-us'!J128/100)</f>
        <v>6.8911124941536146</v>
      </c>
      <c r="K128" s="5">
        <f>'ssp3-pop'!K128*('ssp3-us'!K128/100)</f>
        <v>8.5977519416186112</v>
      </c>
      <c r="L128" s="5">
        <f>'ssp3-pop'!L128*('ssp3-us'!L128/100)</f>
        <v>10.623643769091293</v>
      </c>
      <c r="M128" s="5">
        <f>'ssp3-pop'!M128*('ssp3-us'!M128/100)</f>
        <v>12.992109129061316</v>
      </c>
      <c r="N128" s="5">
        <f>'ssp3-pop'!N128*('ssp3-us'!N128/100)</f>
        <v>15.69444859939515</v>
      </c>
      <c r="O128" s="5">
        <f>'ssp3-pop'!O128*('ssp3-us'!O128/100)</f>
        <v>18.668035517575042</v>
      </c>
      <c r="P128" s="5">
        <f>'ssp3-pop'!P128*('ssp3-us'!P128/100)</f>
        <v>21.848555427826909</v>
      </c>
      <c r="Q128" s="5">
        <f>'ssp3-pop'!Q128*('ssp3-us'!Q128/100)</f>
        <v>25.188184372094796</v>
      </c>
      <c r="R128" s="5">
        <f>'ssp3-pop'!R128*('ssp3-us'!R128/100)</f>
        <v>28.695474703440297</v>
      </c>
      <c r="S128" s="5">
        <f>'ssp3-pop'!S128*('ssp3-us'!S128/100)</f>
        <v>32.302319549496538</v>
      </c>
      <c r="T128" s="5">
        <f>'ssp3-pop'!T128*('ssp3-us'!T128/100)</f>
        <v>36.009883363422027</v>
      </c>
      <c r="U128" s="5">
        <f>'ssp3-pop'!U128*('ssp3-us'!U128/100)</f>
        <v>39.742800321078342</v>
      </c>
      <c r="V128" s="5">
        <f>'ssp3-pop'!V128*('ssp3-us'!V128/100)</f>
        <v>43.419315859257175</v>
      </c>
      <c r="W128" s="5">
        <f>'ssp3-pop'!W128*('ssp3-us'!W128/100)</f>
        <v>47.061026894443863</v>
      </c>
      <c r="X128" s="5">
        <f>'ssp3-pop'!X128*('ssp3-us'!X128/100)</f>
        <v>50.54166392789589</v>
      </c>
    </row>
    <row r="129" spans="1:24" x14ac:dyDescent="0.3">
      <c r="A129" s="6" t="s">
        <v>6</v>
      </c>
      <c r="B129" s="6" t="s">
        <v>206</v>
      </c>
      <c r="C129" s="6" t="s">
        <v>136</v>
      </c>
      <c r="D129" s="6" t="s">
        <v>205</v>
      </c>
      <c r="E129" s="6" t="s">
        <v>204</v>
      </c>
      <c r="F129" s="5">
        <f>'ssp3-pop'!F129*('ssp3-us'!F129/100)</f>
        <v>78.89949727828126</v>
      </c>
      <c r="G129" s="5">
        <f>'ssp3-pop'!G129*('ssp3-us'!G129/100)</f>
        <v>92.572703938261867</v>
      </c>
      <c r="H129" s="5">
        <f>'ssp3-pop'!H129*('ssp3-us'!H129/100)</f>
        <v>108.37837814812622</v>
      </c>
      <c r="I129" s="5">
        <f>'ssp3-pop'!I129*('ssp3-us'!I129/100)</f>
        <v>126.61595079453373</v>
      </c>
      <c r="J129" s="5">
        <f>'ssp3-pop'!J129*('ssp3-us'!J129/100)</f>
        <v>147.79961153513472</v>
      </c>
      <c r="K129" s="5">
        <f>'ssp3-pop'!K129*('ssp3-us'!K129/100)</f>
        <v>171.33462692074741</v>
      </c>
      <c r="L129" s="5">
        <f>'ssp3-pop'!L129*('ssp3-us'!L129/100)</f>
        <v>197.20918293448548</v>
      </c>
      <c r="M129" s="5">
        <f>'ssp3-pop'!M129*('ssp3-us'!M129/100)</f>
        <v>225.1864357538137</v>
      </c>
      <c r="N129" s="5">
        <f>'ssp3-pop'!N129*('ssp3-us'!N129/100)</f>
        <v>255.033120104169</v>
      </c>
      <c r="O129" s="5">
        <f>'ssp3-pop'!O129*('ssp3-us'!O129/100)</f>
        <v>285.55003060013672</v>
      </c>
      <c r="P129" s="5">
        <f>'ssp3-pop'!P129*('ssp3-us'!P129/100)</f>
        <v>316.27248178651507</v>
      </c>
      <c r="Q129" s="5">
        <f>'ssp3-pop'!Q129*('ssp3-us'!Q129/100)</f>
        <v>347.10800519945514</v>
      </c>
      <c r="R129" s="5">
        <f>'ssp3-pop'!R129*('ssp3-us'!R129/100)</f>
        <v>377.29173225875041</v>
      </c>
      <c r="S129" s="5">
        <f>'ssp3-pop'!S129*('ssp3-us'!S129/100)</f>
        <v>407.57003618050834</v>
      </c>
      <c r="T129" s="5">
        <f>'ssp3-pop'!T129*('ssp3-us'!T129/100)</f>
        <v>436.86114149723721</v>
      </c>
      <c r="U129" s="5">
        <f>'ssp3-pop'!U129*('ssp3-us'!U129/100)</f>
        <v>465.89006294340589</v>
      </c>
      <c r="V129" s="5">
        <f>'ssp3-pop'!V129*('ssp3-us'!V129/100)</f>
        <v>493.50150571519424</v>
      </c>
      <c r="W129" s="5">
        <f>'ssp3-pop'!W129*('ssp3-us'!W129/100)</f>
        <v>520.38803504376574</v>
      </c>
      <c r="X129" s="5">
        <f>'ssp3-pop'!X129*('ssp3-us'!X129/100)</f>
        <v>546.18708981047712</v>
      </c>
    </row>
    <row r="130" spans="1:24" x14ac:dyDescent="0.3">
      <c r="A130" s="6" t="s">
        <v>6</v>
      </c>
      <c r="B130" s="6" t="s">
        <v>206</v>
      </c>
      <c r="C130" s="6" t="s">
        <v>137</v>
      </c>
      <c r="D130" s="6" t="s">
        <v>205</v>
      </c>
      <c r="E130" s="6" t="s">
        <v>204</v>
      </c>
      <c r="F130" s="5">
        <f>'ssp3-pop'!F130*('ssp3-us'!F130/100)</f>
        <v>3.3177171499699978</v>
      </c>
      <c r="G130" s="5">
        <f>'ssp3-pop'!G130*('ssp3-us'!G130/100)</f>
        <v>3.6116153940777882</v>
      </c>
      <c r="H130" s="5">
        <f>'ssp3-pop'!H130*('ssp3-us'!H130/100)</f>
        <v>3.9394047646386587</v>
      </c>
      <c r="I130" s="5">
        <f>'ssp3-pop'!I130*('ssp3-us'!I130/100)</f>
        <v>4.2894821366127225</v>
      </c>
      <c r="J130" s="5">
        <f>'ssp3-pop'!J130*('ssp3-us'!J130/100)</f>
        <v>4.6396713245473542</v>
      </c>
      <c r="K130" s="5">
        <f>'ssp3-pop'!K130*('ssp3-us'!K130/100)</f>
        <v>4.9783810574769163</v>
      </c>
      <c r="L130" s="5">
        <f>'ssp3-pop'!L130*('ssp3-us'!L130/100)</f>
        <v>5.3066054191716816</v>
      </c>
      <c r="M130" s="5">
        <f>'ssp3-pop'!M130*('ssp3-us'!M130/100)</f>
        <v>5.624401276479543</v>
      </c>
      <c r="N130" s="5">
        <f>'ssp3-pop'!N130*('ssp3-us'!N130/100)</f>
        <v>5.9311230441041163</v>
      </c>
      <c r="O130" s="5">
        <f>'ssp3-pop'!O130*('ssp3-us'!O130/100)</f>
        <v>6.2203359521459953</v>
      </c>
      <c r="P130" s="5">
        <f>'ssp3-pop'!P130*('ssp3-us'!P130/100)</f>
        <v>6.4923211538606793</v>
      </c>
      <c r="Q130" s="5">
        <f>'ssp3-pop'!Q130*('ssp3-us'!Q130/100)</f>
        <v>6.7601047209559795</v>
      </c>
      <c r="R130" s="5">
        <f>'ssp3-pop'!R130*('ssp3-us'!R130/100)</f>
        <v>7.0241555844892112</v>
      </c>
      <c r="S130" s="5">
        <f>'ssp3-pop'!S130*('ssp3-us'!S130/100)</f>
        <v>7.2847974439898211</v>
      </c>
      <c r="T130" s="5">
        <f>'ssp3-pop'!T130*('ssp3-us'!T130/100)</f>
        <v>7.5420043394659002</v>
      </c>
      <c r="U130" s="5">
        <f>'ssp3-pop'!U130*('ssp3-us'!U130/100)</f>
        <v>7.7971366163188964</v>
      </c>
      <c r="V130" s="5">
        <f>'ssp3-pop'!V130*('ssp3-us'!V130/100)</f>
        <v>8.0513577431604251</v>
      </c>
      <c r="W130" s="5">
        <f>'ssp3-pop'!W130*('ssp3-us'!W130/100)</f>
        <v>8.3073148745156686</v>
      </c>
      <c r="X130" s="5">
        <f>'ssp3-pop'!X130*('ssp3-us'!X130/100)</f>
        <v>8.5660838898480289</v>
      </c>
    </row>
    <row r="131" spans="1:24" x14ac:dyDescent="0.3">
      <c r="A131" s="6" t="s">
        <v>6</v>
      </c>
      <c r="B131" s="6" t="s">
        <v>206</v>
      </c>
      <c r="C131" s="6" t="s">
        <v>138</v>
      </c>
      <c r="D131" s="6" t="s">
        <v>205</v>
      </c>
      <c r="E131" s="6" t="s">
        <v>204</v>
      </c>
      <c r="F131" s="5">
        <f>'ssp3-pop'!F131*('ssp3-us'!F131/100)</f>
        <v>13.765687986680001</v>
      </c>
      <c r="G131" s="5">
        <f>'ssp3-pop'!G131*('ssp3-us'!G131/100)</f>
        <v>14.189751458434682</v>
      </c>
      <c r="H131" s="5">
        <f>'ssp3-pop'!H131*('ssp3-us'!H131/100)</f>
        <v>14.529876206881696</v>
      </c>
      <c r="I131" s="5">
        <f>'ssp3-pop'!I131*('ssp3-us'!I131/100)</f>
        <v>14.773544531467348</v>
      </c>
      <c r="J131" s="5">
        <f>'ssp3-pop'!J131*('ssp3-us'!J131/100)</f>
        <v>14.912714330681711</v>
      </c>
      <c r="K131" s="5">
        <f>'ssp3-pop'!K131*('ssp3-us'!K131/100)</f>
        <v>14.957373926249439</v>
      </c>
      <c r="L131" s="5">
        <f>'ssp3-pop'!L131*('ssp3-us'!L131/100)</f>
        <v>14.908050717916808</v>
      </c>
      <c r="M131" s="5">
        <f>'ssp3-pop'!M131*('ssp3-us'!M131/100)</f>
        <v>14.77130394783142</v>
      </c>
      <c r="N131" s="5">
        <f>'ssp3-pop'!N131*('ssp3-us'!N131/100)</f>
        <v>14.562798142041959</v>
      </c>
      <c r="O131" s="5">
        <f>'ssp3-pop'!O131*('ssp3-us'!O131/100)</f>
        <v>14.311027777846794</v>
      </c>
      <c r="P131" s="5">
        <f>'ssp3-pop'!P131*('ssp3-us'!P131/100)</f>
        <v>14.036176319374853</v>
      </c>
      <c r="Q131" s="5">
        <f>'ssp3-pop'!Q131*('ssp3-us'!Q131/100)</f>
        <v>13.747312165906227</v>
      </c>
      <c r="R131" s="5">
        <f>'ssp3-pop'!R131*('ssp3-us'!R131/100)</f>
        <v>13.445024647540036</v>
      </c>
      <c r="S131" s="5">
        <f>'ssp3-pop'!S131*('ssp3-us'!S131/100)</f>
        <v>13.119881854542161</v>
      </c>
      <c r="T131" s="5">
        <f>'ssp3-pop'!T131*('ssp3-us'!T131/100)</f>
        <v>12.755226024806603</v>
      </c>
      <c r="U131" s="5">
        <f>'ssp3-pop'!U131*('ssp3-us'!U131/100)</f>
        <v>12.350944409278041</v>
      </c>
      <c r="V131" s="5">
        <f>'ssp3-pop'!V131*('ssp3-us'!V131/100)</f>
        <v>11.914303532942657</v>
      </c>
      <c r="W131" s="5">
        <f>'ssp3-pop'!W131*('ssp3-us'!W131/100)</f>
        <v>11.458572551116044</v>
      </c>
      <c r="X131" s="5">
        <f>'ssp3-pop'!X131*('ssp3-us'!X131/100)</f>
        <v>10.992570927391023</v>
      </c>
    </row>
    <row r="132" spans="1:24" x14ac:dyDescent="0.3">
      <c r="A132" s="6" t="s">
        <v>6</v>
      </c>
      <c r="B132" s="6" t="s">
        <v>206</v>
      </c>
      <c r="C132" s="6" t="s">
        <v>139</v>
      </c>
      <c r="D132" s="6" t="s">
        <v>205</v>
      </c>
      <c r="E132" s="6" t="s">
        <v>204</v>
      </c>
      <c r="F132" s="5">
        <f>'ssp3-pop'!F132*('ssp3-us'!F132/100)</f>
        <v>3.8777272235389613</v>
      </c>
      <c r="G132" s="5">
        <f>'ssp3-pop'!G132*('ssp3-us'!G132/100)</f>
        <v>4.100463075044626</v>
      </c>
      <c r="H132" s="5">
        <f>'ssp3-pop'!H132*('ssp3-us'!H132/100)</f>
        <v>4.2949243108059942</v>
      </c>
      <c r="I132" s="5">
        <f>'ssp3-pop'!I132*('ssp3-us'!I132/100)</f>
        <v>4.4617532311962753</v>
      </c>
      <c r="J132" s="5">
        <f>'ssp3-pop'!J132*('ssp3-us'!J132/100)</f>
        <v>4.6072173777391088</v>
      </c>
      <c r="K132" s="5">
        <f>'ssp3-pop'!K132*('ssp3-us'!K132/100)</f>
        <v>4.7316414330097656</v>
      </c>
      <c r="L132" s="5">
        <f>'ssp3-pop'!L132*('ssp3-us'!L132/100)</f>
        <v>4.8362390093316749</v>
      </c>
      <c r="M132" s="5">
        <f>'ssp3-pop'!M132*('ssp3-us'!M132/100)</f>
        <v>4.9221551863488608</v>
      </c>
      <c r="N132" s="5">
        <f>'ssp3-pop'!N132*('ssp3-us'!N132/100)</f>
        <v>4.9884903878854621</v>
      </c>
      <c r="O132" s="5">
        <f>'ssp3-pop'!O132*('ssp3-us'!O132/100)</f>
        <v>5.0360577878697477</v>
      </c>
      <c r="P132" s="5">
        <f>'ssp3-pop'!P132*('ssp3-us'!P132/100)</f>
        <v>5.0623376658798795</v>
      </c>
      <c r="Q132" s="5">
        <f>'ssp3-pop'!Q132*('ssp3-us'!Q132/100)</f>
        <v>5.063259483062799</v>
      </c>
      <c r="R132" s="5">
        <f>'ssp3-pop'!R132*('ssp3-us'!R132/100)</f>
        <v>5.042857994064768</v>
      </c>
      <c r="S132" s="5">
        <f>'ssp3-pop'!S132*('ssp3-us'!S132/100)</f>
        <v>5.0007093640741953</v>
      </c>
      <c r="T132" s="5">
        <f>'ssp3-pop'!T132*('ssp3-us'!T132/100)</f>
        <v>4.9348658214095629</v>
      </c>
      <c r="U132" s="5">
        <f>'ssp3-pop'!U132*('ssp3-us'!U132/100)</f>
        <v>4.8436156029282822</v>
      </c>
      <c r="V132" s="5">
        <f>'ssp3-pop'!V132*('ssp3-us'!V132/100)</f>
        <v>4.7293598886491308</v>
      </c>
      <c r="W132" s="5">
        <f>'ssp3-pop'!W132*('ssp3-us'!W132/100)</f>
        <v>4.5952866817261935</v>
      </c>
      <c r="X132" s="5">
        <f>'ssp3-pop'!X132*('ssp3-us'!X132/100)</f>
        <v>4.4440049621137669</v>
      </c>
    </row>
    <row r="133" spans="1:24" x14ac:dyDescent="0.3">
      <c r="A133" s="6" t="s">
        <v>6</v>
      </c>
      <c r="B133" s="6" t="s">
        <v>206</v>
      </c>
      <c r="C133" s="6" t="s">
        <v>140</v>
      </c>
      <c r="D133" s="6" t="s">
        <v>205</v>
      </c>
      <c r="E133" s="6" t="s">
        <v>204</v>
      </c>
      <c r="F133" s="5">
        <f>'ssp3-pop'!F133*('ssp3-us'!F133/100)</f>
        <v>5.5787331704400014</v>
      </c>
      <c r="G133" s="5">
        <f>'ssp3-pop'!G133*('ssp3-us'!G133/100)</f>
        <v>6.5758012124646079</v>
      </c>
      <c r="H133" s="5">
        <f>'ssp3-pop'!H133*('ssp3-us'!H133/100)</f>
        <v>7.7546933987841724</v>
      </c>
      <c r="I133" s="5">
        <f>'ssp3-pop'!I133*('ssp3-us'!I133/100)</f>
        <v>9.0603871369379423</v>
      </c>
      <c r="J133" s="5">
        <f>'ssp3-pop'!J133*('ssp3-us'!J133/100)</f>
        <v>10.45866264719251</v>
      </c>
      <c r="K133" s="5">
        <f>'ssp3-pop'!K133*('ssp3-us'!K133/100)</f>
        <v>11.922832730771123</v>
      </c>
      <c r="L133" s="5">
        <f>'ssp3-pop'!L133*('ssp3-us'!L133/100)</f>
        <v>13.483039186509762</v>
      </c>
      <c r="M133" s="5">
        <f>'ssp3-pop'!M133*('ssp3-us'!M133/100)</f>
        <v>15.14343579311061</v>
      </c>
      <c r="N133" s="5">
        <f>'ssp3-pop'!N133*('ssp3-us'!N133/100)</f>
        <v>16.874951408411622</v>
      </c>
      <c r="O133" s="5">
        <f>'ssp3-pop'!O133*('ssp3-us'!O133/100)</f>
        <v>18.617800401808378</v>
      </c>
      <c r="P133" s="5">
        <f>'ssp3-pop'!P133*('ssp3-us'!P133/100)</f>
        <v>20.340873182903334</v>
      </c>
      <c r="Q133" s="5">
        <f>'ssp3-pop'!Q133*('ssp3-us'!Q133/100)</f>
        <v>22.041700068758065</v>
      </c>
      <c r="R133" s="5">
        <f>'ssp3-pop'!R133*('ssp3-us'!R133/100)</f>
        <v>23.726880110478103</v>
      </c>
      <c r="S133" s="5">
        <f>'ssp3-pop'!S133*('ssp3-us'!S133/100)</f>
        <v>25.39554764664457</v>
      </c>
      <c r="T133" s="5">
        <f>'ssp3-pop'!T133*('ssp3-us'!T133/100)</f>
        <v>27.038781680718706</v>
      </c>
      <c r="U133" s="5">
        <f>'ssp3-pop'!U133*('ssp3-us'!U133/100)</f>
        <v>28.654894524917641</v>
      </c>
      <c r="V133" s="5">
        <f>'ssp3-pop'!V133*('ssp3-us'!V133/100)</f>
        <v>30.255818205050346</v>
      </c>
      <c r="W133" s="5">
        <f>'ssp3-pop'!W133*('ssp3-us'!W133/100)</f>
        <v>31.852600825146961</v>
      </c>
      <c r="X133" s="5">
        <f>'ssp3-pop'!X133*('ssp3-us'!X133/100)</f>
        <v>33.441702255217926</v>
      </c>
    </row>
    <row r="134" spans="1:24" x14ac:dyDescent="0.3">
      <c r="A134" s="6" t="s">
        <v>6</v>
      </c>
      <c r="B134" s="6" t="s">
        <v>206</v>
      </c>
      <c r="C134" s="6" t="s">
        <v>141</v>
      </c>
      <c r="D134" s="6" t="s">
        <v>205</v>
      </c>
      <c r="E134" s="6" t="s">
        <v>204</v>
      </c>
      <c r="F134" s="5">
        <f>'ssp3-pop'!F134*('ssp3-us'!F134/100)</f>
        <v>3.7653332320000024</v>
      </c>
      <c r="G134" s="5">
        <f>'ssp3-pop'!G134*('ssp3-us'!G134/100)</f>
        <v>3.9993352113016942</v>
      </c>
      <c r="H134" s="5">
        <f>'ssp3-pop'!H134*('ssp3-us'!H134/100)</f>
        <v>4.1969741833745404</v>
      </c>
      <c r="I134" s="5">
        <f>'ssp3-pop'!I134*('ssp3-us'!I134/100)</f>
        <v>4.349558715875534</v>
      </c>
      <c r="J134" s="5">
        <f>'ssp3-pop'!J134*('ssp3-us'!J134/100)</f>
        <v>4.4590549413649114</v>
      </c>
      <c r="K134" s="5">
        <f>'ssp3-pop'!K134*('ssp3-us'!K134/100)</f>
        <v>4.5380835300230151</v>
      </c>
      <c r="L134" s="5">
        <f>'ssp3-pop'!L134*('ssp3-us'!L134/100)</f>
        <v>4.5915630335433919</v>
      </c>
      <c r="M134" s="5">
        <f>'ssp3-pop'!M134*('ssp3-us'!M134/100)</f>
        <v>4.619688349397542</v>
      </c>
      <c r="N134" s="5">
        <f>'ssp3-pop'!N134*('ssp3-us'!N134/100)</f>
        <v>4.6199723509391744</v>
      </c>
      <c r="O134" s="5">
        <f>'ssp3-pop'!O134*('ssp3-us'!O134/100)</f>
        <v>4.5957099955523706</v>
      </c>
      <c r="P134" s="5">
        <f>'ssp3-pop'!P134*('ssp3-us'!P134/100)</f>
        <v>4.5519929484945854</v>
      </c>
      <c r="Q134" s="5">
        <f>'ssp3-pop'!Q134*('ssp3-us'!Q134/100)</f>
        <v>4.4912307809626473</v>
      </c>
      <c r="R134" s="5">
        <f>'ssp3-pop'!R134*('ssp3-us'!R134/100)</f>
        <v>4.4159328384624796</v>
      </c>
      <c r="S134" s="5">
        <f>'ssp3-pop'!S134*('ssp3-us'!S134/100)</f>
        <v>4.3257152390773141</v>
      </c>
      <c r="T134" s="5">
        <f>'ssp3-pop'!T134*('ssp3-us'!T134/100)</f>
        <v>4.2180773143057726</v>
      </c>
      <c r="U134" s="5">
        <f>'ssp3-pop'!U134*('ssp3-us'!U134/100)</f>
        <v>4.0925910423080003</v>
      </c>
      <c r="V134" s="5">
        <f>'ssp3-pop'!V134*('ssp3-us'!V134/100)</f>
        <v>3.9535324244838859</v>
      </c>
      <c r="W134" s="5">
        <f>'ssp3-pop'!W134*('ssp3-us'!W134/100)</f>
        <v>3.8058606874340772</v>
      </c>
      <c r="X134" s="5">
        <f>'ssp3-pop'!X134*('ssp3-us'!X134/100)</f>
        <v>3.6520094686229854</v>
      </c>
    </row>
    <row r="135" spans="1:24" x14ac:dyDescent="0.3">
      <c r="A135" s="6" t="s">
        <v>6</v>
      </c>
      <c r="B135" s="6" t="s">
        <v>206</v>
      </c>
      <c r="C135" s="6" t="s">
        <v>142</v>
      </c>
      <c r="D135" s="6" t="s">
        <v>205</v>
      </c>
      <c r="E135" s="6" t="s">
        <v>204</v>
      </c>
      <c r="F135" s="5">
        <f>'ssp3-pop'!F135*('ssp3-us'!F135/100)</f>
        <v>2.0321514022499985</v>
      </c>
      <c r="G135" s="5">
        <f>'ssp3-pop'!G135*('ssp3-us'!G135/100)</f>
        <v>2.2493884294641928</v>
      </c>
      <c r="H135" s="5">
        <f>'ssp3-pop'!H135*('ssp3-us'!H135/100)</f>
        <v>2.4760249304545896</v>
      </c>
      <c r="I135" s="5">
        <f>'ssp3-pop'!I135*('ssp3-us'!I135/100)</f>
        <v>2.7101684583799024</v>
      </c>
      <c r="J135" s="5">
        <f>'ssp3-pop'!J135*('ssp3-us'!J135/100)</f>
        <v>2.9415158067457745</v>
      </c>
      <c r="K135" s="5">
        <f>'ssp3-pop'!K135*('ssp3-us'!K135/100)</f>
        <v>3.1643531539416769</v>
      </c>
      <c r="L135" s="5">
        <f>'ssp3-pop'!L135*('ssp3-us'!L135/100)</f>
        <v>3.3836597689331076</v>
      </c>
      <c r="M135" s="5">
        <f>'ssp3-pop'!M135*('ssp3-us'!M135/100)</f>
        <v>3.5998179905482863</v>
      </c>
      <c r="N135" s="5">
        <f>'ssp3-pop'!N135*('ssp3-us'!N135/100)</f>
        <v>3.811495826753406</v>
      </c>
      <c r="O135" s="5">
        <f>'ssp3-pop'!O135*('ssp3-us'!O135/100)</f>
        <v>4.0123907629124744</v>
      </c>
      <c r="P135" s="5">
        <f>'ssp3-pop'!P135*('ssp3-us'!P135/100)</f>
        <v>4.2026827989307174</v>
      </c>
      <c r="Q135" s="5">
        <f>'ssp3-pop'!Q135*('ssp3-us'!Q135/100)</f>
        <v>4.3837857065858499</v>
      </c>
      <c r="R135" s="5">
        <f>'ssp3-pop'!R135*('ssp3-us'!R135/100)</f>
        <v>4.5650156998659588</v>
      </c>
      <c r="S135" s="5">
        <f>'ssp3-pop'!S135*('ssp3-us'!S135/100)</f>
        <v>4.757077250327213</v>
      </c>
      <c r="T135" s="5">
        <f>'ssp3-pop'!T135*('ssp3-us'!T135/100)</f>
        <v>4.9655008998735459</v>
      </c>
      <c r="U135" s="5">
        <f>'ssp3-pop'!U135*('ssp3-us'!U135/100)</f>
        <v>5.1889946299120711</v>
      </c>
      <c r="V135" s="5">
        <f>'ssp3-pop'!V135*('ssp3-us'!V135/100)</f>
        <v>5.4232562118063159</v>
      </c>
      <c r="W135" s="5">
        <f>'ssp3-pop'!W135*('ssp3-us'!W135/100)</f>
        <v>5.6649661459878979</v>
      </c>
      <c r="X135" s="5">
        <f>'ssp3-pop'!X135*('ssp3-us'!X135/100)</f>
        <v>5.9133382643463754</v>
      </c>
    </row>
    <row r="136" spans="1:24" x14ac:dyDescent="0.3">
      <c r="A136" s="6" t="s">
        <v>6</v>
      </c>
      <c r="B136" s="6" t="s">
        <v>206</v>
      </c>
      <c r="C136" s="6" t="s">
        <v>143</v>
      </c>
      <c r="D136" s="6" t="s">
        <v>205</v>
      </c>
      <c r="E136" s="6" t="s">
        <v>204</v>
      </c>
      <c r="F136" s="5">
        <f>'ssp3-pop'!F136*('ssp3-us'!F136/100)</f>
        <v>62.31134482784995</v>
      </c>
      <c r="G136" s="5">
        <f>'ssp3-pop'!G136*('ssp3-us'!G136/100)</f>
        <v>70.131536400654326</v>
      </c>
      <c r="H136" s="5">
        <f>'ssp3-pop'!H136*('ssp3-us'!H136/100)</f>
        <v>79.295083082840307</v>
      </c>
      <c r="I136" s="5">
        <f>'ssp3-pop'!I136*('ssp3-us'!I136/100)</f>
        <v>89.254880216523745</v>
      </c>
      <c r="J136" s="5">
        <f>'ssp3-pop'!J136*('ssp3-us'!J136/100)</f>
        <v>99.63962334238056</v>
      </c>
      <c r="K136" s="5">
        <f>'ssp3-pop'!K136*('ssp3-us'!K136/100)</f>
        <v>110.16206852109769</v>
      </c>
      <c r="L136" s="5">
        <f>'ssp3-pop'!L136*('ssp3-us'!L136/100)</f>
        <v>121.19302267655972</v>
      </c>
      <c r="M136" s="5">
        <f>'ssp3-pop'!M136*('ssp3-us'!M136/100)</f>
        <v>132.99479002729643</v>
      </c>
      <c r="N136" s="5">
        <f>'ssp3-pop'!N136*('ssp3-us'!N136/100)</f>
        <v>145.44429773314326</v>
      </c>
      <c r="O136" s="5">
        <f>'ssp3-pop'!O136*('ssp3-us'!O136/100)</f>
        <v>158.03382949318794</v>
      </c>
      <c r="P136" s="5">
        <f>'ssp3-pop'!P136*('ssp3-us'!P136/100)</f>
        <v>170.41586900793035</v>
      </c>
      <c r="Q136" s="5">
        <f>'ssp3-pop'!Q136*('ssp3-us'!Q136/100)</f>
        <v>182.70577576974657</v>
      </c>
      <c r="R136" s="5">
        <f>'ssp3-pop'!R136*('ssp3-us'!R136/100)</f>
        <v>195.18734203857991</v>
      </c>
      <c r="S136" s="5">
        <f>'ssp3-pop'!S136*('ssp3-us'!S136/100)</f>
        <v>208.03541075813402</v>
      </c>
      <c r="T136" s="5">
        <f>'ssp3-pop'!T136*('ssp3-us'!T136/100)</f>
        <v>221.28700218864819</v>
      </c>
      <c r="U136" s="5">
        <f>'ssp3-pop'!U136*('ssp3-us'!U136/100)</f>
        <v>234.81429716149023</v>
      </c>
      <c r="V136" s="5">
        <f>'ssp3-pop'!V136*('ssp3-us'!V136/100)</f>
        <v>248.40361985128814</v>
      </c>
      <c r="W136" s="5">
        <f>'ssp3-pop'!W136*('ssp3-us'!W136/100)</f>
        <v>262.02872911617322</v>
      </c>
      <c r="X136" s="5">
        <f>'ssp3-pop'!X136*('ssp3-us'!X136/100)</f>
        <v>275.72996133498367</v>
      </c>
    </row>
    <row r="137" spans="1:24" x14ac:dyDescent="0.3">
      <c r="A137" s="6" t="s">
        <v>6</v>
      </c>
      <c r="B137" s="6" t="s">
        <v>206</v>
      </c>
      <c r="C137" s="6" t="s">
        <v>144</v>
      </c>
      <c r="D137" s="6" t="s">
        <v>205</v>
      </c>
      <c r="E137" s="6" t="s">
        <v>204</v>
      </c>
      <c r="F137" s="5">
        <f>'ssp3-pop'!F137*('ssp3-us'!F137/100)</f>
        <v>2.6305461916986559</v>
      </c>
      <c r="G137" s="5">
        <f>'ssp3-pop'!G137*('ssp3-us'!G137/100)</f>
        <v>2.8756635432492317</v>
      </c>
      <c r="H137" s="5">
        <f>'ssp3-pop'!H137*('ssp3-us'!H137/100)</f>
        <v>3.1280447764372759</v>
      </c>
      <c r="I137" s="5">
        <f>'ssp3-pop'!I137*('ssp3-us'!I137/100)</f>
        <v>3.3832947390869639</v>
      </c>
      <c r="J137" s="5">
        <f>'ssp3-pop'!J137*('ssp3-us'!J137/100)</f>
        <v>3.6391437394701236</v>
      </c>
      <c r="K137" s="5">
        <f>'ssp3-pop'!K137*('ssp3-us'!K137/100)</f>
        <v>3.8817477485490826</v>
      </c>
      <c r="L137" s="5">
        <f>'ssp3-pop'!L137*('ssp3-us'!L137/100)</f>
        <v>4.113419409654945</v>
      </c>
      <c r="M137" s="5">
        <f>'ssp3-pop'!M137*('ssp3-us'!M137/100)</f>
        <v>4.3367142892511543</v>
      </c>
      <c r="N137" s="5">
        <f>'ssp3-pop'!N137*('ssp3-us'!N137/100)</f>
        <v>4.5535542718268243</v>
      </c>
      <c r="O137" s="5">
        <f>'ssp3-pop'!O137*('ssp3-us'!O137/100)</f>
        <v>4.7588548541238884</v>
      </c>
      <c r="P137" s="5">
        <f>'ssp3-pop'!P137*('ssp3-us'!P137/100)</f>
        <v>4.9523204446967588</v>
      </c>
      <c r="Q137" s="5">
        <f>'ssp3-pop'!Q137*('ssp3-us'!Q137/100)</f>
        <v>5.1364438939994628</v>
      </c>
      <c r="R137" s="5">
        <f>'ssp3-pop'!R137*('ssp3-us'!R137/100)</f>
        <v>5.3135864684950729</v>
      </c>
      <c r="S137" s="5">
        <f>'ssp3-pop'!S137*('ssp3-us'!S137/100)</f>
        <v>5.4848982775624977</v>
      </c>
      <c r="T137" s="5">
        <f>'ssp3-pop'!T137*('ssp3-us'!T137/100)</f>
        <v>5.6499435233791715</v>
      </c>
      <c r="U137" s="5">
        <f>'ssp3-pop'!U137*('ssp3-us'!U137/100)</f>
        <v>5.8087866337409464</v>
      </c>
      <c r="V137" s="5">
        <f>'ssp3-pop'!V137*('ssp3-us'!V137/100)</f>
        <v>5.9634812890727629</v>
      </c>
      <c r="W137" s="5">
        <f>'ssp3-pop'!W137*('ssp3-us'!W137/100)</f>
        <v>6.1162016851970806</v>
      </c>
      <c r="X137" s="5">
        <f>'ssp3-pop'!X137*('ssp3-us'!X137/100)</f>
        <v>6.2678622892361</v>
      </c>
    </row>
    <row r="138" spans="1:24" x14ac:dyDescent="0.3">
      <c r="A138" s="6" t="s">
        <v>6</v>
      </c>
      <c r="B138" s="6" t="s">
        <v>206</v>
      </c>
      <c r="C138" s="6" t="s">
        <v>145</v>
      </c>
      <c r="D138" s="6" t="s">
        <v>205</v>
      </c>
      <c r="E138" s="6" t="s">
        <v>204</v>
      </c>
      <c r="F138" s="5">
        <f>'ssp3-pop'!F138*('ssp3-us'!F138/100)</f>
        <v>22.365653030399994</v>
      </c>
      <c r="G138" s="5">
        <f>'ssp3-pop'!G138*('ssp3-us'!G138/100)</f>
        <v>23.672966142537362</v>
      </c>
      <c r="H138" s="5">
        <f>'ssp3-pop'!H138*('ssp3-us'!H138/100)</f>
        <v>25.096572091528294</v>
      </c>
      <c r="I138" s="5">
        <f>'ssp3-pop'!I138*('ssp3-us'!I138/100)</f>
        <v>26.607234126240815</v>
      </c>
      <c r="J138" s="5">
        <f>'ssp3-pop'!J138*('ssp3-us'!J138/100)</f>
        <v>28.100482619671812</v>
      </c>
      <c r="K138" s="5">
        <f>'ssp3-pop'!K138*('ssp3-us'!K138/100)</f>
        <v>29.489259967934839</v>
      </c>
      <c r="L138" s="5">
        <f>'ssp3-pop'!L138*('ssp3-us'!L138/100)</f>
        <v>30.772290104032525</v>
      </c>
      <c r="M138" s="5">
        <f>'ssp3-pop'!M138*('ssp3-us'!M138/100)</f>
        <v>31.972215842826571</v>
      </c>
      <c r="N138" s="5">
        <f>'ssp3-pop'!N138*('ssp3-us'!N138/100)</f>
        <v>33.096803697643828</v>
      </c>
      <c r="O138" s="5">
        <f>'ssp3-pop'!O138*('ssp3-us'!O138/100)</f>
        <v>34.135549341598178</v>
      </c>
      <c r="P138" s="5">
        <f>'ssp3-pop'!P138*('ssp3-us'!P138/100)</f>
        <v>35.099444243263157</v>
      </c>
      <c r="Q138" s="5">
        <f>'ssp3-pop'!Q138*('ssp3-us'!Q138/100)</f>
        <v>36.031681523309352</v>
      </c>
      <c r="R138" s="5">
        <f>'ssp3-pop'!R138*('ssp3-us'!R138/100)</f>
        <v>36.938664898476567</v>
      </c>
      <c r="S138" s="5">
        <f>'ssp3-pop'!S138*('ssp3-us'!S138/100)</f>
        <v>37.83252018771455</v>
      </c>
      <c r="T138" s="5">
        <f>'ssp3-pop'!T138*('ssp3-us'!T138/100)</f>
        <v>38.722615405363932</v>
      </c>
      <c r="U138" s="5">
        <f>'ssp3-pop'!U138*('ssp3-us'!U138/100)</f>
        <v>39.622693625715101</v>
      </c>
      <c r="V138" s="5">
        <f>'ssp3-pop'!V138*('ssp3-us'!V138/100)</f>
        <v>40.542883698715698</v>
      </c>
      <c r="W138" s="5">
        <f>'ssp3-pop'!W138*('ssp3-us'!W138/100)</f>
        <v>41.499049280682016</v>
      </c>
      <c r="X138" s="5">
        <f>'ssp3-pop'!X138*('ssp3-us'!X138/100)</f>
        <v>42.495699687018345</v>
      </c>
    </row>
    <row r="139" spans="1:24" x14ac:dyDescent="0.3">
      <c r="A139" s="6" t="s">
        <v>6</v>
      </c>
      <c r="B139" s="6" t="s">
        <v>206</v>
      </c>
      <c r="C139" s="6" t="s">
        <v>146</v>
      </c>
      <c r="D139" s="6" t="s">
        <v>205</v>
      </c>
      <c r="E139" s="6" t="s">
        <v>204</v>
      </c>
      <c r="F139" s="5">
        <f>'ssp3-pop'!F139*('ssp3-us'!F139/100)</f>
        <v>45.607328045940029</v>
      </c>
      <c r="G139" s="5">
        <f>'ssp3-pop'!G139*('ssp3-us'!G139/100)</f>
        <v>51.222153689473338</v>
      </c>
      <c r="H139" s="5">
        <f>'ssp3-pop'!H139*('ssp3-us'!H139/100)</f>
        <v>57.561137398963396</v>
      </c>
      <c r="I139" s="5">
        <f>'ssp3-pop'!I139*('ssp3-us'!I139/100)</f>
        <v>64.32068929649337</v>
      </c>
      <c r="J139" s="5">
        <f>'ssp3-pop'!J139*('ssp3-us'!J139/100)</f>
        <v>71.316358167830032</v>
      </c>
      <c r="K139" s="5">
        <f>'ssp3-pop'!K139*('ssp3-us'!K139/100)</f>
        <v>78.228827741672887</v>
      </c>
      <c r="L139" s="5">
        <f>'ssp3-pop'!L139*('ssp3-us'!L139/100)</f>
        <v>85.120076583176996</v>
      </c>
      <c r="M139" s="5">
        <f>'ssp3-pop'!M139*('ssp3-us'!M139/100)</f>
        <v>92.091813745109491</v>
      </c>
      <c r="N139" s="5">
        <f>'ssp3-pop'!N139*('ssp3-us'!N139/100)</f>
        <v>99.196483654341279</v>
      </c>
      <c r="O139" s="5">
        <f>'ssp3-pop'!O139*('ssp3-us'!O139/100)</f>
        <v>106.22931945512846</v>
      </c>
      <c r="P139" s="5">
        <f>'ssp3-pop'!P139*('ssp3-us'!P139/100)</f>
        <v>113.10457229410309</v>
      </c>
      <c r="Q139" s="5">
        <f>'ssp3-pop'!Q139*('ssp3-us'!Q139/100)</f>
        <v>119.78155755050197</v>
      </c>
      <c r="R139" s="5">
        <f>'ssp3-pop'!R139*('ssp3-us'!R139/100)</f>
        <v>126.27362082159016</v>
      </c>
      <c r="S139" s="5">
        <f>'ssp3-pop'!S139*('ssp3-us'!S139/100)</f>
        <v>132.57965170472045</v>
      </c>
      <c r="T139" s="5">
        <f>'ssp3-pop'!T139*('ssp3-us'!T139/100)</f>
        <v>138.70550707839152</v>
      </c>
      <c r="U139" s="5">
        <f>'ssp3-pop'!U139*('ssp3-us'!U139/100)</f>
        <v>144.63427370863366</v>
      </c>
      <c r="V139" s="5">
        <f>'ssp3-pop'!V139*('ssp3-us'!V139/100)</f>
        <v>150.34146546187014</v>
      </c>
      <c r="W139" s="5">
        <f>'ssp3-pop'!W139*('ssp3-us'!W139/100)</f>
        <v>155.78642943692535</v>
      </c>
      <c r="X139" s="5">
        <f>'ssp3-pop'!X139*('ssp3-us'!X139/100)</f>
        <v>160.91375672853769</v>
      </c>
    </row>
    <row r="140" spans="1:24" x14ac:dyDescent="0.3">
      <c r="A140" s="6" t="s">
        <v>6</v>
      </c>
      <c r="B140" s="6" t="s">
        <v>206</v>
      </c>
      <c r="C140" s="6" t="s">
        <v>147</v>
      </c>
      <c r="D140" s="6" t="s">
        <v>205</v>
      </c>
      <c r="E140" s="6" t="s">
        <v>204</v>
      </c>
      <c r="F140" s="5">
        <f>'ssp3-pop'!F140*('ssp3-us'!F140/100)</f>
        <v>0.85906639916000016</v>
      </c>
      <c r="G140" s="5">
        <f>'ssp3-pop'!G140*('ssp3-us'!G140/100)</f>
        <v>1.0787396239629332</v>
      </c>
      <c r="H140" s="5">
        <f>'ssp3-pop'!H140*('ssp3-us'!H140/100)</f>
        <v>1.3200318954769497</v>
      </c>
      <c r="I140" s="5">
        <f>'ssp3-pop'!I140*('ssp3-us'!I140/100)</f>
        <v>1.575814876747007</v>
      </c>
      <c r="J140" s="5">
        <f>'ssp3-pop'!J140*('ssp3-us'!J140/100)</f>
        <v>1.8382938415712251</v>
      </c>
      <c r="K140" s="5">
        <f>'ssp3-pop'!K140*('ssp3-us'!K140/100)</f>
        <v>2.0913646592179052</v>
      </c>
      <c r="L140" s="5">
        <f>'ssp3-pop'!L140*('ssp3-us'!L140/100)</f>
        <v>2.3291095728880746</v>
      </c>
      <c r="M140" s="5">
        <f>'ssp3-pop'!M140*('ssp3-us'!M140/100)</f>
        <v>2.5505898803267031</v>
      </c>
      <c r="N140" s="5">
        <f>'ssp3-pop'!N140*('ssp3-us'!N140/100)</f>
        <v>2.7581846487374841</v>
      </c>
      <c r="O140" s="5">
        <f>'ssp3-pop'!O140*('ssp3-us'!O140/100)</f>
        <v>2.947319587734496</v>
      </c>
      <c r="P140" s="5">
        <f>'ssp3-pop'!P140*('ssp3-us'!P140/100)</f>
        <v>3.1197740931112672</v>
      </c>
      <c r="Q140" s="5">
        <f>'ssp3-pop'!Q140*('ssp3-us'!Q140/100)</f>
        <v>3.2745037784920465</v>
      </c>
      <c r="R140" s="5">
        <f>'ssp3-pop'!R140*('ssp3-us'!R140/100)</f>
        <v>3.4099443070085145</v>
      </c>
      <c r="S140" s="5">
        <f>'ssp3-pop'!S140*('ssp3-us'!S140/100)</f>
        <v>3.5316702418990094</v>
      </c>
      <c r="T140" s="5">
        <f>'ssp3-pop'!T140*('ssp3-us'!T140/100)</f>
        <v>3.6394515941261329</v>
      </c>
      <c r="U140" s="5">
        <f>'ssp3-pop'!U140*('ssp3-us'!U140/100)</f>
        <v>3.736155230213472</v>
      </c>
      <c r="V140" s="5">
        <f>'ssp3-pop'!V140*('ssp3-us'!V140/100)</f>
        <v>3.8221469718828112</v>
      </c>
      <c r="W140" s="5">
        <f>'ssp3-pop'!W140*('ssp3-us'!W140/100)</f>
        <v>3.8997401194260748</v>
      </c>
      <c r="X140" s="5">
        <f>'ssp3-pop'!X140*('ssp3-us'!X140/100)</f>
        <v>3.9685230834725851</v>
      </c>
    </row>
    <row r="141" spans="1:24" x14ac:dyDescent="0.3">
      <c r="A141" s="6" t="s">
        <v>6</v>
      </c>
      <c r="B141" s="6" t="s">
        <v>206</v>
      </c>
      <c r="C141" s="6" t="s">
        <v>148</v>
      </c>
      <c r="D141" s="6" t="s">
        <v>205</v>
      </c>
      <c r="E141" s="6" t="s">
        <v>204</v>
      </c>
      <c r="F141" s="5">
        <f>'ssp3-pop'!F141*('ssp3-us'!F141/100)</f>
        <v>23.3326864028</v>
      </c>
      <c r="G141" s="5">
        <f>'ssp3-pop'!G141*('ssp3-us'!G141/100)</f>
        <v>23.708247490015072</v>
      </c>
      <c r="H141" s="5">
        <f>'ssp3-pop'!H141*('ssp3-us'!H141/100)</f>
        <v>23.891858032834886</v>
      </c>
      <c r="I141" s="5">
        <f>'ssp3-pop'!I141*('ssp3-us'!I141/100)</f>
        <v>23.84650054500738</v>
      </c>
      <c r="J141" s="5">
        <f>'ssp3-pop'!J141*('ssp3-us'!J141/100)</f>
        <v>23.549368407717914</v>
      </c>
      <c r="K141" s="5">
        <f>'ssp3-pop'!K141*('ssp3-us'!K141/100)</f>
        <v>23.044482164742245</v>
      </c>
      <c r="L141" s="5">
        <f>'ssp3-pop'!L141*('ssp3-us'!L141/100)</f>
        <v>22.39820221355928</v>
      </c>
      <c r="M141" s="5">
        <f>'ssp3-pop'!M141*('ssp3-us'!M141/100)</f>
        <v>21.672219816965814</v>
      </c>
      <c r="N141" s="5">
        <f>'ssp3-pop'!N141*('ssp3-us'!N141/100)</f>
        <v>20.894061376354326</v>
      </c>
      <c r="O141" s="5">
        <f>'ssp3-pop'!O141*('ssp3-us'!O141/100)</f>
        <v>20.060348331943054</v>
      </c>
      <c r="P141" s="5">
        <f>'ssp3-pop'!P141*('ssp3-us'!P141/100)</f>
        <v>19.13797089758916</v>
      </c>
      <c r="Q141" s="5">
        <f>'ssp3-pop'!Q141*('ssp3-us'!Q141/100)</f>
        <v>18.112238213398488</v>
      </c>
      <c r="R141" s="5">
        <f>'ssp3-pop'!R141*('ssp3-us'!R141/100)</f>
        <v>17.014497196960615</v>
      </c>
      <c r="S141" s="5">
        <f>'ssp3-pop'!S141*('ssp3-us'!S141/100)</f>
        <v>15.916185835727823</v>
      </c>
      <c r="T141" s="5">
        <f>'ssp3-pop'!T141*('ssp3-us'!T141/100)</f>
        <v>14.883173951858559</v>
      </c>
      <c r="U141" s="5">
        <f>'ssp3-pop'!U141*('ssp3-us'!U141/100)</f>
        <v>13.940204339547329</v>
      </c>
      <c r="V141" s="5">
        <f>'ssp3-pop'!V141*('ssp3-us'!V141/100)</f>
        <v>13.077360511083244</v>
      </c>
      <c r="W141" s="5">
        <f>'ssp3-pop'!W141*('ssp3-us'!W141/100)</f>
        <v>12.264938267354642</v>
      </c>
      <c r="X141" s="5">
        <f>'ssp3-pop'!X141*('ssp3-us'!X141/100)</f>
        <v>11.477111677189962</v>
      </c>
    </row>
    <row r="142" spans="1:24" x14ac:dyDescent="0.3">
      <c r="A142" s="6" t="s">
        <v>6</v>
      </c>
      <c r="B142" s="6" t="s">
        <v>206</v>
      </c>
      <c r="C142" s="6" t="s">
        <v>149</v>
      </c>
      <c r="D142" s="6" t="s">
        <v>205</v>
      </c>
      <c r="E142" s="6" t="s">
        <v>204</v>
      </c>
      <c r="F142" s="5">
        <f>'ssp3-pop'!F142*('ssp3-us'!F142/100)</f>
        <v>3.7034585406500016</v>
      </c>
      <c r="G142" s="5">
        <f>'ssp3-pop'!G142*('ssp3-us'!G142/100)</f>
        <v>3.7298917904950031</v>
      </c>
      <c r="H142" s="5">
        <f>'ssp3-pop'!H142*('ssp3-us'!H142/100)</f>
        <v>3.7464520286435832</v>
      </c>
      <c r="I142" s="5">
        <f>'ssp3-pop'!I142*('ssp3-us'!I142/100)</f>
        <v>3.7721626345058916</v>
      </c>
      <c r="J142" s="5">
        <f>'ssp3-pop'!J142*('ssp3-us'!J142/100)</f>
        <v>3.7836321086526588</v>
      </c>
      <c r="K142" s="5">
        <f>'ssp3-pop'!K142*('ssp3-us'!K142/100)</f>
        <v>3.7753735984982106</v>
      </c>
      <c r="L142" s="5">
        <f>'ssp3-pop'!L142*('ssp3-us'!L142/100)</f>
        <v>3.753452698606619</v>
      </c>
      <c r="M142" s="5">
        <f>'ssp3-pop'!M142*('ssp3-us'!M142/100)</f>
        <v>3.7231520886377356</v>
      </c>
      <c r="N142" s="5">
        <f>'ssp3-pop'!N142*('ssp3-us'!N142/100)</f>
        <v>3.6882161899870596</v>
      </c>
      <c r="O142" s="5">
        <f>'ssp3-pop'!O142*('ssp3-us'!O142/100)</f>
        <v>3.6481323385019691</v>
      </c>
      <c r="P142" s="5">
        <f>'ssp3-pop'!P142*('ssp3-us'!P142/100)</f>
        <v>3.6051139702167663</v>
      </c>
      <c r="Q142" s="5">
        <f>'ssp3-pop'!Q142*('ssp3-us'!Q142/100)</f>
        <v>3.5659922811385378</v>
      </c>
      <c r="R142" s="5">
        <f>'ssp3-pop'!R142*('ssp3-us'!R142/100)</f>
        <v>3.5336599276879062</v>
      </c>
      <c r="S142" s="5">
        <f>'ssp3-pop'!S142*('ssp3-us'!S142/100)</f>
        <v>3.5096934598631573</v>
      </c>
      <c r="T142" s="5">
        <f>'ssp3-pop'!T142*('ssp3-us'!T142/100)</f>
        <v>3.494225434611351</v>
      </c>
      <c r="U142" s="5">
        <f>'ssp3-pop'!U142*('ssp3-us'!U142/100)</f>
        <v>3.486943035015762</v>
      </c>
      <c r="V142" s="5">
        <f>'ssp3-pop'!V142*('ssp3-us'!V142/100)</f>
        <v>3.4877856441608261</v>
      </c>
      <c r="W142" s="5">
        <f>'ssp3-pop'!W142*('ssp3-us'!W142/100)</f>
        <v>3.4977605870839708</v>
      </c>
      <c r="X142" s="5">
        <f>'ssp3-pop'!X142*('ssp3-us'!X142/100)</f>
        <v>3.5177616633653206</v>
      </c>
    </row>
    <row r="143" spans="1:24" x14ac:dyDescent="0.3">
      <c r="A143" s="6" t="s">
        <v>6</v>
      </c>
      <c r="B143" s="6" t="s">
        <v>206</v>
      </c>
      <c r="C143" s="6" t="s">
        <v>150</v>
      </c>
      <c r="D143" s="6" t="s">
        <v>205</v>
      </c>
      <c r="E143" s="6" t="s">
        <v>204</v>
      </c>
      <c r="F143" s="5">
        <f>'ssp3-pop'!F143*('ssp3-us'!F143/100)</f>
        <v>14.66008179235001</v>
      </c>
      <c r="G143" s="5">
        <f>'ssp3-pop'!G143*('ssp3-us'!G143/100)</f>
        <v>15.258128045555853</v>
      </c>
      <c r="H143" s="5">
        <f>'ssp3-pop'!H143*('ssp3-us'!H143/100)</f>
        <v>15.854086693491501</v>
      </c>
      <c r="I143" s="5">
        <f>'ssp3-pop'!I143*('ssp3-us'!I143/100)</f>
        <v>16.414586836498756</v>
      </c>
      <c r="J143" s="5">
        <f>'ssp3-pop'!J143*('ssp3-us'!J143/100)</f>
        <v>16.868853647355831</v>
      </c>
      <c r="K143" s="5">
        <f>'ssp3-pop'!K143*('ssp3-us'!K143/100)</f>
        <v>17.166071568527165</v>
      </c>
      <c r="L143" s="5">
        <f>'ssp3-pop'!L143*('ssp3-us'!L143/100)</f>
        <v>17.356184990481545</v>
      </c>
      <c r="M143" s="5">
        <f>'ssp3-pop'!M143*('ssp3-us'!M143/100)</f>
        <v>17.479255411669222</v>
      </c>
      <c r="N143" s="5">
        <f>'ssp3-pop'!N143*('ssp3-us'!N143/100)</f>
        <v>17.579635321440815</v>
      </c>
      <c r="O143" s="5">
        <f>'ssp3-pop'!O143*('ssp3-us'!O143/100)</f>
        <v>17.646698899009074</v>
      </c>
      <c r="P143" s="5">
        <f>'ssp3-pop'!P143*('ssp3-us'!P143/100)</f>
        <v>17.670423451285259</v>
      </c>
      <c r="Q143" s="5">
        <f>'ssp3-pop'!Q143*('ssp3-us'!Q143/100)</f>
        <v>17.651488270763135</v>
      </c>
      <c r="R143" s="5">
        <f>'ssp3-pop'!R143*('ssp3-us'!R143/100)</f>
        <v>17.612249004601537</v>
      </c>
      <c r="S143" s="5">
        <f>'ssp3-pop'!S143*('ssp3-us'!S143/100)</f>
        <v>17.583081088917858</v>
      </c>
      <c r="T143" s="5">
        <f>'ssp3-pop'!T143*('ssp3-us'!T143/100)</f>
        <v>17.579429007832104</v>
      </c>
      <c r="U143" s="5">
        <f>'ssp3-pop'!U143*('ssp3-us'!U143/100)</f>
        <v>17.59593373251235</v>
      </c>
      <c r="V143" s="5">
        <f>'ssp3-pop'!V143*('ssp3-us'!V143/100)</f>
        <v>17.623848898024267</v>
      </c>
      <c r="W143" s="5">
        <f>'ssp3-pop'!W143*('ssp3-us'!W143/100)</f>
        <v>17.667305624300081</v>
      </c>
      <c r="X143" s="5">
        <f>'ssp3-pop'!X143*('ssp3-us'!X143/100)</f>
        <v>17.741985477849028</v>
      </c>
    </row>
    <row r="144" spans="1:24" x14ac:dyDescent="0.3">
      <c r="A144" s="6" t="s">
        <v>6</v>
      </c>
      <c r="B144" s="6" t="s">
        <v>206</v>
      </c>
      <c r="C144" s="6" t="s">
        <v>151</v>
      </c>
      <c r="D144" s="6" t="s">
        <v>205</v>
      </c>
      <c r="E144" s="6" t="s">
        <v>204</v>
      </c>
      <c r="F144" s="5">
        <f>'ssp3-pop'!F144*('ssp3-us'!F144/100)</f>
        <v>6.4803924711599912</v>
      </c>
      <c r="G144" s="5">
        <f>'ssp3-pop'!G144*('ssp3-us'!G144/100)</f>
        <v>6.6269854660208978</v>
      </c>
      <c r="H144" s="5">
        <f>'ssp3-pop'!H144*('ssp3-us'!H144/100)</f>
        <v>6.7114450102991388</v>
      </c>
      <c r="I144" s="5">
        <f>'ssp3-pop'!I144*('ssp3-us'!I144/100)</f>
        <v>6.7339411344296449</v>
      </c>
      <c r="J144" s="5">
        <f>'ssp3-pop'!J144*('ssp3-us'!J144/100)</f>
        <v>6.7196567855723668</v>
      </c>
      <c r="K144" s="5">
        <f>'ssp3-pop'!K144*('ssp3-us'!K144/100)</f>
        <v>6.6827956000957069</v>
      </c>
      <c r="L144" s="5">
        <f>'ssp3-pop'!L144*('ssp3-us'!L144/100)</f>
        <v>6.6162164697915813</v>
      </c>
      <c r="M144" s="5">
        <f>'ssp3-pop'!M144*('ssp3-us'!M144/100)</f>
        <v>6.5115911524213912</v>
      </c>
      <c r="N144" s="5">
        <f>'ssp3-pop'!N144*('ssp3-us'!N144/100)</f>
        <v>6.3656349352825661</v>
      </c>
      <c r="O144" s="5">
        <f>'ssp3-pop'!O144*('ssp3-us'!O144/100)</f>
        <v>6.1836007628691068</v>
      </c>
      <c r="P144" s="5">
        <f>'ssp3-pop'!P144*('ssp3-us'!P144/100)</f>
        <v>5.9765779692830581</v>
      </c>
      <c r="Q144" s="5">
        <f>'ssp3-pop'!Q144*('ssp3-us'!Q144/100)</f>
        <v>5.7490658536134536</v>
      </c>
      <c r="R144" s="5">
        <f>'ssp3-pop'!R144*('ssp3-us'!R144/100)</f>
        <v>5.5110874512525596</v>
      </c>
      <c r="S144" s="5">
        <f>'ssp3-pop'!S144*('ssp3-us'!S144/100)</f>
        <v>5.2734214238002419</v>
      </c>
      <c r="T144" s="5">
        <f>'ssp3-pop'!T144*('ssp3-us'!T144/100)</f>
        <v>5.0423615928239549</v>
      </c>
      <c r="U144" s="5">
        <f>'ssp3-pop'!U144*('ssp3-us'!U144/100)</f>
        <v>4.8191684195166298</v>
      </c>
      <c r="V144" s="5">
        <f>'ssp3-pop'!V144*('ssp3-us'!V144/100)</f>
        <v>4.5979674204630374</v>
      </c>
      <c r="W144" s="5">
        <f>'ssp3-pop'!W144*('ssp3-us'!W144/100)</f>
        <v>4.3762206451716681</v>
      </c>
      <c r="X144" s="5">
        <f>'ssp3-pop'!X144*('ssp3-us'!X144/100)</f>
        <v>4.1552408424452603</v>
      </c>
    </row>
    <row r="145" spans="1:24" x14ac:dyDescent="0.3">
      <c r="A145" s="6" t="s">
        <v>6</v>
      </c>
      <c r="B145" s="6" t="s">
        <v>206</v>
      </c>
      <c r="C145" s="6" t="s">
        <v>152</v>
      </c>
      <c r="D145" s="6" t="s">
        <v>205</v>
      </c>
      <c r="E145" s="6" t="s">
        <v>204</v>
      </c>
      <c r="F145" s="5">
        <f>'ssp3-pop'!F145*('ssp3-us'!F145/100)</f>
        <v>3.9692242925999994</v>
      </c>
      <c r="G145" s="5">
        <f>'ssp3-pop'!G145*('ssp3-us'!G145/100)</f>
        <v>4.4311897436331122</v>
      </c>
      <c r="H145" s="5">
        <f>'ssp3-pop'!H145*('ssp3-us'!H145/100)</f>
        <v>4.9161598779417108</v>
      </c>
      <c r="I145" s="5">
        <f>'ssp3-pop'!I145*('ssp3-us'!I145/100)</f>
        <v>5.4103752488976982</v>
      </c>
      <c r="J145" s="5">
        <f>'ssp3-pop'!J145*('ssp3-us'!J145/100)</f>
        <v>5.8977183825168629</v>
      </c>
      <c r="K145" s="5">
        <f>'ssp3-pop'!K145*('ssp3-us'!K145/100)</f>
        <v>6.3612078439425801</v>
      </c>
      <c r="L145" s="5">
        <f>'ssp3-pop'!L145*('ssp3-us'!L145/100)</f>
        <v>6.8077184123975778</v>
      </c>
      <c r="M145" s="5">
        <f>'ssp3-pop'!M145*('ssp3-us'!M145/100)</f>
        <v>7.2442054330563614</v>
      </c>
      <c r="N145" s="5">
        <f>'ssp3-pop'!N145*('ssp3-us'!N145/100)</f>
        <v>7.6690808122241965</v>
      </c>
      <c r="O145" s="5">
        <f>'ssp3-pop'!O145*('ssp3-us'!O145/100)</f>
        <v>8.07366993182751</v>
      </c>
      <c r="P145" s="5">
        <f>'ssp3-pop'!P145*('ssp3-us'!P145/100)</f>
        <v>8.453907406742351</v>
      </c>
      <c r="Q145" s="5">
        <f>'ssp3-pop'!Q145*('ssp3-us'!Q145/100)</f>
        <v>8.8125698368140473</v>
      </c>
      <c r="R145" s="5">
        <f>'ssp3-pop'!R145*('ssp3-us'!R145/100)</f>
        <v>9.1543120173127281</v>
      </c>
      <c r="S145" s="5">
        <f>'ssp3-pop'!S145*('ssp3-us'!S145/100)</f>
        <v>9.4864115584907296</v>
      </c>
      <c r="T145" s="5">
        <f>'ssp3-pop'!T145*('ssp3-us'!T145/100)</f>
        <v>9.8087019863769562</v>
      </c>
      <c r="U145" s="5">
        <f>'ssp3-pop'!U145*('ssp3-us'!U145/100)</f>
        <v>10.123539441722551</v>
      </c>
      <c r="V145" s="5">
        <f>'ssp3-pop'!V145*('ssp3-us'!V145/100)</f>
        <v>10.431009273014498</v>
      </c>
      <c r="W145" s="5">
        <f>'ssp3-pop'!W145*('ssp3-us'!W145/100)</f>
        <v>10.729556211448815</v>
      </c>
      <c r="X145" s="5">
        <f>'ssp3-pop'!X145*('ssp3-us'!X145/100)</f>
        <v>11.017956246637031</v>
      </c>
    </row>
    <row r="146" spans="1:24" x14ac:dyDescent="0.3">
      <c r="A146" s="6" t="s">
        <v>6</v>
      </c>
      <c r="B146" s="6" t="s">
        <v>206</v>
      </c>
      <c r="C146" s="6" t="s">
        <v>153</v>
      </c>
      <c r="D146" s="6" t="s">
        <v>205</v>
      </c>
      <c r="E146" s="6" t="s">
        <v>204</v>
      </c>
      <c r="F146" s="5">
        <f>'ssp3-pop'!F146*('ssp3-us'!F146/100)</f>
        <v>2.994818516480001</v>
      </c>
      <c r="G146" s="5">
        <f>'ssp3-pop'!G146*('ssp3-us'!G146/100)</f>
        <v>3.4009037065680641</v>
      </c>
      <c r="H146" s="5">
        <f>'ssp3-pop'!H146*('ssp3-us'!H146/100)</f>
        <v>3.8467738135207452</v>
      </c>
      <c r="I146" s="5">
        <f>'ssp3-pop'!I146*('ssp3-us'!I146/100)</f>
        <v>4.3339299431298395</v>
      </c>
      <c r="J146" s="5">
        <f>'ssp3-pop'!J146*('ssp3-us'!J146/100)</f>
        <v>4.8380604092069657</v>
      </c>
      <c r="K146" s="5">
        <f>'ssp3-pop'!K146*('ssp3-us'!K146/100)</f>
        <v>5.3356106498195066</v>
      </c>
      <c r="L146" s="5">
        <f>'ssp3-pop'!L146*('ssp3-us'!L146/100)</f>
        <v>5.8282636070583376</v>
      </c>
      <c r="M146" s="5">
        <f>'ssp3-pop'!M146*('ssp3-us'!M146/100)</f>
        <v>6.3265920901094121</v>
      </c>
      <c r="N146" s="5">
        <f>'ssp3-pop'!N146*('ssp3-us'!N146/100)</f>
        <v>6.8390446107661509</v>
      </c>
      <c r="O146" s="5">
        <f>'ssp3-pop'!O146*('ssp3-us'!O146/100)</f>
        <v>7.3563450317556605</v>
      </c>
      <c r="P146" s="5">
        <f>'ssp3-pop'!P146*('ssp3-us'!P146/100)</f>
        <v>7.8708492366155287</v>
      </c>
      <c r="Q146" s="5">
        <f>'ssp3-pop'!Q146*('ssp3-us'!Q146/100)</f>
        <v>8.3917179093466849</v>
      </c>
      <c r="R146" s="5">
        <f>'ssp3-pop'!R146*('ssp3-us'!R146/100)</f>
        <v>8.9223005582268939</v>
      </c>
      <c r="S146" s="5">
        <f>'ssp3-pop'!S146*('ssp3-us'!S146/100)</f>
        <v>9.4683434893550444</v>
      </c>
      <c r="T146" s="5">
        <f>'ssp3-pop'!T146*('ssp3-us'!T146/100)</f>
        <v>10.031820105941197</v>
      </c>
      <c r="U146" s="5">
        <f>'ssp3-pop'!U146*('ssp3-us'!U146/100)</f>
        <v>10.610311403386421</v>
      </c>
      <c r="V146" s="5">
        <f>'ssp3-pop'!V146*('ssp3-us'!V146/100)</f>
        <v>11.200555280692184</v>
      </c>
      <c r="W146" s="5">
        <f>'ssp3-pop'!W146*('ssp3-us'!W146/100)</f>
        <v>11.801544340253542</v>
      </c>
      <c r="X146" s="5">
        <f>'ssp3-pop'!X146*('ssp3-us'!X146/100)</f>
        <v>12.413972217826087</v>
      </c>
    </row>
    <row r="147" spans="1:24" x14ac:dyDescent="0.3">
      <c r="A147" s="6" t="s">
        <v>6</v>
      </c>
      <c r="B147" s="6" t="s">
        <v>206</v>
      </c>
      <c r="C147" s="6" t="s">
        <v>154</v>
      </c>
      <c r="D147" s="6" t="s">
        <v>205</v>
      </c>
      <c r="E147" s="6" t="s">
        <v>204</v>
      </c>
      <c r="F147" s="5">
        <f>'ssp3-pop'!F147*('ssp3-us'!F147/100)</f>
        <v>0.13928912451999989</v>
      </c>
      <c r="G147" s="5">
        <f>'ssp3-pop'!G147*('ssp3-us'!G147/100)</f>
        <v>0.14960481766166092</v>
      </c>
      <c r="H147" s="5">
        <f>'ssp3-pop'!H147*('ssp3-us'!H147/100)</f>
        <v>0.16067972513689405</v>
      </c>
      <c r="I147" s="5">
        <f>'ssp3-pop'!I147*('ssp3-us'!I147/100)</f>
        <v>0.17198328034214097</v>
      </c>
      <c r="J147" s="5">
        <f>'ssp3-pop'!J147*('ssp3-us'!J147/100)</f>
        <v>0.1830775806039692</v>
      </c>
      <c r="K147" s="5">
        <f>'ssp3-pop'!K147*('ssp3-us'!K147/100)</f>
        <v>0.19366298050632114</v>
      </c>
      <c r="L147" s="5">
        <f>'ssp3-pop'!L147*('ssp3-us'!L147/100)</f>
        <v>0.2042725000907627</v>
      </c>
      <c r="M147" s="5">
        <f>'ssp3-pop'!M147*('ssp3-us'!M147/100)</f>
        <v>0.21526585843168547</v>
      </c>
      <c r="N147" s="5">
        <f>'ssp3-pop'!N147*('ssp3-us'!N147/100)</f>
        <v>0.22673805557071602</v>
      </c>
      <c r="O147" s="5">
        <f>'ssp3-pop'!O147*('ssp3-us'!O147/100)</f>
        <v>0.23840018346344061</v>
      </c>
      <c r="P147" s="5">
        <f>'ssp3-pop'!P147*('ssp3-us'!P147/100)</f>
        <v>0.25032411198720511</v>
      </c>
      <c r="Q147" s="5">
        <f>'ssp3-pop'!Q147*('ssp3-us'!Q147/100)</f>
        <v>0.26282190673575495</v>
      </c>
      <c r="R147" s="5">
        <f>'ssp3-pop'!R147*('ssp3-us'!R147/100)</f>
        <v>0.27617258682848139</v>
      </c>
      <c r="S147" s="5">
        <f>'ssp3-pop'!S147*('ssp3-us'!S147/100)</f>
        <v>0.29055490379469712</v>
      </c>
      <c r="T147" s="5">
        <f>'ssp3-pop'!T147*('ssp3-us'!T147/100)</f>
        <v>0.30599412020077726</v>
      </c>
      <c r="U147" s="5">
        <f>'ssp3-pop'!U147*('ssp3-us'!U147/100)</f>
        <v>0.3225259475490882</v>
      </c>
      <c r="V147" s="5">
        <f>'ssp3-pop'!V147*('ssp3-us'!V147/100)</f>
        <v>0.34027085238497046</v>
      </c>
      <c r="W147" s="5">
        <f>'ssp3-pop'!W147*('ssp3-us'!W147/100)</f>
        <v>0.35931761877678531</v>
      </c>
      <c r="X147" s="5">
        <f>'ssp3-pop'!X147*('ssp3-us'!X147/100)</f>
        <v>0.37964176766330826</v>
      </c>
    </row>
    <row r="148" spans="1:24" x14ac:dyDescent="0.3">
      <c r="A148" s="6" t="s">
        <v>6</v>
      </c>
      <c r="B148" s="6" t="s">
        <v>206</v>
      </c>
      <c r="C148" s="6" t="s">
        <v>155</v>
      </c>
      <c r="D148" s="6" t="s">
        <v>205</v>
      </c>
      <c r="E148" s="6" t="s">
        <v>204</v>
      </c>
      <c r="F148" s="5">
        <f>'ssp3-pop'!F148*('ssp3-us'!F148/100)</f>
        <v>1.6854689201165196</v>
      </c>
      <c r="G148" s="5">
        <f>'ssp3-pop'!G148*('ssp3-us'!G148/100)</f>
        <v>2.1510754647482369</v>
      </c>
      <c r="H148" s="5">
        <f>'ssp3-pop'!H148*('ssp3-us'!H148/100)</f>
        <v>2.3649894021374864</v>
      </c>
      <c r="I148" s="5">
        <f>'ssp3-pop'!I148*('ssp3-us'!I148/100)</f>
        <v>2.5425991112727093</v>
      </c>
      <c r="J148" s="5">
        <f>'ssp3-pop'!J148*('ssp3-us'!J148/100)</f>
        <v>2.7100787077188198</v>
      </c>
      <c r="K148" s="5">
        <f>'ssp3-pop'!K148*('ssp3-us'!K148/100)</f>
        <v>2.868468464423469</v>
      </c>
      <c r="L148" s="5">
        <f>'ssp3-pop'!L148*('ssp3-us'!L148/100)</f>
        <v>3.0175015341561875</v>
      </c>
      <c r="M148" s="5">
        <f>'ssp3-pop'!M148*('ssp3-us'!M148/100)</f>
        <v>3.1515416378067682</v>
      </c>
      <c r="N148" s="5">
        <f>'ssp3-pop'!N148*('ssp3-us'!N148/100)</f>
        <v>3.2643519284016405</v>
      </c>
      <c r="O148" s="5">
        <f>'ssp3-pop'!O148*('ssp3-us'!O148/100)</f>
        <v>3.3551764192830822</v>
      </c>
      <c r="P148" s="5">
        <f>'ssp3-pop'!P148*('ssp3-us'!P148/100)</f>
        <v>3.429604708504721</v>
      </c>
      <c r="Q148" s="5">
        <f>'ssp3-pop'!Q148*('ssp3-us'!Q148/100)</f>
        <v>3.4858160944478467</v>
      </c>
      <c r="R148" s="5">
        <f>'ssp3-pop'!R148*('ssp3-us'!R148/100)</f>
        <v>3.5297951941222947</v>
      </c>
      <c r="S148" s="5">
        <f>'ssp3-pop'!S148*('ssp3-us'!S148/100)</f>
        <v>3.5691603573810613</v>
      </c>
      <c r="T148" s="5">
        <f>'ssp3-pop'!T148*('ssp3-us'!T148/100)</f>
        <v>3.6106961455189457</v>
      </c>
      <c r="U148" s="5">
        <f>'ssp3-pop'!U148*('ssp3-us'!U148/100)</f>
        <v>3.6560920288937595</v>
      </c>
      <c r="V148" s="5">
        <f>'ssp3-pop'!V148*('ssp3-us'!V148/100)</f>
        <v>3.7002556652408392</v>
      </c>
      <c r="W148" s="5">
        <f>'ssp3-pop'!W148*('ssp3-us'!W148/100)</f>
        <v>3.7342189688689693</v>
      </c>
      <c r="X148" s="5">
        <f>'ssp3-pop'!X148*('ssp3-us'!X148/100)</f>
        <v>3.749519334379448</v>
      </c>
    </row>
    <row r="149" spans="1:24" x14ac:dyDescent="0.3">
      <c r="A149" s="6" t="s">
        <v>6</v>
      </c>
      <c r="B149" s="6" t="s">
        <v>206</v>
      </c>
      <c r="C149" s="6" t="s">
        <v>156</v>
      </c>
      <c r="D149" s="6" t="s">
        <v>205</v>
      </c>
      <c r="E149" s="6" t="s">
        <v>204</v>
      </c>
      <c r="F149" s="5">
        <f>'ssp3-pop'!F149*('ssp3-us'!F149/100)</f>
        <v>0.79542236952652257</v>
      </c>
      <c r="G149" s="5">
        <f>'ssp3-pop'!G149*('ssp3-us'!G149/100)</f>
        <v>0.86826551260485296</v>
      </c>
      <c r="H149" s="5">
        <f>'ssp3-pop'!H149*('ssp3-us'!H149/100)</f>
        <v>0.92818404244541519</v>
      </c>
      <c r="I149" s="5">
        <f>'ssp3-pop'!I149*('ssp3-us'!I149/100)</f>
        <v>0.9856141434218203</v>
      </c>
      <c r="J149" s="5">
        <f>'ssp3-pop'!J149*('ssp3-us'!J149/100)</f>
        <v>1.0425378689203082</v>
      </c>
      <c r="K149" s="5">
        <f>'ssp3-pop'!K149*('ssp3-us'!K149/100)</f>
        <v>1.09719213511562</v>
      </c>
      <c r="L149" s="5">
        <f>'ssp3-pop'!L149*('ssp3-us'!L149/100)</f>
        <v>1.1505203043399839</v>
      </c>
      <c r="M149" s="5">
        <f>'ssp3-pop'!M149*('ssp3-us'!M149/100)</f>
        <v>1.2033323671745533</v>
      </c>
      <c r="N149" s="5">
        <f>'ssp3-pop'!N149*('ssp3-us'!N149/100)</f>
        <v>1.2565935281657008</v>
      </c>
      <c r="O149" s="5">
        <f>'ssp3-pop'!O149*('ssp3-us'!O149/100)</f>
        <v>1.3104903087257631</v>
      </c>
      <c r="P149" s="5">
        <f>'ssp3-pop'!P149*('ssp3-us'!P149/100)</f>
        <v>1.3661032969688538</v>
      </c>
      <c r="Q149" s="5">
        <f>'ssp3-pop'!Q149*('ssp3-us'!Q149/100)</f>
        <v>1.4242116058901892</v>
      </c>
      <c r="R149" s="5">
        <f>'ssp3-pop'!R149*('ssp3-us'!R149/100)</f>
        <v>1.485278514379921</v>
      </c>
      <c r="S149" s="5">
        <f>'ssp3-pop'!S149*('ssp3-us'!S149/100)</f>
        <v>1.5492259044047094</v>
      </c>
      <c r="T149" s="5">
        <f>'ssp3-pop'!T149*('ssp3-us'!T149/100)</f>
        <v>1.6160143675737353</v>
      </c>
      <c r="U149" s="5">
        <f>'ssp3-pop'!U149*('ssp3-us'!U149/100)</f>
        <v>1.6859177381105637</v>
      </c>
      <c r="V149" s="5">
        <f>'ssp3-pop'!V149*('ssp3-us'!V149/100)</f>
        <v>1.7594806683410456</v>
      </c>
      <c r="W149" s="5">
        <f>'ssp3-pop'!W149*('ssp3-us'!W149/100)</f>
        <v>1.8368193892754916</v>
      </c>
      <c r="X149" s="5">
        <f>'ssp3-pop'!X149*('ssp3-us'!X149/100)</f>
        <v>1.917908818798149</v>
      </c>
    </row>
    <row r="150" spans="1:24" x14ac:dyDescent="0.3">
      <c r="A150" s="6" t="s">
        <v>6</v>
      </c>
      <c r="B150" s="6" t="s">
        <v>206</v>
      </c>
      <c r="C150" s="6" t="s">
        <v>157</v>
      </c>
      <c r="D150" s="6" t="s">
        <v>205</v>
      </c>
      <c r="E150" s="6" t="s">
        <v>204</v>
      </c>
      <c r="F150" s="5">
        <f>'ssp3-pop'!F150*('ssp3-us'!F150/100)</f>
        <v>12.347572822569999</v>
      </c>
      <c r="G150" s="5">
        <f>'ssp3-pop'!G150*('ssp3-us'!G150/100)</f>
        <v>12.40607532326076</v>
      </c>
      <c r="H150" s="5">
        <f>'ssp3-pop'!H150*('ssp3-us'!H150/100)</f>
        <v>12.465224305376886</v>
      </c>
      <c r="I150" s="5">
        <f>'ssp3-pop'!I150*('ssp3-us'!I150/100)</f>
        <v>12.493174459506577</v>
      </c>
      <c r="J150" s="5">
        <f>'ssp3-pop'!J150*('ssp3-us'!J150/100)</f>
        <v>12.480128084272625</v>
      </c>
      <c r="K150" s="5">
        <f>'ssp3-pop'!K150*('ssp3-us'!K150/100)</f>
        <v>12.421722882331073</v>
      </c>
      <c r="L150" s="5">
        <f>'ssp3-pop'!L150*('ssp3-us'!L150/100)</f>
        <v>12.334430635383487</v>
      </c>
      <c r="M150" s="5">
        <f>'ssp3-pop'!M150*('ssp3-us'!M150/100)</f>
        <v>12.226630243902878</v>
      </c>
      <c r="N150" s="5">
        <f>'ssp3-pop'!N150*('ssp3-us'!N150/100)</f>
        <v>12.095042305824823</v>
      </c>
      <c r="O150" s="5">
        <f>'ssp3-pop'!O150*('ssp3-us'!O150/100)</f>
        <v>11.924409058308129</v>
      </c>
      <c r="P150" s="5">
        <f>'ssp3-pop'!P150*('ssp3-us'!P150/100)</f>
        <v>11.718530834666829</v>
      </c>
      <c r="Q150" s="5">
        <f>'ssp3-pop'!Q150*('ssp3-us'!Q150/100)</f>
        <v>11.503560567108153</v>
      </c>
      <c r="R150" s="5">
        <f>'ssp3-pop'!R150*('ssp3-us'!R150/100)</f>
        <v>11.31990362490739</v>
      </c>
      <c r="S150" s="5">
        <f>'ssp3-pop'!S150*('ssp3-us'!S150/100)</f>
        <v>11.194808455923493</v>
      </c>
      <c r="T150" s="5">
        <f>'ssp3-pop'!T150*('ssp3-us'!T150/100)</f>
        <v>11.136254119626759</v>
      </c>
      <c r="U150" s="5">
        <f>'ssp3-pop'!U150*('ssp3-us'!U150/100)</f>
        <v>11.135730500118466</v>
      </c>
      <c r="V150" s="5">
        <f>'ssp3-pop'!V150*('ssp3-us'!V150/100)</f>
        <v>11.178188697846247</v>
      </c>
      <c r="W150" s="5">
        <f>'ssp3-pop'!W150*('ssp3-us'!W150/100)</f>
        <v>11.246986148629091</v>
      </c>
      <c r="X150" s="5">
        <f>'ssp3-pop'!X150*('ssp3-us'!X150/100)</f>
        <v>11.332703543471485</v>
      </c>
    </row>
    <row r="151" spans="1:24" x14ac:dyDescent="0.3">
      <c r="A151" s="6" t="s">
        <v>6</v>
      </c>
      <c r="B151" s="6" t="s">
        <v>206</v>
      </c>
      <c r="C151" s="6" t="s">
        <v>158</v>
      </c>
      <c r="D151" s="6" t="s">
        <v>205</v>
      </c>
      <c r="E151" s="6" t="s">
        <v>204</v>
      </c>
      <c r="F151" s="5">
        <f>'ssp3-pop'!F151*('ssp3-us'!F151/100)</f>
        <v>104.59819985388006</v>
      </c>
      <c r="G151" s="5">
        <f>'ssp3-pop'!G151*('ssp3-us'!G151/100)</f>
        <v>105.31318284814473</v>
      </c>
      <c r="H151" s="5">
        <f>'ssp3-pop'!H151*('ssp3-us'!H151/100)</f>
        <v>105.59751679706689</v>
      </c>
      <c r="I151" s="5">
        <f>'ssp3-pop'!I151*('ssp3-us'!I151/100)</f>
        <v>105.23841101385702</v>
      </c>
      <c r="J151" s="5">
        <f>'ssp3-pop'!J151*('ssp3-us'!J151/100)</f>
        <v>104.61587313734758</v>
      </c>
      <c r="K151" s="5">
        <f>'ssp3-pop'!K151*('ssp3-us'!K151/100)</f>
        <v>104.00533452428422</v>
      </c>
      <c r="L151" s="5">
        <f>'ssp3-pop'!L151*('ssp3-us'!L151/100)</f>
        <v>103.78073563337176</v>
      </c>
      <c r="M151" s="5">
        <f>'ssp3-pop'!M151*('ssp3-us'!M151/100)</f>
        <v>103.94222324275356</v>
      </c>
      <c r="N151" s="5">
        <f>'ssp3-pop'!N151*('ssp3-us'!N151/100)</f>
        <v>104.35837073669404</v>
      </c>
      <c r="O151" s="5">
        <f>'ssp3-pop'!O151*('ssp3-us'!O151/100)</f>
        <v>104.96632798567691</v>
      </c>
      <c r="P151" s="5">
        <f>'ssp3-pop'!P151*('ssp3-us'!P151/100)</f>
        <v>105.78737632881875</v>
      </c>
      <c r="Q151" s="5">
        <f>'ssp3-pop'!Q151*('ssp3-us'!Q151/100)</f>
        <v>106.82220610132427</v>
      </c>
      <c r="R151" s="5">
        <f>'ssp3-pop'!R151*('ssp3-us'!R151/100)</f>
        <v>108.23637967889964</v>
      </c>
      <c r="S151" s="5">
        <f>'ssp3-pop'!S151*('ssp3-us'!S151/100)</f>
        <v>110.06406692840578</v>
      </c>
      <c r="T151" s="5">
        <f>'ssp3-pop'!T151*('ssp3-us'!T151/100)</f>
        <v>112.17482457176328</v>
      </c>
      <c r="U151" s="5">
        <f>'ssp3-pop'!U151*('ssp3-us'!U151/100)</f>
        <v>114.43530446913073</v>
      </c>
      <c r="V151" s="5">
        <f>'ssp3-pop'!V151*('ssp3-us'!V151/100)</f>
        <v>116.75720943216724</v>
      </c>
      <c r="W151" s="5">
        <f>'ssp3-pop'!W151*('ssp3-us'!W151/100)</f>
        <v>119.07275827086464</v>
      </c>
      <c r="X151" s="5">
        <f>'ssp3-pop'!X151*('ssp3-us'!X151/100)</f>
        <v>121.32143535625467</v>
      </c>
    </row>
    <row r="152" spans="1:24" x14ac:dyDescent="0.3">
      <c r="A152" s="6" t="s">
        <v>6</v>
      </c>
      <c r="B152" s="6" t="s">
        <v>206</v>
      </c>
      <c r="C152" s="6" t="s">
        <v>159</v>
      </c>
      <c r="D152" s="6" t="s">
        <v>205</v>
      </c>
      <c r="E152" s="6" t="s">
        <v>204</v>
      </c>
      <c r="F152" s="5">
        <f>'ssp3-pop'!F152*('ssp3-us'!F152/100)</f>
        <v>2.0030499026999999</v>
      </c>
      <c r="G152" s="5">
        <f>'ssp3-pop'!G152*('ssp3-us'!G152/100)</f>
        <v>2.4634351255920648</v>
      </c>
      <c r="H152" s="5">
        <f>'ssp3-pop'!H152*('ssp3-us'!H152/100)</f>
        <v>2.9867570610257776</v>
      </c>
      <c r="I152" s="5">
        <f>'ssp3-pop'!I152*('ssp3-us'!I152/100)</f>
        <v>3.5610911831799306</v>
      </c>
      <c r="J152" s="5">
        <f>'ssp3-pop'!J152*('ssp3-us'!J152/100)</f>
        <v>4.2030410223332941</v>
      </c>
      <c r="K152" s="5">
        <f>'ssp3-pop'!K152*('ssp3-us'!K152/100)</f>
        <v>4.9052080222788028</v>
      </c>
      <c r="L152" s="5">
        <f>'ssp3-pop'!L152*('ssp3-us'!L152/100)</f>
        <v>5.6785134454957227</v>
      </c>
      <c r="M152" s="5">
        <f>'ssp3-pop'!M152*('ssp3-us'!M152/100)</f>
        <v>6.5049765992252402</v>
      </c>
      <c r="N152" s="5">
        <f>'ssp3-pop'!N152*('ssp3-us'!N152/100)</f>
        <v>7.3653795634086281</v>
      </c>
      <c r="O152" s="5">
        <f>'ssp3-pop'!O152*('ssp3-us'!O152/100)</f>
        <v>8.2368646949538871</v>
      </c>
      <c r="P152" s="5">
        <f>'ssp3-pop'!P152*('ssp3-us'!P152/100)</f>
        <v>9.1044915413187777</v>
      </c>
      <c r="Q152" s="5">
        <f>'ssp3-pop'!Q152*('ssp3-us'!Q152/100)</f>
        <v>9.9955898230209481</v>
      </c>
      <c r="R152" s="5">
        <f>'ssp3-pop'!R152*('ssp3-us'!R152/100)</f>
        <v>10.896540046629385</v>
      </c>
      <c r="S152" s="5">
        <f>'ssp3-pop'!S152*('ssp3-us'!S152/100)</f>
        <v>11.802011316099225</v>
      </c>
      <c r="T152" s="5">
        <f>'ssp3-pop'!T152*('ssp3-us'!T152/100)</f>
        <v>12.694847450433191</v>
      </c>
      <c r="U152" s="5">
        <f>'ssp3-pop'!U152*('ssp3-us'!U152/100)</f>
        <v>13.562449599737763</v>
      </c>
      <c r="V152" s="5">
        <f>'ssp3-pop'!V152*('ssp3-us'!V152/100)</f>
        <v>14.399728479737249</v>
      </c>
      <c r="W152" s="5">
        <f>'ssp3-pop'!W152*('ssp3-us'!W152/100)</f>
        <v>15.206038906072465</v>
      </c>
      <c r="X152" s="5">
        <f>'ssp3-pop'!X152*('ssp3-us'!X152/100)</f>
        <v>15.981262969819024</v>
      </c>
    </row>
    <row r="153" spans="1:24" x14ac:dyDescent="0.3">
      <c r="A153" s="6" t="s">
        <v>6</v>
      </c>
      <c r="B153" s="6" t="s">
        <v>206</v>
      </c>
      <c r="C153" s="6" t="s">
        <v>160</v>
      </c>
      <c r="D153" s="6" t="s">
        <v>205</v>
      </c>
      <c r="E153" s="6" t="s">
        <v>204</v>
      </c>
      <c r="F153" s="5">
        <f>'ssp3-pop'!F153*('ssp3-us'!F153/100)</f>
        <v>22.527742103639987</v>
      </c>
      <c r="G153" s="5">
        <f>'ssp3-pop'!G153*('ssp3-us'!G153/100)</f>
        <v>25.935907097675763</v>
      </c>
      <c r="H153" s="5">
        <f>'ssp3-pop'!H153*('ssp3-us'!H153/100)</f>
        <v>29.450356784854275</v>
      </c>
      <c r="I153" s="5">
        <f>'ssp3-pop'!I153*('ssp3-us'!I153/100)</f>
        <v>32.925717161655044</v>
      </c>
      <c r="J153" s="5">
        <f>'ssp3-pop'!J153*('ssp3-us'!J153/100)</f>
        <v>36.515823106103717</v>
      </c>
      <c r="K153" s="5">
        <f>'ssp3-pop'!K153*('ssp3-us'!K153/100)</f>
        <v>40.146018875904026</v>
      </c>
      <c r="L153" s="5">
        <f>'ssp3-pop'!L153*('ssp3-us'!L153/100)</f>
        <v>43.828123447754066</v>
      </c>
      <c r="M153" s="5">
        <f>'ssp3-pop'!M153*('ssp3-us'!M153/100)</f>
        <v>47.548052649912563</v>
      </c>
      <c r="N153" s="5">
        <f>'ssp3-pop'!N153*('ssp3-us'!N153/100)</f>
        <v>51.285387809875786</v>
      </c>
      <c r="O153" s="5">
        <f>'ssp3-pop'!O153*('ssp3-us'!O153/100)</f>
        <v>54.97994603645423</v>
      </c>
      <c r="P153" s="5">
        <f>'ssp3-pop'!P153*('ssp3-us'!P153/100)</f>
        <v>58.632942747263485</v>
      </c>
      <c r="Q153" s="5">
        <f>'ssp3-pop'!Q153*('ssp3-us'!Q153/100)</f>
        <v>62.205010098869948</v>
      </c>
      <c r="R153" s="5">
        <f>'ssp3-pop'!R153*('ssp3-us'!R153/100)</f>
        <v>65.747280955864298</v>
      </c>
      <c r="S153" s="5">
        <f>'ssp3-pop'!S153*('ssp3-us'!S153/100)</f>
        <v>69.28549362329467</v>
      </c>
      <c r="T153" s="5">
        <f>'ssp3-pop'!T153*('ssp3-us'!T153/100)</f>
        <v>72.788370865733455</v>
      </c>
      <c r="U153" s="5">
        <f>'ssp3-pop'!U153*('ssp3-us'!U153/100)</f>
        <v>76.184108049732657</v>
      </c>
      <c r="V153" s="5">
        <f>'ssp3-pop'!V153*('ssp3-us'!V153/100)</f>
        <v>79.411938829190944</v>
      </c>
      <c r="W153" s="5">
        <f>'ssp3-pop'!W153*('ssp3-us'!W153/100)</f>
        <v>82.42654825786002</v>
      </c>
      <c r="X153" s="5">
        <f>'ssp3-pop'!X153*('ssp3-us'!X153/100)</f>
        <v>85.198935547693011</v>
      </c>
    </row>
    <row r="154" spans="1:24" x14ac:dyDescent="0.3">
      <c r="A154" s="6" t="s">
        <v>6</v>
      </c>
      <c r="B154" s="6" t="s">
        <v>206</v>
      </c>
      <c r="C154" s="6" t="s">
        <v>161</v>
      </c>
      <c r="D154" s="6" t="s">
        <v>205</v>
      </c>
      <c r="E154" s="6" t="s">
        <v>204</v>
      </c>
      <c r="F154" s="5">
        <f>'ssp3-pop'!F154*('ssp3-us'!F154/100)</f>
        <v>17.466070418925288</v>
      </c>
      <c r="G154" s="5">
        <f>'ssp3-pop'!G154*('ssp3-us'!G154/100)</f>
        <v>19.817765893044712</v>
      </c>
      <c r="H154" s="5">
        <f>'ssp3-pop'!H154*('ssp3-us'!H154/100)</f>
        <v>22.401461230389014</v>
      </c>
      <c r="I154" s="5">
        <f>'ssp3-pop'!I154*('ssp3-us'!I154/100)</f>
        <v>25.170429471223553</v>
      </c>
      <c r="J154" s="5">
        <f>'ssp3-pop'!J154*('ssp3-us'!J154/100)</f>
        <v>28.069535825594208</v>
      </c>
      <c r="K154" s="5">
        <f>'ssp3-pop'!K154*('ssp3-us'!K154/100)</f>
        <v>30.957734864071586</v>
      </c>
      <c r="L154" s="5">
        <f>'ssp3-pop'!L154*('ssp3-us'!L154/100)</f>
        <v>33.832679401282256</v>
      </c>
      <c r="M154" s="5">
        <f>'ssp3-pop'!M154*('ssp3-us'!M154/100)</f>
        <v>36.708191902702694</v>
      </c>
      <c r="N154" s="5">
        <f>'ssp3-pop'!N154*('ssp3-us'!N154/100)</f>
        <v>39.602562731331666</v>
      </c>
      <c r="O154" s="5">
        <f>'ssp3-pop'!O154*('ssp3-us'!O154/100)</f>
        <v>42.43334895979082</v>
      </c>
      <c r="P154" s="5">
        <f>'ssp3-pop'!P154*('ssp3-us'!P154/100)</f>
        <v>45.204871040412471</v>
      </c>
      <c r="Q154" s="5">
        <f>'ssp3-pop'!Q154*('ssp3-us'!Q154/100)</f>
        <v>47.88551377608232</v>
      </c>
      <c r="R154" s="5">
        <f>'ssp3-pop'!R154*('ssp3-us'!R154/100)</f>
        <v>50.458076838207823</v>
      </c>
      <c r="S154" s="5">
        <f>'ssp3-pop'!S154*('ssp3-us'!S154/100)</f>
        <v>52.968716504797015</v>
      </c>
      <c r="T154" s="5">
        <f>'ssp3-pop'!T154*('ssp3-us'!T154/100)</f>
        <v>55.453983214871457</v>
      </c>
      <c r="U154" s="5">
        <f>'ssp3-pop'!U154*('ssp3-us'!U154/100)</f>
        <v>57.835700999335003</v>
      </c>
      <c r="V154" s="5">
        <f>'ssp3-pop'!V154*('ssp3-us'!V154/100)</f>
        <v>60.16854863978336</v>
      </c>
      <c r="W154" s="5">
        <f>'ssp3-pop'!W154*('ssp3-us'!W154/100)</f>
        <v>62.390773569690751</v>
      </c>
      <c r="X154" s="5">
        <f>'ssp3-pop'!X154*('ssp3-us'!X154/100)</f>
        <v>64.534662146419279</v>
      </c>
    </row>
    <row r="155" spans="1:24" x14ac:dyDescent="0.3">
      <c r="A155" s="6" t="s">
        <v>6</v>
      </c>
      <c r="B155" s="6" t="s">
        <v>206</v>
      </c>
      <c r="C155" s="6" t="s">
        <v>162</v>
      </c>
      <c r="D155" s="6" t="s">
        <v>205</v>
      </c>
      <c r="E155" s="6" t="s">
        <v>204</v>
      </c>
      <c r="F155" s="5">
        <f>'ssp3-pop'!F155*('ssp3-us'!F155/100)</f>
        <v>5.2692895891199969</v>
      </c>
      <c r="G155" s="5">
        <f>'ssp3-pop'!G155*('ssp3-us'!G155/100)</f>
        <v>6.0971675457682064</v>
      </c>
      <c r="H155" s="5">
        <f>'ssp3-pop'!H155*('ssp3-us'!H155/100)</f>
        <v>7.0614212542655928</v>
      </c>
      <c r="I155" s="5">
        <f>'ssp3-pop'!I155*('ssp3-us'!I155/100)</f>
        <v>8.1359870888222883</v>
      </c>
      <c r="J155" s="5">
        <f>'ssp3-pop'!J155*('ssp3-us'!J155/100)</f>
        <v>9.3155203797359558</v>
      </c>
      <c r="K155" s="5">
        <f>'ssp3-pop'!K155*('ssp3-us'!K155/100)</f>
        <v>10.555151946743683</v>
      </c>
      <c r="L155" s="5">
        <f>'ssp3-pop'!L155*('ssp3-us'!L155/100)</f>
        <v>11.863899532234585</v>
      </c>
      <c r="M155" s="5">
        <f>'ssp3-pop'!M155*('ssp3-us'!M155/100)</f>
        <v>13.237835721606203</v>
      </c>
      <c r="N155" s="5">
        <f>'ssp3-pop'!N155*('ssp3-us'!N155/100)</f>
        <v>14.676662782399593</v>
      </c>
      <c r="O155" s="5">
        <f>'ssp3-pop'!O155*('ssp3-us'!O155/100)</f>
        <v>16.160341415056482</v>
      </c>
      <c r="P155" s="5">
        <f>'ssp3-pop'!P155*('ssp3-us'!P155/100)</f>
        <v>17.679885146803567</v>
      </c>
      <c r="Q155" s="5">
        <f>'ssp3-pop'!Q155*('ssp3-us'!Q155/100)</f>
        <v>19.269245042851882</v>
      </c>
      <c r="R155" s="5">
        <f>'ssp3-pop'!R155*('ssp3-us'!R155/100)</f>
        <v>20.931938786978204</v>
      </c>
      <c r="S155" s="5">
        <f>'ssp3-pop'!S155*('ssp3-us'!S155/100)</f>
        <v>22.670243650556213</v>
      </c>
      <c r="T155" s="5">
        <f>'ssp3-pop'!T155*('ssp3-us'!T155/100)</f>
        <v>24.49677388198733</v>
      </c>
      <c r="U155" s="5">
        <f>'ssp3-pop'!U155*('ssp3-us'!U155/100)</f>
        <v>26.40590381826993</v>
      </c>
      <c r="V155" s="5">
        <f>'ssp3-pop'!V155*('ssp3-us'!V155/100)</f>
        <v>28.400606301915335</v>
      </c>
      <c r="W155" s="5">
        <f>'ssp3-pop'!W155*('ssp3-us'!W155/100)</f>
        <v>30.48240912911681</v>
      </c>
      <c r="X155" s="5">
        <f>'ssp3-pop'!X155*('ssp3-us'!X155/100)</f>
        <v>32.666429153198237</v>
      </c>
    </row>
    <row r="156" spans="1:24" x14ac:dyDescent="0.3">
      <c r="A156" s="6" t="s">
        <v>6</v>
      </c>
      <c r="B156" s="6" t="s">
        <v>206</v>
      </c>
      <c r="C156" s="6" t="s">
        <v>163</v>
      </c>
      <c r="D156" s="6" t="s">
        <v>205</v>
      </c>
      <c r="E156" s="6" t="s">
        <v>204</v>
      </c>
      <c r="F156" s="5">
        <f>'ssp3-pop'!F156*('ssp3-us'!F156/100)</f>
        <v>5.0864179997320571</v>
      </c>
      <c r="G156" s="5">
        <f>'ssp3-pop'!G156*('ssp3-us'!G156/100)</f>
        <v>5.4676375308181377</v>
      </c>
      <c r="H156" s="5">
        <f>'ssp3-pop'!H156*('ssp3-us'!H156/100)</f>
        <v>5.6364997856082999</v>
      </c>
      <c r="I156" s="5">
        <f>'ssp3-pop'!I156*('ssp3-us'!I156/100)</f>
        <v>5.7753027781648161</v>
      </c>
      <c r="J156" s="5">
        <f>'ssp3-pop'!J156*('ssp3-us'!J156/100)</f>
        <v>5.8997865087516708</v>
      </c>
      <c r="K156" s="5">
        <f>'ssp3-pop'!K156*('ssp3-us'!K156/100)</f>
        <v>5.9837228265353408</v>
      </c>
      <c r="L156" s="5">
        <f>'ssp3-pop'!L156*('ssp3-us'!L156/100)</f>
        <v>6.0201186043238932</v>
      </c>
      <c r="M156" s="5">
        <f>'ssp3-pop'!M156*('ssp3-us'!M156/100)</f>
        <v>6.0204237948808901</v>
      </c>
      <c r="N156" s="5">
        <f>'ssp3-pop'!N156*('ssp3-us'!N156/100)</f>
        <v>6.0063671756248764</v>
      </c>
      <c r="O156" s="5">
        <f>'ssp3-pop'!O156*('ssp3-us'!O156/100)</f>
        <v>5.9913024201201477</v>
      </c>
      <c r="P156" s="5">
        <f>'ssp3-pop'!P156*('ssp3-us'!P156/100)</f>
        <v>5.9807459892036592</v>
      </c>
      <c r="Q156" s="5">
        <f>'ssp3-pop'!Q156*('ssp3-us'!Q156/100)</f>
        <v>5.9556830114910051</v>
      </c>
      <c r="R156" s="5">
        <f>'ssp3-pop'!R156*('ssp3-us'!R156/100)</f>
        <v>5.9124765663782659</v>
      </c>
      <c r="S156" s="5">
        <f>'ssp3-pop'!S156*('ssp3-us'!S156/100)</f>
        <v>5.8551655653210766</v>
      </c>
      <c r="T156" s="5">
        <f>'ssp3-pop'!T156*('ssp3-us'!T156/100)</f>
        <v>5.7928422021263204</v>
      </c>
      <c r="U156" s="5">
        <f>'ssp3-pop'!U156*('ssp3-us'!U156/100)</f>
        <v>5.73324455891259</v>
      </c>
      <c r="V156" s="5">
        <f>'ssp3-pop'!V156*('ssp3-us'!V156/100)</f>
        <v>5.676312940961795</v>
      </c>
      <c r="W156" s="5">
        <f>'ssp3-pop'!W156*('ssp3-us'!W156/100)</f>
        <v>5.6164123747864938</v>
      </c>
      <c r="X156" s="5">
        <f>'ssp3-pop'!X156*('ssp3-us'!X156/100)</f>
        <v>5.5474156517731368</v>
      </c>
    </row>
    <row r="157" spans="1:24" x14ac:dyDescent="0.3">
      <c r="A157" s="6" t="s">
        <v>6</v>
      </c>
      <c r="B157" s="6" t="s">
        <v>206</v>
      </c>
      <c r="C157" s="6" t="s">
        <v>164</v>
      </c>
      <c r="D157" s="6" t="s">
        <v>205</v>
      </c>
      <c r="E157" s="6" t="s">
        <v>204</v>
      </c>
      <c r="F157" s="5">
        <f>'ssp3-pop'!F157*('ssp3-us'!F157/100)</f>
        <v>9.9831835479999964E-2</v>
      </c>
      <c r="G157" s="5">
        <f>'ssp3-pop'!G157*('ssp3-us'!G157/100)</f>
        <v>0.11451043102644921</v>
      </c>
      <c r="H157" s="5">
        <f>'ssp3-pop'!H157*('ssp3-us'!H157/100)</f>
        <v>0.1303623778043827</v>
      </c>
      <c r="I157" s="5">
        <f>'ssp3-pop'!I157*('ssp3-us'!I157/100)</f>
        <v>0.14733649880573943</v>
      </c>
      <c r="J157" s="5">
        <f>'ssp3-pop'!J157*('ssp3-us'!J157/100)</f>
        <v>0.1654116082007728</v>
      </c>
      <c r="K157" s="5">
        <f>'ssp3-pop'!K157*('ssp3-us'!K157/100)</f>
        <v>0.18409260618592607</v>
      </c>
      <c r="L157" s="5">
        <f>'ssp3-pop'!L157*('ssp3-us'!L157/100)</f>
        <v>0.20321595113025137</v>
      </c>
      <c r="M157" s="5">
        <f>'ssp3-pop'!M157*('ssp3-us'!M157/100)</f>
        <v>0.2227996678121888</v>
      </c>
      <c r="N157" s="5">
        <f>'ssp3-pop'!N157*('ssp3-us'!N157/100)</f>
        <v>0.24281242832075403</v>
      </c>
      <c r="O157" s="5">
        <f>'ssp3-pop'!O157*('ssp3-us'!O157/100)</f>
        <v>0.26325136439779523</v>
      </c>
      <c r="P157" s="5">
        <f>'ssp3-pop'!P157*('ssp3-us'!P157/100)</f>
        <v>0.28421706292693166</v>
      </c>
      <c r="Q157" s="5">
        <f>'ssp3-pop'!Q157*('ssp3-us'!Q157/100)</f>
        <v>0.30559075983728462</v>
      </c>
      <c r="R157" s="5">
        <f>'ssp3-pop'!R157*('ssp3-us'!R157/100)</f>
        <v>0.32706047801472388</v>
      </c>
      <c r="S157" s="5">
        <f>'ssp3-pop'!S157*('ssp3-us'!S157/100)</f>
        <v>0.3488016699248</v>
      </c>
      <c r="T157" s="5">
        <f>'ssp3-pop'!T157*('ssp3-us'!T157/100)</f>
        <v>0.37103871099780422</v>
      </c>
      <c r="U157" s="5">
        <f>'ssp3-pop'!U157*('ssp3-us'!U157/100)</f>
        <v>0.39353052238333469</v>
      </c>
      <c r="V157" s="5">
        <f>'ssp3-pop'!V157*('ssp3-us'!V157/100)</f>
        <v>0.41676766110714841</v>
      </c>
      <c r="W157" s="5">
        <f>'ssp3-pop'!W157*('ssp3-us'!W157/100)</f>
        <v>0.44078069780371187</v>
      </c>
      <c r="X157" s="5">
        <f>'ssp3-pop'!X157*('ssp3-us'!X157/100)</f>
        <v>0.46607899986892526</v>
      </c>
    </row>
    <row r="158" spans="1:24" x14ac:dyDescent="0.3">
      <c r="A158" s="6" t="s">
        <v>6</v>
      </c>
      <c r="B158" s="6" t="s">
        <v>206</v>
      </c>
      <c r="C158" s="6" t="s">
        <v>165</v>
      </c>
      <c r="D158" s="6" t="s">
        <v>205</v>
      </c>
      <c r="E158" s="6" t="s">
        <v>204</v>
      </c>
      <c r="F158" s="5">
        <f>'ssp3-pop'!F158*('ssp3-us'!F158/100)</f>
        <v>2.2528404471999988</v>
      </c>
      <c r="G158" s="5">
        <f>'ssp3-pop'!G158*('ssp3-us'!G158/100)</f>
        <v>2.5859263403071702</v>
      </c>
      <c r="H158" s="5">
        <f>'ssp3-pop'!H158*('ssp3-us'!H158/100)</f>
        <v>2.9382795460927307</v>
      </c>
      <c r="I158" s="5">
        <f>'ssp3-pop'!I158*('ssp3-us'!I158/100)</f>
        <v>3.3064500652571112</v>
      </c>
      <c r="J158" s="5">
        <f>'ssp3-pop'!J158*('ssp3-us'!J158/100)</f>
        <v>3.6978981557466071</v>
      </c>
      <c r="K158" s="5">
        <f>'ssp3-pop'!K158*('ssp3-us'!K158/100)</f>
        <v>4.0933600741725948</v>
      </c>
      <c r="L158" s="5">
        <f>'ssp3-pop'!L158*('ssp3-us'!L158/100)</f>
        <v>4.4878875294915073</v>
      </c>
      <c r="M158" s="5">
        <f>'ssp3-pop'!M158*('ssp3-us'!M158/100)</f>
        <v>4.8823131228830512</v>
      </c>
      <c r="N158" s="5">
        <f>'ssp3-pop'!N158*('ssp3-us'!N158/100)</f>
        <v>5.2749342359261169</v>
      </c>
      <c r="O158" s="5">
        <f>'ssp3-pop'!O158*('ssp3-us'!O158/100)</f>
        <v>5.6596518301219945</v>
      </c>
      <c r="P158" s="5">
        <f>'ssp3-pop'!P158*('ssp3-us'!P158/100)</f>
        <v>6.0314914519299778</v>
      </c>
      <c r="Q158" s="5">
        <f>'ssp3-pop'!Q158*('ssp3-us'!Q158/100)</f>
        <v>6.3845742161574197</v>
      </c>
      <c r="R158" s="5">
        <f>'ssp3-pop'!R158*('ssp3-us'!R158/100)</f>
        <v>6.7192964989606221</v>
      </c>
      <c r="S158" s="5">
        <f>'ssp3-pop'!S158*('ssp3-us'!S158/100)</f>
        <v>7.030504973254236</v>
      </c>
      <c r="T158" s="5">
        <f>'ssp3-pop'!T158*('ssp3-us'!T158/100)</f>
        <v>7.3282865872653291</v>
      </c>
      <c r="U158" s="5">
        <f>'ssp3-pop'!U158*('ssp3-us'!U158/100)</f>
        <v>7.6059750675148594</v>
      </c>
      <c r="V158" s="5">
        <f>'ssp3-pop'!V158*('ssp3-us'!V158/100)</f>
        <v>7.8654410121638598</v>
      </c>
      <c r="W158" s="5">
        <f>'ssp3-pop'!W158*('ssp3-us'!W158/100)</f>
        <v>8.1128597071357476</v>
      </c>
      <c r="X158" s="5">
        <f>'ssp3-pop'!X158*('ssp3-us'!X158/100)</f>
        <v>8.34018010408065</v>
      </c>
    </row>
    <row r="159" spans="1:24" x14ac:dyDescent="0.3">
      <c r="A159" s="6" t="s">
        <v>6</v>
      </c>
      <c r="B159" s="6" t="s">
        <v>206</v>
      </c>
      <c r="C159" s="6" t="s">
        <v>166</v>
      </c>
      <c r="D159" s="6" t="s">
        <v>205</v>
      </c>
      <c r="E159" s="6" t="s">
        <v>204</v>
      </c>
      <c r="F159" s="5">
        <f>'ssp3-pop'!F159*('ssp3-us'!F159/100)</f>
        <v>3.9824041486500024</v>
      </c>
      <c r="G159" s="5">
        <f>'ssp3-pop'!G159*('ssp3-us'!G159/100)</f>
        <v>4.2262858496651416</v>
      </c>
      <c r="H159" s="5">
        <f>'ssp3-pop'!H159*('ssp3-us'!H159/100)</f>
        <v>4.4957762455004273</v>
      </c>
      <c r="I159" s="5">
        <f>'ssp3-pop'!I159*('ssp3-us'!I159/100)</f>
        <v>4.7788816526845848</v>
      </c>
      <c r="J159" s="5">
        <f>'ssp3-pop'!J159*('ssp3-us'!J159/100)</f>
        <v>5.0423592142336879</v>
      </c>
      <c r="K159" s="5">
        <f>'ssp3-pop'!K159*('ssp3-us'!K159/100)</f>
        <v>5.2814874451543981</v>
      </c>
      <c r="L159" s="5">
        <f>'ssp3-pop'!L159*('ssp3-us'!L159/100)</f>
        <v>5.5055505623477119</v>
      </c>
      <c r="M159" s="5">
        <f>'ssp3-pop'!M159*('ssp3-us'!M159/100)</f>
        <v>5.7178605638691522</v>
      </c>
      <c r="N159" s="5">
        <f>'ssp3-pop'!N159*('ssp3-us'!N159/100)</f>
        <v>5.9187625311389214</v>
      </c>
      <c r="O159" s="5">
        <f>'ssp3-pop'!O159*('ssp3-us'!O159/100)</f>
        <v>6.1008621379840289</v>
      </c>
      <c r="P159" s="5">
        <f>'ssp3-pop'!P159*('ssp3-us'!P159/100)</f>
        <v>6.2629770099754634</v>
      </c>
      <c r="Q159" s="5">
        <f>'ssp3-pop'!Q159*('ssp3-us'!Q159/100)</f>
        <v>6.4171077218627826</v>
      </c>
      <c r="R159" s="5">
        <f>'ssp3-pop'!R159*('ssp3-us'!R159/100)</f>
        <v>6.5659029471175128</v>
      </c>
      <c r="S159" s="5">
        <f>'ssp3-pop'!S159*('ssp3-us'!S159/100)</f>
        <v>6.7116472597518451</v>
      </c>
      <c r="T159" s="5">
        <f>'ssp3-pop'!T159*('ssp3-us'!T159/100)</f>
        <v>6.8587728359135163</v>
      </c>
      <c r="U159" s="5">
        <f>'ssp3-pop'!U159*('ssp3-us'!U159/100)</f>
        <v>7.0110788910729456</v>
      </c>
      <c r="V159" s="5">
        <f>'ssp3-pop'!V159*('ssp3-us'!V159/100)</f>
        <v>7.1734834311970355</v>
      </c>
      <c r="W159" s="5">
        <f>'ssp3-pop'!W159*('ssp3-us'!W159/100)</f>
        <v>7.3507128348675419</v>
      </c>
      <c r="X159" s="5">
        <f>'ssp3-pop'!X159*('ssp3-us'!X159/100)</f>
        <v>7.5464591525413507</v>
      </c>
    </row>
    <row r="160" spans="1:24" x14ac:dyDescent="0.3">
      <c r="A160" s="6" t="s">
        <v>6</v>
      </c>
      <c r="B160" s="6" t="s">
        <v>206</v>
      </c>
      <c r="C160" s="6" t="s">
        <v>167</v>
      </c>
      <c r="D160" s="6" t="s">
        <v>205</v>
      </c>
      <c r="E160" s="6" t="s">
        <v>204</v>
      </c>
      <c r="F160" s="5">
        <f>'ssp3-pop'!F160*('ssp3-us'!F160/100)</f>
        <v>3.4942249465599997</v>
      </c>
      <c r="G160" s="5">
        <f>'ssp3-pop'!G160*('ssp3-us'!G160/100)</f>
        <v>4.0335830516401012</v>
      </c>
      <c r="H160" s="5">
        <f>'ssp3-pop'!H160*('ssp3-us'!H160/100)</f>
        <v>4.668864165346851</v>
      </c>
      <c r="I160" s="5">
        <f>'ssp3-pop'!I160*('ssp3-us'!I160/100)</f>
        <v>5.4297556713049309</v>
      </c>
      <c r="J160" s="5">
        <f>'ssp3-pop'!J160*('ssp3-us'!J160/100)</f>
        <v>6.2976919957521336</v>
      </c>
      <c r="K160" s="5">
        <f>'ssp3-pop'!K160*('ssp3-us'!K160/100)</f>
        <v>7.2141043565445351</v>
      </c>
      <c r="L160" s="5">
        <f>'ssp3-pop'!L160*('ssp3-us'!L160/100)</f>
        <v>8.1621891457529188</v>
      </c>
      <c r="M160" s="5">
        <f>'ssp3-pop'!M160*('ssp3-us'!M160/100)</f>
        <v>9.121957922773575</v>
      </c>
      <c r="N160" s="5">
        <f>'ssp3-pop'!N160*('ssp3-us'!N160/100)</f>
        <v>10.096371582113788</v>
      </c>
      <c r="O160" s="5">
        <f>'ssp3-pop'!O160*('ssp3-us'!O160/100)</f>
        <v>11.064969638334997</v>
      </c>
      <c r="P160" s="5">
        <f>'ssp3-pop'!P160*('ssp3-us'!P160/100)</f>
        <v>12.038959521935455</v>
      </c>
      <c r="Q160" s="5">
        <f>'ssp3-pop'!Q160*('ssp3-us'!Q160/100)</f>
        <v>13.00322051351991</v>
      </c>
      <c r="R160" s="5">
        <f>'ssp3-pop'!R160*('ssp3-us'!R160/100)</f>
        <v>13.96249058322071</v>
      </c>
      <c r="S160" s="5">
        <f>'ssp3-pop'!S160*('ssp3-us'!S160/100)</f>
        <v>14.908654113437233</v>
      </c>
      <c r="T160" s="5">
        <f>'ssp3-pop'!T160*('ssp3-us'!T160/100)</f>
        <v>15.841638769752604</v>
      </c>
      <c r="U160" s="5">
        <f>'ssp3-pop'!U160*('ssp3-us'!U160/100)</f>
        <v>16.761256457800137</v>
      </c>
      <c r="V160" s="5">
        <f>'ssp3-pop'!V160*('ssp3-us'!V160/100)</f>
        <v>17.651736083763627</v>
      </c>
      <c r="W160" s="5">
        <f>'ssp3-pop'!W160*('ssp3-us'!W160/100)</f>
        <v>18.537633930580697</v>
      </c>
      <c r="X160" s="5">
        <f>'ssp3-pop'!X160*('ssp3-us'!X160/100)</f>
        <v>19.373850451400592</v>
      </c>
    </row>
    <row r="161" spans="1:24" x14ac:dyDescent="0.3">
      <c r="A161" s="6" t="s">
        <v>6</v>
      </c>
      <c r="B161" s="6" t="s">
        <v>206</v>
      </c>
      <c r="C161" s="6" t="s">
        <v>168</v>
      </c>
      <c r="D161" s="6" t="s">
        <v>205</v>
      </c>
      <c r="E161" s="6" t="s">
        <v>204</v>
      </c>
      <c r="F161" s="5">
        <f>'ssp3-pop'!F161*('ssp3-us'!F161/100)</f>
        <v>5.5254966154199963</v>
      </c>
      <c r="G161" s="5">
        <f>'ssp3-pop'!G161*('ssp3-us'!G161/100)</f>
        <v>5.6046381845487607</v>
      </c>
      <c r="H161" s="5">
        <f>'ssp3-pop'!H161*('ssp3-us'!H161/100)</f>
        <v>5.6911772226511026</v>
      </c>
      <c r="I161" s="5">
        <f>'ssp3-pop'!I161*('ssp3-us'!I161/100)</f>
        <v>5.7787341554533329</v>
      </c>
      <c r="J161" s="5">
        <f>'ssp3-pop'!J161*('ssp3-us'!J161/100)</f>
        <v>5.8684498198990598</v>
      </c>
      <c r="K161" s="5">
        <f>'ssp3-pop'!K161*('ssp3-us'!K161/100)</f>
        <v>5.9433634151205448</v>
      </c>
      <c r="L161" s="5">
        <f>'ssp3-pop'!L161*('ssp3-us'!L161/100)</f>
        <v>6.0017596850620807</v>
      </c>
      <c r="M161" s="5">
        <f>'ssp3-pop'!M161*('ssp3-us'!M161/100)</f>
        <v>6.0521964215676487</v>
      </c>
      <c r="N161" s="5">
        <f>'ssp3-pop'!N161*('ssp3-us'!N161/100)</f>
        <v>6.1076657434588384</v>
      </c>
      <c r="O161" s="5">
        <f>'ssp3-pop'!O161*('ssp3-us'!O161/100)</f>
        <v>6.1698796422657116</v>
      </c>
      <c r="P161" s="5">
        <f>'ssp3-pop'!P161*('ssp3-us'!P161/100)</f>
        <v>6.238652867896918</v>
      </c>
      <c r="Q161" s="5">
        <f>'ssp3-pop'!Q161*('ssp3-us'!Q161/100)</f>
        <v>6.2952368771056646</v>
      </c>
      <c r="R161" s="5">
        <f>'ssp3-pop'!R161*('ssp3-us'!R161/100)</f>
        <v>6.3424612540745562</v>
      </c>
      <c r="S161" s="5">
        <f>'ssp3-pop'!S161*('ssp3-us'!S161/100)</f>
        <v>6.3893925330678387</v>
      </c>
      <c r="T161" s="5">
        <f>'ssp3-pop'!T161*('ssp3-us'!T161/100)</f>
        <v>6.4436539209677948</v>
      </c>
      <c r="U161" s="5">
        <f>'ssp3-pop'!U161*('ssp3-us'!U161/100)</f>
        <v>6.5064065846499917</v>
      </c>
      <c r="V161" s="5">
        <f>'ssp3-pop'!V161*('ssp3-us'!V161/100)</f>
        <v>6.5710307972140241</v>
      </c>
      <c r="W161" s="5">
        <f>'ssp3-pop'!W161*('ssp3-us'!W161/100)</f>
        <v>6.6298355428815805</v>
      </c>
      <c r="X161" s="5">
        <f>'ssp3-pop'!X161*('ssp3-us'!X161/100)</f>
        <v>6.680102426256517</v>
      </c>
    </row>
    <row r="162" spans="1:24" x14ac:dyDescent="0.3">
      <c r="A162" s="6" t="s">
        <v>6</v>
      </c>
      <c r="B162" s="6" t="s">
        <v>206</v>
      </c>
      <c r="C162" s="6" t="s">
        <v>169</v>
      </c>
      <c r="D162" s="6" t="s">
        <v>205</v>
      </c>
      <c r="E162" s="6" t="s">
        <v>204</v>
      </c>
      <c r="F162" s="5">
        <f>'ssp3-pop'!F162*('ssp3-us'!F162/100)</f>
        <v>0.10292449738802034</v>
      </c>
      <c r="G162" s="5">
        <f>'ssp3-pop'!G162*('ssp3-us'!G162/100)</f>
        <v>0.11552813067876588</v>
      </c>
      <c r="H162" s="5">
        <f>'ssp3-pop'!H162*('ssp3-us'!H162/100)</f>
        <v>0.12767429340000641</v>
      </c>
      <c r="I162" s="5">
        <f>'ssp3-pop'!I162*('ssp3-us'!I162/100)</f>
        <v>0.14011367560856833</v>
      </c>
      <c r="J162" s="5">
        <f>'ssp3-pop'!J162*('ssp3-us'!J162/100)</f>
        <v>0.15207552269437583</v>
      </c>
      <c r="K162" s="5">
        <f>'ssp3-pop'!K162*('ssp3-us'!K162/100)</f>
        <v>0.1629565873837884</v>
      </c>
      <c r="L162" s="5">
        <f>'ssp3-pop'!L162*('ssp3-us'!L162/100)</f>
        <v>0.17282531317019342</v>
      </c>
      <c r="M162" s="5">
        <f>'ssp3-pop'!M162*('ssp3-us'!M162/100)</f>
        <v>0.18195393726881343</v>
      </c>
      <c r="N162" s="5">
        <f>'ssp3-pop'!N162*('ssp3-us'!N162/100)</f>
        <v>0.19064026716253424</v>
      </c>
      <c r="O162" s="5">
        <f>'ssp3-pop'!O162*('ssp3-us'!O162/100)</f>
        <v>0.19868601365247715</v>
      </c>
      <c r="P162" s="5">
        <f>'ssp3-pop'!P162*('ssp3-us'!P162/100)</f>
        <v>0.20586421026568177</v>
      </c>
      <c r="Q162" s="5">
        <f>'ssp3-pop'!Q162*('ssp3-us'!Q162/100)</f>
        <v>0.21255443488320022</v>
      </c>
      <c r="R162" s="5">
        <f>'ssp3-pop'!R162*('ssp3-us'!R162/100)</f>
        <v>0.21888567460114261</v>
      </c>
      <c r="S162" s="5">
        <f>'ssp3-pop'!S162*('ssp3-us'!S162/100)</f>
        <v>0.22504559232046356</v>
      </c>
      <c r="T162" s="5">
        <f>'ssp3-pop'!T162*('ssp3-us'!T162/100)</f>
        <v>0.23114166194065999</v>
      </c>
      <c r="U162" s="5">
        <f>'ssp3-pop'!U162*('ssp3-us'!U162/100)</f>
        <v>0.23720104214663496</v>
      </c>
      <c r="V162" s="5">
        <f>'ssp3-pop'!V162*('ssp3-us'!V162/100)</f>
        <v>0.24319684700959487</v>
      </c>
      <c r="W162" s="5">
        <f>'ssp3-pop'!W162*('ssp3-us'!W162/100)</f>
        <v>0.24936080645518086</v>
      </c>
      <c r="X162" s="5">
        <f>'ssp3-pop'!X162*('ssp3-us'!X162/100)</f>
        <v>0.25548613696821654</v>
      </c>
    </row>
    <row r="163" spans="1:24" x14ac:dyDescent="0.3">
      <c r="A163" s="6" t="s">
        <v>6</v>
      </c>
      <c r="B163" s="6" t="s">
        <v>206</v>
      </c>
      <c r="C163" s="6" t="s">
        <v>170</v>
      </c>
      <c r="D163" s="6" t="s">
        <v>205</v>
      </c>
      <c r="E163" s="6" t="s">
        <v>204</v>
      </c>
      <c r="F163" s="5">
        <f>'ssp3-pop'!F163*('ssp3-us'!F163/100)</f>
        <v>0.36400294952000067</v>
      </c>
      <c r="G163" s="5">
        <f>'ssp3-pop'!G163*('ssp3-us'!G163/100)</f>
        <v>0.38724994594449424</v>
      </c>
      <c r="H163" s="5">
        <f>'ssp3-pop'!H163*('ssp3-us'!H163/100)</f>
        <v>0.41068395639133171</v>
      </c>
      <c r="I163" s="5">
        <f>'ssp3-pop'!I163*('ssp3-us'!I163/100)</f>
        <v>0.43451779334135859</v>
      </c>
      <c r="J163" s="5">
        <f>'ssp3-pop'!J163*('ssp3-us'!J163/100)</f>
        <v>0.45792770416732753</v>
      </c>
      <c r="K163" s="5">
        <f>'ssp3-pop'!K163*('ssp3-us'!K163/100)</f>
        <v>0.47907251540222018</v>
      </c>
      <c r="L163" s="5">
        <f>'ssp3-pop'!L163*('ssp3-us'!L163/100)</f>
        <v>0.49829287953130486</v>
      </c>
      <c r="M163" s="5">
        <f>'ssp3-pop'!M163*('ssp3-us'!M163/100)</f>
        <v>0.51672774468615568</v>
      </c>
      <c r="N163" s="5">
        <f>'ssp3-pop'!N163*('ssp3-us'!N163/100)</f>
        <v>0.53539738064474951</v>
      </c>
      <c r="O163" s="5">
        <f>'ssp3-pop'!O163*('ssp3-us'!O163/100)</f>
        <v>0.55407337966263015</v>
      </c>
      <c r="P163" s="5">
        <f>'ssp3-pop'!P163*('ssp3-us'!P163/100)</f>
        <v>0.57229200029861138</v>
      </c>
      <c r="Q163" s="5">
        <f>'ssp3-pop'!Q163*('ssp3-us'!Q163/100)</f>
        <v>0.5897101574621989</v>
      </c>
      <c r="R163" s="5">
        <f>'ssp3-pop'!R163*('ssp3-us'!R163/100)</f>
        <v>0.60662458778231099</v>
      </c>
      <c r="S163" s="5">
        <f>'ssp3-pop'!S163*('ssp3-us'!S163/100)</f>
        <v>0.62358397196388027</v>
      </c>
      <c r="T163" s="5">
        <f>'ssp3-pop'!T163*('ssp3-us'!T163/100)</f>
        <v>0.64087302193394069</v>
      </c>
      <c r="U163" s="5">
        <f>'ssp3-pop'!U163*('ssp3-us'!U163/100)</f>
        <v>0.65844559233548816</v>
      </c>
      <c r="V163" s="5">
        <f>'ssp3-pop'!V163*('ssp3-us'!V163/100)</f>
        <v>0.67570729786967931</v>
      </c>
      <c r="W163" s="5">
        <f>'ssp3-pop'!W163*('ssp3-us'!W163/100)</f>
        <v>0.69241004090055791</v>
      </c>
      <c r="X163" s="5">
        <f>'ssp3-pop'!X163*('ssp3-us'!X163/100)</f>
        <v>0.70857531869276769</v>
      </c>
    </row>
    <row r="164" spans="1:24" x14ac:dyDescent="0.3">
      <c r="A164" s="6" t="s">
        <v>6</v>
      </c>
      <c r="B164" s="6" t="s">
        <v>206</v>
      </c>
      <c r="C164" s="6" t="s">
        <v>171</v>
      </c>
      <c r="D164" s="6" t="s">
        <v>205</v>
      </c>
      <c r="E164" s="6" t="s">
        <v>204</v>
      </c>
      <c r="F164" s="5">
        <f>'ssp3-pop'!F164*('ssp3-us'!F164/100)</f>
        <v>3.0023629507300011</v>
      </c>
      <c r="G164" s="5">
        <f>'ssp3-pop'!G164*('ssp3-us'!G164/100)</f>
        <v>3.1115260898097619</v>
      </c>
      <c r="H164" s="5">
        <f>'ssp3-pop'!H164*('ssp3-us'!H164/100)</f>
        <v>3.1901489933484322</v>
      </c>
      <c r="I164" s="5">
        <f>'ssp3-pop'!I164*('ssp3-us'!I164/100)</f>
        <v>3.2305795653461202</v>
      </c>
      <c r="J164" s="5">
        <f>'ssp3-pop'!J164*('ssp3-us'!J164/100)</f>
        <v>3.2315015305506658</v>
      </c>
      <c r="K164" s="5">
        <f>'ssp3-pop'!K164*('ssp3-us'!K164/100)</f>
        <v>3.1987762883001518</v>
      </c>
      <c r="L164" s="5">
        <f>'ssp3-pop'!L164*('ssp3-us'!L164/100)</f>
        <v>3.1421137361843723</v>
      </c>
      <c r="M164" s="5">
        <f>'ssp3-pop'!M164*('ssp3-us'!M164/100)</f>
        <v>3.069362543678821</v>
      </c>
      <c r="N164" s="5">
        <f>'ssp3-pop'!N164*('ssp3-us'!N164/100)</f>
        <v>2.9821227971827104</v>
      </c>
      <c r="O164" s="5">
        <f>'ssp3-pop'!O164*('ssp3-us'!O164/100)</f>
        <v>2.8795743381144034</v>
      </c>
      <c r="P164" s="5">
        <f>'ssp3-pop'!P164*('ssp3-us'!P164/100)</f>
        <v>2.7596391117243786</v>
      </c>
      <c r="Q164" s="5">
        <f>'ssp3-pop'!Q164*('ssp3-us'!Q164/100)</f>
        <v>2.621518944402077</v>
      </c>
      <c r="R164" s="5">
        <f>'ssp3-pop'!R164*('ssp3-us'!R164/100)</f>
        <v>2.4733228408603649</v>
      </c>
      <c r="S164" s="5">
        <f>'ssp3-pop'!S164*('ssp3-us'!S164/100)</f>
        <v>2.3256601129100707</v>
      </c>
      <c r="T164" s="5">
        <f>'ssp3-pop'!T164*('ssp3-us'!T164/100)</f>
        <v>2.1859494625366147</v>
      </c>
      <c r="U164" s="5">
        <f>'ssp3-pop'!U164*('ssp3-us'!U164/100)</f>
        <v>2.0559997071020781</v>
      </c>
      <c r="V164" s="5">
        <f>'ssp3-pop'!V164*('ssp3-us'!V164/100)</f>
        <v>1.9341080021028856</v>
      </c>
      <c r="W164" s="5">
        <f>'ssp3-pop'!W164*('ssp3-us'!W164/100)</f>
        <v>1.8164971850939877</v>
      </c>
      <c r="X164" s="5">
        <f>'ssp3-pop'!X164*('ssp3-us'!X164/100)</f>
        <v>1.7007355967334179</v>
      </c>
    </row>
    <row r="165" spans="1:24" x14ac:dyDescent="0.3">
      <c r="A165" s="6" t="s">
        <v>6</v>
      </c>
      <c r="B165" s="6" t="s">
        <v>206</v>
      </c>
      <c r="C165" s="6" t="s">
        <v>172</v>
      </c>
      <c r="D165" s="6" t="s">
        <v>205</v>
      </c>
      <c r="E165" s="6" t="s">
        <v>204</v>
      </c>
      <c r="F165" s="5">
        <f>'ssp3-pop'!F165*('ssp3-us'!F165/100)</f>
        <v>1.0047930840000001</v>
      </c>
      <c r="G165" s="5">
        <f>'ssp3-pop'!G165*('ssp3-us'!G165/100)</f>
        <v>1.0396940542984718</v>
      </c>
      <c r="H165" s="5">
        <f>'ssp3-pop'!H165*('ssp3-us'!H165/100)</f>
        <v>1.0633357501423952</v>
      </c>
      <c r="I165" s="5">
        <f>'ssp3-pop'!I165*('ssp3-us'!I165/100)</f>
        <v>1.0747582165011555</v>
      </c>
      <c r="J165" s="5">
        <f>'ssp3-pop'!J165*('ssp3-us'!J165/100)</f>
        <v>1.076985214350183</v>
      </c>
      <c r="K165" s="5">
        <f>'ssp3-pop'!K165*('ssp3-us'!K165/100)</f>
        <v>1.0736413488486063</v>
      </c>
      <c r="L165" s="5">
        <f>'ssp3-pop'!L165*('ssp3-us'!L165/100)</f>
        <v>1.0662589241644831</v>
      </c>
      <c r="M165" s="5">
        <f>'ssp3-pop'!M165*('ssp3-us'!M165/100)</f>
        <v>1.0547247049265542</v>
      </c>
      <c r="N165" s="5">
        <f>'ssp3-pop'!N165*('ssp3-us'!N165/100)</f>
        <v>1.0382388135018403</v>
      </c>
      <c r="O165" s="5">
        <f>'ssp3-pop'!O165*('ssp3-us'!O165/100)</f>
        <v>1.0170540404051791</v>
      </c>
      <c r="P165" s="5">
        <f>'ssp3-pop'!P165*('ssp3-us'!P165/100)</f>
        <v>0.99204869267844931</v>
      </c>
      <c r="Q165" s="5">
        <f>'ssp3-pop'!Q165*('ssp3-us'!Q165/100)</f>
        <v>0.96353749031167479</v>
      </c>
      <c r="R165" s="5">
        <f>'ssp3-pop'!R165*('ssp3-us'!R165/100)</f>
        <v>0.93318524740436248</v>
      </c>
      <c r="S165" s="5">
        <f>'ssp3-pop'!S165*('ssp3-us'!S165/100)</f>
        <v>0.90179783626278132</v>
      </c>
      <c r="T165" s="5">
        <f>'ssp3-pop'!T165*('ssp3-us'!T165/100)</f>
        <v>0.8698845773699676</v>
      </c>
      <c r="U165" s="5">
        <f>'ssp3-pop'!U165*('ssp3-us'!U165/100)</f>
        <v>0.83746848361977666</v>
      </c>
      <c r="V165" s="5">
        <f>'ssp3-pop'!V165*('ssp3-us'!V165/100)</f>
        <v>0.80421715844402719</v>
      </c>
      <c r="W165" s="5">
        <f>'ssp3-pop'!W165*('ssp3-us'!W165/100)</f>
        <v>0.76963605028178683</v>
      </c>
      <c r="X165" s="5">
        <f>'ssp3-pop'!X165*('ssp3-us'!X165/100)</f>
        <v>0.73328369158536599</v>
      </c>
    </row>
    <row r="166" spans="1:24" x14ac:dyDescent="0.3">
      <c r="A166" s="6" t="s">
        <v>6</v>
      </c>
      <c r="B166" s="6" t="s">
        <v>206</v>
      </c>
      <c r="C166" s="6" t="s">
        <v>173</v>
      </c>
      <c r="D166" s="6" t="s">
        <v>205</v>
      </c>
      <c r="E166" s="6" t="s">
        <v>204</v>
      </c>
      <c r="F166" s="5">
        <f>'ssp3-pop'!F166*('ssp3-us'!F166/100)</f>
        <v>7.9429045551580133</v>
      </c>
      <c r="G166" s="5">
        <f>'ssp3-pop'!G166*('ssp3-us'!G166/100)</f>
        <v>8.3188784153861786</v>
      </c>
      <c r="H166" s="5">
        <f>'ssp3-pop'!H166*('ssp3-us'!H166/100)</f>
        <v>8.627687202625415</v>
      </c>
      <c r="I166" s="5">
        <f>'ssp3-pop'!I166*('ssp3-us'!I166/100)</f>
        <v>8.8551292607383534</v>
      </c>
      <c r="J166" s="5">
        <f>'ssp3-pop'!J166*('ssp3-us'!J166/100)</f>
        <v>9.0011914883598791</v>
      </c>
      <c r="K166" s="5">
        <f>'ssp3-pop'!K166*('ssp3-us'!K166/100)</f>
        <v>9.0955772962147918</v>
      </c>
      <c r="L166" s="5">
        <f>'ssp3-pop'!L166*('ssp3-us'!L166/100)</f>
        <v>9.1665949167977736</v>
      </c>
      <c r="M166" s="5">
        <f>'ssp3-pop'!M166*('ssp3-us'!M166/100)</f>
        <v>9.2225074407243444</v>
      </c>
      <c r="N166" s="5">
        <f>'ssp3-pop'!N166*('ssp3-us'!N166/100)</f>
        <v>9.2547306826182307</v>
      </c>
      <c r="O166" s="5">
        <f>'ssp3-pop'!O166*('ssp3-us'!O166/100)</f>
        <v>9.2522486266491892</v>
      </c>
      <c r="P166" s="5">
        <f>'ssp3-pop'!P166*('ssp3-us'!P166/100)</f>
        <v>9.2111620112754142</v>
      </c>
      <c r="Q166" s="5">
        <f>'ssp3-pop'!Q166*('ssp3-us'!Q166/100)</f>
        <v>9.1269522989343539</v>
      </c>
      <c r="R166" s="5">
        <f>'ssp3-pop'!R166*('ssp3-us'!R166/100)</f>
        <v>9.0128251370886883</v>
      </c>
      <c r="S166" s="5">
        <f>'ssp3-pop'!S166*('ssp3-us'!S166/100)</f>
        <v>8.8719809207883973</v>
      </c>
      <c r="T166" s="5">
        <f>'ssp3-pop'!T166*('ssp3-us'!T166/100)</f>
        <v>8.7016870541180111</v>
      </c>
      <c r="U166" s="5">
        <f>'ssp3-pop'!U166*('ssp3-us'!U166/100)</f>
        <v>8.4978205097446171</v>
      </c>
      <c r="V166" s="5">
        <f>'ssp3-pop'!V166*('ssp3-us'!V166/100)</f>
        <v>8.267453705529638</v>
      </c>
      <c r="W166" s="5">
        <f>'ssp3-pop'!W166*('ssp3-us'!W166/100)</f>
        <v>8.0137273318851641</v>
      </c>
      <c r="X166" s="5">
        <f>'ssp3-pop'!X166*('ssp3-us'!X166/100)</f>
        <v>7.7380475340825319</v>
      </c>
    </row>
    <row r="167" spans="1:24" x14ac:dyDescent="0.3">
      <c r="A167" s="6" t="s">
        <v>6</v>
      </c>
      <c r="B167" s="6" t="s">
        <v>206</v>
      </c>
      <c r="C167" s="6" t="s">
        <v>174</v>
      </c>
      <c r="D167" s="6" t="s">
        <v>205</v>
      </c>
      <c r="E167" s="6" t="s">
        <v>204</v>
      </c>
      <c r="F167" s="5">
        <f>'ssp3-pop'!F167*('ssp3-us'!F167/100)</f>
        <v>0.2534957488799997</v>
      </c>
      <c r="G167" s="5">
        <f>'ssp3-pop'!G167*('ssp3-us'!G167/100)</f>
        <v>0.28473284683982114</v>
      </c>
      <c r="H167" s="5">
        <f>'ssp3-pop'!H167*('ssp3-us'!H167/100)</f>
        <v>0.31487010592295261</v>
      </c>
      <c r="I167" s="5">
        <f>'ssp3-pop'!I167*('ssp3-us'!I167/100)</f>
        <v>0.34425573245611063</v>
      </c>
      <c r="J167" s="5">
        <f>'ssp3-pop'!J167*('ssp3-us'!J167/100)</f>
        <v>0.37370755191917349</v>
      </c>
      <c r="K167" s="5">
        <f>'ssp3-pop'!K167*('ssp3-us'!K167/100)</f>
        <v>0.40246509175422573</v>
      </c>
      <c r="L167" s="5">
        <f>'ssp3-pop'!L167*('ssp3-us'!L167/100)</f>
        <v>0.43116493738837425</v>
      </c>
      <c r="M167" s="5">
        <f>'ssp3-pop'!M167*('ssp3-us'!M167/100)</f>
        <v>0.46115478472805016</v>
      </c>
      <c r="N167" s="5">
        <f>'ssp3-pop'!N167*('ssp3-us'!N167/100)</f>
        <v>0.49041234629706848</v>
      </c>
      <c r="O167" s="5">
        <f>'ssp3-pop'!O167*('ssp3-us'!O167/100)</f>
        <v>0.51923362227855496</v>
      </c>
      <c r="P167" s="5">
        <f>'ssp3-pop'!P167*('ssp3-us'!P167/100)</f>
        <v>0.54815731552276337</v>
      </c>
      <c r="Q167" s="5">
        <f>'ssp3-pop'!Q167*('ssp3-us'!Q167/100)</f>
        <v>0.57525380107561641</v>
      </c>
      <c r="R167" s="5">
        <f>'ssp3-pop'!R167*('ssp3-us'!R167/100)</f>
        <v>0.60473163390939977</v>
      </c>
      <c r="S167" s="5">
        <f>'ssp3-pop'!S167*('ssp3-us'!S167/100)</f>
        <v>0.63676154129107654</v>
      </c>
      <c r="T167" s="5">
        <f>'ssp3-pop'!T167*('ssp3-us'!T167/100)</f>
        <v>0.6707814344722256</v>
      </c>
      <c r="U167" s="5">
        <f>'ssp3-pop'!U167*('ssp3-us'!U167/100)</f>
        <v>0.70691599519798154</v>
      </c>
      <c r="V167" s="5">
        <f>'ssp3-pop'!V167*('ssp3-us'!V167/100)</f>
        <v>0.74364482370640561</v>
      </c>
      <c r="W167" s="5">
        <f>'ssp3-pop'!W167*('ssp3-us'!W167/100)</f>
        <v>0.78195915112336312</v>
      </c>
      <c r="X167" s="5">
        <f>'ssp3-pop'!X167*('ssp3-us'!X167/100)</f>
        <v>0.82108217217900881</v>
      </c>
    </row>
    <row r="168" spans="1:24" x14ac:dyDescent="0.3">
      <c r="A168" s="6" t="s">
        <v>6</v>
      </c>
      <c r="B168" s="6" t="s">
        <v>206</v>
      </c>
      <c r="C168" s="6" t="s">
        <v>175</v>
      </c>
      <c r="D168" s="6" t="s">
        <v>205</v>
      </c>
      <c r="E168" s="6" t="s">
        <v>204</v>
      </c>
      <c r="F168" s="5">
        <f>'ssp3-pop'!F168*('ssp3-us'!F168/100)</f>
        <v>11.377075890460018</v>
      </c>
      <c r="G168" s="5">
        <f>'ssp3-pop'!G168*('ssp3-us'!G168/100)</f>
        <v>12.758929707384025</v>
      </c>
      <c r="H168" s="5">
        <f>'ssp3-pop'!H168*('ssp3-us'!H168/100)</f>
        <v>14.320463485193647</v>
      </c>
      <c r="I168" s="5">
        <f>'ssp3-pop'!I168*('ssp3-us'!I168/100)</f>
        <v>16.031327491541358</v>
      </c>
      <c r="J168" s="5">
        <f>'ssp3-pop'!J168*('ssp3-us'!J168/100)</f>
        <v>17.828519297912962</v>
      </c>
      <c r="K168" s="5">
        <f>'ssp3-pop'!K168*('ssp3-us'!K168/100)</f>
        <v>19.586604258229713</v>
      </c>
      <c r="L168" s="5">
        <f>'ssp3-pop'!L168*('ssp3-us'!L168/100)</f>
        <v>21.283131019987408</v>
      </c>
      <c r="M168" s="5">
        <f>'ssp3-pop'!M168*('ssp3-us'!M168/100)</f>
        <v>22.961612326890378</v>
      </c>
      <c r="N168" s="5">
        <f>'ssp3-pop'!N168*('ssp3-us'!N168/100)</f>
        <v>24.683336081749395</v>
      </c>
      <c r="O168" s="5">
        <f>'ssp3-pop'!O168*('ssp3-us'!O168/100)</f>
        <v>26.425131590284153</v>
      </c>
      <c r="P168" s="5">
        <f>'ssp3-pop'!P168*('ssp3-us'!P168/100)</f>
        <v>28.136630873279312</v>
      </c>
      <c r="Q168" s="5">
        <f>'ssp3-pop'!Q168*('ssp3-us'!Q168/100)</f>
        <v>29.784163185920811</v>
      </c>
      <c r="R168" s="5">
        <f>'ssp3-pop'!R168*('ssp3-us'!R168/100)</f>
        <v>31.372060329724995</v>
      </c>
      <c r="S168" s="5">
        <f>'ssp3-pop'!S168*('ssp3-us'!S168/100)</f>
        <v>32.93440468249667</v>
      </c>
      <c r="T168" s="5">
        <f>'ssp3-pop'!T168*('ssp3-us'!T168/100)</f>
        <v>34.500255125273164</v>
      </c>
      <c r="U168" s="5">
        <f>'ssp3-pop'!U168*('ssp3-us'!U168/100)</f>
        <v>36.071085676491485</v>
      </c>
      <c r="V168" s="5">
        <f>'ssp3-pop'!V168*('ssp3-us'!V168/100)</f>
        <v>37.634306732592485</v>
      </c>
      <c r="W168" s="5">
        <f>'ssp3-pop'!W168*('ssp3-us'!W168/100)</f>
        <v>39.18666117549693</v>
      </c>
      <c r="X168" s="5">
        <f>'ssp3-pop'!X168*('ssp3-us'!X168/100)</f>
        <v>40.738749446813479</v>
      </c>
    </row>
    <row r="169" spans="1:24" x14ac:dyDescent="0.3">
      <c r="A169" s="6" t="s">
        <v>6</v>
      </c>
      <c r="B169" s="6" t="s">
        <v>206</v>
      </c>
      <c r="C169" s="6" t="s">
        <v>176</v>
      </c>
      <c r="D169" s="6" t="s">
        <v>205</v>
      </c>
      <c r="E169" s="6" t="s">
        <v>204</v>
      </c>
      <c r="F169" s="5">
        <f>'ssp3-pop'!F169*('ssp3-us'!F169/100)</f>
        <v>3.1015162099999998</v>
      </c>
      <c r="G169" s="5">
        <f>'ssp3-pop'!G169*('ssp3-us'!G169/100)</f>
        <v>3.7398613884151373</v>
      </c>
      <c r="H169" s="5">
        <f>'ssp3-pop'!H169*('ssp3-us'!H169/100)</f>
        <v>4.4788986930433508</v>
      </c>
      <c r="I169" s="5">
        <f>'ssp3-pop'!I169*('ssp3-us'!I169/100)</f>
        <v>5.3273909760972682</v>
      </c>
      <c r="J169" s="5">
        <f>'ssp3-pop'!J169*('ssp3-us'!J169/100)</f>
        <v>6.2844440056718849</v>
      </c>
      <c r="K169" s="5">
        <f>'ssp3-pop'!K169*('ssp3-us'!K169/100)</f>
        <v>7.3117241162935187</v>
      </c>
      <c r="L169" s="5">
        <f>'ssp3-pop'!L169*('ssp3-us'!L169/100)</f>
        <v>8.3942095238327497</v>
      </c>
      <c r="M169" s="5">
        <f>'ssp3-pop'!M169*('ssp3-us'!M169/100)</f>
        <v>9.5295633752756377</v>
      </c>
      <c r="N169" s="5">
        <f>'ssp3-pop'!N169*('ssp3-us'!N169/100)</f>
        <v>10.70313845500157</v>
      </c>
      <c r="O169" s="5">
        <f>'ssp3-pop'!O169*('ssp3-us'!O169/100)</f>
        <v>11.888653853579148</v>
      </c>
      <c r="P169" s="5">
        <f>'ssp3-pop'!P169*('ssp3-us'!P169/100)</f>
        <v>13.068259872245573</v>
      </c>
      <c r="Q169" s="5">
        <f>'ssp3-pop'!Q169*('ssp3-us'!Q169/100)</f>
        <v>14.2336853050745</v>
      </c>
      <c r="R169" s="5">
        <f>'ssp3-pop'!R169*('ssp3-us'!R169/100)</f>
        <v>15.379551586366579</v>
      </c>
      <c r="S169" s="5">
        <f>'ssp3-pop'!S169*('ssp3-us'!S169/100)</f>
        <v>16.505768625713173</v>
      </c>
      <c r="T169" s="5">
        <f>'ssp3-pop'!T169*('ssp3-us'!T169/100)</f>
        <v>17.601920695071694</v>
      </c>
      <c r="U169" s="5">
        <f>'ssp3-pop'!U169*('ssp3-us'!U169/100)</f>
        <v>18.657685751616672</v>
      </c>
      <c r="V169" s="5">
        <f>'ssp3-pop'!V169*('ssp3-us'!V169/100)</f>
        <v>19.66050677041536</v>
      </c>
      <c r="W169" s="5">
        <f>'ssp3-pop'!W169*('ssp3-us'!W169/100)</f>
        <v>20.58976735581663</v>
      </c>
      <c r="X169" s="5">
        <f>'ssp3-pop'!X169*('ssp3-us'!X169/100)</f>
        <v>21.4888458871749</v>
      </c>
    </row>
    <row r="170" spans="1:24" x14ac:dyDescent="0.3">
      <c r="A170" s="6" t="s">
        <v>6</v>
      </c>
      <c r="B170" s="6" t="s">
        <v>206</v>
      </c>
      <c r="C170" s="6" t="s">
        <v>177</v>
      </c>
      <c r="D170" s="6" t="s">
        <v>205</v>
      </c>
      <c r="E170" s="6" t="s">
        <v>204</v>
      </c>
      <c r="F170" s="5">
        <f>'ssp3-pop'!F170*('ssp3-us'!F170/100)</f>
        <v>2.6185357291800004</v>
      </c>
      <c r="G170" s="5">
        <f>'ssp3-pop'!G170*('ssp3-us'!G170/100)</f>
        <v>2.9386232338529856</v>
      </c>
      <c r="H170" s="5">
        <f>'ssp3-pop'!H170*('ssp3-us'!H170/100)</f>
        <v>3.2839680670097655</v>
      </c>
      <c r="I170" s="5">
        <f>'ssp3-pop'!I170*('ssp3-us'!I170/100)</f>
        <v>3.6472357231125363</v>
      </c>
      <c r="J170" s="5">
        <f>'ssp3-pop'!J170*('ssp3-us'!J170/100)</f>
        <v>4.0247457035673984</v>
      </c>
      <c r="K170" s="5">
        <f>'ssp3-pop'!K170*('ssp3-us'!K170/100)</f>
        <v>4.3948024731077497</v>
      </c>
      <c r="L170" s="5">
        <f>'ssp3-pop'!L170*('ssp3-us'!L170/100)</f>
        <v>4.7567561105324589</v>
      </c>
      <c r="M170" s="5">
        <f>'ssp3-pop'!M170*('ssp3-us'!M170/100)</f>
        <v>5.1108102474728199</v>
      </c>
      <c r="N170" s="5">
        <f>'ssp3-pop'!N170*('ssp3-us'!N170/100)</f>
        <v>5.4644987675485837</v>
      </c>
      <c r="O170" s="5">
        <f>'ssp3-pop'!O170*('ssp3-us'!O170/100)</f>
        <v>5.8048792532207392</v>
      </c>
      <c r="P170" s="5">
        <f>'ssp3-pop'!P170*('ssp3-us'!P170/100)</f>
        <v>6.1268177901995395</v>
      </c>
      <c r="Q170" s="5">
        <f>'ssp3-pop'!Q170*('ssp3-us'!Q170/100)</f>
        <v>6.4330369398554232</v>
      </c>
      <c r="R170" s="5">
        <f>'ssp3-pop'!R170*('ssp3-us'!R170/100)</f>
        <v>6.7183616385999017</v>
      </c>
      <c r="S170" s="5">
        <f>'ssp3-pop'!S170*('ssp3-us'!S170/100)</f>
        <v>6.9904432783875805</v>
      </c>
      <c r="T170" s="5">
        <f>'ssp3-pop'!T170*('ssp3-us'!T170/100)</f>
        <v>7.2551803469627796</v>
      </c>
      <c r="U170" s="5">
        <f>'ssp3-pop'!U170*('ssp3-us'!U170/100)</f>
        <v>7.5135454084469373</v>
      </c>
      <c r="V170" s="5">
        <f>'ssp3-pop'!V170*('ssp3-us'!V170/100)</f>
        <v>7.7672708301496503</v>
      </c>
      <c r="W170" s="5">
        <f>'ssp3-pop'!W170*('ssp3-us'!W170/100)</f>
        <v>8.0228827652669832</v>
      </c>
      <c r="X170" s="5">
        <f>'ssp3-pop'!X170*('ssp3-us'!X170/100)</f>
        <v>8.2658655781671637</v>
      </c>
    </row>
    <row r="171" spans="1:24" x14ac:dyDescent="0.3">
      <c r="A171" s="6" t="s">
        <v>6</v>
      </c>
      <c r="B171" s="6" t="s">
        <v>206</v>
      </c>
      <c r="C171" s="6" t="s">
        <v>178</v>
      </c>
      <c r="D171" s="6" t="s">
        <v>205</v>
      </c>
      <c r="E171" s="6" t="s">
        <v>204</v>
      </c>
      <c r="F171" s="5">
        <f>'ssp3-pop'!F171*('ssp3-us'!F171/100)</f>
        <v>23.475984333420005</v>
      </c>
      <c r="G171" s="5">
        <f>'ssp3-pop'!G171*('ssp3-us'!G171/100)</f>
        <v>24.742815861972211</v>
      </c>
      <c r="H171" s="5">
        <f>'ssp3-pop'!H171*('ssp3-us'!H171/100)</f>
        <v>25.959872663567538</v>
      </c>
      <c r="I171" s="5">
        <f>'ssp3-pop'!I171*('ssp3-us'!I171/100)</f>
        <v>27.092974567402056</v>
      </c>
      <c r="J171" s="5">
        <f>'ssp3-pop'!J171*('ssp3-us'!J171/100)</f>
        <v>28.122516531344058</v>
      </c>
      <c r="K171" s="5">
        <f>'ssp3-pop'!K171*('ssp3-us'!K171/100)</f>
        <v>28.977710900026604</v>
      </c>
      <c r="L171" s="5">
        <f>'ssp3-pop'!L171*('ssp3-us'!L171/100)</f>
        <v>29.666159357069905</v>
      </c>
      <c r="M171" s="5">
        <f>'ssp3-pop'!M171*('ssp3-us'!M171/100)</f>
        <v>30.235741035323535</v>
      </c>
      <c r="N171" s="5">
        <f>'ssp3-pop'!N171*('ssp3-us'!N171/100)</f>
        <v>30.737220710380772</v>
      </c>
      <c r="O171" s="5">
        <f>'ssp3-pop'!O171*('ssp3-us'!O171/100)</f>
        <v>31.245790166707458</v>
      </c>
      <c r="P171" s="5">
        <f>'ssp3-pop'!P171*('ssp3-us'!P171/100)</f>
        <v>31.78028165103844</v>
      </c>
      <c r="Q171" s="5">
        <f>'ssp3-pop'!Q171*('ssp3-us'!Q171/100)</f>
        <v>32.29942988636585</v>
      </c>
      <c r="R171" s="5">
        <f>'ssp3-pop'!R171*('ssp3-us'!R171/100)</f>
        <v>32.864345654276761</v>
      </c>
      <c r="S171" s="5">
        <f>'ssp3-pop'!S171*('ssp3-us'!S171/100)</f>
        <v>33.507873734599656</v>
      </c>
      <c r="T171" s="5">
        <f>'ssp3-pop'!T171*('ssp3-us'!T171/100)</f>
        <v>34.237631309715361</v>
      </c>
      <c r="U171" s="5">
        <f>'ssp3-pop'!U171*('ssp3-us'!U171/100)</f>
        <v>35.074984354349439</v>
      </c>
      <c r="V171" s="5">
        <f>'ssp3-pop'!V171*('ssp3-us'!V171/100)</f>
        <v>35.996951671333392</v>
      </c>
      <c r="W171" s="5">
        <f>'ssp3-pop'!W171*('ssp3-us'!W171/100)</f>
        <v>36.96801823742058</v>
      </c>
      <c r="X171" s="5">
        <f>'ssp3-pop'!X171*('ssp3-us'!X171/100)</f>
        <v>37.9978957470613</v>
      </c>
    </row>
    <row r="172" spans="1:24" x14ac:dyDescent="0.3">
      <c r="A172" s="6" t="s">
        <v>6</v>
      </c>
      <c r="B172" s="6" t="s">
        <v>206</v>
      </c>
      <c r="C172" s="6" t="s">
        <v>179</v>
      </c>
      <c r="D172" s="6" t="s">
        <v>205</v>
      </c>
      <c r="E172" s="6" t="s">
        <v>204</v>
      </c>
      <c r="F172" s="5">
        <f>'ssp3-pop'!F172*('ssp3-us'!F172/100)</f>
        <v>1.8103884680859406</v>
      </c>
      <c r="G172" s="5">
        <f>'ssp3-pop'!G172*('ssp3-us'!G172/100)</f>
        <v>1.9773833216323464</v>
      </c>
      <c r="H172" s="5">
        <f>'ssp3-pop'!H172*('ssp3-us'!H172/100)</f>
        <v>2.1781535715368658</v>
      </c>
      <c r="I172" s="5">
        <f>'ssp3-pop'!I172*('ssp3-us'!I172/100)</f>
        <v>2.406762755986259</v>
      </c>
      <c r="J172" s="5">
        <f>'ssp3-pop'!J172*('ssp3-us'!J172/100)</f>
        <v>2.639616695412808</v>
      </c>
      <c r="K172" s="5">
        <f>'ssp3-pop'!K172*('ssp3-us'!K172/100)</f>
        <v>2.8659617683786678</v>
      </c>
      <c r="L172" s="5">
        <f>'ssp3-pop'!L172*('ssp3-us'!L172/100)</f>
        <v>3.0924312974141448</v>
      </c>
      <c r="M172" s="5">
        <f>'ssp3-pop'!M172*('ssp3-us'!M172/100)</f>
        <v>3.3263681509689467</v>
      </c>
      <c r="N172" s="5">
        <f>'ssp3-pop'!N172*('ssp3-us'!N172/100)</f>
        <v>3.5720779818602288</v>
      </c>
      <c r="O172" s="5">
        <f>'ssp3-pop'!O172*('ssp3-us'!O172/100)</f>
        <v>3.8227603581058291</v>
      </c>
      <c r="P172" s="5">
        <f>'ssp3-pop'!P172*('ssp3-us'!P172/100)</f>
        <v>4.0717464651686717</v>
      </c>
      <c r="Q172" s="5">
        <f>'ssp3-pop'!Q172*('ssp3-us'!Q172/100)</f>
        <v>4.3254064934272636</v>
      </c>
      <c r="R172" s="5">
        <f>'ssp3-pop'!R172*('ssp3-us'!R172/100)</f>
        <v>4.5854267196548246</v>
      </c>
      <c r="S172" s="5">
        <f>'ssp3-pop'!S172*('ssp3-us'!S172/100)</f>
        <v>4.8564529030410659</v>
      </c>
      <c r="T172" s="5">
        <f>'ssp3-pop'!T172*('ssp3-us'!T172/100)</f>
        <v>5.1434547773217272</v>
      </c>
      <c r="U172" s="5">
        <f>'ssp3-pop'!U172*('ssp3-us'!U172/100)</f>
        <v>5.4445014854060236</v>
      </c>
      <c r="V172" s="5">
        <f>'ssp3-pop'!V172*('ssp3-us'!V172/100)</f>
        <v>5.7590161627463026</v>
      </c>
      <c r="W172" s="5">
        <f>'ssp3-pop'!W172*('ssp3-us'!W172/100)</f>
        <v>6.0870358763794137</v>
      </c>
      <c r="X172" s="5">
        <f>'ssp3-pop'!X172*('ssp3-us'!X172/100)</f>
        <v>6.430323733593335</v>
      </c>
    </row>
    <row r="173" spans="1:24" x14ac:dyDescent="0.3">
      <c r="A173" s="6" t="s">
        <v>6</v>
      </c>
      <c r="B173" s="6" t="s">
        <v>206</v>
      </c>
      <c r="C173" s="6" t="s">
        <v>180</v>
      </c>
      <c r="D173" s="6" t="s">
        <v>205</v>
      </c>
      <c r="E173" s="6" t="s">
        <v>204</v>
      </c>
      <c r="F173" s="5">
        <f>'ssp3-pop'!F173*('ssp3-us'!F173/100)</f>
        <v>2.4958883648999999</v>
      </c>
      <c r="G173" s="5">
        <f>'ssp3-pop'!G173*('ssp3-us'!G173/100)</f>
        <v>2.715018493726705</v>
      </c>
      <c r="H173" s="5">
        <f>'ssp3-pop'!H173*('ssp3-us'!H173/100)</f>
        <v>2.9497608783504017</v>
      </c>
      <c r="I173" s="5">
        <f>'ssp3-pop'!I173*('ssp3-us'!I173/100)</f>
        <v>3.1847046816909099</v>
      </c>
      <c r="J173" s="5">
        <f>'ssp3-pop'!J173*('ssp3-us'!J173/100)</f>
        <v>3.4057541660994737</v>
      </c>
      <c r="K173" s="5">
        <f>'ssp3-pop'!K173*('ssp3-us'!K173/100)</f>
        <v>3.6046052625912606</v>
      </c>
      <c r="L173" s="5">
        <f>'ssp3-pop'!L173*('ssp3-us'!L173/100)</f>
        <v>3.7910667110750955</v>
      </c>
      <c r="M173" s="5">
        <f>'ssp3-pop'!M173*('ssp3-us'!M173/100)</f>
        <v>3.968523876617347</v>
      </c>
      <c r="N173" s="5">
        <f>'ssp3-pop'!N173*('ssp3-us'!N173/100)</f>
        <v>4.1363062896234464</v>
      </c>
      <c r="O173" s="5">
        <f>'ssp3-pop'!O173*('ssp3-us'!O173/100)</f>
        <v>4.2874629885642914</v>
      </c>
      <c r="P173" s="5">
        <f>'ssp3-pop'!P173*('ssp3-us'!P173/100)</f>
        <v>4.4167578997085863</v>
      </c>
      <c r="Q173" s="5">
        <f>'ssp3-pop'!Q173*('ssp3-us'!Q173/100)</f>
        <v>4.5290211162326468</v>
      </c>
      <c r="R173" s="5">
        <f>'ssp3-pop'!R173*('ssp3-us'!R173/100)</f>
        <v>4.6287446561796015</v>
      </c>
      <c r="S173" s="5">
        <f>'ssp3-pop'!S173*('ssp3-us'!S173/100)</f>
        <v>4.7231786119545935</v>
      </c>
      <c r="T173" s="5">
        <f>'ssp3-pop'!T173*('ssp3-us'!T173/100)</f>
        <v>4.8157856781012791</v>
      </c>
      <c r="U173" s="5">
        <f>'ssp3-pop'!U173*('ssp3-us'!U173/100)</f>
        <v>4.9080358466886773</v>
      </c>
      <c r="V173" s="5">
        <f>'ssp3-pop'!V173*('ssp3-us'!V173/100)</f>
        <v>4.996833054542372</v>
      </c>
      <c r="W173" s="5">
        <f>'ssp3-pop'!W173*('ssp3-us'!W173/100)</f>
        <v>5.0816618172592163</v>
      </c>
      <c r="X173" s="5">
        <f>'ssp3-pop'!X173*('ssp3-us'!X173/100)</f>
        <v>5.1637413568249553</v>
      </c>
    </row>
    <row r="174" spans="1:24" x14ac:dyDescent="0.3">
      <c r="A174" s="6" t="s">
        <v>6</v>
      </c>
      <c r="B174" s="6" t="s">
        <v>206</v>
      </c>
      <c r="C174" s="6" t="s">
        <v>181</v>
      </c>
      <c r="D174" s="6" t="s">
        <v>205</v>
      </c>
      <c r="E174" s="6" t="s">
        <v>204</v>
      </c>
      <c r="F174" s="5">
        <f>'ssp3-pop'!F174*('ssp3-us'!F174/100)</f>
        <v>0.3161911131003981</v>
      </c>
      <c r="G174" s="5">
        <f>'ssp3-pop'!G174*('ssp3-us'!G174/100)</f>
        <v>0.37574063493361792</v>
      </c>
      <c r="H174" s="5">
        <f>'ssp3-pop'!H174*('ssp3-us'!H174/100)</f>
        <v>0.45281367259864669</v>
      </c>
      <c r="I174" s="5">
        <f>'ssp3-pop'!I174*('ssp3-us'!I174/100)</f>
        <v>0.54983289575199956</v>
      </c>
      <c r="J174" s="5">
        <f>'ssp3-pop'!J174*('ssp3-us'!J174/100)</f>
        <v>0.66191912290454824</v>
      </c>
      <c r="K174" s="5">
        <f>'ssp3-pop'!K174*('ssp3-us'!K174/100)</f>
        <v>0.78330540925265657</v>
      </c>
      <c r="L174" s="5">
        <f>'ssp3-pop'!L174*('ssp3-us'!L174/100)</f>
        <v>0.91293654946259517</v>
      </c>
      <c r="M174" s="5">
        <f>'ssp3-pop'!M174*('ssp3-us'!M174/100)</f>
        <v>1.0527037489845195</v>
      </c>
      <c r="N174" s="5">
        <f>'ssp3-pop'!N174*('ssp3-us'!N174/100)</f>
        <v>1.2064534511845586</v>
      </c>
      <c r="O174" s="5">
        <f>'ssp3-pop'!O174*('ssp3-us'!O174/100)</f>
        <v>1.3692643003785663</v>
      </c>
      <c r="P174" s="5">
        <f>'ssp3-pop'!P174*('ssp3-us'!P174/100)</f>
        <v>1.5383077233290365</v>
      </c>
      <c r="Q174" s="5">
        <f>'ssp3-pop'!Q174*('ssp3-us'!Q174/100)</f>
        <v>1.7126589169129454</v>
      </c>
      <c r="R174" s="5">
        <f>'ssp3-pop'!R174*('ssp3-us'!R174/100)</f>
        <v>1.890956031467699</v>
      </c>
      <c r="S174" s="5">
        <f>'ssp3-pop'!S174*('ssp3-us'!S174/100)</f>
        <v>2.076289776937807</v>
      </c>
      <c r="T174" s="5">
        <f>'ssp3-pop'!T174*('ssp3-us'!T174/100)</f>
        <v>2.2717090407076355</v>
      </c>
      <c r="U174" s="5">
        <f>'ssp3-pop'!U174*('ssp3-us'!U174/100)</f>
        <v>2.4757458296932762</v>
      </c>
      <c r="V174" s="5">
        <f>'ssp3-pop'!V174*('ssp3-us'!V174/100)</f>
        <v>2.6839760239919577</v>
      </c>
      <c r="W174" s="5">
        <f>'ssp3-pop'!W174*('ssp3-us'!W174/100)</f>
        <v>2.8953716333080703</v>
      </c>
      <c r="X174" s="5">
        <f>'ssp3-pop'!X174*('ssp3-us'!X174/100)</f>
        <v>3.1108878132251085</v>
      </c>
    </row>
    <row r="175" spans="1:24" x14ac:dyDescent="0.3">
      <c r="A175" s="6" t="s">
        <v>6</v>
      </c>
      <c r="B175" s="6" t="s">
        <v>206</v>
      </c>
      <c r="C175" s="6" t="s">
        <v>182</v>
      </c>
      <c r="D175" s="6" t="s">
        <v>205</v>
      </c>
      <c r="E175" s="6" t="s">
        <v>204</v>
      </c>
      <c r="F175" s="5">
        <f>'ssp3-pop'!F175*('ssp3-us'!F175/100)</f>
        <v>2.4378708240000019E-2</v>
      </c>
      <c r="G175" s="5">
        <f>'ssp3-pop'!G175*('ssp3-us'!G175/100)</f>
        <v>2.6686673859029311E-2</v>
      </c>
      <c r="H175" s="5">
        <f>'ssp3-pop'!H175*('ssp3-us'!H175/100)</f>
        <v>2.9469446719548622E-2</v>
      </c>
      <c r="I175" s="5">
        <f>'ssp3-pop'!I175*('ssp3-us'!I175/100)</f>
        <v>3.272441299270052E-2</v>
      </c>
      <c r="J175" s="5">
        <f>'ssp3-pop'!J175*('ssp3-us'!J175/100)</f>
        <v>3.6274642289666988E-2</v>
      </c>
      <c r="K175" s="5">
        <f>'ssp3-pop'!K175*('ssp3-us'!K175/100)</f>
        <v>3.989640471732224E-2</v>
      </c>
      <c r="L175" s="5">
        <f>'ssp3-pop'!L175*('ssp3-us'!L175/100)</f>
        <v>4.3441653899875143E-2</v>
      </c>
      <c r="M175" s="5">
        <f>'ssp3-pop'!M175*('ssp3-us'!M175/100)</f>
        <v>4.6833957339207775E-2</v>
      </c>
      <c r="N175" s="5">
        <f>'ssp3-pop'!N175*('ssp3-us'!N175/100)</f>
        <v>5.0118399631023554E-2</v>
      </c>
      <c r="O175" s="5">
        <f>'ssp3-pop'!O175*('ssp3-us'!O175/100)</f>
        <v>5.3382491861800475E-2</v>
      </c>
      <c r="P175" s="5">
        <f>'ssp3-pop'!P175*('ssp3-us'!P175/100)</f>
        <v>5.670991403740519E-2</v>
      </c>
      <c r="Q175" s="5">
        <f>'ssp3-pop'!Q175*('ssp3-us'!Q175/100)</f>
        <v>6.0192102769034805E-2</v>
      </c>
      <c r="R175" s="5">
        <f>'ssp3-pop'!R175*('ssp3-us'!R175/100)</f>
        <v>6.3700394926675522E-2</v>
      </c>
      <c r="S175" s="5">
        <f>'ssp3-pop'!S175*('ssp3-us'!S175/100)</f>
        <v>6.7133526675830862E-2</v>
      </c>
      <c r="T175" s="5">
        <f>'ssp3-pop'!T175*('ssp3-us'!T175/100)</f>
        <v>7.0485824172896741E-2</v>
      </c>
      <c r="U175" s="5">
        <f>'ssp3-pop'!U175*('ssp3-us'!U175/100)</f>
        <v>7.3824063350169111E-2</v>
      </c>
      <c r="V175" s="5">
        <f>'ssp3-pop'!V175*('ssp3-us'!V175/100)</f>
        <v>7.7235082260553325E-2</v>
      </c>
      <c r="W175" s="5">
        <f>'ssp3-pop'!W175*('ssp3-us'!W175/100)</f>
        <v>8.0751714240535025E-2</v>
      </c>
      <c r="X175" s="5">
        <f>'ssp3-pop'!X175*('ssp3-us'!X175/100)</f>
        <v>8.4336355272584998E-2</v>
      </c>
    </row>
    <row r="176" spans="1:24" x14ac:dyDescent="0.3">
      <c r="A176" s="6" t="s">
        <v>6</v>
      </c>
      <c r="B176" s="6" t="s">
        <v>206</v>
      </c>
      <c r="C176" s="6" t="s">
        <v>183</v>
      </c>
      <c r="D176" s="6" t="s">
        <v>205</v>
      </c>
      <c r="E176" s="6" t="s">
        <v>204</v>
      </c>
      <c r="F176" s="5">
        <f>'ssp3-pop'!F176*('ssp3-us'!F176/100)</f>
        <v>0.18615509804999986</v>
      </c>
      <c r="G176" s="5">
        <f>'ssp3-pop'!G176*('ssp3-us'!G176/100)</f>
        <v>0.20834732823567692</v>
      </c>
      <c r="H176" s="5">
        <f>'ssp3-pop'!H176*('ssp3-us'!H176/100)</f>
        <v>0.23044084900219836</v>
      </c>
      <c r="I176" s="5">
        <f>'ssp3-pop'!I176*('ssp3-us'!I176/100)</f>
        <v>0.25129648093403478</v>
      </c>
      <c r="J176" s="5">
        <f>'ssp3-pop'!J176*('ssp3-us'!J176/100)</f>
        <v>0.27001257924533861</v>
      </c>
      <c r="K176" s="5">
        <f>'ssp3-pop'!K176*('ssp3-us'!K176/100)</f>
        <v>0.28622701801973027</v>
      </c>
      <c r="L176" s="5">
        <f>'ssp3-pop'!L176*('ssp3-us'!L176/100)</f>
        <v>0.29991313826690313</v>
      </c>
      <c r="M176" s="5">
        <f>'ssp3-pop'!M176*('ssp3-us'!M176/100)</f>
        <v>0.31082567055522309</v>
      </c>
      <c r="N176" s="5">
        <f>'ssp3-pop'!N176*('ssp3-us'!N176/100)</f>
        <v>0.31885884266516018</v>
      </c>
      <c r="O176" s="5">
        <f>'ssp3-pop'!O176*('ssp3-us'!O176/100)</f>
        <v>0.32405891362205064</v>
      </c>
      <c r="P176" s="5">
        <f>'ssp3-pop'!P176*('ssp3-us'!P176/100)</f>
        <v>0.32703637205045699</v>
      </c>
      <c r="Q176" s="5">
        <f>'ssp3-pop'!Q176*('ssp3-us'!Q176/100)</f>
        <v>0.32856795283532642</v>
      </c>
      <c r="R176" s="5">
        <f>'ssp3-pop'!R176*('ssp3-us'!R176/100)</f>
        <v>0.32920383853733282</v>
      </c>
      <c r="S176" s="5">
        <f>'ssp3-pop'!S176*('ssp3-us'!S176/100)</f>
        <v>0.32947574159230836</v>
      </c>
      <c r="T176" s="5">
        <f>'ssp3-pop'!T176*('ssp3-us'!T176/100)</f>
        <v>0.32990258622422536</v>
      </c>
      <c r="U176" s="5">
        <f>'ssp3-pop'!U176*('ssp3-us'!U176/100)</f>
        <v>0.33096440727981591</v>
      </c>
      <c r="V176" s="5">
        <f>'ssp3-pop'!V176*('ssp3-us'!V176/100)</f>
        <v>0.33280457571224947</v>
      </c>
      <c r="W176" s="5">
        <f>'ssp3-pop'!W176*('ssp3-us'!W176/100)</f>
        <v>0.33533918832056681</v>
      </c>
      <c r="X176" s="5">
        <f>'ssp3-pop'!X176*('ssp3-us'!X176/100)</f>
        <v>0.33840386167464415</v>
      </c>
    </row>
    <row r="177" spans="1:24" x14ac:dyDescent="0.3">
      <c r="A177" s="6" t="s">
        <v>6</v>
      </c>
      <c r="B177" s="6" t="s">
        <v>206</v>
      </c>
      <c r="C177" s="6" t="s">
        <v>184</v>
      </c>
      <c r="D177" s="6" t="s">
        <v>205</v>
      </c>
      <c r="E177" s="6" t="s">
        <v>204</v>
      </c>
      <c r="F177" s="5">
        <f>'ssp3-pop'!F177*('ssp3-us'!F177/100)</f>
        <v>7.0519916326194219</v>
      </c>
      <c r="G177" s="5">
        <f>'ssp3-pop'!G177*('ssp3-us'!G177/100)</f>
        <v>7.5099713287470058</v>
      </c>
      <c r="H177" s="5">
        <f>'ssp3-pop'!H177*('ssp3-us'!H177/100)</f>
        <v>7.9503701124925348</v>
      </c>
      <c r="I177" s="5">
        <f>'ssp3-pop'!I177*('ssp3-us'!I177/100)</f>
        <v>8.3567578433670633</v>
      </c>
      <c r="J177" s="5">
        <f>'ssp3-pop'!J177*('ssp3-us'!J177/100)</f>
        <v>8.7034722645085729</v>
      </c>
      <c r="K177" s="5">
        <f>'ssp3-pop'!K177*('ssp3-us'!K177/100)</f>
        <v>8.9771209738363638</v>
      </c>
      <c r="L177" s="5">
        <f>'ssp3-pop'!L177*('ssp3-us'!L177/100)</f>
        <v>9.2077079449295773</v>
      </c>
      <c r="M177" s="5">
        <f>'ssp3-pop'!M177*('ssp3-us'!M177/100)</f>
        <v>9.4135233120691204</v>
      </c>
      <c r="N177" s="5">
        <f>'ssp3-pop'!N177*('ssp3-us'!N177/100)</f>
        <v>9.5981356950920258</v>
      </c>
      <c r="O177" s="5">
        <f>'ssp3-pop'!O177*('ssp3-us'!O177/100)</f>
        <v>9.7457556963590299</v>
      </c>
      <c r="P177" s="5">
        <f>'ssp3-pop'!P177*('ssp3-us'!P177/100)</f>
        <v>9.8471018910943862</v>
      </c>
      <c r="Q177" s="5">
        <f>'ssp3-pop'!Q177*('ssp3-us'!Q177/100)</f>
        <v>9.9045699510983365</v>
      </c>
      <c r="R177" s="5">
        <f>'ssp3-pop'!R177*('ssp3-us'!R177/100)</f>
        <v>9.9414000630591932</v>
      </c>
      <c r="S177" s="5">
        <f>'ssp3-pop'!S177*('ssp3-us'!S177/100)</f>
        <v>9.9936110266685549</v>
      </c>
      <c r="T177" s="5">
        <f>'ssp3-pop'!T177*('ssp3-us'!T177/100)</f>
        <v>10.084559645130634</v>
      </c>
      <c r="U177" s="5">
        <f>'ssp3-pop'!U177*('ssp3-us'!U177/100)</f>
        <v>10.21890690400787</v>
      </c>
      <c r="V177" s="5">
        <f>'ssp3-pop'!V177*('ssp3-us'!V177/100)</f>
        <v>10.37948028245486</v>
      </c>
      <c r="W177" s="5">
        <f>'ssp3-pop'!W177*('ssp3-us'!W177/100)</f>
        <v>10.547548678553893</v>
      </c>
      <c r="X177" s="5">
        <f>'ssp3-pop'!X177*('ssp3-us'!X177/100)</f>
        <v>10.717103815143178</v>
      </c>
    </row>
    <row r="178" spans="1:24" x14ac:dyDescent="0.3">
      <c r="A178" s="6" t="s">
        <v>6</v>
      </c>
      <c r="B178" s="6" t="s">
        <v>206</v>
      </c>
      <c r="C178" s="6" t="s">
        <v>185</v>
      </c>
      <c r="D178" s="6" t="s">
        <v>205</v>
      </c>
      <c r="E178" s="6" t="s">
        <v>204</v>
      </c>
      <c r="F178" s="5">
        <f>'ssp3-pop'!F178*('ssp3-us'!F178/100)</f>
        <v>50.671266839249981</v>
      </c>
      <c r="G178" s="5">
        <f>'ssp3-pop'!G178*('ssp3-us'!G178/100)</f>
        <v>54.354069201389642</v>
      </c>
      <c r="H178" s="5">
        <f>'ssp3-pop'!H178*('ssp3-us'!H178/100)</f>
        <v>58.183833729736101</v>
      </c>
      <c r="I178" s="5">
        <f>'ssp3-pop'!I178*('ssp3-us'!I178/100)</f>
        <v>61.970825237946784</v>
      </c>
      <c r="J178" s="5">
        <f>'ssp3-pop'!J178*('ssp3-us'!J178/100)</f>
        <v>65.607013356527872</v>
      </c>
      <c r="K178" s="5">
        <f>'ssp3-pop'!K178*('ssp3-us'!K178/100)</f>
        <v>68.951915410726684</v>
      </c>
      <c r="L178" s="5">
        <f>'ssp3-pop'!L178*('ssp3-us'!L178/100)</f>
        <v>72.111420373983321</v>
      </c>
      <c r="M178" s="5">
        <f>'ssp3-pop'!M178*('ssp3-us'!M178/100)</f>
        <v>75.229458273634478</v>
      </c>
      <c r="N178" s="5">
        <f>'ssp3-pop'!N178*('ssp3-us'!N178/100)</f>
        <v>78.3103478467294</v>
      </c>
      <c r="O178" s="5">
        <f>'ssp3-pop'!O178*('ssp3-us'!O178/100)</f>
        <v>81.250467066752435</v>
      </c>
      <c r="P178" s="5">
        <f>'ssp3-pop'!P178*('ssp3-us'!P178/100)</f>
        <v>84.047981303120793</v>
      </c>
      <c r="Q178" s="5">
        <f>'ssp3-pop'!Q178*('ssp3-us'!Q178/100)</f>
        <v>86.728799913867505</v>
      </c>
      <c r="R178" s="5">
        <f>'ssp3-pop'!R178*('ssp3-us'!R178/100)</f>
        <v>89.408764080690233</v>
      </c>
      <c r="S178" s="5">
        <f>'ssp3-pop'!S178*('ssp3-us'!S178/100)</f>
        <v>92.191340538497926</v>
      </c>
      <c r="T178" s="5">
        <f>'ssp3-pop'!T178*('ssp3-us'!T178/100)</f>
        <v>95.117453907456465</v>
      </c>
      <c r="U178" s="5">
        <f>'ssp3-pop'!U178*('ssp3-us'!U178/100)</f>
        <v>98.14544248379076</v>
      </c>
      <c r="V178" s="5">
        <f>'ssp3-pop'!V178*('ssp3-us'!V178/100)</f>
        <v>101.25386950018891</v>
      </c>
      <c r="W178" s="5">
        <f>'ssp3-pop'!W178*('ssp3-us'!W178/100)</f>
        <v>104.42678146890771</v>
      </c>
      <c r="X178" s="5">
        <f>'ssp3-pop'!X178*('ssp3-us'!X178/100)</f>
        <v>107.65509664607087</v>
      </c>
    </row>
    <row r="179" spans="1:24" x14ac:dyDescent="0.3">
      <c r="A179" s="6" t="s">
        <v>6</v>
      </c>
      <c r="B179" s="6" t="s">
        <v>206</v>
      </c>
      <c r="C179" s="6" t="s">
        <v>186</v>
      </c>
      <c r="D179" s="6" t="s">
        <v>205</v>
      </c>
      <c r="E179" s="6" t="s">
        <v>204</v>
      </c>
      <c r="F179" s="5">
        <f>'ssp3-pop'!F179*('ssp3-us'!F179/100)</f>
        <v>11.830460655579991</v>
      </c>
      <c r="G179" s="5">
        <f>'ssp3-pop'!G179*('ssp3-us'!G179/100)</f>
        <v>14.027761111554478</v>
      </c>
      <c r="H179" s="5">
        <f>'ssp3-pop'!H179*('ssp3-us'!H179/100)</f>
        <v>16.621947449841525</v>
      </c>
      <c r="I179" s="5">
        <f>'ssp3-pop'!I179*('ssp3-us'!I179/100)</f>
        <v>19.586566595260987</v>
      </c>
      <c r="J179" s="5">
        <f>'ssp3-pop'!J179*('ssp3-us'!J179/100)</f>
        <v>22.953652311947188</v>
      </c>
      <c r="K179" s="5">
        <f>'ssp3-pop'!K179*('ssp3-us'!K179/100)</f>
        <v>26.627248324741618</v>
      </c>
      <c r="L179" s="5">
        <f>'ssp3-pop'!L179*('ssp3-us'!L179/100)</f>
        <v>30.650306922120151</v>
      </c>
      <c r="M179" s="5">
        <f>'ssp3-pop'!M179*('ssp3-us'!M179/100)</f>
        <v>34.999764268949768</v>
      </c>
      <c r="N179" s="5">
        <f>'ssp3-pop'!N179*('ssp3-us'!N179/100)</f>
        <v>39.659278426637876</v>
      </c>
      <c r="O179" s="5">
        <f>'ssp3-pop'!O179*('ssp3-us'!O179/100)</f>
        <v>44.512293999897601</v>
      </c>
      <c r="P179" s="5">
        <f>'ssp3-pop'!P179*('ssp3-us'!P179/100)</f>
        <v>49.592083390416057</v>
      </c>
      <c r="Q179" s="5">
        <f>'ssp3-pop'!Q179*('ssp3-us'!Q179/100)</f>
        <v>54.877136087063001</v>
      </c>
      <c r="R179" s="5">
        <f>'ssp3-pop'!R179*('ssp3-us'!R179/100)</f>
        <v>60.466799300273415</v>
      </c>
      <c r="S179" s="5">
        <f>'ssp3-pop'!S179*('ssp3-us'!S179/100)</f>
        <v>66.294240602307823</v>
      </c>
      <c r="T179" s="5">
        <f>'ssp3-pop'!T179*('ssp3-us'!T179/100)</f>
        <v>72.419162686896371</v>
      </c>
      <c r="U179" s="5">
        <f>'ssp3-pop'!U179*('ssp3-us'!U179/100)</f>
        <v>78.869687909727816</v>
      </c>
      <c r="V179" s="5">
        <f>'ssp3-pop'!V179*('ssp3-us'!V179/100)</f>
        <v>85.557809645885015</v>
      </c>
      <c r="W179" s="5">
        <f>'ssp3-pop'!W179*('ssp3-us'!W179/100)</f>
        <v>92.539983850409783</v>
      </c>
      <c r="X179" s="5">
        <f>'ssp3-pop'!X179*('ssp3-us'!X179/100)</f>
        <v>99.784416280440993</v>
      </c>
    </row>
    <row r="180" spans="1:24" x14ac:dyDescent="0.3">
      <c r="A180" s="6" t="s">
        <v>6</v>
      </c>
      <c r="B180" s="6" t="s">
        <v>206</v>
      </c>
      <c r="C180" s="6" t="s">
        <v>187</v>
      </c>
      <c r="D180" s="6" t="s">
        <v>205</v>
      </c>
      <c r="E180" s="6" t="s">
        <v>204</v>
      </c>
      <c r="F180" s="5">
        <f>'ssp3-pop'!F180*('ssp3-us'!F180/100)</f>
        <v>4.4438116048500005</v>
      </c>
      <c r="G180" s="5">
        <f>'ssp3-pop'!G180*('ssp3-us'!G180/100)</f>
        <v>5.8719986190991271</v>
      </c>
      <c r="H180" s="5">
        <f>'ssp3-pop'!H180*('ssp3-us'!H180/100)</f>
        <v>7.6415103059050242</v>
      </c>
      <c r="I180" s="5">
        <f>'ssp3-pop'!I180*('ssp3-us'!I180/100)</f>
        <v>9.7546382211202651</v>
      </c>
      <c r="J180" s="5">
        <f>'ssp3-pop'!J180*('ssp3-us'!J180/100)</f>
        <v>12.247395251541295</v>
      </c>
      <c r="K180" s="5">
        <f>'ssp3-pop'!K180*('ssp3-us'!K180/100)</f>
        <v>15.056190144750328</v>
      </c>
      <c r="L180" s="5">
        <f>'ssp3-pop'!L180*('ssp3-us'!L180/100)</f>
        <v>18.181141067303521</v>
      </c>
      <c r="M180" s="5">
        <f>'ssp3-pop'!M180*('ssp3-us'!M180/100)</f>
        <v>21.589010652252004</v>
      </c>
      <c r="N180" s="5">
        <f>'ssp3-pop'!N180*('ssp3-us'!N180/100)</f>
        <v>25.243526079047268</v>
      </c>
      <c r="O180" s="5">
        <f>'ssp3-pop'!O180*('ssp3-us'!O180/100)</f>
        <v>28.989434952635015</v>
      </c>
      <c r="P180" s="5">
        <f>'ssp3-pop'!P180*('ssp3-us'!P180/100)</f>
        <v>32.77250893408506</v>
      </c>
      <c r="Q180" s="5">
        <f>'ssp3-pop'!Q180*('ssp3-us'!Q180/100)</f>
        <v>36.565610125686135</v>
      </c>
      <c r="R180" s="5">
        <f>'ssp3-pop'!R180*('ssp3-us'!R180/100)</f>
        <v>40.353002708457204</v>
      </c>
      <c r="S180" s="5">
        <f>'ssp3-pop'!S180*('ssp3-us'!S180/100)</f>
        <v>44.094058170792131</v>
      </c>
      <c r="T180" s="5">
        <f>'ssp3-pop'!T180*('ssp3-us'!T180/100)</f>
        <v>47.80786666600455</v>
      </c>
      <c r="U180" s="5">
        <f>'ssp3-pop'!U180*('ssp3-us'!U180/100)</f>
        <v>51.38246262173746</v>
      </c>
      <c r="V180" s="5">
        <f>'ssp3-pop'!V180*('ssp3-us'!V180/100)</f>
        <v>54.799945887071914</v>
      </c>
      <c r="W180" s="5">
        <f>'ssp3-pop'!W180*('ssp3-us'!W180/100)</f>
        <v>58.135284162355624</v>
      </c>
      <c r="X180" s="5">
        <f>'ssp3-pop'!X180*('ssp3-us'!X180/100)</f>
        <v>61.275551963959458</v>
      </c>
    </row>
    <row r="181" spans="1:24" x14ac:dyDescent="0.3">
      <c r="A181" s="6" t="s">
        <v>6</v>
      </c>
      <c r="B181" s="6" t="s">
        <v>206</v>
      </c>
      <c r="C181" s="6" t="s">
        <v>188</v>
      </c>
      <c r="D181" s="6" t="s">
        <v>205</v>
      </c>
      <c r="E181" s="6" t="s">
        <v>204</v>
      </c>
      <c r="F181" s="5">
        <f>'ssp3-pop'!F181*('ssp3-us'!F181/100)</f>
        <v>31.262542069229987</v>
      </c>
      <c r="G181" s="5">
        <f>'ssp3-pop'!G181*('ssp3-us'!G181/100)</f>
        <v>30.619658378926918</v>
      </c>
      <c r="H181" s="5">
        <f>'ssp3-pop'!H181*('ssp3-us'!H181/100)</f>
        <v>30.042634499565438</v>
      </c>
      <c r="I181" s="5">
        <f>'ssp3-pop'!I181*('ssp3-us'!I181/100)</f>
        <v>29.473868360710668</v>
      </c>
      <c r="J181" s="5">
        <f>'ssp3-pop'!J181*('ssp3-us'!J181/100)</f>
        <v>28.924819724819177</v>
      </c>
      <c r="K181" s="5">
        <f>'ssp3-pop'!K181*('ssp3-us'!K181/100)</f>
        <v>28.406889220989726</v>
      </c>
      <c r="L181" s="5">
        <f>'ssp3-pop'!L181*('ssp3-us'!L181/100)</f>
        <v>28.016839975236795</v>
      </c>
      <c r="M181" s="5">
        <f>'ssp3-pop'!M181*('ssp3-us'!M181/100)</f>
        <v>27.739827726428238</v>
      </c>
      <c r="N181" s="5">
        <f>'ssp3-pop'!N181*('ssp3-us'!N181/100)</f>
        <v>27.561513849690385</v>
      </c>
      <c r="O181" s="5">
        <f>'ssp3-pop'!O181*('ssp3-us'!O181/100)</f>
        <v>27.45317374931517</v>
      </c>
      <c r="P181" s="5">
        <f>'ssp3-pop'!P181*('ssp3-us'!P181/100)</f>
        <v>27.415908763101502</v>
      </c>
      <c r="Q181" s="5">
        <f>'ssp3-pop'!Q181*('ssp3-us'!Q181/100)</f>
        <v>27.431654675477375</v>
      </c>
      <c r="R181" s="5">
        <f>'ssp3-pop'!R181*('ssp3-us'!R181/100)</f>
        <v>27.517403271518134</v>
      </c>
      <c r="S181" s="5">
        <f>'ssp3-pop'!S181*('ssp3-us'!S181/100)</f>
        <v>27.69676517711062</v>
      </c>
      <c r="T181" s="5">
        <f>'ssp3-pop'!T181*('ssp3-us'!T181/100)</f>
        <v>27.949949928850732</v>
      </c>
      <c r="U181" s="5">
        <f>'ssp3-pop'!U181*('ssp3-us'!U181/100)</f>
        <v>28.239383216108251</v>
      </c>
      <c r="V181" s="5">
        <f>'ssp3-pop'!V181*('ssp3-us'!V181/100)</f>
        <v>28.536513922437965</v>
      </c>
      <c r="W181" s="5">
        <f>'ssp3-pop'!W181*('ssp3-us'!W181/100)</f>
        <v>28.820552471232272</v>
      </c>
      <c r="X181" s="5">
        <f>'ssp3-pop'!X181*('ssp3-us'!X181/100)</f>
        <v>29.080599862846071</v>
      </c>
    </row>
    <row r="182" spans="1:24" x14ac:dyDescent="0.3">
      <c r="A182" s="6" t="s">
        <v>6</v>
      </c>
      <c r="B182" s="6" t="s">
        <v>206</v>
      </c>
      <c r="C182" s="6" t="s">
        <v>189</v>
      </c>
      <c r="D182" s="6" t="s">
        <v>205</v>
      </c>
      <c r="E182" s="6" t="s">
        <v>204</v>
      </c>
      <c r="F182" s="5">
        <f>'ssp3-pop'!F182*('ssp3-us'!F182/100)</f>
        <v>3.1154196049399983</v>
      </c>
      <c r="G182" s="5">
        <f>'ssp3-pop'!G182*('ssp3-us'!G182/100)</f>
        <v>3.1794361193701044</v>
      </c>
      <c r="H182" s="5">
        <f>'ssp3-pop'!H182*('ssp3-us'!H182/100)</f>
        <v>3.2542812446634084</v>
      </c>
      <c r="I182" s="5">
        <f>'ssp3-pop'!I182*('ssp3-us'!I182/100)</f>
        <v>3.3378627302953108</v>
      </c>
      <c r="J182" s="5">
        <f>'ssp3-pop'!J182*('ssp3-us'!J182/100)</f>
        <v>3.4201129102963916</v>
      </c>
      <c r="K182" s="5">
        <f>'ssp3-pop'!K182*('ssp3-us'!K182/100)</f>
        <v>3.4909141386921023</v>
      </c>
      <c r="L182" s="5">
        <f>'ssp3-pop'!L182*('ssp3-us'!L182/100)</f>
        <v>3.5513664252334833</v>
      </c>
      <c r="M182" s="5">
        <f>'ssp3-pop'!M182*('ssp3-us'!M182/100)</f>
        <v>3.604592757157651</v>
      </c>
      <c r="N182" s="5">
        <f>'ssp3-pop'!N182*('ssp3-us'!N182/100)</f>
        <v>3.6531135587438999</v>
      </c>
      <c r="O182" s="5">
        <f>'ssp3-pop'!O182*('ssp3-us'!O182/100)</f>
        <v>3.6965511890936682</v>
      </c>
      <c r="P182" s="5">
        <f>'ssp3-pop'!P182*('ssp3-us'!P182/100)</f>
        <v>3.7363544488935636</v>
      </c>
      <c r="Q182" s="5">
        <f>'ssp3-pop'!Q182*('ssp3-us'!Q182/100)</f>
        <v>3.7761408416250677</v>
      </c>
      <c r="R182" s="5">
        <f>'ssp3-pop'!R182*('ssp3-us'!R182/100)</f>
        <v>3.8176753850329637</v>
      </c>
      <c r="S182" s="5">
        <f>'ssp3-pop'!S182*('ssp3-us'!S182/100)</f>
        <v>3.8626238337327519</v>
      </c>
      <c r="T182" s="5">
        <f>'ssp3-pop'!T182*('ssp3-us'!T182/100)</f>
        <v>3.9126158073810804</v>
      </c>
      <c r="U182" s="5">
        <f>'ssp3-pop'!U182*('ssp3-us'!U182/100)</f>
        <v>3.9679491645196494</v>
      </c>
      <c r="V182" s="5">
        <f>'ssp3-pop'!V182*('ssp3-us'!V182/100)</f>
        <v>4.0301189715092987</v>
      </c>
      <c r="W182" s="5">
        <f>'ssp3-pop'!W182*('ssp3-us'!W182/100)</f>
        <v>4.1006251322468774</v>
      </c>
      <c r="X182" s="5">
        <f>'ssp3-pop'!X182*('ssp3-us'!X182/100)</f>
        <v>4.1805931287607256</v>
      </c>
    </row>
    <row r="183" spans="1:24" x14ac:dyDescent="0.3">
      <c r="A183" s="6" t="s">
        <v>6</v>
      </c>
      <c r="B183" s="6" t="s">
        <v>206</v>
      </c>
      <c r="C183" s="6" t="s">
        <v>190</v>
      </c>
      <c r="D183" s="6" t="s">
        <v>205</v>
      </c>
      <c r="E183" s="6" t="s">
        <v>204</v>
      </c>
      <c r="F183" s="5">
        <f>'ssp3-pop'!F183*('ssp3-us'!F183/100)</f>
        <v>255.40253545128002</v>
      </c>
      <c r="G183" s="5">
        <f>'ssp3-pop'!G183*('ssp3-us'!G183/100)</f>
        <v>268.39518449548279</v>
      </c>
      <c r="H183" s="5">
        <f>'ssp3-pop'!H183*('ssp3-us'!H183/100)</f>
        <v>279.65662040484904</v>
      </c>
      <c r="I183" s="5">
        <f>'ssp3-pop'!I183*('ssp3-us'!I183/100)</f>
        <v>288.4955493167368</v>
      </c>
      <c r="J183" s="5">
        <f>'ssp3-pop'!J183*('ssp3-us'!J183/100)</f>
        <v>295.09698170841398</v>
      </c>
      <c r="K183" s="5">
        <f>'ssp3-pop'!K183*('ssp3-us'!K183/100)</f>
        <v>300.11243596916995</v>
      </c>
      <c r="L183" s="5">
        <f>'ssp3-pop'!L183*('ssp3-us'!L183/100)</f>
        <v>303.51864480054121</v>
      </c>
      <c r="M183" s="5">
        <f>'ssp3-pop'!M183*('ssp3-us'!M183/100)</f>
        <v>305.16218224249616</v>
      </c>
      <c r="N183" s="5">
        <f>'ssp3-pop'!N183*('ssp3-us'!N183/100)</f>
        <v>305.24930159896411</v>
      </c>
      <c r="O183" s="5">
        <f>'ssp3-pop'!O183*('ssp3-us'!O183/100)</f>
        <v>304.35318902469834</v>
      </c>
      <c r="P183" s="5">
        <f>'ssp3-pop'!P183*('ssp3-us'!P183/100)</f>
        <v>302.72101744017306</v>
      </c>
      <c r="Q183" s="5">
        <f>'ssp3-pop'!Q183*('ssp3-us'!Q183/100)</f>
        <v>300.21753158312202</v>
      </c>
      <c r="R183" s="5">
        <f>'ssp3-pop'!R183*('ssp3-us'!R183/100)</f>
        <v>296.67255352431448</v>
      </c>
      <c r="S183" s="5">
        <f>'ssp3-pop'!S183*('ssp3-us'!S183/100)</f>
        <v>291.95290924197997</v>
      </c>
      <c r="T183" s="5">
        <f>'ssp3-pop'!T183*('ssp3-us'!T183/100)</f>
        <v>285.96622734420112</v>
      </c>
      <c r="U183" s="5">
        <f>'ssp3-pop'!U183*('ssp3-us'!U183/100)</f>
        <v>278.88694188342532</v>
      </c>
      <c r="V183" s="5">
        <f>'ssp3-pop'!V183*('ssp3-us'!V183/100)</f>
        <v>270.98149770606688</v>
      </c>
      <c r="W183" s="5">
        <f>'ssp3-pop'!W183*('ssp3-us'!W183/100)</f>
        <v>262.39853056571883</v>
      </c>
      <c r="X183" s="5">
        <f>'ssp3-pop'!X183*('ssp3-us'!X183/100)</f>
        <v>253.23130879328443</v>
      </c>
    </row>
    <row r="184" spans="1:24" x14ac:dyDescent="0.3">
      <c r="A184" s="6" t="s">
        <v>6</v>
      </c>
      <c r="B184" s="6" t="s">
        <v>206</v>
      </c>
      <c r="C184" s="6" t="s">
        <v>191</v>
      </c>
      <c r="D184" s="6" t="s">
        <v>205</v>
      </c>
      <c r="E184" s="6" t="s">
        <v>204</v>
      </c>
      <c r="F184" s="5">
        <f>'ssp3-pop'!F184*('ssp3-us'!F184/100)</f>
        <v>9.9478811339400046</v>
      </c>
      <c r="G184" s="5">
        <f>'ssp3-pop'!G184*('ssp3-us'!G184/100)</f>
        <v>10.743251175878303</v>
      </c>
      <c r="H184" s="5">
        <f>'ssp3-pop'!H184*('ssp3-us'!H184/100)</f>
        <v>11.630916219886943</v>
      </c>
      <c r="I184" s="5">
        <f>'ssp3-pop'!I184*('ssp3-us'!I184/100)</f>
        <v>12.556868026868729</v>
      </c>
      <c r="J184" s="5">
        <f>'ssp3-pop'!J184*('ssp3-us'!J184/100)</f>
        <v>13.443765735460943</v>
      </c>
      <c r="K184" s="5">
        <f>'ssp3-pop'!K184*('ssp3-us'!K184/100)</f>
        <v>14.252916297542951</v>
      </c>
      <c r="L184" s="5">
        <f>'ssp3-pop'!L184*('ssp3-us'!L184/100)</f>
        <v>15.033668876884352</v>
      </c>
      <c r="M184" s="5">
        <f>'ssp3-pop'!M184*('ssp3-us'!M184/100)</f>
        <v>15.819815570942946</v>
      </c>
      <c r="N184" s="5">
        <f>'ssp3-pop'!N184*('ssp3-us'!N184/100)</f>
        <v>16.60063750748353</v>
      </c>
      <c r="O184" s="5">
        <f>'ssp3-pop'!O184*('ssp3-us'!O184/100)</f>
        <v>17.335010729874906</v>
      </c>
      <c r="P184" s="5">
        <f>'ssp3-pop'!P184*('ssp3-us'!P184/100)</f>
        <v>17.998680553928146</v>
      </c>
      <c r="Q184" s="5">
        <f>'ssp3-pop'!Q184*('ssp3-us'!Q184/100)</f>
        <v>18.614180829241096</v>
      </c>
      <c r="R184" s="5">
        <f>'ssp3-pop'!R184*('ssp3-us'!R184/100)</f>
        <v>19.203070823958193</v>
      </c>
      <c r="S184" s="5">
        <f>'ssp3-pop'!S184*('ssp3-us'!S184/100)</f>
        <v>19.791514722517817</v>
      </c>
      <c r="T184" s="5">
        <f>'ssp3-pop'!T184*('ssp3-us'!T184/100)</f>
        <v>20.389009135341997</v>
      </c>
      <c r="U184" s="5">
        <f>'ssp3-pop'!U184*('ssp3-us'!U184/100)</f>
        <v>20.994717256063122</v>
      </c>
      <c r="V184" s="5">
        <f>'ssp3-pop'!V184*('ssp3-us'!V184/100)</f>
        <v>21.609000634134226</v>
      </c>
      <c r="W184" s="5">
        <f>'ssp3-pop'!W184*('ssp3-us'!W184/100)</f>
        <v>22.234214907220434</v>
      </c>
      <c r="X184" s="5">
        <f>'ssp3-pop'!X184*('ssp3-us'!X184/100)</f>
        <v>22.873141621359377</v>
      </c>
    </row>
    <row r="185" spans="1:24" x14ac:dyDescent="0.3">
      <c r="A185" s="6" t="s">
        <v>6</v>
      </c>
      <c r="B185" s="6" t="s">
        <v>206</v>
      </c>
      <c r="C185" s="6" t="s">
        <v>192</v>
      </c>
      <c r="D185" s="6" t="s">
        <v>205</v>
      </c>
      <c r="E185" s="6" t="s">
        <v>204</v>
      </c>
      <c r="F185" s="5">
        <f>'ssp3-pop'!F185*('ssp3-us'!F185/100)</f>
        <v>5.3932875570000052E-2</v>
      </c>
      <c r="G185" s="5">
        <f>'ssp3-pop'!G185*('ssp3-us'!G185/100)</f>
        <v>5.6150660710783576E-2</v>
      </c>
      <c r="H185" s="5">
        <f>'ssp3-pop'!H185*('ssp3-us'!H185/100)</f>
        <v>5.9018702677313094E-2</v>
      </c>
      <c r="I185" s="5">
        <f>'ssp3-pop'!I185*('ssp3-us'!I185/100)</f>
        <v>6.2301023503988688E-2</v>
      </c>
      <c r="J185" s="5">
        <f>'ssp3-pop'!J185*('ssp3-us'!J185/100)</f>
        <v>6.5500336956763369E-2</v>
      </c>
      <c r="K185" s="5">
        <f>'ssp3-pop'!K185*('ssp3-us'!K185/100)</f>
        <v>6.8376338477536103E-2</v>
      </c>
      <c r="L185" s="5">
        <f>'ssp3-pop'!L185*('ssp3-us'!L185/100)</f>
        <v>7.0981844969482052E-2</v>
      </c>
      <c r="M185" s="5">
        <f>'ssp3-pop'!M185*('ssp3-us'!M185/100)</f>
        <v>7.3437476070631752E-2</v>
      </c>
      <c r="N185" s="5">
        <f>'ssp3-pop'!N185*('ssp3-us'!N185/100)</f>
        <v>7.5839911758006931E-2</v>
      </c>
      <c r="O185" s="5">
        <f>'ssp3-pop'!O185*('ssp3-us'!O185/100)</f>
        <v>7.8152207385408068E-2</v>
      </c>
      <c r="P185" s="5">
        <f>'ssp3-pop'!P185*('ssp3-us'!P185/100)</f>
        <v>8.0350092360191111E-2</v>
      </c>
      <c r="Q185" s="5">
        <f>'ssp3-pop'!Q185*('ssp3-us'!Q185/100)</f>
        <v>8.2443186441775021E-2</v>
      </c>
      <c r="R185" s="5">
        <f>'ssp3-pop'!R185*('ssp3-us'!R185/100)</f>
        <v>8.4486539214758322E-2</v>
      </c>
      <c r="S185" s="5">
        <f>'ssp3-pop'!S185*('ssp3-us'!S185/100)</f>
        <v>8.6559873725412045E-2</v>
      </c>
      <c r="T185" s="5">
        <f>'ssp3-pop'!T185*('ssp3-us'!T185/100)</f>
        <v>8.8729094032321265E-2</v>
      </c>
      <c r="U185" s="5">
        <f>'ssp3-pop'!U185*('ssp3-us'!U185/100)</f>
        <v>9.1027712783840115E-2</v>
      </c>
      <c r="V185" s="5">
        <f>'ssp3-pop'!V185*('ssp3-us'!V185/100)</f>
        <v>9.3481793791242454E-2</v>
      </c>
      <c r="W185" s="5">
        <f>'ssp3-pop'!W185*('ssp3-us'!W185/100)</f>
        <v>9.6112963501762419E-2</v>
      </c>
      <c r="X185" s="5">
        <f>'ssp3-pop'!X185*('ssp3-us'!X185/100)</f>
        <v>9.8924756496385824E-2</v>
      </c>
    </row>
    <row r="186" spans="1:24" x14ac:dyDescent="0.3">
      <c r="A186" s="6" t="s">
        <v>6</v>
      </c>
      <c r="B186" s="6" t="s">
        <v>206</v>
      </c>
      <c r="C186" s="6" t="s">
        <v>193</v>
      </c>
      <c r="D186" s="6" t="s">
        <v>205</v>
      </c>
      <c r="E186" s="6" t="s">
        <v>204</v>
      </c>
      <c r="F186" s="5">
        <f>'ssp3-pop'!F186*('ssp3-us'!F186/100)</f>
        <v>27.053565905209997</v>
      </c>
      <c r="G186" s="5">
        <f>'ssp3-pop'!G186*('ssp3-us'!G186/100)</f>
        <v>29.656895928771164</v>
      </c>
      <c r="H186" s="5">
        <f>'ssp3-pop'!H186*('ssp3-us'!H186/100)</f>
        <v>32.339799228511183</v>
      </c>
      <c r="I186" s="5">
        <f>'ssp3-pop'!I186*('ssp3-us'!I186/100)</f>
        <v>34.978298099159268</v>
      </c>
      <c r="J186" s="5">
        <f>'ssp3-pop'!J186*('ssp3-us'!J186/100)</f>
        <v>37.549949323245357</v>
      </c>
      <c r="K186" s="5">
        <f>'ssp3-pop'!K186*('ssp3-us'!K186/100)</f>
        <v>39.955820536994004</v>
      </c>
      <c r="L186" s="5">
        <f>'ssp3-pop'!L186*('ssp3-us'!L186/100)</f>
        <v>42.232047103767897</v>
      </c>
      <c r="M186" s="5">
        <f>'ssp3-pop'!M186*('ssp3-us'!M186/100)</f>
        <v>44.408080674552977</v>
      </c>
      <c r="N186" s="5">
        <f>'ssp3-pop'!N186*('ssp3-us'!N186/100)</f>
        <v>46.484478853821471</v>
      </c>
      <c r="O186" s="5">
        <f>'ssp3-pop'!O186*('ssp3-us'!O186/100)</f>
        <v>48.414068901824955</v>
      </c>
      <c r="P186" s="5">
        <f>'ssp3-pop'!P186*('ssp3-us'!P186/100)</f>
        <v>50.194663725471798</v>
      </c>
      <c r="Q186" s="5">
        <f>'ssp3-pop'!Q186*('ssp3-us'!Q186/100)</f>
        <v>51.828402727124882</v>
      </c>
      <c r="R186" s="5">
        <f>'ssp3-pop'!R186*('ssp3-us'!R186/100)</f>
        <v>53.336458606365866</v>
      </c>
      <c r="S186" s="5">
        <f>'ssp3-pop'!S186*('ssp3-us'!S186/100)</f>
        <v>54.743923222350993</v>
      </c>
      <c r="T186" s="5">
        <f>'ssp3-pop'!T186*('ssp3-us'!T186/100)</f>
        <v>56.087168397976889</v>
      </c>
      <c r="U186" s="5">
        <f>'ssp3-pop'!U186*('ssp3-us'!U186/100)</f>
        <v>57.395001324365211</v>
      </c>
      <c r="V186" s="5">
        <f>'ssp3-pop'!V186*('ssp3-us'!V186/100)</f>
        <v>58.681728301569777</v>
      </c>
      <c r="W186" s="5">
        <f>'ssp3-pop'!W186*('ssp3-us'!W186/100)</f>
        <v>59.952922606586171</v>
      </c>
      <c r="X186" s="5">
        <f>'ssp3-pop'!X186*('ssp3-us'!X186/100)</f>
        <v>61.205815231952684</v>
      </c>
    </row>
    <row r="187" spans="1:24" x14ac:dyDescent="0.3">
      <c r="A187" s="6" t="s">
        <v>6</v>
      </c>
      <c r="B187" s="6" t="s">
        <v>206</v>
      </c>
      <c r="C187" s="6" t="s">
        <v>194</v>
      </c>
      <c r="D187" s="6" t="s">
        <v>205</v>
      </c>
      <c r="E187" s="6" t="s">
        <v>204</v>
      </c>
      <c r="F187" s="5">
        <f>'ssp3-pop'!F187*('ssp3-us'!F187/100)</f>
        <v>0.1038976512</v>
      </c>
      <c r="G187" s="5">
        <f>'ssp3-pop'!G187*('ssp3-us'!G187/100)</f>
        <v>0.10785885816786896</v>
      </c>
      <c r="H187" s="5">
        <f>'ssp3-pop'!H187*('ssp3-us'!H187/100)</f>
        <v>0.11190917146907549</v>
      </c>
      <c r="I187" s="5">
        <f>'ssp3-pop'!I187*('ssp3-us'!I187/100)</f>
        <v>0.11586347061370379</v>
      </c>
      <c r="J187" s="5">
        <f>'ssp3-pop'!J187*('ssp3-us'!J187/100)</f>
        <v>0.11919755387361464</v>
      </c>
      <c r="K187" s="5">
        <f>'ssp3-pop'!K187*('ssp3-us'!K187/100)</f>
        <v>0.12138019841992341</v>
      </c>
      <c r="L187" s="5">
        <f>'ssp3-pop'!L187*('ssp3-us'!L187/100)</f>
        <v>0.12272798063710144</v>
      </c>
      <c r="M187" s="5">
        <f>'ssp3-pop'!M187*('ssp3-us'!M187/100)</f>
        <v>0.12383405337682304</v>
      </c>
      <c r="N187" s="5">
        <f>'ssp3-pop'!N187*('ssp3-us'!N187/100)</f>
        <v>0.12527729061838397</v>
      </c>
      <c r="O187" s="5">
        <f>'ssp3-pop'!O187*('ssp3-us'!O187/100)</f>
        <v>0.12723590040412897</v>
      </c>
      <c r="P187" s="5">
        <f>'ssp3-pop'!P187*('ssp3-us'!P187/100)</f>
        <v>0.12954807194583123</v>
      </c>
      <c r="Q187" s="5">
        <f>'ssp3-pop'!Q187*('ssp3-us'!Q187/100)</f>
        <v>0.13187330158242827</v>
      </c>
      <c r="R187" s="5">
        <f>'ssp3-pop'!R187*('ssp3-us'!R187/100)</f>
        <v>0.13401035170305761</v>
      </c>
      <c r="S187" s="5">
        <f>'ssp3-pop'!S187*('ssp3-us'!S187/100)</f>
        <v>0.13600143584657695</v>
      </c>
      <c r="T187" s="5">
        <f>'ssp3-pop'!T187*('ssp3-us'!T187/100)</f>
        <v>0.13801263141018039</v>
      </c>
      <c r="U187" s="5">
        <f>'ssp3-pop'!U187*('ssp3-us'!U187/100)</f>
        <v>0.14019926389056905</v>
      </c>
      <c r="V187" s="5">
        <f>'ssp3-pop'!V187*('ssp3-us'!V187/100)</f>
        <v>0.1426341038435569</v>
      </c>
      <c r="W187" s="5">
        <f>'ssp3-pop'!W187*('ssp3-us'!W187/100)</f>
        <v>0.1452881937995141</v>
      </c>
      <c r="X187" s="5">
        <f>'ssp3-pop'!X187*('ssp3-us'!X187/100)</f>
        <v>0.14811376941160534</v>
      </c>
    </row>
    <row r="188" spans="1:24" x14ac:dyDescent="0.3">
      <c r="A188" s="6" t="s">
        <v>6</v>
      </c>
      <c r="B188" s="6" t="s">
        <v>206</v>
      </c>
      <c r="C188" s="6" t="s">
        <v>195</v>
      </c>
      <c r="D188" s="6" t="s">
        <v>205</v>
      </c>
      <c r="E188" s="6" t="s">
        <v>204</v>
      </c>
      <c r="F188" s="5">
        <f>'ssp3-pop'!F188*('ssp3-us'!F188/100)</f>
        <v>26.68747910484193</v>
      </c>
      <c r="G188" s="5">
        <f>'ssp3-pop'!G188*('ssp3-us'!G188/100)</f>
        <v>29.008712633393564</v>
      </c>
      <c r="H188" s="5">
        <f>'ssp3-pop'!H188*('ssp3-us'!H188/100)</f>
        <v>31.398825712875205</v>
      </c>
      <c r="I188" s="5">
        <f>'ssp3-pop'!I188*('ssp3-us'!I188/100)</f>
        <v>33.697180764656459</v>
      </c>
      <c r="J188" s="5">
        <f>'ssp3-pop'!J188*('ssp3-us'!J188/100)</f>
        <v>35.843543896458499</v>
      </c>
      <c r="K188" s="5">
        <f>'ssp3-pop'!K188*('ssp3-us'!K188/100)</f>
        <v>37.815291970947818</v>
      </c>
      <c r="L188" s="5">
        <f>'ssp3-pop'!L188*('ssp3-us'!L188/100)</f>
        <v>39.649268808433895</v>
      </c>
      <c r="M188" s="5">
        <f>'ssp3-pop'!M188*('ssp3-us'!M188/100)</f>
        <v>41.32241102412619</v>
      </c>
      <c r="N188" s="5">
        <f>'ssp3-pop'!N188*('ssp3-us'!N188/100)</f>
        <v>42.805464832595312</v>
      </c>
      <c r="O188" s="5">
        <f>'ssp3-pop'!O188*('ssp3-us'!O188/100)</f>
        <v>44.066510960349532</v>
      </c>
      <c r="P188" s="5">
        <f>'ssp3-pop'!P188*('ssp3-us'!P188/100)</f>
        <v>45.140209596849473</v>
      </c>
      <c r="Q188" s="5">
        <f>'ssp3-pop'!Q188*('ssp3-us'!Q188/100)</f>
        <v>46.087546662624085</v>
      </c>
      <c r="R188" s="5">
        <f>'ssp3-pop'!R188*('ssp3-us'!R188/100)</f>
        <v>46.96603211332976</v>
      </c>
      <c r="S188" s="5">
        <f>'ssp3-pop'!S188*('ssp3-us'!S188/100)</f>
        <v>47.814327584506628</v>
      </c>
      <c r="T188" s="5">
        <f>'ssp3-pop'!T188*('ssp3-us'!T188/100)</f>
        <v>48.666141566671207</v>
      </c>
      <c r="U188" s="5">
        <f>'ssp3-pop'!U188*('ssp3-us'!U188/100)</f>
        <v>49.58062016843629</v>
      </c>
      <c r="V188" s="5">
        <f>'ssp3-pop'!V188*('ssp3-us'!V188/100)</f>
        <v>50.622269364921458</v>
      </c>
      <c r="W188" s="5">
        <f>'ssp3-pop'!W188*('ssp3-us'!W188/100)</f>
        <v>51.818158868361301</v>
      </c>
      <c r="X188" s="5">
        <f>'ssp3-pop'!X188*('ssp3-us'!X188/100)</f>
        <v>53.144320058614667</v>
      </c>
    </row>
    <row r="189" spans="1:24" x14ac:dyDescent="0.3">
      <c r="A189" s="6" t="s">
        <v>6</v>
      </c>
      <c r="B189" s="6" t="s">
        <v>206</v>
      </c>
      <c r="C189" s="6" t="s">
        <v>196</v>
      </c>
      <c r="D189" s="6" t="s">
        <v>205</v>
      </c>
      <c r="E189" s="6" t="s">
        <v>204</v>
      </c>
      <c r="F189" s="5">
        <f>'ssp3-pop'!F189*('ssp3-us'!F189/100)</f>
        <v>6.1261985127733086E-2</v>
      </c>
      <c r="G189" s="5">
        <f>'ssp3-pop'!G189*('ssp3-us'!G189/100)</f>
        <v>7.2663987574286243E-2</v>
      </c>
      <c r="H189" s="5">
        <f>'ssp3-pop'!H189*('ssp3-us'!H189/100)</f>
        <v>8.5227213042520289E-2</v>
      </c>
      <c r="I189" s="5">
        <f>'ssp3-pop'!I189*('ssp3-us'!I189/100)</f>
        <v>9.8688025547158512E-2</v>
      </c>
      <c r="J189" s="5">
        <f>'ssp3-pop'!J189*('ssp3-us'!J189/100)</f>
        <v>0.11287428865534423</v>
      </c>
      <c r="K189" s="5">
        <f>'ssp3-pop'!K189*('ssp3-us'!K189/100)</f>
        <v>0.12723589740390179</v>
      </c>
      <c r="L189" s="5">
        <f>'ssp3-pop'!L189*('ssp3-us'!L189/100)</f>
        <v>0.14160945469644753</v>
      </c>
      <c r="M189" s="5">
        <f>'ssp3-pop'!M189*('ssp3-us'!M189/100)</f>
        <v>0.15593428851245467</v>
      </c>
      <c r="N189" s="5">
        <f>'ssp3-pop'!N189*('ssp3-us'!N189/100)</f>
        <v>0.17022827260096612</v>
      </c>
      <c r="O189" s="5">
        <f>'ssp3-pop'!O189*('ssp3-us'!O189/100)</f>
        <v>0.18416073439033148</v>
      </c>
      <c r="P189" s="5">
        <f>'ssp3-pop'!P189*('ssp3-us'!P189/100)</f>
        <v>0.19760602919387033</v>
      </c>
      <c r="Q189" s="5">
        <f>'ssp3-pop'!Q189*('ssp3-us'!Q189/100)</f>
        <v>0.21036144966252404</v>
      </c>
      <c r="R189" s="5">
        <f>'ssp3-pop'!R189*('ssp3-us'!R189/100)</f>
        <v>0.22237989811729411</v>
      </c>
      <c r="S189" s="5">
        <f>'ssp3-pop'!S189*('ssp3-us'!S189/100)</f>
        <v>0.23367835918526031</v>
      </c>
      <c r="T189" s="5">
        <f>'ssp3-pop'!T189*('ssp3-us'!T189/100)</f>
        <v>0.24422901233134339</v>
      </c>
      <c r="U189" s="5">
        <f>'ssp3-pop'!U189*('ssp3-us'!U189/100)</f>
        <v>0.25407241068189823</v>
      </c>
      <c r="V189" s="5">
        <f>'ssp3-pop'!V189*('ssp3-us'!V189/100)</f>
        <v>0.26322029754304427</v>
      </c>
      <c r="W189" s="5">
        <f>'ssp3-pop'!W189*('ssp3-us'!W189/100)</f>
        <v>0.27176127005054107</v>
      </c>
      <c r="X189" s="5">
        <f>'ssp3-pop'!X189*('ssp3-us'!X189/100)</f>
        <v>0.2796869172111629</v>
      </c>
    </row>
    <row r="190" spans="1:24" x14ac:dyDescent="0.3">
      <c r="A190" s="6" t="s">
        <v>6</v>
      </c>
      <c r="B190" s="6" t="s">
        <v>206</v>
      </c>
      <c r="C190" s="6" t="s">
        <v>197</v>
      </c>
      <c r="D190" s="6" t="s">
        <v>205</v>
      </c>
      <c r="E190" s="6" t="s">
        <v>204</v>
      </c>
      <c r="F190" s="5">
        <f>'ssp3-pop'!F190*('ssp3-us'!F190/100)</f>
        <v>3.7039117110000006E-2</v>
      </c>
      <c r="G190" s="5">
        <f>'ssp3-pop'!G190*('ssp3-us'!G190/100)</f>
        <v>3.8917621040523626E-2</v>
      </c>
      <c r="H190" s="5">
        <f>'ssp3-pop'!H190*('ssp3-us'!H190/100)</f>
        <v>4.1677290928850488E-2</v>
      </c>
      <c r="I190" s="5">
        <f>'ssp3-pop'!I190*('ssp3-us'!I190/100)</f>
        <v>4.5247433573637315E-2</v>
      </c>
      <c r="J190" s="5">
        <f>'ssp3-pop'!J190*('ssp3-us'!J190/100)</f>
        <v>4.9195092649577762E-2</v>
      </c>
      <c r="K190" s="5">
        <f>'ssp3-pop'!K190*('ssp3-us'!K190/100)</f>
        <v>5.315630574008251E-2</v>
      </c>
      <c r="L190" s="5">
        <f>'ssp3-pop'!L190*('ssp3-us'!L190/100)</f>
        <v>5.6981430011204849E-2</v>
      </c>
      <c r="M190" s="5">
        <f>'ssp3-pop'!M190*('ssp3-us'!M190/100)</f>
        <v>6.0695230330010584E-2</v>
      </c>
      <c r="N190" s="5">
        <f>'ssp3-pop'!N190*('ssp3-us'!N190/100)</f>
        <v>6.4487917044106183E-2</v>
      </c>
      <c r="O190" s="5">
        <f>'ssp3-pop'!O190*('ssp3-us'!O190/100)</f>
        <v>6.8505670899420043E-2</v>
      </c>
      <c r="P190" s="5">
        <f>'ssp3-pop'!P190*('ssp3-us'!P190/100)</f>
        <v>7.2799575464591829E-2</v>
      </c>
      <c r="Q190" s="5">
        <f>'ssp3-pop'!Q190*('ssp3-us'!Q190/100)</f>
        <v>7.7501575488781255E-2</v>
      </c>
      <c r="R190" s="5">
        <f>'ssp3-pop'!R190*('ssp3-us'!R190/100)</f>
        <v>8.2465008068415502E-2</v>
      </c>
      <c r="S190" s="5">
        <f>'ssp3-pop'!S190*('ssp3-us'!S190/100)</f>
        <v>8.7598984946966829E-2</v>
      </c>
      <c r="T190" s="5">
        <f>'ssp3-pop'!T190*('ssp3-us'!T190/100)</f>
        <v>9.2937255209394262E-2</v>
      </c>
      <c r="U190" s="5">
        <f>'ssp3-pop'!U190*('ssp3-us'!U190/100)</f>
        <v>9.8603985589689649E-2</v>
      </c>
      <c r="V190" s="5">
        <f>'ssp3-pop'!V190*('ssp3-us'!V190/100)</f>
        <v>0.10474291400806898</v>
      </c>
      <c r="W190" s="5">
        <f>'ssp3-pop'!W190*('ssp3-us'!W190/100)</f>
        <v>0.11143372767765423</v>
      </c>
      <c r="X190" s="5">
        <f>'ssp3-pop'!X190*('ssp3-us'!X190/100)</f>
        <v>0.11868612392048908</v>
      </c>
    </row>
    <row r="191" spans="1:24" x14ac:dyDescent="0.3">
      <c r="A191" s="6" t="s">
        <v>6</v>
      </c>
      <c r="B191" s="6" t="s">
        <v>206</v>
      </c>
      <c r="C191" s="6" t="s">
        <v>198</v>
      </c>
      <c r="D191" s="6" t="s">
        <v>205</v>
      </c>
      <c r="E191" s="6" t="s">
        <v>204</v>
      </c>
      <c r="F191" s="5">
        <f>'ssp3-pop'!F191*('ssp3-us'!F191/100)</f>
        <v>7.6494210274200007</v>
      </c>
      <c r="G191" s="5">
        <f>'ssp3-pop'!G191*('ssp3-us'!G191/100)</f>
        <v>9.2239743836145589</v>
      </c>
      <c r="H191" s="5">
        <f>'ssp3-pop'!H191*('ssp3-us'!H191/100)</f>
        <v>11.130870030429158</v>
      </c>
      <c r="I191" s="5">
        <f>'ssp3-pop'!I191*('ssp3-us'!I191/100)</f>
        <v>13.336409681437443</v>
      </c>
      <c r="J191" s="5">
        <f>'ssp3-pop'!J191*('ssp3-us'!J191/100)</f>
        <v>15.780892198885432</v>
      </c>
      <c r="K191" s="5">
        <f>'ssp3-pop'!K191*('ssp3-us'!K191/100)</f>
        <v>18.411155701641</v>
      </c>
      <c r="L191" s="5">
        <f>'ssp3-pop'!L191*('ssp3-us'!L191/100)</f>
        <v>21.292114739440681</v>
      </c>
      <c r="M191" s="5">
        <f>'ssp3-pop'!M191*('ssp3-us'!M191/100)</f>
        <v>24.440819647446734</v>
      </c>
      <c r="N191" s="5">
        <f>'ssp3-pop'!N191*('ssp3-us'!N191/100)</f>
        <v>27.820908712357959</v>
      </c>
      <c r="O191" s="5">
        <f>'ssp3-pop'!O191*('ssp3-us'!O191/100)</f>
        <v>31.341110007630135</v>
      </c>
      <c r="P191" s="5">
        <f>'ssp3-pop'!P191*('ssp3-us'!P191/100)</f>
        <v>34.946388515012607</v>
      </c>
      <c r="Q191" s="5">
        <f>'ssp3-pop'!Q191*('ssp3-us'!Q191/100)</f>
        <v>38.60341127843067</v>
      </c>
      <c r="R191" s="5">
        <f>'ssp3-pop'!R191*('ssp3-us'!R191/100)</f>
        <v>42.367906549978258</v>
      </c>
      <c r="S191" s="5">
        <f>'ssp3-pop'!S191*('ssp3-us'!S191/100)</f>
        <v>46.219267798398754</v>
      </c>
      <c r="T191" s="5">
        <f>'ssp3-pop'!T191*('ssp3-us'!T191/100)</f>
        <v>50.139596764251522</v>
      </c>
      <c r="U191" s="5">
        <f>'ssp3-pop'!U191*('ssp3-us'!U191/100)</f>
        <v>54.114489036903983</v>
      </c>
      <c r="V191" s="5">
        <f>'ssp3-pop'!V191*('ssp3-us'!V191/100)</f>
        <v>58.074508429644574</v>
      </c>
      <c r="W191" s="5">
        <f>'ssp3-pop'!W191*('ssp3-us'!W191/100)</f>
        <v>61.988133297356491</v>
      </c>
      <c r="X191" s="5">
        <f>'ssp3-pop'!X191*('ssp3-us'!X191/100)</f>
        <v>65.901445300589387</v>
      </c>
    </row>
    <row r="192" spans="1:24" x14ac:dyDescent="0.3">
      <c r="A192" s="6" t="s">
        <v>6</v>
      </c>
      <c r="B192" s="6" t="s">
        <v>206</v>
      </c>
      <c r="C192" s="6" t="s">
        <v>199</v>
      </c>
      <c r="D192" s="6" t="s">
        <v>205</v>
      </c>
      <c r="E192" s="6" t="s">
        <v>204</v>
      </c>
      <c r="F192" s="5">
        <f>'ssp3-pop'!F192*('ssp3-us'!F192/100)</f>
        <v>30.932950745339994</v>
      </c>
      <c r="G192" s="5">
        <f>'ssp3-pop'!G192*('ssp3-us'!G192/100)</f>
        <v>32.768746962231482</v>
      </c>
      <c r="H192" s="5">
        <f>'ssp3-pop'!H192*('ssp3-us'!H192/100)</f>
        <v>34.367847121561596</v>
      </c>
      <c r="I192" s="5">
        <f>'ssp3-pop'!I192*('ssp3-us'!I192/100)</f>
        <v>35.817493773281385</v>
      </c>
      <c r="J192" s="5">
        <f>'ssp3-pop'!J192*('ssp3-us'!J192/100)</f>
        <v>37.173820978304505</v>
      </c>
      <c r="K192" s="5">
        <f>'ssp3-pop'!K192*('ssp3-us'!K192/100)</f>
        <v>38.390761323471487</v>
      </c>
      <c r="L192" s="5">
        <f>'ssp3-pop'!L192*('ssp3-us'!L192/100)</f>
        <v>39.51672857407862</v>
      </c>
      <c r="M192" s="5">
        <f>'ssp3-pop'!M192*('ssp3-us'!M192/100)</f>
        <v>40.574635159120319</v>
      </c>
      <c r="N192" s="5">
        <f>'ssp3-pop'!N192*('ssp3-us'!N192/100)</f>
        <v>41.637123008901995</v>
      </c>
      <c r="O192" s="5">
        <f>'ssp3-pop'!O192*('ssp3-us'!O192/100)</f>
        <v>42.632769183816812</v>
      </c>
      <c r="P192" s="5">
        <f>'ssp3-pop'!P192*('ssp3-us'!P192/100)</f>
        <v>43.554338784417965</v>
      </c>
      <c r="Q192" s="5">
        <f>'ssp3-pop'!Q192*('ssp3-us'!Q192/100)</f>
        <v>44.457206009035197</v>
      </c>
      <c r="R192" s="5">
        <f>'ssp3-pop'!R192*('ssp3-us'!R192/100)</f>
        <v>45.334461230574576</v>
      </c>
      <c r="S192" s="5">
        <f>'ssp3-pop'!S192*('ssp3-us'!S192/100)</f>
        <v>46.177838296263758</v>
      </c>
      <c r="T192" s="5">
        <f>'ssp3-pop'!T192*('ssp3-us'!T192/100)</f>
        <v>47.010757030050954</v>
      </c>
      <c r="U192" s="5">
        <f>'ssp3-pop'!U192*('ssp3-us'!U192/100)</f>
        <v>47.874762909865531</v>
      </c>
      <c r="V192" s="5">
        <f>'ssp3-pop'!V192*('ssp3-us'!V192/100)</f>
        <v>48.708667695716656</v>
      </c>
      <c r="W192" s="5">
        <f>'ssp3-pop'!W192*('ssp3-us'!W192/100)</f>
        <v>49.530419368017036</v>
      </c>
      <c r="X192" s="5">
        <f>'ssp3-pop'!X192*('ssp3-us'!X192/100)</f>
        <v>50.348979039262048</v>
      </c>
    </row>
    <row r="193" spans="1:24" x14ac:dyDescent="0.3">
      <c r="A193" s="6" t="s">
        <v>6</v>
      </c>
      <c r="B193" s="6" t="s">
        <v>206</v>
      </c>
      <c r="C193" s="6" t="s">
        <v>200</v>
      </c>
      <c r="D193" s="6" t="s">
        <v>205</v>
      </c>
      <c r="E193" s="6" t="s">
        <v>204</v>
      </c>
      <c r="F193" s="5">
        <f>'ssp3-pop'!F193*('ssp3-us'!F193/100)</f>
        <v>4.6728812613999979</v>
      </c>
      <c r="G193" s="5">
        <f>'ssp3-pop'!G193*('ssp3-us'!G193/100)</f>
        <v>5.5586654777011324</v>
      </c>
      <c r="H193" s="5">
        <f>'ssp3-pop'!H193*('ssp3-us'!H193/100)</f>
        <v>6.6440260101797799</v>
      </c>
      <c r="I193" s="5">
        <f>'ssp3-pop'!I193*('ssp3-us'!I193/100)</f>
        <v>7.8513639438695213</v>
      </c>
      <c r="J193" s="5">
        <f>'ssp3-pop'!J193*('ssp3-us'!J193/100)</f>
        <v>9.2213227218952341</v>
      </c>
      <c r="K193" s="5">
        <f>'ssp3-pop'!K193*('ssp3-us'!K193/100)</f>
        <v>10.735527326675136</v>
      </c>
      <c r="L193" s="5">
        <f>'ssp3-pop'!L193*('ssp3-us'!L193/100)</f>
        <v>12.387793621297517</v>
      </c>
      <c r="M193" s="5">
        <f>'ssp3-pop'!M193*('ssp3-us'!M193/100)</f>
        <v>14.130984814584686</v>
      </c>
      <c r="N193" s="5">
        <f>'ssp3-pop'!N193*('ssp3-us'!N193/100)</f>
        <v>15.995693885979822</v>
      </c>
      <c r="O193" s="5">
        <f>'ssp3-pop'!O193*('ssp3-us'!O193/100)</f>
        <v>17.88940408770307</v>
      </c>
      <c r="P193" s="5">
        <f>'ssp3-pop'!P193*('ssp3-us'!P193/100)</f>
        <v>19.812149184368387</v>
      </c>
      <c r="Q193" s="5">
        <f>'ssp3-pop'!Q193*('ssp3-us'!Q193/100)</f>
        <v>21.80637606149978</v>
      </c>
      <c r="R193" s="5">
        <f>'ssp3-pop'!R193*('ssp3-us'!R193/100)</f>
        <v>23.856380268935997</v>
      </c>
      <c r="S193" s="5">
        <f>'ssp3-pop'!S193*('ssp3-us'!S193/100)</f>
        <v>25.943713018617139</v>
      </c>
      <c r="T193" s="5">
        <f>'ssp3-pop'!T193*('ssp3-us'!T193/100)</f>
        <v>28.094518059092984</v>
      </c>
      <c r="U193" s="5">
        <f>'ssp3-pop'!U193*('ssp3-us'!U193/100)</f>
        <v>30.233510618458066</v>
      </c>
      <c r="V193" s="5">
        <f>'ssp3-pop'!V193*('ssp3-us'!V193/100)</f>
        <v>32.401874355620578</v>
      </c>
      <c r="W193" s="5">
        <f>'ssp3-pop'!W193*('ssp3-us'!W193/100)</f>
        <v>34.58688364149392</v>
      </c>
      <c r="X193" s="5">
        <f>'ssp3-pop'!X193*('ssp3-us'!X193/100)</f>
        <v>36.75569161413776</v>
      </c>
    </row>
    <row r="194" spans="1:24" x14ac:dyDescent="0.3">
      <c r="A194" s="6" t="s">
        <v>6</v>
      </c>
      <c r="B194" s="6" t="s">
        <v>206</v>
      </c>
      <c r="C194" s="6" t="s">
        <v>201</v>
      </c>
      <c r="D194" s="6" t="s">
        <v>205</v>
      </c>
      <c r="E194" s="6" t="s">
        <v>204</v>
      </c>
      <c r="F194" s="5">
        <f>'ssp3-pop'!F194*('ssp3-us'!F194/100)</f>
        <v>4.8090840131600032</v>
      </c>
      <c r="G194" s="5">
        <f>'ssp3-pop'!G194*('ssp3-us'!G194/100)</f>
        <v>5.0213428345019917</v>
      </c>
      <c r="H194" s="5">
        <f>'ssp3-pop'!H194*('ssp3-us'!H194/100)</f>
        <v>5.3454473482288005</v>
      </c>
      <c r="I194" s="5">
        <f>'ssp3-pop'!I194*('ssp3-us'!I194/100)</f>
        <v>5.7017603151795404</v>
      </c>
      <c r="J194" s="5">
        <f>'ssp3-pop'!J194*('ssp3-us'!J194/100)</f>
        <v>6.038472855955213</v>
      </c>
      <c r="K194" s="5">
        <f>'ssp3-pop'!K194*('ssp3-us'!K194/100)</f>
        <v>6.3410614495137372</v>
      </c>
      <c r="L194" s="5">
        <f>'ssp3-pop'!L194*('ssp3-us'!L194/100)</f>
        <v>6.6313773729875889</v>
      </c>
      <c r="M194" s="5">
        <f>'ssp3-pop'!M194*('ssp3-us'!M194/100)</f>
        <v>6.9281705101337749</v>
      </c>
      <c r="N194" s="5">
        <f>'ssp3-pop'!N194*('ssp3-us'!N194/100)</f>
        <v>7.2367733734180266</v>
      </c>
      <c r="O194" s="5">
        <f>'ssp3-pop'!O194*('ssp3-us'!O194/100)</f>
        <v>7.5368138994992613</v>
      </c>
      <c r="P194" s="5">
        <f>'ssp3-pop'!P194*('ssp3-us'!P194/100)</f>
        <v>7.806313337304803</v>
      </c>
      <c r="Q194" s="5">
        <f>'ssp3-pop'!Q194*('ssp3-us'!Q194/100)</f>
        <v>8.0766977168052687</v>
      </c>
      <c r="R194" s="5">
        <f>'ssp3-pop'!R194*('ssp3-us'!R194/100)</f>
        <v>8.3482239008958281</v>
      </c>
      <c r="S194" s="5">
        <f>'ssp3-pop'!S194*('ssp3-us'!S194/100)</f>
        <v>8.6311929343225806</v>
      </c>
      <c r="T194" s="5">
        <f>'ssp3-pop'!T194*('ssp3-us'!T194/100)</f>
        <v>8.9171083510195253</v>
      </c>
      <c r="U194" s="5">
        <f>'ssp3-pop'!U194*('ssp3-us'!U194/100)</f>
        <v>9.2170906393753089</v>
      </c>
      <c r="V194" s="5">
        <f>'ssp3-pop'!V194*('ssp3-us'!V194/100)</f>
        <v>9.5188963584637083</v>
      </c>
      <c r="W194" s="5">
        <f>'ssp3-pop'!W194*('ssp3-us'!W194/100)</f>
        <v>9.8307063722203996</v>
      </c>
      <c r="X194" s="5">
        <f>'ssp3-pop'!X194*('ssp3-us'!X194/100)</f>
        <v>10.151348666102324</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ssp1-pop</vt:lpstr>
      <vt:lpstr>ssp2-pop</vt:lpstr>
      <vt:lpstr>ssp3-pop</vt:lpstr>
      <vt:lpstr>ssp1-us</vt:lpstr>
      <vt:lpstr>ssp2-us</vt:lpstr>
      <vt:lpstr>ssp3-us</vt:lpstr>
      <vt:lpstr>ssp1-up</vt:lpstr>
      <vt:lpstr>ssp2-up</vt:lpstr>
      <vt:lpstr>ssp3-up</vt:lpstr>
      <vt:lpstr>ssp1-up-g</vt:lpstr>
      <vt:lpstr>ssp2-up-g</vt:lpstr>
      <vt:lpstr>ssp3-up-g</vt:lpstr>
      <vt:lpstr>un-class</vt:lpstr>
      <vt:lpstr>un-class-eco</vt:lpstr>
      <vt:lpstr>un-ssp1-up-g</vt:lpstr>
      <vt:lpstr>un-ssp2-up-g</vt:lpstr>
      <vt:lpstr>un-ssp3-up-g</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Yayla, Alperen</cp:lastModifiedBy>
  <dcterms:created xsi:type="dcterms:W3CDTF">2024-08-28T19:28:21Z</dcterms:created>
  <dcterms:modified xsi:type="dcterms:W3CDTF">2024-11-13T10:45:31Z</dcterms:modified>
</cp:coreProperties>
</file>